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F15EE758-4905-4FAF-9F65-D4230B8C9C47}"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Chart'!$C$6,0,0,COUNT('SPERT® Normal - CFD Chart'!$C$6:$C$305),1)</definedName>
    <definedName name="Col_D" localSheetId="12">OFFSET('SPERT® Normal - CFD Chart'!$D$6,0,0,COUNT('SPERT® Normal - CFD Chart'!$D$6:$D$305),1)</definedName>
    <definedName name="Col_E" localSheetId="12">OFFSET('SPERT® Normal - CFD Chart'!$E$6,0,0,COUNT('SPERT® Normal - CFD Chart'!$E$6:$E$305),1)</definedName>
    <definedName name="Col_F" localSheetId="12">OFFSET('SPERT® Normal - CFD Chart'!$F$6,0,0,COUNT('SPERT® Normal - CFD Chart'!$F$6:$F$305),1)</definedName>
    <definedName name="Col_G" localSheetId="12">OFFSET('SPERT® Normal - CFD Chart'!$G$6,0,0,COUNT('SPERT® Normal - CFD Chart'!$G$6:$G$305),1)</definedName>
    <definedName name="Col_H" localSheetId="12">OFFSET('SPERT® Normal - CFD Chart'!$H$6,0,0,COUNT('SPERT® Normal - CFD Chart'!$H$6:$H$305),1)</definedName>
    <definedName name="Col_I" localSheetId="12">OFFSET('SPERT® Normal - CFD Chart'!$I$6,0,0,COUNT('SPERT® Normal - CFD Chart'!$I$6:$I$305),1)</definedName>
    <definedName name="Col_J" localSheetId="12">OFFSET('SPERT® Normal - CFD Chart'!$J$6,0,0,COUNT('SPERT® Normal - CFD Chart'!$J$6:$J$305),1)</definedName>
    <definedName name="Col_K" localSheetId="12">OFFSET('SPERT® Normal - CFD Chart'!$K$6,0,0,COUNT('SPERT® Normal - CFD Chart'!$K$6:$K$305),1)</definedName>
    <definedName name="Col_L" localSheetId="12">OFFSET('SPERT® Normal - CFD Chart'!$L$6,0,0,COUNT('SPERT® Normal - CFD Chart'!$L$6:$L$305),1)</definedName>
    <definedName name="Col_M" localSheetId="12">OFFSET('SPERT® Normal - CFD Chart'!$M$6,0,0,COUNT('SPERT® Normal - CFD Chart'!$M$6:$M$305),1)</definedName>
    <definedName name="Col_N" localSheetId="12">OFFSET('SPERT® Normal - CFD Chart'!$N$6,0,0,COUNT('SPERT® Normal - CFD Chart'!$N$6:$N$305),1)</definedName>
    <definedName name="Col_O" localSheetId="12">OFFSET('SPERT® Normal - CFD Chart'!$O$6,0,0,COUNT('SPERT® Normal - CFD Chart'!$O$6:$O$305),1)</definedName>
    <definedName name="Col_P" localSheetId="12">OFFSET('SPERT® Normal - CFD Chart'!$P$6,0,0,COUNT('SPERT® Normal - CFD Chart'!$P$6:$P$305),1)</definedName>
    <definedName name="Col_Q" localSheetId="12">OFFSET('SPERT® Normal - CFD Chart'!$Q$6,0,0,COUNT('SPERT® Normal - CFD Chart'!$Q$6:$Q$305),1)</definedName>
    <definedName name="Col_R" localSheetId="12">OFFSET('SPERT® Normal - CFD Chart'!$R$6,0,0,COUNT('SPERT® Normal - CFD Chart'!$R$6:$R$305),1)</definedName>
    <definedName name="Col_S" localSheetId="12">OFFSET('SPERT® Normal - CFD Chart'!$S$6,0,0,COUNT('SPERT® Normal - CFD Chart'!$S$6:$S$305),1)</definedName>
    <definedName name="Col_T" localSheetId="12">OFFSET('SPERT® Normal - CFD Chart'!$T$6,0,0,COUNT('SPERT® Normal - CFD Chart'!$T$6:$T$305),1)</definedName>
    <definedName name="Col_U" localSheetId="12">OFFSET('SPERT® Normal - CFD Chart'!$U$6,0,0,COUNT('SPERT® Normal - CFD Chart'!$U$6:$U$305),1)</definedName>
    <definedName name="Col_V" localSheetId="12">OFFSET('SPERT® Normal - CFD Chart'!$V$6,0,0,COUNT('SPERT® Normal - CFD Chart'!$V$6:$V$305),1)</definedName>
    <definedName name="Date" localSheetId="12">OFFSET('SPERT® Normal - CFD Chart'!$B$6,0,0,COUNTA('SPERT® Normal - CFD Chart'!$B$6:$B$305),1)</definedName>
    <definedName name="Pal_Workbook_GUID" hidden="1">"2VWFXWNI4UF9WJEWK3FPFW5B"</definedName>
    <definedName name="RiskMultipleCPUSupportEnabled"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4" i="28"/>
  <c r="DU4" i="24" l="1"/>
  <c r="DT4" i="24" s="1"/>
  <c r="E147" i="28"/>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L81" i="28" s="1"/>
  <c r="G81" i="28"/>
  <c r="N81" i="28" s="1"/>
  <c r="I80" i="28"/>
  <c r="G80" i="28"/>
  <c r="I79" i="28"/>
  <c r="G79" i="28"/>
  <c r="I78" i="28"/>
  <c r="G78" i="28"/>
  <c r="I77" i="28"/>
  <c r="N77" i="28" s="1"/>
  <c r="G77" i="28"/>
  <c r="I76" i="28"/>
  <c r="G76" i="28"/>
  <c r="I75" i="28"/>
  <c r="G75" i="28"/>
  <c r="I74" i="28"/>
  <c r="G74" i="28"/>
  <c r="I73" i="28"/>
  <c r="G73" i="28"/>
  <c r="I72" i="28"/>
  <c r="G72" i="28"/>
  <c r="I71" i="28"/>
  <c r="G71" i="28"/>
  <c r="R70" i="28"/>
  <c r="KJ70" i="28" s="1"/>
  <c r="I70" i="28"/>
  <c r="G70" i="28"/>
  <c r="N70" i="28" s="1"/>
  <c r="I69" i="28"/>
  <c r="L69" i="28" s="1"/>
  <c r="G69" i="28"/>
  <c r="I68" i="28"/>
  <c r="G68" i="28"/>
  <c r="I67" i="28"/>
  <c r="G67" i="28"/>
  <c r="I66" i="28"/>
  <c r="G66" i="28"/>
  <c r="I65" i="28"/>
  <c r="G65" i="28"/>
  <c r="AA65" i="28" s="1"/>
  <c r="I64" i="28"/>
  <c r="G64" i="28"/>
  <c r="I63" i="28"/>
  <c r="L63" i="28" s="1"/>
  <c r="G63" i="28"/>
  <c r="I62" i="28"/>
  <c r="G62" i="28"/>
  <c r="M62" i="28" s="1"/>
  <c r="I61" i="28"/>
  <c r="G61" i="28"/>
  <c r="I60" i="28"/>
  <c r="G60" i="28"/>
  <c r="I59" i="28"/>
  <c r="G59" i="28"/>
  <c r="I58" i="28"/>
  <c r="G58" i="28"/>
  <c r="I57" i="28"/>
  <c r="G57" i="28"/>
  <c r="I56" i="28"/>
  <c r="G56" i="28"/>
  <c r="I55" i="28"/>
  <c r="G55" i="28"/>
  <c r="I54" i="28"/>
  <c r="G54" i="28"/>
  <c r="V53" i="28"/>
  <c r="I53" i="28"/>
  <c r="G53" i="28"/>
  <c r="N53" i="28" s="1"/>
  <c r="AC52" i="28"/>
  <c r="HP52" i="28" s="1"/>
  <c r="I52" i="28"/>
  <c r="V52" i="28" s="1"/>
  <c r="G52" i="28"/>
  <c r="I51" i="28"/>
  <c r="G51" i="28"/>
  <c r="I50" i="28"/>
  <c r="G50" i="28"/>
  <c r="I49" i="28"/>
  <c r="L49" i="28" s="1"/>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X30" i="28"/>
  <c r="I30" i="28"/>
  <c r="G30" i="28"/>
  <c r="I29" i="28"/>
  <c r="L29" i="28" s="1"/>
  <c r="G29" i="28"/>
  <c r="I28" i="28"/>
  <c r="G28" i="28"/>
  <c r="I27" i="28"/>
  <c r="G27" i="28"/>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R27" i="28" l="1"/>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N75" i="28"/>
  <c r="Z86" i="28"/>
  <c r="B70" i="28"/>
  <c r="D70" i="28" s="1"/>
  <c r="M18" i="28"/>
  <c r="Z36" i="28"/>
  <c r="AC48" i="28"/>
  <c r="X76" i="28"/>
  <c r="R71" i="28"/>
  <c r="V77" i="28"/>
  <c r="R88" i="28"/>
  <c r="B27" i="28"/>
  <c r="D27" i="28" s="1"/>
  <c r="C28" i="28" s="1"/>
  <c r="N38" i="28"/>
  <c r="Y72" i="28"/>
  <c r="AA22" i="28"/>
  <c r="AA28" i="28"/>
  <c r="Z68" i="28"/>
  <c r="AC6" i="28"/>
  <c r="AC12" i="28"/>
  <c r="M8" i="28"/>
  <c r="AC8" i="28"/>
  <c r="DZ8" i="28" s="1"/>
  <c r="AC27" i="28"/>
  <c r="AA36" i="28"/>
  <c r="L48" i="28"/>
  <c r="M63" i="28"/>
  <c r="L73" i="28"/>
  <c r="R77" i="28"/>
  <c r="B77" i="28" s="1"/>
  <c r="D77" i="28" s="1"/>
  <c r="AC23" i="28"/>
  <c r="HS23" i="28" s="1"/>
  <c r="X27" i="28"/>
  <c r="AA69" i="28"/>
  <c r="AC78" i="28"/>
  <c r="GD78" i="28" s="1"/>
  <c r="M89" i="28"/>
  <c r="L12" i="28"/>
  <c r="X23" i="28"/>
  <c r="AA50" i="28"/>
  <c r="M60" i="28"/>
  <c r="AC69" i="28"/>
  <c r="L84" i="28"/>
  <c r="AA23" i="28"/>
  <c r="L96" i="28"/>
  <c r="AC50" i="28"/>
  <c r="AA55" i="28"/>
  <c r="L85" i="28"/>
  <c r="M97" i="28"/>
  <c r="R8" i="28"/>
  <c r="Z14" i="28"/>
  <c r="R20" i="28"/>
  <c r="AA51" i="28"/>
  <c r="M66" i="28"/>
  <c r="W75" i="28"/>
  <c r="N9" i="28"/>
  <c r="V20" i="28"/>
  <c r="R30" i="28"/>
  <c r="B30" i="28" s="1"/>
  <c r="D30" i="28" s="1"/>
  <c r="L40" i="28"/>
  <c r="L46" i="28"/>
  <c r="N52" i="28"/>
  <c r="R66" i="28"/>
  <c r="R16" i="28"/>
  <c r="W30" i="28"/>
  <c r="AA41" i="28"/>
  <c r="L47" i="28"/>
  <c r="N57" i="28"/>
  <c r="L67" i="28"/>
  <c r="N82" i="28"/>
  <c r="V93" i="28"/>
  <c r="L6" i="28"/>
  <c r="L9" i="28"/>
  <c r="AA14" i="28"/>
  <c r="M16" i="28"/>
  <c r="L28" i="28"/>
  <c r="R38" i="28"/>
  <c r="R51" i="28"/>
  <c r="DM52" i="28"/>
  <c r="L76" i="28"/>
  <c r="M78" i="28"/>
  <c r="X82" i="28"/>
  <c r="W84" i="28"/>
  <c r="Y40" i="28"/>
  <c r="L91" i="28"/>
  <c r="M6" i="28"/>
  <c r="M14" i="28"/>
  <c r="U16" i="28"/>
  <c r="Z28" i="28"/>
  <c r="LW30" i="28"/>
  <c r="R39" i="28"/>
  <c r="B39" i="28" s="1"/>
  <c r="D39" i="28" s="1"/>
  <c r="AC51" i="28"/>
  <c r="FI52" i="28"/>
  <c r="R76" i="28"/>
  <c r="N78" i="28"/>
  <c r="Y82" i="28"/>
  <c r="R93" i="28"/>
  <c r="NF71" i="28"/>
  <c r="L71" i="28"/>
  <c r="R6" i="28"/>
  <c r="R14" i="28"/>
  <c r="JQ14" i="28" s="1"/>
  <c r="JB16" i="28"/>
  <c r="L20" i="28"/>
  <c r="L23" i="28"/>
  <c r="LX30" i="28"/>
  <c r="N46" i="28"/>
  <c r="HE52" i="28"/>
  <c r="V69" i="28"/>
  <c r="M74" i="28"/>
  <c r="W76" i="28"/>
  <c r="R78" i="28"/>
  <c r="B78" i="28" s="1"/>
  <c r="D78" i="28" s="1"/>
  <c r="N85" i="28"/>
  <c r="M84" i="28"/>
  <c r="Z40" i="28"/>
  <c r="BQ52" i="28"/>
  <c r="AA68" i="28"/>
  <c r="V84" i="28"/>
  <c r="W14" i="28"/>
  <c r="KN16" i="28"/>
  <c r="N36" i="28"/>
  <c r="W39" i="28"/>
  <c r="R46" i="28"/>
  <c r="R48" i="28"/>
  <c r="Y78" i="28"/>
  <c r="AA45" i="28"/>
  <c r="L51" i="28"/>
  <c r="AC71" i="28"/>
  <c r="R82" i="28"/>
  <c r="B82" i="28" s="1"/>
  <c r="D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L66" i="28"/>
  <c r="FS78" i="28"/>
  <c r="AC81" i="28"/>
  <c r="R85" i="28"/>
  <c r="L94" i="28"/>
  <c r="MJ16" i="28"/>
  <c r="W27" i="28"/>
  <c r="AC36" i="28"/>
  <c r="HC36" i="28" s="1"/>
  <c r="N43" i="28"/>
  <c r="AC47" i="28"/>
  <c r="M53" i="28"/>
  <c r="N66" i="28"/>
  <c r="FT78" i="28"/>
  <c r="V85" i="28"/>
  <c r="N89" i="28"/>
  <c r="W93" i="28"/>
  <c r="L79" i="28"/>
  <c r="L78" i="28"/>
  <c r="KK71" i="28"/>
  <c r="HO78" i="28"/>
  <c r="AA89" i="28"/>
  <c r="Z72" i="28"/>
  <c r="L8" i="28"/>
  <c r="N12" i="28"/>
  <c r="AC53" i="28"/>
  <c r="Z63" i="28"/>
  <c r="ID70" i="28"/>
  <c r="R75" i="28"/>
  <c r="L82" i="28"/>
  <c r="L38" i="28"/>
  <c r="R12" i="28"/>
  <c r="Y17" i="28"/>
  <c r="V30" i="28"/>
  <c r="L44" i="28"/>
  <c r="L50" i="28"/>
  <c r="IS58" i="28"/>
  <c r="IN70" i="28"/>
  <c r="AA84" i="28"/>
  <c r="HJ46" i="28"/>
  <c r="BV46" i="28"/>
  <c r="GO46" i="28"/>
  <c r="AC34" i="28"/>
  <c r="V34" i="28"/>
  <c r="AC42" i="28"/>
  <c r="R42" i="28"/>
  <c r="B42" i="28" s="1"/>
  <c r="D42" i="28" s="1"/>
  <c r="L42" i="28"/>
  <c r="N6" i="28"/>
  <c r="N8" i="28"/>
  <c r="LM14" i="28"/>
  <c r="ML14" i="28"/>
  <c r="KP14" i="28"/>
  <c r="AC22" i="28"/>
  <c r="M22" i="28"/>
  <c r="W34" i="28"/>
  <c r="N42"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N13" i="28"/>
  <c r="AC13" i="28"/>
  <c r="DZ13" i="28" s="1"/>
  <c r="EA13" i="28" s="1"/>
  <c r="R13" i="28"/>
  <c r="R9" i="28"/>
  <c r="M19" i="28"/>
  <c r="R19" i="28"/>
  <c r="MP19" i="28" s="1"/>
  <c r="N19" i="28"/>
  <c r="AA32" i="28"/>
  <c r="AC32" i="28"/>
  <c r="V32" i="28"/>
  <c r="N32" i="28"/>
  <c r="M32" i="28"/>
  <c r="L32" i="28"/>
  <c r="N10" i="28"/>
  <c r="DW36" i="28"/>
  <c r="CX36" i="28"/>
  <c r="AC9" i="28"/>
  <c r="AC10"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L31" i="28"/>
  <c r="M37" i="28"/>
  <c r="V14" i="28"/>
  <c r="KX16" i="28"/>
  <c r="GW27" i="28"/>
  <c r="AA29" i="28"/>
  <c r="IE30" i="28"/>
  <c r="LY30" i="28"/>
  <c r="N33" i="28"/>
  <c r="IS39" i="28"/>
  <c r="Z41" i="28"/>
  <c r="Z45" i="28"/>
  <c r="AA56" i="28"/>
  <c r="N56" i="28"/>
  <c r="M56" i="28"/>
  <c r="L56" i="28"/>
  <c r="MW30" i="28"/>
  <c r="N37" i="28"/>
  <c r="GB50" i="28"/>
  <c r="GA50" i="28"/>
  <c r="FQ50" i="28"/>
  <c r="EF50" i="28"/>
  <c r="BY50" i="28"/>
  <c r="AM50" i="28"/>
  <c r="X14" i="28"/>
  <c r="AC18" i="28"/>
  <c r="L19" i="28"/>
  <c r="AA25" i="28"/>
  <c r="N26" i="28"/>
  <c r="IR27" i="28"/>
  <c r="IG30" i="28"/>
  <c r="NI30" i="28"/>
  <c r="R33" i="28"/>
  <c r="R37" i="28"/>
  <c r="KN39" i="28"/>
  <c r="L41" i="28"/>
  <c r="L45" i="28"/>
  <c r="Y14" i="28"/>
  <c r="MT16" i="28"/>
  <c r="L18" i="28"/>
  <c r="L25" i="28"/>
  <c r="MJ27" i="28"/>
  <c r="JE30" i="28"/>
  <c r="NS30" i="28"/>
  <c r="W37" i="28"/>
  <c r="MJ39" i="28"/>
  <c r="M41" i="28"/>
  <c r="M45" i="28"/>
  <c r="AA59" i="28"/>
  <c r="Z59" i="28"/>
  <c r="Y59" i="28"/>
  <c r="AC14" i="28"/>
  <c r="CI14" i="28" s="1"/>
  <c r="MU16" i="28"/>
  <c r="OF27" i="28"/>
  <c r="JQ30" i="28"/>
  <c r="NT30" i="28"/>
  <c r="X37" i="28"/>
  <c r="MK39" i="28"/>
  <c r="N41" i="28"/>
  <c r="L43" i="28"/>
  <c r="N45" i="28"/>
  <c r="EV47" i="28"/>
  <c r="DK47" i="28"/>
  <c r="AO47" i="28"/>
  <c r="DI47" i="28"/>
  <c r="BP47" i="28"/>
  <c r="HO47" i="28"/>
  <c r="CY47" i="28"/>
  <c r="BN47" i="28"/>
  <c r="FT47" i="28"/>
  <c r="HC47" i="28"/>
  <c r="FR47" i="28"/>
  <c r="CM47" i="28"/>
  <c r="DU47" i="28"/>
  <c r="CB47" i="28"/>
  <c r="GR47" i="28"/>
  <c r="LH51" i="28"/>
  <c r="LG51" i="28"/>
  <c r="M12" i="28"/>
  <c r="OF16" i="28"/>
  <c r="N27" i="28"/>
  <c r="OG27" i="28"/>
  <c r="KA30" i="28"/>
  <c r="NU30" i="28"/>
  <c r="W33" i="28"/>
  <c r="Y37" i="28"/>
  <c r="OE39" i="28"/>
  <c r="AC41" i="28"/>
  <c r="R43" i="28"/>
  <c r="AC45" i="28"/>
  <c r="V16" i="28"/>
  <c r="OP16" i="28"/>
  <c r="V27" i="28"/>
  <c r="KB30" i="28"/>
  <c r="OS30" i="28"/>
  <c r="X33" i="28"/>
  <c r="AC37" i="28"/>
  <c r="M39" i="28"/>
  <c r="OF39" i="28"/>
  <c r="V43" i="28"/>
  <c r="M47" i="28"/>
  <c r="W16" i="28"/>
  <c r="OQ16" i="28"/>
  <c r="M20" i="28"/>
  <c r="KC30" i="28"/>
  <c r="PE30" i="28"/>
  <c r="Y33" i="28"/>
  <c r="L36" i="28"/>
  <c r="V39" i="28"/>
  <c r="W43" i="28"/>
  <c r="L14" i="28"/>
  <c r="IR16" i="28"/>
  <c r="Y28" i="28"/>
  <c r="LA30" i="28"/>
  <c r="PO30" i="28"/>
  <c r="R34" i="28"/>
  <c r="B34" i="28" s="1"/>
  <c r="D34" i="28" s="1"/>
  <c r="M36" i="28"/>
  <c r="M42" i="28"/>
  <c r="X43" i="28"/>
  <c r="AA54" i="28"/>
  <c r="AC54" i="28"/>
  <c r="HU54" i="28" s="1"/>
  <c r="X54" i="28"/>
  <c r="W54" i="28"/>
  <c r="V54" i="28"/>
  <c r="R54" i="28"/>
  <c r="B54" i="28" s="1"/>
  <c r="D54" i="28" s="1"/>
  <c r="N54" i="28"/>
  <c r="M54" i="28"/>
  <c r="L54" i="28"/>
  <c r="N49" i="28"/>
  <c r="Y51" i="28"/>
  <c r="BO51" i="28"/>
  <c r="DK51" i="28"/>
  <c r="FG51" i="28"/>
  <c r="HC51" i="28"/>
  <c r="Y52" i="28"/>
  <c r="BR52" i="28"/>
  <c r="DN52" i="28"/>
  <c r="FJ52" i="28"/>
  <c r="HF52" i="28"/>
  <c r="R53" i="28"/>
  <c r="B53" i="28" s="1"/>
  <c r="D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D100" i="28" s="1"/>
  <c r="W100" i="28"/>
  <c r="V100" i="28"/>
  <c r="BP51" i="28"/>
  <c r="DL51" i="28"/>
  <c r="FH51" i="28"/>
  <c r="HD51" i="28"/>
  <c r="BS52" i="28"/>
  <c r="DO52" i="28"/>
  <c r="FK52" i="28"/>
  <c r="HG52" i="28"/>
  <c r="KN58" i="28"/>
  <c r="KJ66" i="28"/>
  <c r="ND66" i="28"/>
  <c r="IM66" i="28"/>
  <c r="IC66" i="28"/>
  <c r="N47" i="28"/>
  <c r="R49" i="28"/>
  <c r="B49" i="28" s="1"/>
  <c r="D49" i="28" s="1"/>
  <c r="AD51" i="28"/>
  <c r="BZ51" i="28"/>
  <c r="DV51" i="28"/>
  <c r="FR51" i="28"/>
  <c r="HN51" i="28"/>
  <c r="AG52" i="28"/>
  <c r="CC52" i="28"/>
  <c r="DY52" i="28"/>
  <c r="FU52" i="28"/>
  <c r="HQ52" i="28"/>
  <c r="W53" i="28"/>
  <c r="M58" i="28"/>
  <c r="KO58" i="28"/>
  <c r="FJ69" i="28"/>
  <c r="EH69" i="28"/>
  <c r="EG69" i="28"/>
  <c r="DZ69" i="28"/>
  <c r="CX69" i="28"/>
  <c r="CW69" i="28"/>
  <c r="CP69" i="28"/>
  <c r="BN69" i="28"/>
  <c r="BF69" i="28"/>
  <c r="HB69" i="28"/>
  <c r="AD69" i="28"/>
  <c r="BE71" i="28"/>
  <c r="HS71" i="28"/>
  <c r="PJ78" i="28"/>
  <c r="Z101" i="28"/>
  <c r="Y101" i="28"/>
  <c r="R47" i="28"/>
  <c r="B47" i="28" s="1"/>
  <c r="D47" i="28" s="1"/>
  <c r="V49" i="28"/>
  <c r="AE51" i="28"/>
  <c r="CA51" i="28"/>
  <c r="DW51" i="28"/>
  <c r="FS51" i="28"/>
  <c r="HO51" i="28"/>
  <c r="AH52" i="28"/>
  <c r="CD52" i="28"/>
  <c r="DZ52" i="28"/>
  <c r="FV52" i="28"/>
  <c r="HR52" i="28"/>
  <c r="X53" i="28"/>
  <c r="L58" i="28"/>
  <c r="KY58" i="28"/>
  <c r="AA60" i="28"/>
  <c r="Z60" i="28"/>
  <c r="V60"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D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D52" i="28" s="1"/>
  <c r="BE52" i="28"/>
  <c r="DA52" i="28"/>
  <c r="EW52" i="28"/>
  <c r="GS52" i="28"/>
  <c r="DQ53" i="28"/>
  <c r="Y55" i="28"/>
  <c r="AC58" i="28"/>
  <c r="OG58" i="28"/>
  <c r="ID75" i="28"/>
  <c r="NA75" i="28"/>
  <c r="IC75" i="28"/>
  <c r="OR75" i="28"/>
  <c r="LX75" i="28"/>
  <c r="OP75" i="28"/>
  <c r="U75" i="28"/>
  <c r="OD75" i="28"/>
  <c r="JA75" i="28"/>
  <c r="M51" i="28"/>
  <c r="BC51" i="28"/>
  <c r="CY51" i="28"/>
  <c r="EU51" i="28"/>
  <c r="GQ51" i="28"/>
  <c r="BF52" i="28"/>
  <c r="DB52" i="28"/>
  <c r="EX52" i="28"/>
  <c r="GT52" i="28"/>
  <c r="Z55" i="28"/>
  <c r="OQ58" i="28"/>
  <c r="L62" i="28"/>
  <c r="EL71" i="28"/>
  <c r="IZ88" i="28"/>
  <c r="IY88" i="28"/>
  <c r="LG88" i="28"/>
  <c r="X91" i="28"/>
  <c r="AA47" i="28"/>
  <c r="N48" i="28"/>
  <c r="N51" i="28"/>
  <c r="BD51" i="28"/>
  <c r="CZ51" i="28"/>
  <c r="EV51" i="28"/>
  <c r="GR51" i="28"/>
  <c r="BG52" i="28"/>
  <c r="DC52" i="28"/>
  <c r="EY52" i="28"/>
  <c r="GU52" i="28"/>
  <c r="L53" i="28"/>
  <c r="Z56" i="28"/>
  <c r="IR58" i="28"/>
  <c r="FL71" i="28"/>
  <c r="R72" i="28"/>
  <c r="B72" i="28" s="1"/>
  <c r="D72" i="28" s="1"/>
  <c r="JV78" i="28"/>
  <c r="R95" i="28"/>
  <c r="B95" i="28" s="1"/>
  <c r="D95" i="28" s="1"/>
  <c r="W95" i="28"/>
  <c r="V95" i="28"/>
  <c r="M95" i="28"/>
  <c r="JZ70" i="28"/>
  <c r="KS71" i="28"/>
  <c r="NM71"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OC71" i="28"/>
  <c r="V75" i="28"/>
  <c r="AU81" i="28"/>
  <c r="CO81" i="28"/>
  <c r="EA81" i="28"/>
  <c r="FV81" i="28"/>
  <c r="HM81" i="28"/>
  <c r="M70" i="28"/>
  <c r="OC70" i="28"/>
  <c r="LJ71" i="28"/>
  <c r="OD71" i="28"/>
  <c r="AE78" i="28"/>
  <c r="R81" i="28"/>
  <c r="B81" i="28" s="1"/>
  <c r="D81" i="28" s="1"/>
  <c r="C82" i="28" s="1"/>
  <c r="BE81" i="28"/>
  <c r="CP81" i="28"/>
  <c r="EL81" i="28"/>
  <c r="FW81" i="28"/>
  <c r="HS81" i="28"/>
  <c r="JP82" i="28"/>
  <c r="Z92" i="28"/>
  <c r="MJ93" i="28"/>
  <c r="V98" i="28"/>
  <c r="LQ71" i="28"/>
  <c r="X75" i="28"/>
  <c r="AF78" i="28"/>
  <c r="CQ81" i="28"/>
  <c r="EM81" i="28"/>
  <c r="GC81" i="28"/>
  <c r="NZ85" i="28"/>
  <c r="NH93" i="28"/>
  <c r="U70" i="28"/>
  <c r="ME71" i="28"/>
  <c r="Y75" i="28"/>
  <c r="CA78" i="28"/>
  <c r="V79" i="28"/>
  <c r="Y81" i="28"/>
  <c r="BG81" i="28"/>
  <c r="CW81" i="28"/>
  <c r="ES81" i="28"/>
  <c r="GF81" i="28"/>
  <c r="M82" i="28"/>
  <c r="OJ85" i="28"/>
  <c r="AA92" i="28"/>
  <c r="W98" i="28"/>
  <c r="V70" i="28"/>
  <c r="AC75" i="28"/>
  <c r="CB78" i="28"/>
  <c r="AC79" i="28"/>
  <c r="BM81" i="28"/>
  <c r="DA81" i="28"/>
  <c r="EV81" i="28"/>
  <c r="GH81" i="28"/>
  <c r="X98" i="28"/>
  <c r="V103" i="28"/>
  <c r="W70" i="28"/>
  <c r="N71" i="28"/>
  <c r="JN71" i="28"/>
  <c r="MH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S8" i="28"/>
  <c r="R11" i="28"/>
  <c r="N11" i="28"/>
  <c r="M11" i="28"/>
  <c r="BY22" i="28"/>
  <c r="BW14" i="28"/>
  <c r="HK14" i="28"/>
  <c r="KQ14" i="28"/>
  <c r="LC14" i="28"/>
  <c r="JD16" i="28"/>
  <c r="KZ16" i="28"/>
  <c r="MV16" i="28"/>
  <c r="OR16" i="28"/>
  <c r="BX23" i="28"/>
  <c r="IS27" i="28"/>
  <c r="DZ12" i="28"/>
  <c r="AN14" i="28"/>
  <c r="GB14" i="28"/>
  <c r="KR14" i="28"/>
  <c r="LD14" i="28"/>
  <c r="JN16" i="28"/>
  <c r="LJ16" i="28"/>
  <c r="NF16" i="28"/>
  <c r="PB16" i="28"/>
  <c r="KM27" i="28"/>
  <c r="FE14" i="28"/>
  <c r="MO14" i="28"/>
  <c r="JO16" i="28"/>
  <c r="LK16" i="28"/>
  <c r="NG16" i="28"/>
  <c r="PC16" i="28"/>
  <c r="Z18" i="28"/>
  <c r="KN27" i="28"/>
  <c r="X31" i="28"/>
  <c r="W31" i="28"/>
  <c r="V31" i="28"/>
  <c r="R31" i="28"/>
  <c r="B31" i="28" s="1"/>
  <c r="D31" i="28" s="1"/>
  <c r="N31" i="28"/>
  <c r="M31" i="28"/>
  <c r="AC31" i="28"/>
  <c r="AA31" i="28"/>
  <c r="Z31" i="28"/>
  <c r="Y31" i="28"/>
  <c r="GH34" i="28"/>
  <c r="FJ34" i="28"/>
  <c r="EX34" i="28"/>
  <c r="DZ34" i="28"/>
  <c r="AT34" i="28"/>
  <c r="HQ34" i="28"/>
  <c r="HE34" i="28"/>
  <c r="GG34" i="28"/>
  <c r="DA34" i="28"/>
  <c r="CC34" i="28"/>
  <c r="BQ34" i="28"/>
  <c r="AS34" i="28"/>
  <c r="FH34" i="28"/>
  <c r="EJ34" i="28"/>
  <c r="DX34" i="28"/>
  <c r="CZ34" i="28"/>
  <c r="HO34" i="28"/>
  <c r="GQ34" i="28"/>
  <c r="GE34" i="28"/>
  <c r="FG34" i="28"/>
  <c r="CA34" i="28"/>
  <c r="BC34" i="28"/>
  <c r="AQ34" i="28"/>
  <c r="HN34" i="28"/>
  <c r="EH34" i="28"/>
  <c r="DJ34" i="28"/>
  <c r="CX34" i="28"/>
  <c r="BZ34" i="28"/>
  <c r="GO34" i="28"/>
  <c r="FQ34" i="28"/>
  <c r="FE34" i="28"/>
  <c r="EG34" i="28"/>
  <c r="BA34" i="28"/>
  <c r="HL34" i="28"/>
  <c r="GZ34" i="28"/>
  <c r="GB34" i="28"/>
  <c r="CV34" i="28"/>
  <c r="BX34" i="28"/>
  <c r="BL34" i="28"/>
  <c r="AN34" i="28"/>
  <c r="EQ34" i="28"/>
  <c r="DS34" i="28"/>
  <c r="DG34" i="28"/>
  <c r="CI34" i="28"/>
  <c r="GX34" i="28"/>
  <c r="FZ34" i="28"/>
  <c r="FN34" i="28"/>
  <c r="EP34" i="28"/>
  <c r="BJ34" i="28"/>
  <c r="AL34" i="28"/>
  <c r="GV34" i="28"/>
  <c r="DD34" i="28"/>
  <c r="EO34" i="28"/>
  <c r="AW34" i="28"/>
  <c r="GJ34" i="28"/>
  <c r="CR34" i="28"/>
  <c r="FY34" i="28"/>
  <c r="CG34" i="28"/>
  <c r="AK34" i="28"/>
  <c r="FX34" i="28"/>
  <c r="CE34" i="28"/>
  <c r="HI34" i="28"/>
  <c r="FM34" i="28"/>
  <c r="BU34" i="28"/>
  <c r="BI34" i="28"/>
  <c r="HG34" i="28"/>
  <c r="ET14" i="28"/>
  <c r="LF14" i="28"/>
  <c r="LR14" i="28"/>
  <c r="JP16" i="28"/>
  <c r="LL16" i="28"/>
  <c r="NH16" i="28"/>
  <c r="PD16" i="28"/>
  <c r="OX19" i="28"/>
  <c r="MD19" i="28"/>
  <c r="LF19" i="28"/>
  <c r="NY19" i="28"/>
  <c r="MO19" i="28"/>
  <c r="MC19" i="28"/>
  <c r="LE19" i="28"/>
  <c r="NX19" i="28"/>
  <c r="LP19" i="28"/>
  <c r="KF19" i="28"/>
  <c r="MY19" i="28"/>
  <c r="LC19" i="28"/>
  <c r="KE19" i="28"/>
  <c r="MX19" i="28"/>
  <c r="KP19" i="28"/>
  <c r="KD19" i="28"/>
  <c r="JF19" i="28"/>
  <c r="LM19" i="28"/>
  <c r="KC19" i="28"/>
  <c r="IS19" i="28"/>
  <c r="KZ19" i="28"/>
  <c r="IF19" i="28"/>
  <c r="PC19" i="28"/>
  <c r="KA19" i="28"/>
  <c r="IQ19" i="28"/>
  <c r="IE19" i="28"/>
  <c r="PB19" i="28"/>
  <c r="JZ19" i="28"/>
  <c r="U19" i="28"/>
  <c r="MR19" i="28"/>
  <c r="KU14" i="28"/>
  <c r="LG14" i="28"/>
  <c r="ID16" i="28"/>
  <c r="JZ16" i="28"/>
  <c r="LV16" i="28"/>
  <c r="NR16" i="28"/>
  <c r="PN16" i="28"/>
  <c r="JA19" i="28"/>
  <c r="MS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OE14" i="28"/>
  <c r="OM14" i="28"/>
  <c r="MF14" i="28"/>
  <c r="IE16" i="28"/>
  <c r="KA16" i="28"/>
  <c r="LW16" i="28"/>
  <c r="NS16" i="28"/>
  <c r="PO16" i="28"/>
  <c r="HR27" i="28"/>
  <c r="HF27" i="28"/>
  <c r="GT27" i="28"/>
  <c r="EX27" i="28"/>
  <c r="CP27" i="28"/>
  <c r="AH27" i="28"/>
  <c r="HE27" i="28"/>
  <c r="GS27" i="28"/>
  <c r="EW27" i="28"/>
  <c r="EK27" i="28"/>
  <c r="DM27" i="28"/>
  <c r="BQ27" i="28"/>
  <c r="GF27" i="28"/>
  <c r="FT27" i="28"/>
  <c r="EV27" i="28"/>
  <c r="DX27" i="28"/>
  <c r="DL27" i="28"/>
  <c r="BD27" i="28"/>
  <c r="AF27" i="28"/>
  <c r="DW27" i="28"/>
  <c r="DK27" i="28"/>
  <c r="CY27" i="28"/>
  <c r="CM27" i="28"/>
  <c r="BO27" i="28"/>
  <c r="AQ27" i="28"/>
  <c r="HN27" i="28"/>
  <c r="ET27" i="28"/>
  <c r="DV27" i="28"/>
  <c r="DJ27" i="28"/>
  <c r="CX27" i="28"/>
  <c r="CL27" i="28"/>
  <c r="BN27" i="28"/>
  <c r="AD27" i="28"/>
  <c r="FQ27" i="28"/>
  <c r="FE27" i="28"/>
  <c r="ES27" i="28"/>
  <c r="EG27" i="28"/>
  <c r="DU27" i="28"/>
  <c r="CK27" i="28"/>
  <c r="BM27" i="28"/>
  <c r="GZ27" i="28"/>
  <c r="GN27" i="28"/>
  <c r="GB27" i="28"/>
  <c r="FP27" i="28"/>
  <c r="FD27" i="28"/>
  <c r="EF27" i="28"/>
  <c r="DH27" i="28"/>
  <c r="BL27" i="28"/>
  <c r="AZ27" i="28"/>
  <c r="AN27" i="28"/>
  <c r="HK27" i="28"/>
  <c r="GY27" i="28"/>
  <c r="GA27" i="28"/>
  <c r="FC27" i="28"/>
  <c r="DG27" i="28"/>
  <c r="CU27" i="28"/>
  <c r="CI27" i="28"/>
  <c r="BW27" i="28"/>
  <c r="BK27" i="28"/>
  <c r="AM27" i="28"/>
  <c r="HJ27" i="28"/>
  <c r="FN27" i="28"/>
  <c r="FB27" i="28"/>
  <c r="EP27" i="28"/>
  <c r="ED27" i="28"/>
  <c r="DR27" i="28"/>
  <c r="CT27" i="28"/>
  <c r="BV27" i="28"/>
  <c r="GK27" i="28"/>
  <c r="EO27" i="28"/>
  <c r="CS27" i="28"/>
  <c r="AW27" i="28"/>
  <c r="GJ27" i="28"/>
  <c r="CR27" i="28"/>
  <c r="GI27" i="28"/>
  <c r="HU27" i="28"/>
  <c r="FY27" i="28"/>
  <c r="EC27" i="28"/>
  <c r="CG27" i="28"/>
  <c r="AK27" i="28"/>
  <c r="FX27" i="28"/>
  <c r="CF27" i="28"/>
  <c r="EA27" i="28"/>
  <c r="CE27" i="28"/>
  <c r="AI27" i="28"/>
  <c r="HI27" i="28"/>
  <c r="FM27" i="28"/>
  <c r="BU27" i="28"/>
  <c r="FL27" i="28"/>
  <c r="FK27" i="28"/>
  <c r="DO27" i="28"/>
  <c r="BS27" i="28"/>
  <c r="EZ27" i="28"/>
  <c r="M9" i="28"/>
  <c r="M13" i="28"/>
  <c r="DM14" i="28"/>
  <c r="NQ14" i="28"/>
  <c r="IF16" i="28"/>
  <c r="KB16" i="28"/>
  <c r="LX16" i="28"/>
  <c r="NT16" i="28"/>
  <c r="W17" i="28"/>
  <c r="V17" i="28"/>
  <c r="R17" i="28"/>
  <c r="B17" i="28" s="1"/>
  <c r="D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BR14" i="28"/>
  <c r="HF14" i="28"/>
  <c r="ID14" i="28"/>
  <c r="NF14" i="28"/>
  <c r="NR14" i="28"/>
  <c r="IP16" i="28"/>
  <c r="KL16" i="28"/>
  <c r="MH16" i="28"/>
  <c r="JM19" i="28"/>
  <c r="LI19" i="28"/>
  <c r="NE19" i="28"/>
  <c r="PA19" i="28"/>
  <c r="GU27" i="28"/>
  <c r="OE27" i="28"/>
  <c r="FL34" i="28"/>
  <c r="MU14" i="28"/>
  <c r="NG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D18" i="28" s="1"/>
  <c r="V19" i="28"/>
  <c r="Y20" i="28"/>
  <c r="R22" i="28"/>
  <c r="B22" i="28" s="1"/>
  <c r="D22" i="28" s="1"/>
  <c r="C23" i="28" s="1"/>
  <c r="R23" i="28"/>
  <c r="B23" i="28" s="1"/>
  <c r="D23" i="28" s="1"/>
  <c r="AQ29" i="28"/>
  <c r="CM29" i="28"/>
  <c r="EI29" i="28"/>
  <c r="GE29" i="28"/>
  <c r="Z16" i="28"/>
  <c r="W19" i="28"/>
  <c r="Z20" i="28"/>
  <c r="BA29" i="28"/>
  <c r="CW29" i="28"/>
  <c r="ES29" i="28"/>
  <c r="GO29" i="28"/>
  <c r="AA16" i="28"/>
  <c r="X19" i="28"/>
  <c r="AA20" i="28"/>
  <c r="X24" i="28"/>
  <c r="W24" i="28"/>
  <c r="V24" i="28"/>
  <c r="R24" i="28"/>
  <c r="B24" i="28" s="1"/>
  <c r="D24" i="28" s="1"/>
  <c r="C25"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D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X26" i="28"/>
  <c r="AA27" i="28"/>
  <c r="IS30" i="28"/>
  <c r="KO30" i="28"/>
  <c r="MK30" i="28"/>
  <c r="OG30" i="28"/>
  <c r="JP34" i="28"/>
  <c r="LL34" i="28"/>
  <c r="NH34" i="28"/>
  <c r="PD34" i="28"/>
  <c r="V25" i="28"/>
  <c r="Y26" i="28"/>
  <c r="L27" i="28"/>
  <c r="V29" i="28"/>
  <c r="JC30" i="28"/>
  <c r="KY30" i="28"/>
  <c r="MU30" i="28"/>
  <c r="OQ30" i="28"/>
  <c r="LI33" i="28"/>
  <c r="JQ34" i="28"/>
  <c r="LM34" i="28"/>
  <c r="NI34" i="28"/>
  <c r="PE34" i="28"/>
  <c r="M23" i="28"/>
  <c r="W25" i="28"/>
  <c r="Z26" i="28"/>
  <c r="M27" i="28"/>
  <c r="W29" i="28"/>
  <c r="JD30" i="28"/>
  <c r="KZ30" i="28"/>
  <c r="MV30" i="28"/>
  <c r="OR30" i="28"/>
  <c r="IE34" i="28"/>
  <c r="KA34" i="28"/>
  <c r="LW34" i="28"/>
  <c r="NS34" i="28"/>
  <c r="PO34" i="28"/>
  <c r="X25" i="28"/>
  <c r="AA26" i="28"/>
  <c r="X29" i="28"/>
  <c r="JX33" i="28"/>
  <c r="IF34" i="28"/>
  <c r="KB34" i="28"/>
  <c r="LX34" i="28"/>
  <c r="NT34" i="28"/>
  <c r="X35" i="28"/>
  <c r="W35" i="28"/>
  <c r="V35" i="28"/>
  <c r="R35" i="28"/>
  <c r="B35" i="28" s="1"/>
  <c r="D35" i="28" s="1"/>
  <c r="N35" i="28"/>
  <c r="M35" i="28"/>
  <c r="AC35" i="28"/>
  <c r="LC37" i="28"/>
  <c r="KI37" i="28"/>
  <c r="IF37" i="28"/>
  <c r="Y25" i="28"/>
  <c r="L26" i="28"/>
  <c r="AC26" i="28"/>
  <c r="Y29" i="28"/>
  <c r="JO30" i="28"/>
  <c r="LK30" i="28"/>
  <c r="NG30" i="28"/>
  <c r="PC30" i="28"/>
  <c r="BA32" i="28"/>
  <c r="CW32" i="28"/>
  <c r="ES32" i="28"/>
  <c r="GO32" i="28"/>
  <c r="JY33" i="28"/>
  <c r="IG34" i="28"/>
  <c r="KC34" i="28"/>
  <c r="LY34" i="28"/>
  <c r="NU34" i="28"/>
  <c r="L35" i="28"/>
  <c r="JP30" i="28"/>
  <c r="LL30" i="28"/>
  <c r="NH30" i="28"/>
  <c r="PD30" i="28"/>
  <c r="IQ34" i="28"/>
  <c r="KM34" i="28"/>
  <c r="MI34" i="28"/>
  <c r="Y35" i="28"/>
  <c r="DT36" i="28"/>
  <c r="FO36" i="28"/>
  <c r="HV36" i="28"/>
  <c r="CH36" i="28"/>
  <c r="EO36" i="28"/>
  <c r="GV36" i="28"/>
  <c r="BH36" i="28"/>
  <c r="DO36" i="28"/>
  <c r="FV36" i="28"/>
  <c r="AH36" i="28"/>
  <c r="CO36" i="28"/>
  <c r="EV36" i="28"/>
  <c r="DU36"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Y30" i="28"/>
  <c r="R32" i="28"/>
  <c r="B32" i="28" s="1"/>
  <c r="D32" i="28" s="1"/>
  <c r="V33" i="28"/>
  <c r="Y34" i="28"/>
  <c r="R36" i="28"/>
  <c r="B36" i="28" s="1"/>
  <c r="D36" i="28" s="1"/>
  <c r="V37" i="28"/>
  <c r="AI37" i="28"/>
  <c r="AU37" i="28"/>
  <c r="BG37" i="28"/>
  <c r="BS37" i="28"/>
  <c r="CE37" i="28"/>
  <c r="CQ37" i="28"/>
  <c r="DC37" i="28"/>
  <c r="DO37" i="28"/>
  <c r="EA37" i="28"/>
  <c r="EM37" i="28"/>
  <c r="EY37" i="28"/>
  <c r="FK37" i="28"/>
  <c r="FW37" i="28"/>
  <c r="GI37" i="28"/>
  <c r="GU37" i="28"/>
  <c r="HG37" i="28"/>
  <c r="HS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X40" i="28"/>
  <c r="W40" i="28"/>
  <c r="V40" i="28"/>
  <c r="R40" i="28"/>
  <c r="B40" i="28" s="1"/>
  <c r="D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D41" i="28" s="1"/>
  <c r="C42"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D45" i="28" s="1"/>
  <c r="V46" i="28"/>
  <c r="AI46" i="28"/>
  <c r="BA46" i="28"/>
  <c r="BY46" i="28"/>
  <c r="CW46" i="28"/>
  <c r="DU46" i="28"/>
  <c r="ES46" i="28"/>
  <c r="FQ46" i="28"/>
  <c r="GX46" i="28"/>
  <c r="IZ47" i="28"/>
  <c r="KJ47" i="28"/>
  <c r="LT47" i="28"/>
  <c r="ND47" i="28"/>
  <c r="OZ47" i="28"/>
  <c r="JV51" i="28"/>
  <c r="LR51"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LT51" i="28"/>
  <c r="NP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MD51" i="28"/>
  <c r="OM57" i="28"/>
  <c r="OA57" i="28"/>
  <c r="KU57" i="28"/>
  <c r="IY57" i="28"/>
  <c r="IM57" i="28"/>
  <c r="NB57" i="28"/>
  <c r="LF57" i="28"/>
  <c r="KT57" i="28"/>
  <c r="PI57" i="28"/>
  <c r="NM57" i="28"/>
  <c r="NA57" i="28"/>
  <c r="JU57" i="28"/>
  <c r="HY57" i="28"/>
  <c r="PH57" i="28"/>
  <c r="MB57" i="28"/>
  <c r="KF57" i="28"/>
  <c r="JT57" i="28"/>
  <c r="OI57" i="28"/>
  <c r="MM57" i="28"/>
  <c r="MA57" i="28"/>
  <c r="IU57" i="28"/>
  <c r="OT57" i="28"/>
  <c r="OH57" i="28"/>
  <c r="LB57" i="28"/>
  <c r="JF57" i="28"/>
  <c r="IT57" i="28"/>
  <c r="MW57" i="28"/>
  <c r="LA57" i="28"/>
  <c r="KO57" i="28"/>
  <c r="OR57" i="28"/>
  <c r="MV57" i="28"/>
  <c r="MJ57" i="28"/>
  <c r="JD57" i="28"/>
  <c r="PC57" i="28"/>
  <c r="OQ57" i="28"/>
  <c r="LK57" i="28"/>
  <c r="JO57" i="28"/>
  <c r="JC57" i="28"/>
  <c r="PN57" i="28"/>
  <c r="ID57" i="28"/>
  <c r="PM57" i="28"/>
  <c r="LT57" i="28"/>
  <c r="NF57" i="28"/>
  <c r="LJ57" i="28"/>
  <c r="ND57" i="28"/>
  <c r="MT57" i="28"/>
  <c r="KX57" i="28"/>
  <c r="S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D50" i="28" s="1"/>
  <c r="N50" i="28"/>
  <c r="M50" i="28"/>
  <c r="ME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D55" i="28" s="1"/>
  <c r="N55" i="28"/>
  <c r="M55" i="28"/>
  <c r="AC55" i="28"/>
  <c r="AC56" i="28"/>
  <c r="IF58" i="28"/>
  <c r="KB58" i="28"/>
  <c r="LX58" i="28"/>
  <c r="NT58"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D65" i="28" s="1"/>
  <c r="N65" i="28"/>
  <c r="IY66" i="28"/>
  <c r="KU66" i="28"/>
  <c r="MQ66" i="28"/>
  <c r="W64" i="28"/>
  <c r="V64" i="28"/>
  <c r="R64" i="28"/>
  <c r="B64" i="28" s="1"/>
  <c r="D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D68" i="28" s="1"/>
  <c r="IB72" i="28"/>
  <c r="LX72" i="28"/>
  <c r="R74" i="28"/>
  <c r="B74" i="28" s="1"/>
  <c r="D74" i="28" s="1"/>
  <c r="R69" i="28"/>
  <c r="B69" i="28" s="1"/>
  <c r="D69" i="28" s="1"/>
  <c r="C70"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D73" i="28" s="1"/>
  <c r="C74"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D83" i="28" s="1"/>
  <c r="C84"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D86" i="28" s="1"/>
  <c r="C87"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D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D89" i="28" s="1"/>
  <c r="C90"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D99" i="28" s="1"/>
  <c r="C100"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D98" i="28" s="1"/>
  <c r="C99"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B37" i="28" l="1"/>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C57" i="28"/>
  <c r="LO37" i="28"/>
  <c r="NZ37" i="28"/>
  <c r="OW37" i="28"/>
  <c r="LK37" i="28"/>
  <c r="HX37" i="28"/>
  <c r="LW37" i="28"/>
  <c r="IK37" i="28"/>
  <c r="NT37" i="28"/>
  <c r="OK14" i="28"/>
  <c r="OY14" i="28"/>
  <c r="MC14" i="28"/>
  <c r="C63" i="28"/>
  <c r="C37" i="28"/>
  <c r="IW37" i="28"/>
  <c r="OF37" i="28"/>
  <c r="KD14" i="28"/>
  <c r="IR37" i="28"/>
  <c r="C103" i="28"/>
  <c r="NO37" i="28"/>
  <c r="JJ37" i="28"/>
  <c r="OS37" i="28"/>
  <c r="IO14" i="28"/>
  <c r="OQ14" i="28"/>
  <c r="JX37" i="28"/>
  <c r="JV37" i="28"/>
  <c r="PE37" i="28"/>
  <c r="IC14" i="28"/>
  <c r="JA38" i="28"/>
  <c r="OZ38" i="28"/>
  <c r="LS8" i="28"/>
  <c r="C81" i="28"/>
  <c r="C65" i="28"/>
  <c r="B38" i="28"/>
  <c r="D38" i="28" s="1"/>
  <c r="C39"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75" i="28"/>
  <c r="C45" i="28"/>
  <c r="C24" i="28"/>
  <c r="C73"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C47"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54"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35"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66"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53" i="28"/>
  <c r="C101" i="28"/>
  <c r="C38" i="28"/>
  <c r="AE23" i="28"/>
  <c r="C31" i="28"/>
  <c r="C68" i="28"/>
  <c r="C50" i="28"/>
  <c r="C83" i="28"/>
  <c r="C96" i="28"/>
  <c r="ER23" i="28"/>
  <c r="C78" i="28"/>
  <c r="C40" i="28"/>
  <c r="C91" i="28"/>
  <c r="C15"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C34"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C27"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76" i="28" l="1"/>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DU13" i="28"/>
  <c r="EA11" i="28"/>
  <c r="S104" i="28"/>
  <c r="R104" i="28" s="1"/>
  <c r="DX12" i="28"/>
  <c r="LR12" i="28"/>
  <c r="EA5" i="28"/>
  <c r="DY5" i="28"/>
  <c r="EB8" i="28"/>
  <c r="LT8" i="28"/>
  <c r="LR8" i="28"/>
  <c r="DX8" i="28"/>
  <c r="EE13" i="28" l="1"/>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6" i="28"/>
  <c r="I115" i="28"/>
  <c r="I109" i="28"/>
  <c r="I114" i="28"/>
  <c r="I110" i="28"/>
  <c r="DW11" i="28"/>
  <c r="LQ11" i="28"/>
  <c r="DV6" i="28"/>
  <c r="LP6" i="28"/>
  <c r="AD104" i="28"/>
  <c r="HW104" i="28" s="1"/>
  <c r="LQ8" i="28"/>
  <c r="DW8" i="28"/>
  <c r="LT11" i="28"/>
  <c r="EB11" i="28"/>
  <c r="LN13" i="28"/>
  <c r="DT13" i="28"/>
  <c r="EC8" i="28"/>
  <c r="LU8" i="28"/>
  <c r="LR5" i="28"/>
  <c r="DX5" i="28"/>
  <c r="LZ10" i="28"/>
  <c r="EH10" i="28"/>
  <c r="EF6" i="28"/>
  <c r="LX6" i="28"/>
  <c r="EF13" i="28" l="1"/>
  <c r="DZ4" i="24"/>
  <c r="LR10" i="24"/>
  <c r="LR8" i="24"/>
  <c r="DN4" i="24"/>
  <c r="LH8" i="24"/>
  <c r="LH10" i="24"/>
  <c r="EE12" i="28"/>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LS10" i="24" l="1"/>
  <c r="EA4" i="24"/>
  <c r="LS8" i="24"/>
  <c r="DM4" i="24"/>
  <c r="LG8" i="24"/>
  <c r="LG10" i="24"/>
  <c r="EF12" i="28"/>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6" i="28"/>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09" i="28"/>
  <c r="EJ13" i="28"/>
  <c r="MB13" i="28"/>
  <c r="LK10" i="28"/>
  <c r="DQ10" i="28"/>
  <c r="DT4" i="28"/>
  <c r="LN4" i="28"/>
  <c r="LN9" i="28"/>
  <c r="DT9" i="28"/>
  <c r="EG9" i="28"/>
  <c r="LY9" i="28"/>
  <c r="LJ13" i="28"/>
  <c r="DP13" i="28"/>
  <c r="DR6" i="28"/>
  <c r="LL6" i="28"/>
  <c r="HZ107" i="28"/>
  <c r="HZ108" i="28"/>
  <c r="HZ104" i="28"/>
  <c r="HZ106" i="28" s="1"/>
  <c r="AH104" i="28"/>
  <c r="DS8" i="28"/>
  <c r="LM8" i="28"/>
  <c r="EF11" i="28"/>
  <c r="LX11" i="28"/>
  <c r="LM12" i="28"/>
  <c r="DS12" i="28"/>
  <c r="LN5" i="28"/>
  <c r="DT5" i="28"/>
  <c r="EI4" i="28"/>
  <c r="MA4" i="28"/>
  <c r="LY8" i="28"/>
  <c r="EG8" i="28"/>
  <c r="DS11" i="28"/>
  <c r="LM11" i="28"/>
  <c r="EF5" i="28"/>
  <c r="LX5" i="28"/>
  <c r="MD10" i="28"/>
  <c r="EL10" i="28"/>
  <c r="EJ6" i="28"/>
  <c r="MB6" i="28"/>
  <c r="HZ109" i="28" l="1"/>
  <c r="LV8" i="24"/>
  <c r="ED4" i="24"/>
  <c r="LV10" i="24"/>
  <c r="DJ4" i="24"/>
  <c r="LD10" i="24"/>
  <c r="LD8" i="24"/>
  <c r="MA12" i="28"/>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LX8" i="24" l="1"/>
  <c r="EF4" i="24"/>
  <c r="LX10" i="24"/>
  <c r="DH4" i="24"/>
  <c r="LB8" i="24"/>
  <c r="LB10" i="24"/>
  <c r="IB109" i="28"/>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EI4" i="24" l="1"/>
  <c r="MA8" i="24"/>
  <c r="MA10" i="24"/>
  <c r="DE4" i="24"/>
  <c r="KY8" i="24"/>
  <c r="KY10" i="24"/>
  <c r="EN12" i="28"/>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MC10" i="24" l="1"/>
  <c r="MC8" i="24"/>
  <c r="EK4" i="24"/>
  <c r="DC4" i="24"/>
  <c r="KW10" i="24"/>
  <c r="KW8" i="24"/>
  <c r="IG109" i="28"/>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ME10" i="24" l="1"/>
  <c r="ME8" i="24"/>
  <c r="EM4" i="24"/>
  <c r="DA4" i="24"/>
  <c r="KU8" i="24"/>
  <c r="KU10" i="24"/>
  <c r="II109" i="28"/>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09" i="28"/>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I8" i="24" l="1"/>
  <c r="EQ4" i="24"/>
  <c r="CW4" i="24"/>
  <c r="KQ10" i="24"/>
  <c r="KQ8" i="24"/>
  <c r="MN12" i="28"/>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K8" i="24" l="1"/>
  <c r="ES4" i="24"/>
  <c r="MK10" i="24"/>
  <c r="CU4" i="24"/>
  <c r="KO8" i="24"/>
  <c r="KO10" i="24"/>
  <c r="MP12" i="28"/>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ET4" i="24" l="1"/>
  <c r="ML10" i="24"/>
  <c r="ML8" i="24"/>
  <c r="CT4" i="24"/>
  <c r="KN8" i="24"/>
  <c r="KN10" i="24"/>
  <c r="MQ12" i="28"/>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M10" i="24" l="1"/>
  <c r="EV4" i="24"/>
  <c r="MN8" i="24"/>
  <c r="CR4" i="24"/>
  <c r="KL10" i="24"/>
  <c r="MS12" i="28"/>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BB104" i="28"/>
  <c r="MX10" i="28"/>
  <c r="FF10" i="28"/>
  <c r="CX6" i="28"/>
  <c r="KR6" i="28"/>
  <c r="CY12" i="28"/>
  <c r="KS12" i="28"/>
  <c r="IT109"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BC104" i="28"/>
  <c r="CX8" i="28"/>
  <c r="KR8" i="28"/>
  <c r="MV4" i="28"/>
  <c r="FD4" i="28"/>
  <c r="CX12" i="28"/>
  <c r="KR12" i="28"/>
  <c r="MS11" i="28"/>
  <c r="FA11" i="28"/>
  <c r="MS5" i="28"/>
  <c r="FA5" i="28"/>
  <c r="IU109" i="28" l="1"/>
  <c r="MQ8" i="24"/>
  <c r="EY4" i="24"/>
  <c r="MQ10" i="24"/>
  <c r="CO4" i="24"/>
  <c r="KI10" i="24"/>
  <c r="MV12" i="28"/>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09" i="28"/>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MT10" i="24" l="1"/>
  <c r="FB4" i="24"/>
  <c r="MT8" i="24"/>
  <c r="MS10" i="24"/>
  <c r="CL4" i="24"/>
  <c r="KF10" i="24"/>
  <c r="KF8" i="24"/>
  <c r="IX109"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MU8" i="24" l="1"/>
  <c r="FC4" i="24"/>
  <c r="CK4" i="24"/>
  <c r="KE10" i="24"/>
  <c r="KE8" i="24"/>
  <c r="FH12" i="28"/>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MV8" i="24" l="1"/>
  <c r="FD4" i="24"/>
  <c r="CJ4" i="24"/>
  <c r="KD8" i="24"/>
  <c r="KD10" i="24"/>
  <c r="NA12" i="28"/>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MX8" i="24" l="1"/>
  <c r="FF4" i="24"/>
  <c r="CH4" i="24"/>
  <c r="KB8" i="24"/>
  <c r="KB10" i="24"/>
  <c r="JB109"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FG4" i="24" l="1"/>
  <c r="MY8" i="24"/>
  <c r="CG4" i="24"/>
  <c r="KA9" i="24"/>
  <c r="KA10" i="24"/>
  <c r="ND12" i="28"/>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FH4" i="24" l="1"/>
  <c r="MZ8" i="24"/>
  <c r="CF4" i="24"/>
  <c r="JZ10" i="24"/>
  <c r="JZ9" i="24"/>
  <c r="NE12" i="28"/>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J4" i="24" l="1"/>
  <c r="NB9" i="24"/>
  <c r="NB8" i="24"/>
  <c r="NA9" i="24"/>
  <c r="CD4" i="24"/>
  <c r="JX10" i="24"/>
  <c r="JX9" i="24"/>
  <c r="FO12" i="28"/>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09" i="28"/>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FM4" i="24" l="1"/>
  <c r="NE9" i="24"/>
  <c r="NE8" i="24"/>
  <c r="CA4" i="24"/>
  <c r="JU10" i="24"/>
  <c r="JU9" i="24"/>
  <c r="JI109"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BR104" i="28"/>
  <c r="FT6" i="28"/>
  <c r="NL6" i="28"/>
  <c r="KC12" i="28"/>
  <c r="CI12" i="28"/>
  <c r="KB6" i="28"/>
  <c r="CH6" i="28"/>
  <c r="NK4" i="28"/>
  <c r="FS4" i="28"/>
  <c r="CI8" i="28"/>
  <c r="KC8" i="28"/>
  <c r="KD5" i="28"/>
  <c r="CJ5" i="28"/>
  <c r="JJ109"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BS104" i="28"/>
  <c r="JK109"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FQ4" i="24" l="1"/>
  <c r="NI8" i="24"/>
  <c r="NI9" i="24"/>
  <c r="BW4" i="24"/>
  <c r="JQ9" i="24"/>
  <c r="JQ10" i="24"/>
  <c r="NN12" i="28"/>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NJ8" i="24" l="1"/>
  <c r="NJ9" i="24"/>
  <c r="FR4" i="24"/>
  <c r="BV4" i="24"/>
  <c r="JP9" i="24"/>
  <c r="JP10" i="24"/>
  <c r="JN109"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FS4" i="24" l="1"/>
  <c r="NK8" i="24"/>
  <c r="NK9" i="24"/>
  <c r="BU4" i="24"/>
  <c r="JO9" i="24"/>
  <c r="JO10" i="24"/>
  <c r="NP12" i="28"/>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L9" i="24" l="1"/>
  <c r="NL8" i="24"/>
  <c r="FT4" i="24"/>
  <c r="BT4" i="24"/>
  <c r="JN10" i="24"/>
  <c r="JN9" i="24"/>
  <c r="NQ12" i="28"/>
  <c r="FY12" i="28"/>
  <c r="NP9" i="28"/>
  <c r="FX9" i="28"/>
  <c r="CC9" i="28"/>
  <c r="JW9" i="28"/>
  <c r="JW4" i="28"/>
  <c r="CC4" i="28"/>
  <c r="JT10" i="28"/>
  <c r="BZ10" i="28"/>
  <c r="NS13" i="28"/>
  <c r="GA13" i="28"/>
  <c r="JP109" i="28"/>
  <c r="JS13" i="28"/>
  <c r="BY13" i="28"/>
  <c r="NO11" i="28"/>
  <c r="FW11" i="28"/>
  <c r="CB11" i="28"/>
  <c r="JV11" i="28"/>
  <c r="CA6" i="28"/>
  <c r="JU6" i="28"/>
  <c r="NU10" i="28"/>
  <c r="GC10" i="28"/>
  <c r="JQ108" i="28"/>
  <c r="JQ104" i="28"/>
  <c r="JQ106" i="28" s="1"/>
  <c r="BY104" i="28"/>
  <c r="NS6" i="28"/>
  <c r="GA6" i="28"/>
  <c r="CB12" i="28"/>
  <c r="JV12" i="28"/>
  <c r="FW5" i="28"/>
  <c r="NO5" i="28"/>
  <c r="JW5" i="28"/>
  <c r="CC5" i="28"/>
  <c r="NR4" i="28"/>
  <c r="FZ4" i="28"/>
  <c r="NP8" i="28"/>
  <c r="FX8" i="28"/>
  <c r="CB8" i="28"/>
  <c r="JV8" i="28"/>
  <c r="JQ107" i="28" l="1"/>
  <c r="JQ109" i="28" s="1"/>
  <c r="NM8" i="24"/>
  <c r="FU4" i="24"/>
  <c r="BS4" i="24"/>
  <c r="JM10" i="24"/>
  <c r="JM9" i="24"/>
  <c r="NR12" i="28"/>
  <c r="FZ12" i="28"/>
  <c r="NT13" i="28"/>
  <c r="GB13" i="28"/>
  <c r="JS10" i="28"/>
  <c r="BY10" i="28"/>
  <c r="JV4" i="28"/>
  <c r="CB4" i="28"/>
  <c r="JV9" i="28"/>
  <c r="CB9" i="28"/>
  <c r="NQ9" i="28"/>
  <c r="FY9" i="28"/>
  <c r="NS4" i="28"/>
  <c r="GA4"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7" i="28" l="1"/>
  <c r="NN8" i="24"/>
  <c r="FV4" i="24"/>
  <c r="NN9" i="24"/>
  <c r="NM9" i="24"/>
  <c r="BR4" i="24"/>
  <c r="JL10" i="24"/>
  <c r="JL9" i="24"/>
  <c r="JR109" i="28"/>
  <c r="GA12" i="28"/>
  <c r="NS12" i="28"/>
  <c r="NR9" i="28"/>
  <c r="FZ9" i="28"/>
  <c r="JU9" i="28"/>
  <c r="CA9" i="28"/>
  <c r="JU4" i="28"/>
  <c r="CA4" i="28"/>
  <c r="JR10" i="28"/>
  <c r="BX10" i="28"/>
  <c r="GC13" i="28"/>
  <c r="NU13" i="28"/>
  <c r="JU5" i="28"/>
  <c r="CA5" i="28"/>
  <c r="BZ8" i="28"/>
  <c r="JT8" i="28"/>
  <c r="NQ11" i="28"/>
  <c r="FY11" i="28"/>
  <c r="JS108" i="28"/>
  <c r="JS104" i="28"/>
  <c r="JS106" i="28" s="1"/>
  <c r="CA104" i="28"/>
  <c r="BZ12" i="28"/>
  <c r="JT12" i="28"/>
  <c r="GE10" i="28"/>
  <c r="NW10" i="28"/>
  <c r="NR8" i="28"/>
  <c r="FZ8" i="28"/>
  <c r="JQ13" i="28"/>
  <c r="BW13" i="28"/>
  <c r="BY6" i="28"/>
  <c r="JS6" i="28"/>
  <c r="GB4" i="28"/>
  <c r="NT4" i="28"/>
  <c r="GC6" i="28"/>
  <c r="NU6" i="28"/>
  <c r="BZ11" i="28"/>
  <c r="JT11" i="28"/>
  <c r="FY5" i="28"/>
  <c r="NQ5" i="28"/>
  <c r="JS107" i="28" l="1"/>
  <c r="NO9" i="24"/>
  <c r="FW4" i="24"/>
  <c r="NO8" i="24"/>
  <c r="BQ4" i="24"/>
  <c r="JK10" i="24"/>
  <c r="JK9" i="24"/>
  <c r="JS109"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8" i="28"/>
  <c r="JT104" i="28"/>
  <c r="JT106" i="28" s="1"/>
  <c r="CB104" i="28"/>
  <c r="NS8" i="28"/>
  <c r="GA8" i="28"/>
  <c r="JP13" i="28"/>
  <c r="BV13" i="28"/>
  <c r="JT107" i="28" l="1"/>
  <c r="FX4" i="24"/>
  <c r="NP9" i="24"/>
  <c r="NP8" i="24"/>
  <c r="BP4" i="24"/>
  <c r="JJ10" i="24"/>
  <c r="JJ9" i="24"/>
  <c r="NU12" i="28"/>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8" i="28"/>
  <c r="JU104" i="28"/>
  <c r="JU106" i="28" s="1"/>
  <c r="CC104" i="28"/>
  <c r="JU107" i="28" l="1"/>
  <c r="NQ9" i="24"/>
  <c r="FY4" i="24"/>
  <c r="NQ8" i="24"/>
  <c r="BO4" i="24"/>
  <c r="JI9" i="24"/>
  <c r="JI10" i="24"/>
  <c r="JU109"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8" i="28"/>
  <c r="JV104" i="28"/>
  <c r="JV106" i="28" s="1"/>
  <c r="CD104" i="28"/>
  <c r="JP6" i="28"/>
  <c r="BV6" i="28"/>
  <c r="NZ10" i="28"/>
  <c r="GH10" i="28"/>
  <c r="NT11" i="28"/>
  <c r="GB11" i="28"/>
  <c r="JV107" i="28" l="1"/>
  <c r="JV109" i="28" s="1"/>
  <c r="NR9" i="24"/>
  <c r="FZ4" i="24"/>
  <c r="NR8" i="24"/>
  <c r="BN4" i="24"/>
  <c r="JH10" i="24"/>
  <c r="JH9" i="24"/>
  <c r="GE12" i="28"/>
  <c r="NW12"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NS9" i="24" l="1"/>
  <c r="NS8" i="24"/>
  <c r="GA4" i="24"/>
  <c r="BM4" i="24"/>
  <c r="JG10" i="24"/>
  <c r="JG9" i="24"/>
  <c r="GF12" i="28"/>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B4" i="24" l="1"/>
  <c r="NT9" i="24"/>
  <c r="NT8" i="24"/>
  <c r="BL4" i="24"/>
  <c r="JF9" i="24"/>
  <c r="JF10" i="24"/>
  <c r="GG12" i="28"/>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NU9" i="24" l="1"/>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NV8" i="24" l="1"/>
  <c r="GD4" i="24"/>
  <c r="NV9" i="24"/>
  <c r="BJ4" i="24"/>
  <c r="JD9" i="24"/>
  <c r="JD10" i="24"/>
  <c r="OA12" i="28"/>
  <c r="GI12" i="28"/>
  <c r="GH9" i="28"/>
  <c r="NZ9" i="28"/>
  <c r="BS9" i="28"/>
  <c r="JM9" i="28"/>
  <c r="JM4" i="28"/>
  <c r="BS4" i="28"/>
  <c r="BP10" i="28"/>
  <c r="JJ10" i="28"/>
  <c r="JZ109" i="28"/>
  <c r="GK13" i="28"/>
  <c r="OC13" i="28"/>
  <c r="BR11" i="28"/>
  <c r="JL11" i="28"/>
  <c r="NY11" i="28"/>
  <c r="GG11" i="28"/>
  <c r="NZ8" i="28"/>
  <c r="GH8" i="28"/>
  <c r="JL12" i="28"/>
  <c r="BR12" i="28"/>
  <c r="JM5" i="28"/>
  <c r="BS5" i="28"/>
  <c r="KA108" i="28"/>
  <c r="KA104" i="28"/>
  <c r="KA106" i="28" s="1"/>
  <c r="CI104" i="28"/>
  <c r="NY5" i="28"/>
  <c r="GG5" i="28"/>
  <c r="JK6" i="28"/>
  <c r="BQ6" i="28"/>
  <c r="JL8" i="28"/>
  <c r="BR8" i="28"/>
  <c r="GM10" i="28"/>
  <c r="OE10" i="28"/>
  <c r="BO13" i="28"/>
  <c r="JI13" i="28"/>
  <c r="GK6" i="28"/>
  <c r="OC6" i="28"/>
  <c r="OB4" i="28"/>
  <c r="GJ4" i="28"/>
  <c r="KA107" i="28" l="1"/>
  <c r="KA109"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8" i="28"/>
  <c r="KB104" i="28"/>
  <c r="KB106" i="28" s="1"/>
  <c r="CJ104" i="28"/>
  <c r="NZ11" i="28"/>
  <c r="GH11" i="28"/>
  <c r="OC4" i="28"/>
  <c r="GK4" i="28"/>
  <c r="JH13" i="28"/>
  <c r="BN13" i="28"/>
  <c r="OF10" i="28"/>
  <c r="GN10" i="28"/>
  <c r="BR5" i="28"/>
  <c r="JL5" i="28"/>
  <c r="JK8" i="28"/>
  <c r="BQ8" i="28"/>
  <c r="JK11" i="28"/>
  <c r="BQ11" i="28"/>
  <c r="KB107" i="28" l="1"/>
  <c r="NX9" i="24"/>
  <c r="NX8" i="24"/>
  <c r="GF4" i="24"/>
  <c r="BH4" i="24"/>
  <c r="JB10" i="24"/>
  <c r="JB9" i="24"/>
  <c r="KB109" i="28"/>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NY9" i="24" l="1"/>
  <c r="NY8" i="24"/>
  <c r="GG4" i="24"/>
  <c r="BG4" i="24"/>
  <c r="JA10" i="24"/>
  <c r="JA9" i="24"/>
  <c r="KC106" i="28"/>
  <c r="KC109" i="28" s="1"/>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OA9" i="24" l="1"/>
  <c r="GI4" i="24"/>
  <c r="OA8" i="24"/>
  <c r="BE4" i="24"/>
  <c r="IY10" i="24"/>
  <c r="IY9" i="24"/>
  <c r="GN12" i="28"/>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OB9" i="24" l="1"/>
  <c r="GJ4" i="24"/>
  <c r="OB8" i="24"/>
  <c r="BD4" i="24"/>
  <c r="IX10" i="24"/>
  <c r="IX9" i="24"/>
  <c r="GO12" i="28"/>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GM4" i="24" l="1"/>
  <c r="OE8" i="24"/>
  <c r="OE9" i="24"/>
  <c r="BA4" i="24"/>
  <c r="IU10" i="24"/>
  <c r="IU9" i="24"/>
  <c r="KI106" i="28"/>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GN4" i="24" l="1"/>
  <c r="OF9" i="24"/>
  <c r="OF8" i="24"/>
  <c r="AZ4" i="24"/>
  <c r="IT9" i="24"/>
  <c r="IT10" i="24"/>
  <c r="GS12" i="28"/>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OG9" i="24" l="1"/>
  <c r="GO4" i="24"/>
  <c r="OG8" i="24"/>
  <c r="AY4" i="24"/>
  <c r="IS9" i="24"/>
  <c r="IS10" i="24"/>
  <c r="KK106" i="28"/>
  <c r="KK109" i="28" s="1"/>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GQ4" i="24" l="1"/>
  <c r="OI8" i="24"/>
  <c r="OI9" i="24"/>
  <c r="AW4" i="24"/>
  <c r="IQ9" i="24"/>
  <c r="IQ10" i="24"/>
  <c r="GV12" i="28"/>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J8" i="24" l="1"/>
  <c r="OJ9" i="24"/>
  <c r="GR4" i="24"/>
  <c r="AV4" i="24"/>
  <c r="IP10" i="24"/>
  <c r="IP9" i="24"/>
  <c r="OO12" i="28"/>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L8" i="24" l="1"/>
  <c r="GT4" i="24"/>
  <c r="OL9" i="24"/>
  <c r="AT4" i="24"/>
  <c r="IN10" i="24"/>
  <c r="IN9" i="24"/>
  <c r="OQ12" i="28"/>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8" i="28"/>
  <c r="KQ104" i="28"/>
  <c r="KQ106" i="28" s="1"/>
  <c r="CY104" i="28"/>
  <c r="OO11" i="28"/>
  <c r="GW11" i="28"/>
  <c r="GZ4" i="28"/>
  <c r="OR4" i="28"/>
  <c r="KQ107" i="28" l="1"/>
  <c r="OM8" i="24"/>
  <c r="OM9" i="24"/>
  <c r="GU4" i="24"/>
  <c r="AS4" i="24"/>
  <c r="IM10" i="24"/>
  <c r="IM9" i="24"/>
  <c r="OR12" i="28"/>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OP9" i="24" l="1"/>
  <c r="GX4" i="24"/>
  <c r="OP8" i="24"/>
  <c r="AP4" i="24"/>
  <c r="IJ10" i="24"/>
  <c r="IJ9" i="24"/>
  <c r="HC12" i="28"/>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Q9" i="24" l="1"/>
  <c r="OQ8" i="24"/>
  <c r="GY4" i="24"/>
  <c r="AO4" i="24"/>
  <c r="II10" i="24"/>
  <c r="II9" i="24"/>
  <c r="OV12" i="28"/>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OR9" i="24" l="1"/>
  <c r="OR8" i="24"/>
  <c r="GZ4" i="24"/>
  <c r="AN4" i="24"/>
  <c r="IH9" i="24"/>
  <c r="IH10" i="24"/>
  <c r="KV106" i="28"/>
  <c r="KV109"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8" i="28"/>
  <c r="KW104" i="28"/>
  <c r="KW107" i="28" s="1"/>
  <c r="DE104" i="28"/>
  <c r="IP8" i="28"/>
  <c r="AV8" i="28"/>
  <c r="HA4" i="24" l="1"/>
  <c r="OS9" i="24"/>
  <c r="OS8" i="24"/>
  <c r="AM4" i="24"/>
  <c r="IG9" i="24"/>
  <c r="IG10" i="24"/>
  <c r="OX12" i="28"/>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OT8" i="24" l="1"/>
  <c r="HB4" i="24"/>
  <c r="OT9" i="24"/>
  <c r="AL4" i="24"/>
  <c r="IF9" i="24"/>
  <c r="IF10" i="24"/>
  <c r="KX106" i="28"/>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HC4" i="24" l="1"/>
  <c r="OU8" i="24"/>
  <c r="OU9" i="24"/>
  <c r="AK4" i="24"/>
  <c r="IE9" i="24"/>
  <c r="IE10" i="24"/>
  <c r="KY106" i="28"/>
  <c r="KY109"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HD4" i="24" l="1"/>
  <c r="OV9" i="24"/>
  <c r="OV8" i="24"/>
  <c r="AJ4" i="24"/>
  <c r="ID10" i="24"/>
  <c r="ID9" i="24"/>
  <c r="HI12" i="28"/>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OW9" i="24" l="1"/>
  <c r="OW8" i="24"/>
  <c r="HE4" i="24"/>
  <c r="AI4" i="24"/>
  <c r="IC10" i="24"/>
  <c r="IC9" i="24"/>
  <c r="LA106" i="28"/>
  <c r="LA109"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IK11" i="28"/>
  <c r="AQ11" i="28"/>
  <c r="OZ11" i="28"/>
  <c r="HH11" i="28"/>
  <c r="AP6" i="28"/>
  <c r="IJ6" i="28"/>
  <c r="OX8" i="24" l="1"/>
  <c r="OX9" i="24"/>
  <c r="HF4" i="24"/>
  <c r="AH4" i="24"/>
  <c r="IB10" i="24"/>
  <c r="IB9" i="24"/>
  <c r="LB106" i="28"/>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OZ9" i="24" l="1"/>
  <c r="HH4" i="24"/>
  <c r="OZ8" i="24"/>
  <c r="AF4" i="24"/>
  <c r="HZ10" i="24"/>
  <c r="HZ9" i="24"/>
  <c r="HM12" i="28"/>
  <c r="PE12" i="28"/>
  <c r="LD106" i="28"/>
  <c r="LD109"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8" i="28"/>
  <c r="LE104" i="28"/>
  <c r="LE107" i="28" s="1"/>
  <c r="DM104" i="28"/>
  <c r="IH8" i="28"/>
  <c r="AN8" i="28"/>
  <c r="HN4" i="28"/>
  <c r="PF4" i="28"/>
  <c r="PA9" i="24" l="1"/>
  <c r="PA8" i="24"/>
  <c r="HI4" i="24"/>
  <c r="AE4" i="24"/>
  <c r="HY10" i="24"/>
  <c r="HY9" i="24"/>
  <c r="HN12" i="28"/>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PC9" i="24" l="1"/>
  <c r="PC8" i="24"/>
  <c r="HK4" i="24"/>
  <c r="AC4" i="24"/>
  <c r="HW10" i="24"/>
  <c r="HW9" i="24"/>
  <c r="LG106" i="28"/>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6" i="28"/>
  <c r="LH109" i="28" s="1"/>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PF9" i="24" l="1"/>
  <c r="HN4" i="24"/>
  <c r="PF8" i="24"/>
  <c r="Z4" i="24"/>
  <c r="HT9" i="24"/>
  <c r="HT10" i="24"/>
  <c r="HS12" i="28"/>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HO4" i="24" l="1"/>
  <c r="PG9" i="24"/>
  <c r="PG8" i="24"/>
  <c r="HS9" i="24"/>
  <c r="HS10" i="24"/>
  <c r="PL12" i="28"/>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6" i="28"/>
  <c r="LL109" i="28" s="1"/>
  <c r="HX10" i="28"/>
  <c r="AD10" i="28"/>
  <c r="HW10" i="28" s="1"/>
  <c r="HT9" i="28"/>
  <c r="PL9" i="28"/>
  <c r="AG4" i="28"/>
  <c r="IA4" i="28"/>
  <c r="AG9" i="28"/>
  <c r="IA9" i="28"/>
  <c r="PN4" i="28"/>
  <c r="HV4" i="28"/>
  <c r="PO4" i="28" s="1"/>
  <c r="LM108" i="28"/>
  <c r="LM104" i="28"/>
  <c r="LM107"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PJ8" i="24" l="1"/>
  <c r="PJ9" i="24"/>
  <c r="LN106" i="28"/>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LO106" i="28" l="1"/>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4" i="28"/>
  <c r="NK108" i="28" s="1"/>
  <c r="FS104" i="28"/>
  <c r="NK107" i="28" l="1"/>
  <c r="NK106" i="28"/>
  <c r="NK109" i="28" s="1"/>
  <c r="NL104" i="28"/>
  <c r="NL108" i="28" s="1"/>
  <c r="FT104" i="28"/>
  <c r="NL107" i="28" l="1"/>
  <c r="NL106" i="28"/>
  <c r="NL109" i="28" s="1"/>
  <c r="NM104" i="28"/>
  <c r="NM108" i="28" s="1"/>
  <c r="FU104" i="28"/>
  <c r="NM107" i="28" l="1"/>
  <c r="NM106" i="28"/>
  <c r="NM109" i="28" s="1"/>
  <c r="NN104" i="28"/>
  <c r="NN108" i="28" s="1"/>
  <c r="FV104" i="28"/>
  <c r="NN107" i="28" l="1"/>
  <c r="NN106" i="28"/>
  <c r="NO104" i="28"/>
  <c r="NO108" i="28" s="1"/>
  <c r="FW104" i="28"/>
  <c r="NO107" i="28" l="1"/>
  <c r="NN109" i="28"/>
  <c r="NO106" i="28"/>
  <c r="NO109" i="28" s="1"/>
  <c r="NP104" i="28"/>
  <c r="NP108" i="28" s="1"/>
  <c r="FX104" i="28"/>
  <c r="NP107" i="28" l="1"/>
  <c r="NP106" i="28"/>
  <c r="NP109" i="28" s="1"/>
  <c r="NQ104" i="28"/>
  <c r="NQ108" i="28" s="1"/>
  <c r="FY104" i="28"/>
  <c r="NQ107" i="28" l="1"/>
  <c r="NQ106" i="28"/>
  <c r="NR107" i="28"/>
  <c r="NR104" i="28"/>
  <c r="NR108" i="28" s="1"/>
  <c r="FZ104" i="28"/>
  <c r="NQ109" i="28"/>
  <c r="NR106" i="28" l="1"/>
  <c r="NR109" i="28" s="1"/>
  <c r="NS104" i="28"/>
  <c r="NS108" i="28" s="1"/>
  <c r="GA104" i="28"/>
  <c r="NS107" i="28" l="1"/>
  <c r="NS106" i="28"/>
  <c r="NS109" i="28" s="1"/>
  <c r="NT107" i="28"/>
  <c r="NT104" i="28"/>
  <c r="NT108" i="28" s="1"/>
  <c r="GB104" i="28"/>
  <c r="NT106" i="28" l="1"/>
  <c r="NT109" i="28" s="1"/>
  <c r="NU104" i="28"/>
  <c r="NU108" i="28" s="1"/>
  <c r="GC104" i="28"/>
  <c r="NU107" i="28" l="1"/>
  <c r="NU106" i="28"/>
  <c r="NU109" i="28" s="1"/>
  <c r="NV104" i="28"/>
  <c r="NV108" i="28" s="1"/>
  <c r="GD104" i="28"/>
  <c r="NV107" i="28" l="1"/>
  <c r="NV106" i="28"/>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O109" i="28" s="1"/>
  <c r="OP107" i="28"/>
  <c r="OP104" i="28"/>
  <c r="OP108" i="28" s="1"/>
  <c r="GX104"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OZ109" i="28" s="1"/>
  <c r="PA107" i="28"/>
  <c r="PA104" i="28"/>
  <c r="PA108" i="28" s="1"/>
  <c r="HI104"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7" i="15"/>
  <c r="DW8" i="15"/>
  <c r="DW9" i="15"/>
  <c r="DW10" i="15"/>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Z8" i="15"/>
  <c r="Z9" i="15"/>
  <c r="Z10" i="15"/>
  <c r="Z11" i="15"/>
  <c r="Z12" i="15"/>
  <c r="Z13"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V13" i="15" l="1"/>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U12" i="15"/>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12" i="15"/>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W5" i="15"/>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1" i="15"/>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Y10" i="15"/>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X10" i="15"/>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X8" i="15"/>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W13" i="15"/>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W12" i="15"/>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R11" i="7"/>
  <c r="DQ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T8" i="7"/>
  <c r="DS8" i="7"/>
  <c r="DR8" i="7" s="1"/>
  <c r="DS4" i="7"/>
  <c r="DS5" i="7"/>
  <c r="DV9" i="7"/>
  <c r="DW9" i="7" s="1"/>
  <c r="DS10" i="7"/>
  <c r="DR10" i="7" s="1"/>
  <c r="DT4" i="7"/>
  <c r="DT7" i="7"/>
  <c r="DR9" i="7"/>
  <c r="DP11"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X5" i="15" l="1"/>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11" i="24" s="1"/>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J11" i="24" l="1"/>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5"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Z14" i="15" s="1"/>
  <c r="D15" i="15"/>
  <c r="Z15" i="15" s="1"/>
  <c r="D16" i="15"/>
  <c r="Z16" i="15" s="1"/>
  <c r="D17" i="15"/>
  <c r="Z17" i="15" s="1"/>
  <c r="D18" i="15"/>
  <c r="Z18" i="15" s="1"/>
  <c r="D19" i="15"/>
  <c r="D20" i="15"/>
  <c r="D21" i="15"/>
  <c r="Z21" i="15" s="1"/>
  <c r="D22" i="15"/>
  <c r="D23" i="15"/>
  <c r="D24" i="15"/>
  <c r="D25" i="15"/>
  <c r="Z25" i="15" s="1"/>
  <c r="D26" i="15"/>
  <c r="Z26" i="15" s="1"/>
  <c r="D27" i="15"/>
  <c r="Z27" i="15" s="1"/>
  <c r="D28" i="15"/>
  <c r="Z28" i="15" s="1"/>
  <c r="D29" i="15"/>
  <c r="Z29" i="15" s="1"/>
  <c r="D30" i="15"/>
  <c r="Z30" i="15" s="1"/>
  <c r="D31" i="15"/>
  <c r="D32" i="15"/>
  <c r="D33" i="15"/>
  <c r="Z33" i="15" s="1"/>
  <c r="D34" i="15"/>
  <c r="D35" i="15"/>
  <c r="D36" i="15"/>
  <c r="D37" i="15"/>
  <c r="Z37" i="15" s="1"/>
  <c r="D38" i="15"/>
  <c r="Z38" i="15" s="1"/>
  <c r="D39" i="15"/>
  <c r="Z39" i="15" s="1"/>
  <c r="D40" i="15"/>
  <c r="Z40" i="15" s="1"/>
  <c r="D41" i="15"/>
  <c r="Z41" i="15" s="1"/>
  <c r="D42" i="15"/>
  <c r="Z42" i="15" s="1"/>
  <c r="D43" i="15"/>
  <c r="D44" i="15"/>
  <c r="D45" i="15"/>
  <c r="Z45" i="15" s="1"/>
  <c r="D46" i="15"/>
  <c r="D47" i="15"/>
  <c r="Z47" i="15" s="1"/>
  <c r="D48" i="15"/>
  <c r="D49" i="15"/>
  <c r="D50" i="15"/>
  <c r="Z50" i="15" s="1"/>
  <c r="D51" i="15"/>
  <c r="Z51" i="15" s="1"/>
  <c r="D52" i="15"/>
  <c r="Z52" i="15" s="1"/>
  <c r="D53" i="15"/>
  <c r="Z53" i="15" s="1"/>
  <c r="D54" i="15"/>
  <c r="Z54" i="15" s="1"/>
  <c r="D55" i="15"/>
  <c r="D56" i="15"/>
  <c r="D57" i="15"/>
  <c r="Z57" i="15" s="1"/>
  <c r="D58" i="15"/>
  <c r="D59" i="15"/>
  <c r="D60" i="15"/>
  <c r="D61" i="15"/>
  <c r="Z61" i="15" s="1"/>
  <c r="D62" i="15"/>
  <c r="Z62" i="15" s="1"/>
  <c r="D63" i="15"/>
  <c r="Z63" i="15" s="1"/>
  <c r="D64" i="15"/>
  <c r="Z64" i="15" s="1"/>
  <c r="D65" i="15"/>
  <c r="Z65" i="15" s="1"/>
  <c r="D66" i="15"/>
  <c r="Z66" i="15" s="1"/>
  <c r="D67" i="15"/>
  <c r="D68" i="15"/>
  <c r="D69" i="15"/>
  <c r="Z69" i="15" s="1"/>
  <c r="D70" i="15"/>
  <c r="D71" i="15"/>
  <c r="D72" i="15"/>
  <c r="D73" i="15"/>
  <c r="Z73" i="15" s="1"/>
  <c r="D74" i="15"/>
  <c r="Z74" i="15" s="1"/>
  <c r="D75" i="15"/>
  <c r="Z75" i="15" s="1"/>
  <c r="D76" i="15"/>
  <c r="Z76" i="15" s="1"/>
  <c r="D77" i="15"/>
  <c r="Z77" i="15" s="1"/>
  <c r="D78" i="15"/>
  <c r="Z78" i="15" s="1"/>
  <c r="D79" i="15"/>
  <c r="D80" i="15"/>
  <c r="D81" i="15"/>
  <c r="Z81" i="15" s="1"/>
  <c r="D82" i="15"/>
  <c r="D83" i="15"/>
  <c r="D84" i="15"/>
  <c r="Z84" i="15" s="1"/>
  <c r="D85" i="15"/>
  <c r="Z85" i="15" s="1"/>
  <c r="D86" i="15"/>
  <c r="Z86" i="15" s="1"/>
  <c r="D87" i="15"/>
  <c r="Z87" i="15" s="1"/>
  <c r="D88" i="15"/>
  <c r="Z88" i="15" s="1"/>
  <c r="D89" i="15"/>
  <c r="Z89" i="15" s="1"/>
  <c r="D90" i="15"/>
  <c r="Z90" i="15" s="1"/>
  <c r="D91" i="15"/>
  <c r="D92" i="15"/>
  <c r="D93" i="15"/>
  <c r="Z93" i="15" s="1"/>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S8" i="7" l="1"/>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Z55" i="15"/>
  <c r="O43" i="15"/>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Z72" i="15"/>
  <c r="O60" i="15"/>
  <c r="Z60" i="15"/>
  <c r="O48" i="15"/>
  <c r="Z48" i="15"/>
  <c r="O36" i="15"/>
  <c r="Z36" i="15"/>
  <c r="O24" i="15"/>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Z71" i="15"/>
  <c r="O59" i="15"/>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Z35" i="15"/>
  <c r="O23" i="15"/>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ML92" i="15" s="1"/>
  <c r="Z92" i="15"/>
  <c r="O80" i="15"/>
  <c r="Z80" i="15"/>
  <c r="O68" i="15"/>
  <c r="R68" i="15" s="1"/>
  <c r="Z68" i="15"/>
  <c r="O56" i="15"/>
  <c r="Z56" i="15"/>
  <c r="O44" i="15"/>
  <c r="Z44" i="15"/>
  <c r="O32" i="15"/>
  <c r="Z32" i="15"/>
  <c r="O20" i="15"/>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IT92" i="15"/>
  <c r="JR92" i="15"/>
  <c r="LB92" i="15"/>
  <c r="LN92" i="15"/>
  <c r="LZ92" i="15"/>
  <c r="OH92" i="15"/>
  <c r="PF92" i="15"/>
  <c r="IU92" i="15"/>
  <c r="JG92" i="15"/>
  <c r="JS92" i="15"/>
  <c r="MA92" i="15"/>
  <c r="MY92" i="15"/>
  <c r="OI92" i="15"/>
  <c r="OU92" i="15"/>
  <c r="PG92" i="15"/>
  <c r="JT92" i="15"/>
  <c r="KR92" i="15"/>
  <c r="MB92" i="15"/>
  <c r="MN92" i="15"/>
  <c r="MZ92" i="15"/>
  <c r="PH92" i="15"/>
  <c r="IK92" i="15"/>
  <c r="JU92" i="15"/>
  <c r="KG92" i="15"/>
  <c r="KS92" i="15"/>
  <c r="NA92" i="15"/>
  <c r="NY92" i="15"/>
  <c r="PI92" i="15"/>
  <c r="HZ92" i="15"/>
  <c r="IL92" i="15"/>
  <c r="KT92" i="15"/>
  <c r="LR92" i="15"/>
  <c r="NB92" i="15"/>
  <c r="NN92" i="15"/>
  <c r="NZ92" i="15"/>
  <c r="IM92" i="15"/>
  <c r="JK92" i="15"/>
  <c r="KU92" i="15"/>
  <c r="LG92" i="15"/>
  <c r="LS92" i="15"/>
  <c r="OA92" i="15"/>
  <c r="OY92" i="15"/>
  <c r="IN92" i="15"/>
  <c r="IZ92" i="15"/>
  <c r="JL92" i="15"/>
  <c r="LT92" i="15"/>
  <c r="MR92" i="15"/>
  <c r="OB92" i="15"/>
  <c r="ON92" i="15"/>
  <c r="OZ92" i="15"/>
  <c r="JM92" i="15"/>
  <c r="KK92" i="15"/>
  <c r="LU92" i="15"/>
  <c r="MG92" i="15"/>
  <c r="MS92" i="15"/>
  <c r="PA92" i="15"/>
  <c r="IP92" i="15"/>
  <c r="JZ92" i="15"/>
  <c r="KL92" i="15"/>
  <c r="KX92" i="15"/>
  <c r="NF92" i="15"/>
  <c r="OD92" i="15"/>
  <c r="IE92" i="15"/>
  <c r="IQ92" i="15"/>
  <c r="JC92" i="15"/>
  <c r="LK92" i="15"/>
  <c r="MI92" i="15"/>
  <c r="NS92" i="15"/>
  <c r="OE92" i="15"/>
  <c r="OQ92" i="15"/>
  <c r="JP92" i="15"/>
  <c r="KN92" i="15"/>
  <c r="LX92" i="15"/>
  <c r="MJ92" i="15"/>
  <c r="MV92" i="15"/>
  <c r="PD92" i="15"/>
  <c r="LA92" i="15"/>
  <c r="MK92" i="15"/>
  <c r="MW92" i="15"/>
  <c r="HU92" i="15"/>
  <c r="OG92" i="15"/>
  <c r="OS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MY67" i="15"/>
  <c r="MB67" i="15"/>
  <c r="LR67" i="15"/>
  <c r="KU67" i="15"/>
  <c r="KK67" i="15"/>
  <c r="JZ67" i="15"/>
  <c r="KN67" i="15"/>
  <c r="JQ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IM68" i="15"/>
  <c r="KU68" i="15"/>
  <c r="MQ68" i="15"/>
  <c r="OA68" i="15"/>
  <c r="IN68" i="15"/>
  <c r="KJ68" i="15"/>
  <c r="LT68" i="15"/>
  <c r="OB68" i="15"/>
  <c r="IC68" i="15"/>
  <c r="JM68" i="15"/>
  <c r="LU68" i="15"/>
  <c r="NQ68" i="15"/>
  <c r="PA68" i="15"/>
  <c r="JZ68" i="15"/>
  <c r="LV68" i="15"/>
  <c r="NF68" i="15"/>
  <c r="IE68" i="15"/>
  <c r="KA68" i="15"/>
  <c r="LK68" i="15"/>
  <c r="NS68" i="15"/>
  <c r="IF68" i="15"/>
  <c r="JP68" i="15"/>
  <c r="LX68" i="15"/>
  <c r="NT68" i="15"/>
  <c r="PD68" i="15"/>
  <c r="JQ68" i="15"/>
  <c r="LM68" i="15"/>
  <c r="MW68" i="15"/>
  <c r="PE68" i="15"/>
  <c r="JF68" i="15"/>
  <c r="KP68" i="15"/>
  <c r="MX68" i="15"/>
  <c r="OT68" i="15"/>
  <c r="II68" i="15"/>
  <c r="IU68" i="15"/>
  <c r="KQ68" i="15"/>
  <c r="MM68" i="15"/>
  <c r="NW68" i="15"/>
  <c r="OI68" i="15"/>
  <c r="IJ68" i="15"/>
  <c r="KF68" i="15"/>
  <c r="LP68" i="15"/>
  <c r="MB68" i="15"/>
  <c r="NX68" i="15"/>
  <c r="HY68" i="15"/>
  <c r="JI68" i="15"/>
  <c r="JU68" i="15"/>
  <c r="LQ68" i="15"/>
  <c r="NM68" i="15"/>
  <c r="OW68" i="15"/>
  <c r="PI68" i="15"/>
  <c r="MP68" i="15"/>
  <c r="IL68" i="15"/>
  <c r="OL68" i="15"/>
  <c r="JJ68" i="15"/>
  <c r="KH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MR83" i="15"/>
  <c r="OO83" i="15"/>
  <c r="KX83" i="15"/>
  <c r="MI83" i="15"/>
  <c r="JP83" i="15"/>
  <c r="KO83" i="15"/>
  <c r="OG83" i="15"/>
  <c r="II83" i="15"/>
  <c r="NK83" i="15"/>
  <c r="MZ83" i="15"/>
  <c r="KG83" i="15"/>
  <c r="MD83" i="15"/>
  <c r="KU83" i="15"/>
  <c r="JK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JD11" i="15"/>
  <c r="LY11" i="15"/>
  <c r="JR11" i="15"/>
  <c r="PF11" i="15"/>
  <c r="KF11" i="15"/>
  <c r="HY11" i="15"/>
  <c r="NM11" i="15"/>
  <c r="LF11" i="15"/>
  <c r="MQ11" i="15"/>
  <c r="IO11" i="15"/>
  <c r="LT11" i="15"/>
  <c r="JB11" i="15"/>
  <c r="ON11" i="15"/>
  <c r="NB11" i="15"/>
  <c r="MH11" i="15"/>
  <c r="MJ11" i="15"/>
  <c r="KM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HT64" i="15" s="1"/>
  <c r="O52" i="15"/>
  <c r="O40" i="15"/>
  <c r="HT40" i="15" s="1"/>
  <c r="O28" i="15"/>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28" i="15"/>
  <c r="HT32" i="15"/>
  <c r="HT48" i="15"/>
  <c r="HT56" i="15"/>
  <c r="HT96" i="15"/>
  <c r="HT55" i="15"/>
  <c r="HT103" i="15"/>
  <c r="HT52" i="15"/>
  <c r="HT60" i="15"/>
  <c r="HT68" i="15"/>
  <c r="HT24" i="15"/>
  <c r="HT88" i="15"/>
  <c r="HT92" i="15"/>
  <c r="HT79" i="15"/>
  <c r="HT31" i="15"/>
  <c r="HT35" i="15"/>
  <c r="HT59" i="15"/>
  <c r="HT7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HT91" i="15" l="1"/>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D1" i="28" s="1"/>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IN13" i="14" l="1"/>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LX6" i="14"/>
  <c r="HR6" i="14"/>
  <c r="IG6" i="14"/>
  <c r="IS6" i="14"/>
  <c r="JE6" i="14"/>
  <c r="JQ6" i="14"/>
  <c r="KC6" i="14"/>
  <c r="KO6" i="14"/>
  <c r="LA6" i="14"/>
  <c r="LM6" i="14"/>
  <c r="HS6" i="14"/>
  <c r="IH6" i="14"/>
  <c r="IT6" i="14"/>
  <c r="JF6" i="14"/>
  <c r="JR6" i="14"/>
  <c r="KD6" i="14"/>
  <c r="KP6" i="14"/>
  <c r="LB6" i="14"/>
  <c r="LN6" i="14"/>
  <c r="HT6" i="14"/>
  <c r="II6" i="14"/>
  <c r="IU6" i="14"/>
  <c r="JG6" i="14"/>
  <c r="JS6" i="14"/>
  <c r="KE6" i="14"/>
  <c r="KQ6" i="14"/>
  <c r="LC6" i="14"/>
  <c r="LO6" i="14"/>
  <c r="HU6" i="14"/>
  <c r="IJ6" i="14"/>
  <c r="IV6" i="14"/>
  <c r="JH6" i="14"/>
  <c r="JT6" i="14"/>
  <c r="KF6" i="14"/>
  <c r="KR6" i="14"/>
  <c r="LD6" i="14"/>
  <c r="LP6" i="14"/>
  <c r="MZ6" i="14"/>
  <c r="HV6" i="14"/>
  <c r="IK6" i="14"/>
  <c r="IW6" i="14"/>
  <c r="JI6" i="14"/>
  <c r="JU6" i="14"/>
  <c r="KG6" i="14"/>
  <c r="KS6" i="14"/>
  <c r="LE6" i="14"/>
  <c r="HZ6" i="14"/>
  <c r="IN6" i="14"/>
  <c r="IZ6" i="14"/>
  <c r="JL6" i="14"/>
  <c r="JX6" i="14"/>
  <c r="KJ6" i="14"/>
  <c r="KV6" i="14"/>
  <c r="LH6" i="14"/>
  <c r="LT6" i="14"/>
  <c r="MF6" i="14"/>
  <c r="IX6" i="14"/>
  <c r="JY6" i="14"/>
  <c r="KY6" i="14"/>
  <c r="MC6" i="14"/>
  <c r="IY6" i="14"/>
  <c r="JZ6" i="14"/>
  <c r="LF6" i="14"/>
  <c r="MD6" i="14"/>
  <c r="HW6" i="14"/>
  <c r="JA6" i="14"/>
  <c r="KA6" i="14"/>
  <c r="LG6" i="14"/>
  <c r="ME6" i="14"/>
  <c r="HX6" i="14"/>
  <c r="JB6" i="14"/>
  <c r="KH6" i="14"/>
  <c r="LI6" i="14"/>
  <c r="MG6" i="14"/>
  <c r="IB6" i="14"/>
  <c r="JC6" i="14"/>
  <c r="KI6" i="14"/>
  <c r="LJ6" i="14"/>
  <c r="MH6" i="14"/>
  <c r="IE6" i="14"/>
  <c r="JK6" i="14"/>
  <c r="KL6" i="14"/>
  <c r="LQ6" i="14"/>
  <c r="MO6" i="14"/>
  <c r="IM6" i="14"/>
  <c r="JN6" i="14"/>
  <c r="KT6" i="14"/>
  <c r="LS6" i="14"/>
  <c r="MQ6" i="14"/>
  <c r="IL6" i="14"/>
  <c r="KW6" i="14"/>
  <c r="IO6" i="14"/>
  <c r="KX6" i="14"/>
  <c r="IP6" i="14"/>
  <c r="LK6" i="14"/>
  <c r="IQ6" i="14"/>
  <c r="LR6" i="14"/>
  <c r="JJ6" i="14"/>
  <c r="LU6" i="14"/>
  <c r="JO6" i="14"/>
  <c r="LW6" i="14"/>
  <c r="JW6" i="14"/>
  <c r="MP6" i="14"/>
  <c r="MT6" i="14"/>
  <c r="MU6" i="14"/>
  <c r="ID6" i="14"/>
  <c r="JM6" i="14"/>
  <c r="KK6" i="14"/>
  <c r="JV6" i="14"/>
  <c r="KM6" i="14"/>
  <c r="KU6" i="14"/>
  <c r="LV6" i="14"/>
  <c r="MI6" i="14"/>
  <c r="MS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OM6" i="14" l="1"/>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HZ109"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I109"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IT9" i="19"/>
  <c r="IT11" i="19" s="1"/>
  <c r="OD11" i="19"/>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CB11" i="14"/>
  <c r="JV11" i="14"/>
  <c r="NB9" i="14"/>
  <c r="FJ9" i="14"/>
  <c r="IQ9" i="19"/>
  <c r="IQ11" i="19" s="1"/>
  <c r="OG9" i="19"/>
  <c r="OG11" i="19" s="1"/>
  <c r="GP4" i="19"/>
  <c r="OH8" i="19"/>
  <c r="OH4" i="19"/>
  <c r="OH10" i="19" s="1"/>
  <c r="AV4" i="19"/>
  <c r="IP10" i="19"/>
  <c r="IP4" i="19"/>
  <c r="IP8" i="19" s="1"/>
  <c r="JD109" i="7"/>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OJ9" i="19"/>
  <c r="OJ11" i="19" s="1"/>
  <c r="IN11" i="19"/>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IK9" i="19"/>
  <c r="IK11" i="19" s="1"/>
  <c r="OM11" i="19"/>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IH9" i="19"/>
  <c r="IH11" i="19" s="1"/>
  <c r="OP11" i="19"/>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FX9" i="14"/>
  <c r="NP9" i="14"/>
  <c r="BN11" i="14"/>
  <c r="JH11" i="14"/>
  <c r="OU9" i="19"/>
  <c r="OU11" i="19" s="1"/>
  <c r="IC11" i="19"/>
  <c r="HD4" i="19"/>
  <c r="OV8" i="19"/>
  <c r="OV4" i="19"/>
  <c r="OV10" i="19" s="1"/>
  <c r="AH4" i="19"/>
  <c r="IB10" i="19"/>
  <c r="IB4" i="19"/>
  <c r="IB8" i="19" s="1"/>
  <c r="JV109" i="15"/>
  <c r="CE104" i="15"/>
  <c r="JW107" i="15"/>
  <c r="JW104" i="15"/>
  <c r="JW106" i="15" s="1"/>
  <c r="JW108" i="15"/>
  <c r="JR109"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OV9" i="19"/>
  <c r="OV11" i="19" s="1"/>
  <c r="IB11" i="19"/>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HW9" i="19"/>
  <c r="HW11" i="19" s="1"/>
  <c r="PA11" i="19"/>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BG11" i="14"/>
  <c r="JA11" i="14"/>
  <c r="GE9" i="14"/>
  <c r="NW9" i="14"/>
  <c r="HV9" i="19"/>
  <c r="HV11" i="19" s="1"/>
  <c r="PB9" i="19"/>
  <c r="PB11" i="19" s="1"/>
  <c r="AA4" i="19"/>
  <c r="HU10" i="19"/>
  <c r="HU4" i="19"/>
  <c r="HU8" i="19" s="1"/>
  <c r="HK4" i="19"/>
  <c r="PC8" i="19"/>
  <c r="PC4" i="19"/>
  <c r="PC10" i="19" s="1"/>
  <c r="JY109" i="7"/>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PD9" i="19"/>
  <c r="PD11" i="19" s="1"/>
  <c r="HT11" i="19"/>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HR9" i="19"/>
  <c r="HR11" i="19" s="1"/>
  <c r="PF11" i="19"/>
  <c r="HQ10" i="19"/>
  <c r="HQ4" i="19"/>
  <c r="HQ8" i="19" s="1"/>
  <c r="W4" i="19"/>
  <c r="HO4" i="19"/>
  <c r="PG8" i="19"/>
  <c r="PG4" i="19"/>
  <c r="PG10" i="19" s="1"/>
  <c r="KG109" i="15"/>
  <c r="CP104" i="15"/>
  <c r="KH104" i="15"/>
  <c r="KH107" i="15" s="1"/>
  <c r="KH106" i="15"/>
  <c r="KH108" i="15"/>
  <c r="CL104" i="7"/>
  <c r="KD106" i="7"/>
  <c r="KD104" i="7"/>
  <c r="KD108" i="7" s="1"/>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OB9" i="14" l="1"/>
  <c r="GJ9" i="14"/>
  <c r="BB11" i="14"/>
  <c r="IV11" i="14"/>
  <c r="PG9" i="19"/>
  <c r="PG11" i="19" s="1"/>
  <c r="HQ9" i="19"/>
  <c r="HQ11" i="19" s="1"/>
  <c r="PH8" i="19"/>
  <c r="PH4" i="19"/>
  <c r="PH10" i="19" s="1"/>
  <c r="HP10" i="19"/>
  <c r="HP4" i="19"/>
  <c r="HP8" i="19" s="1"/>
  <c r="KH109" i="15"/>
  <c r="KI108" i="15"/>
  <c r="CQ104" i="15"/>
  <c r="KI104" i="15"/>
  <c r="KI107" i="15" s="1"/>
  <c r="KI106" i="15"/>
  <c r="KD109" i="7"/>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KH107" i="7"/>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GN9" i="14" l="1"/>
  <c r="OF9" i="14"/>
  <c r="AX11" i="14"/>
  <c r="IR11" i="14"/>
  <c r="KL109" i="15"/>
  <c r="KM108" i="15"/>
  <c r="KM104" i="15"/>
  <c r="KM107" i="15" s="1"/>
  <c r="CU104" i="15"/>
  <c r="KM106" i="15"/>
  <c r="KI106" i="7"/>
  <c r="KI104" i="7"/>
  <c r="KI107" i="7" s="1"/>
  <c r="CQ104" i="7"/>
  <c r="KH109"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AW11" i="14"/>
  <c r="IQ11" i="14"/>
  <c r="OG9" i="14"/>
  <c r="GO9" i="14"/>
  <c r="KM109" i="15"/>
  <c r="KN106" i="15"/>
  <c r="CV104" i="15"/>
  <c r="KN108" i="15"/>
  <c r="KN104" i="15"/>
  <c r="KN107" i="15" s="1"/>
  <c r="KN109" i="15" s="1"/>
  <c r="CR104" i="7"/>
  <c r="KJ104" i="7"/>
  <c r="KJ107" i="7" s="1"/>
  <c r="KJ106" i="7"/>
  <c r="KI109"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OJ9" i="14"/>
  <c r="GR9" i="14"/>
  <c r="AT11" i="14"/>
  <c r="IN11" i="14"/>
  <c r="CY104" i="15"/>
  <c r="KQ104" i="15"/>
  <c r="KQ107" i="15" s="1"/>
  <c r="KQ106" i="15"/>
  <c r="KQ108" i="15"/>
  <c r="KP109" i="15"/>
  <c r="KL109" i="7"/>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GZ9" i="14"/>
  <c r="OR9" i="14"/>
  <c r="AL11" i="14"/>
  <c r="IF11" i="14"/>
  <c r="KX109" i="15"/>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c r="LF106" i="15"/>
  <c r="LF108" i="15"/>
  <c r="LA109" i="7"/>
  <c r="LB108" i="7"/>
  <c r="LB104" i="7"/>
  <c r="DJ104" i="7"/>
  <c r="LB106" i="7"/>
  <c r="LB107"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P109" i="15"/>
  <c r="DY104" i="15"/>
  <c r="LQ104" i="15"/>
  <c r="LQ107" i="15" s="1"/>
  <c r="LQ106" i="15"/>
  <c r="LQ108" i="15"/>
  <c r="LM106" i="7"/>
  <c r="DU104" i="7"/>
  <c r="LM104" i="7"/>
  <c r="LM107" i="7" s="1"/>
  <c r="LL109" i="7"/>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S109" i="15"/>
  <c r="EB104" i="15"/>
  <c r="LT108" i="15"/>
  <c r="LT104" i="15"/>
  <c r="LT107" i="15" s="1"/>
  <c r="LT106" i="15"/>
  <c r="DX104" i="7"/>
  <c r="LP104" i="7"/>
  <c r="LP107" i="7" s="1"/>
  <c r="LP106" i="7"/>
  <c r="LO109"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8" i="14"/>
  <c r="IK107" i="14"/>
  <c r="IK106"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R109" i="14" s="1"/>
  <c r="IS104" i="14"/>
  <c r="IS107" i="14" s="1"/>
  <c r="IS108" i="14" l="1"/>
  <c r="IS106" i="14"/>
  <c r="IS109" i="14" s="1"/>
  <c r="IT104" i="14"/>
  <c r="IT107" i="14" s="1"/>
  <c r="IT108" i="14" l="1"/>
  <c r="IT106" i="14"/>
  <c r="IT109" i="14" s="1"/>
  <c r="IU104" i="14"/>
  <c r="IU107" i="14" s="1"/>
  <c r="IU108" i="14"/>
  <c r="IU106" i="14"/>
  <c r="IV107" i="14" l="1"/>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c r="JG108" i="14" l="1"/>
  <c r="JF109" i="14"/>
  <c r="JH104" i="14"/>
  <c r="JH107" i="14" s="1"/>
  <c r="JG109" i="14"/>
  <c r="JH108" i="14" l="1"/>
  <c r="JH106" i="14"/>
  <c r="JI104" i="14"/>
  <c r="JI107" i="14" s="1"/>
  <c r="JH109" i="14" l="1"/>
  <c r="JI108" i="14"/>
  <c r="JI106" i="14"/>
  <c r="JI109" i="14" s="1"/>
  <c r="JJ104" i="14"/>
  <c r="JJ107" i="14" s="1"/>
  <c r="JJ108" i="14" l="1"/>
  <c r="JJ106" i="14"/>
  <c r="JK104" i="14"/>
  <c r="JK107" i="14" s="1"/>
  <c r="JJ109" i="14"/>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6" i="14"/>
  <c r="JP108" i="14"/>
  <c r="JP109" i="14" l="1"/>
  <c r="JQ104" i="14"/>
  <c r="JQ107" i="14" s="1"/>
  <c r="JQ108" i="14" l="1"/>
  <c r="JQ106" i="14"/>
  <c r="JR104" i="14"/>
  <c r="JR107" i="14" s="1"/>
  <c r="JQ109" i="14"/>
  <c r="JR108" i="14" l="1"/>
  <c r="JR106" i="14"/>
  <c r="JR109" i="14" s="1"/>
  <c r="JS104" i="14"/>
  <c r="JS107" i="14" s="1"/>
  <c r="JS108" i="14" l="1"/>
  <c r="JS106" i="14"/>
  <c r="JS109" i="14" s="1"/>
  <c r="JT104" i="14"/>
  <c r="JT108" i="14" s="1"/>
  <c r="JT107" i="14" l="1"/>
  <c r="JT106" i="14"/>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7"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9"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38"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<sst xmlns="http://schemas.openxmlformats.org/spreadsheetml/2006/main" count="1500" uniqueCount="963">
  <si>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</si>
  <si>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</si>
  <si>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</si>
  <si>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</si>
  <si>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</si>
  <si>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</si>
  <si>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</si>
  <si>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</si>
  <si>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</si>
  <si>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</si>
  <si>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</si>
  <si>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</si>
  <si>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</si>
  <si>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</si>
  <si>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</si>
  <si>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</si>
  <si>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</si>
  <si>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</si>
  <si>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</si>
  <si>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</si>
  <si>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</si>
  <si>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</si>
  <si>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</si>
  <si>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</si>
  <si>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</si>
  <si>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</si>
  <si>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</si>
  <si>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</si>
  <si>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</si>
  <si>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</si>
  <si>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</si>
  <si>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</si>
  <si>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</si>
  <si>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</si>
  <si>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</si>
  <si>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</si>
  <si>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</si>
  <si>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</si>
  <si>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</si>
  <si>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</si>
  <si>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</si>
  <si>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</si>
  <si>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</si>
  <si>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</si>
  <si>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</si>
  <si>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</si>
  <si>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</si>
  <si>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</si>
  <si>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</si>
  <si>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</si>
  <si>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</si>
  <si>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</si>
  <si>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</si>
  <si>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</si>
  <si>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</si>
  <si>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</si>
  <si>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</si>
  <si>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</si>
  <si>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</si>
  <si>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</si>
  <si>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</si>
  <si>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</si>
  <si>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</si>
  <si>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</si>
  <si>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</si>
  <si>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</si>
  <si>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</si>
  <si>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</si>
  <si>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</si>
  <si>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</si>
  <si>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</si>
  <si>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</si>
  <si>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</si>
  <si>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</si>
  <si>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</si>
  <si>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</si>
  <si>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</si>
  <si>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</si>
  <si>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</si>
  <si>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</si>
  <si>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</si>
  <si>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</si>
  <si>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</si>
  <si>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</si>
  <si>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</si>
  <si>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</si>
  <si>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</si>
  <si>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</si>
  <si>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</si>
  <si>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</si>
  <si>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</si>
  <si>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</si>
  <si>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</si>
  <si>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</si>
  <si>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</si>
  <si>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</si>
  <si>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</si>
  <si>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</si>
  <si>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</si>
  <si>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</si>
  <si>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</si>
  <si>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</si>
  <si>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</si>
  <si>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</si>
  <si>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</si>
  <si>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</si>
  <si>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</si>
  <si>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</si>
  <si>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</si>
  <si>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</si>
  <si>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</si>
  <si>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</si>
  <si>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</si>
  <si>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</si>
  <si>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</si>
  <si>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</si>
  <si>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</si>
  <si>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</si>
  <si>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</si>
  <si>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</si>
  <si>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</si>
  <si>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</si>
  <si>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</si>
  <si>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</si>
  <si>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</si>
  <si>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</si>
  <si>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</si>
  <si>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</si>
  <si>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</si>
  <si>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</si>
  <si>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</si>
  <si>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</si>
  <si>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</si>
  <si>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</si>
  <si>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</si>
  <si>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</si>
  <si>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</si>
  <si>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</si>
  <si>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</si>
  <si>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</si>
  <si>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</si>
  <si>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</si>
  <si>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</si>
  <si>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</si>
  <si>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</si>
  <si>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</si>
  <si>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</si>
  <si>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</si>
  <si>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</si>
  <si>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</si>
  <si>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</si>
  <si>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</si>
  <si>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</si>
  <si>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</si>
  <si>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</si>
  <si>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</si>
  <si>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</si>
  <si>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</si>
  <si>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</si>
  <si>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</si>
  <si>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</si>
  <si>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</si>
  <si>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</si>
  <si>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</si>
  <si>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</si>
  <si>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</si>
  <si>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</si>
  <si>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</si>
  <si>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</si>
  <si>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</si>
  <si>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</si>
  <si>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</si>
  <si>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</si>
  <si>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</si>
  <si>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</si>
  <si>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</si>
  <si>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</si>
  <si>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</si>
  <si>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</si>
  <si>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</si>
  <si>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</si>
  <si>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</si>
  <si>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</si>
  <si>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</si>
  <si>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</si>
  <si>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</si>
  <si>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</si>
  <si>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</si>
  <si>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</si>
  <si>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</si>
  <si>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</si>
  <si>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</si>
  <si>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</si>
  <si>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</si>
  <si>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</si>
  <si>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</si>
  <si>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</si>
  <si>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</si>
  <si>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</si>
  <si>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</si>
  <si>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</si>
  <si>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</si>
  <si>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</si>
  <si>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</si>
  <si>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</si>
  <si>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</si>
  <si>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</si>
  <si>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</si>
  <si>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</si>
  <si>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</si>
  <si>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</si>
  <si>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</si>
  <si>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</si>
  <si>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</si>
  <si>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</si>
  <si>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</si>
  <si>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</si>
  <si>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</si>
  <si>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</si>
  <si>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</si>
  <si>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</si>
  <si>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</si>
  <si>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</si>
  <si>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</si>
  <si>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</si>
  <si>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</si>
  <si>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</si>
  <si>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</si>
  <si>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</si>
  <si>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</si>
  <si>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</si>
  <si>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</si>
  <si>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</si>
  <si>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</si>
  <si>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</si>
  <si>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</si>
  <si>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</si>
  <si>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</si>
  <si>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</si>
  <si>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</si>
  <si>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</si>
  <si>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</si>
  <si>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</si>
  <si>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</si>
  <si>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</si>
  <si>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</si>
  <si>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</si>
  <si>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</si>
  <si>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</si>
  <si>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</si>
  <si>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</si>
  <si>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</si>
  <si>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</si>
  <si>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</si>
  <si>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</si>
  <si>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</si>
  <si>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</si>
  <si>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</si>
  <si>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</si>
  <si>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</si>
  <si>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</si>
  <si>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</si>
  <si>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</si>
  <si>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</si>
  <si>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</si>
  <si>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</si>
  <si>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</si>
  <si>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</si>
  <si>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</si>
  <si>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</si>
  <si>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</si>
  <si>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</si>
  <si>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</si>
  <si>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</si>
  <si>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</si>
  <si>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</si>
  <si>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</si>
  <si>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</si>
  <si>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</si>
  <si>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</si>
  <si>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</si>
  <si>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</si>
  <si>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</si>
  <si>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</si>
  <si>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</si>
  <si>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</si>
  <si>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</si>
  <si>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</si>
  <si>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</si>
  <si>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</si>
  <si>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</si>
  <si>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</si>
  <si>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</si>
  <si>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</si>
  <si>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</si>
  <si>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</si>
  <si>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</si>
  <si>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</si>
  <si>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</si>
  <si>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</si>
  <si>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</si>
  <si>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</si>
  <si>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</si>
  <si>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</si>
  <si>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</si>
  <si>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</si>
  <si>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</si>
  <si>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</si>
  <si>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</si>
  <si>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</si>
  <si>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</si>
  <si>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</si>
  <si>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</si>
  <si>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</si>
  <si>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</si>
  <si>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</si>
  <si>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</si>
  <si>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</si>
  <si>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</si>
  <si>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</si>
  <si>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</si>
  <si>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</si>
  <si>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</si>
  <si>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</si>
  <si>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</si>
  <si>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</si>
  <si>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</si>
  <si>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</si>
  <si>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</si>
  <si>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</si>
  <si>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</si>
  <si>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</si>
  <si>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</si>
  <si>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</si>
  <si>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</si>
  <si>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</si>
  <si>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</si>
  <si>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</si>
  <si>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</si>
  <si>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</si>
  <si>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</si>
  <si>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</si>
  <si>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</si>
  <si>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</si>
  <si>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</si>
  <si>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</si>
  <si>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</si>
  <si>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</si>
  <si>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</si>
  <si>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</si>
  <si>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</si>
  <si>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</si>
  <si>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</si>
  <si>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</si>
  <si>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</si>
  <si>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</si>
  <si>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</si>
  <si>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</si>
  <si>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</si>
  <si>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</si>
  <si>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</si>
  <si>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</si>
  <si>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</si>
  <si>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</si>
  <si>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</si>
  <si>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</si>
  <si>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</si>
  <si>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</si>
  <si>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</si>
  <si>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</si>
  <si>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</si>
  <si>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</si>
  <si>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</si>
  <si>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</si>
  <si>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</si>
  <si>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</si>
  <si>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</si>
  <si>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</si>
  <si>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</si>
  <si>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</si>
  <si>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</si>
  <si>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</si>
  <si>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</si>
  <si>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</si>
  <si>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</si>
  <si>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</si>
  <si>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</si>
  <si>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</si>
  <si>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</si>
  <si>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</si>
  <si>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</si>
  <si>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</si>
  <si>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</si>
  <si>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</si>
  <si>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</si>
  <si>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</si>
  <si>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</si>
  <si>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</si>
  <si>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</si>
  <si>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</si>
  <si>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</si>
  <si>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</si>
  <si>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</si>
  <si>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</si>
  <si>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</si>
  <si>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</si>
  <si>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</si>
  <si>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</si>
  <si>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</si>
  <si>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</si>
  <si>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</si>
  <si>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</si>
  <si>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</si>
  <si>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</si>
  <si>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</si>
  <si>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</si>
  <si>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</si>
  <si>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</si>
  <si>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</si>
  <si>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</si>
  <si>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</si>
  <si>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</si>
  <si>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</si>
  <si>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</si>
  <si>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</si>
  <si>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</si>
  <si>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</si>
  <si>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</si>
  <si>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</si>
  <si>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</si>
  <si>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</si>
  <si>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</si>
  <si>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</si>
  <si>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</si>
  <si>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</si>
  <si>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</si>
  <si>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</si>
  <si>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</si>
  <si>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</si>
  <si>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</si>
  <si>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</si>
  <si>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</si>
  <si>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</si>
  <si>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</si>
  <si>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</si>
  <si>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</si>
  <si>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</si>
  <si>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</si>
  <si>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</si>
  <si>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</si>
  <si>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</si>
  <si>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</si>
  <si>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</si>
  <si>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</si>
  <si>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</si>
  <si>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</si>
  <si>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</si>
  <si>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</si>
  <si>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</si>
  <si>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</si>
  <si>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</si>
  <si>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</si>
  <si>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</si>
  <si>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</si>
  <si>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</si>
  <si>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</si>
  <si>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</si>
  <si>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</si>
  <si>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</si>
  <si>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</si>
  <si>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</si>
  <si>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</si>
  <si>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</si>
  <si>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</si>
  <si>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</si>
  <si>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</si>
  <si>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</si>
  <si>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</si>
  <si>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</si>
  <si>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</si>
  <si>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</si>
  <si>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</si>
  <si>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</si>
  <si>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</si>
  <si>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</si>
  <si>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</si>
  <si>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</si>
  <si>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</si>
  <si>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</si>
  <si>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</si>
  <si>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</si>
  <si>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</si>
  <si>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</si>
  <si>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</si>
  <si>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</si>
  <si>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</si>
  <si>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</si>
  <si>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</si>
  <si>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</si>
  <si>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</si>
  <si>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</si>
  <si>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</si>
  <si>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</si>
  <si>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</si>
  <si>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</si>
  <si>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</si>
  <si>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</si>
  <si>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</si>
  <si>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</si>
  <si>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</si>
  <si>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</si>
  <si>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</si>
  <si>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</si>
  <si>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</si>
  <si>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</si>
  <si>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</si>
  <si>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</si>
  <si>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</si>
  <si>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</si>
  <si>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</si>
  <si>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</si>
  <si>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</si>
  <si>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</si>
  <si>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</si>
  <si>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</si>
  <si>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</si>
  <si>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</si>
  <si>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</si>
  <si>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</si>
  <si>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</si>
  <si>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</si>
  <si>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</si>
  <si>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</si>
  <si>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</si>
  <si>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</si>
  <si>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</si>
  <si>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</si>
  <si>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</si>
  <si>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</si>
  <si>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</si>
  <si>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</si>
  <si>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</si>
  <si>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</si>
  <si>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</si>
  <si>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</si>
  <si>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</si>
  <si>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</si>
  <si>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</si>
  <si>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</si>
  <si>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</si>
  <si>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</si>
  <si>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</si>
  <si>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</si>
  <si>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</si>
  <si>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</si>
  <si>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</si>
  <si>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</si>
  <si>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</si>
  <si>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</si>
  <si>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</si>
  <si>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</si>
  <si>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</si>
  <si>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</si>
  <si>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</si>
  <si>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</si>
  <si>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</si>
  <si>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</si>
  <si>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</si>
  <si>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</si>
  <si>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</si>
  <si>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</si>
  <si>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</si>
  <si>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</si>
  <si>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</si>
  <si>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</si>
  <si>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</si>
  <si>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</si>
  <si>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</si>
  <si>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</si>
  <si>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</si>
  <si>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</si>
  <si>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</si>
  <si>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</si>
  <si>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</si>
  <si>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</si>
  <si>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</si>
  <si>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</si>
  <si>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</si>
  <si>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</si>
  <si>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</si>
  <si>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</si>
  <si>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</si>
  <si>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</si>
  <si>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</si>
  <si>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</si>
  <si>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</si>
  <si>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</si>
  <si>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</si>
  <si>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</si>
  <si>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</si>
  <si>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</si>
  <si>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</si>
  <si>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</si>
  <si>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</si>
  <si>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</si>
  <si>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</si>
  <si>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</si>
  <si>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</si>
  <si>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</si>
  <si>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</si>
  <si>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</si>
  <si>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</si>
  <si>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</si>
  <si>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</si>
  <si>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</si>
  <si>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</si>
  <si>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</si>
  <si>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</si>
  <si>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</si>
  <si>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</si>
  <si>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</si>
  <si>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</si>
  <si>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</si>
  <si>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</si>
  <si>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</si>
  <si>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</si>
  <si>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</si>
  <si>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</si>
  <si>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</si>
  <si>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</si>
  <si>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</si>
  <si>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</si>
  <si>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</si>
  <si>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</si>
  <si>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</si>
  <si>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</si>
  <si>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</si>
  <si>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</si>
  <si>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</si>
  <si>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</si>
  <si>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</si>
  <si>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</si>
  <si>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</si>
  <si>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</si>
  <si>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</si>
  <si>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</si>
  <si>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</si>
  <si>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</si>
  <si>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</si>
  <si>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</si>
  <si>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</si>
  <si>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</si>
  <si>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</si>
  <si>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</si>
  <si>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</si>
  <si>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</si>
  <si>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</si>
  <si>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</si>
  <si>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</si>
  <si>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</si>
  <si>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</si>
  <si>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</si>
  <si>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</si>
  <si>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</si>
  <si>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</si>
  <si>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</si>
  <si>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</si>
  <si>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</si>
  <si>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</si>
  <si>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</si>
  <si>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</si>
  <si>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</si>
  <si>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</si>
  <si>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</si>
  <si>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</si>
  <si>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</si>
  <si>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</si>
  <si>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</si>
  <si>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</si>
  <si>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</si>
  <si>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</si>
  <si>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</si>
  <si>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</si>
  <si>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</si>
  <si>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</si>
  <si>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</si>
  <si>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</si>
  <si>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</si>
  <si>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</si>
  <si>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</si>
  <si>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</si>
  <si>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</si>
  <si>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</si>
  <si>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</si>
  <si>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</si>
  <si>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</si>
  <si>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</si>
  <si>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</si>
  <si>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</si>
  <si>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</si>
  <si>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</si>
  <si>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</si>
  <si>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</si>
  <si>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</si>
  <si>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</si>
  <si>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</si>
  <si>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</si>
  <si>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</si>
  <si>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</si>
  <si>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</si>
  <si>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</si>
  <si>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</si>
  <si>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</si>
  <si>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</si>
  <si>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</si>
  <si>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</si>
  <si>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</si>
  <si>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</si>
  <si>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</si>
  <si>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</si>
  <si>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</si>
  <si>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</si>
  <si>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</si>
  <si>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</si>
  <si>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</si>
  <si>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</si>
  <si>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</si>
  <si>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</si>
  <si>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</si>
  <si>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</si>
  <si>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</si>
  <si>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</si>
  <si>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</si>
  <si>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</si>
  <si>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</si>
  <si>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</si>
  <si>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</si>
  <si>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</si>
  <si>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</si>
  <si>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</si>
  <si>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</si>
  <si>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</si>
  <si>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</si>
  <si>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</si>
  <si>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</si>
  <si>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</si>
  <si>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</si>
  <si>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</si>
  <si>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</si>
  <si>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</si>
  <si>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</si>
  <si>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</si>
  <si>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</si>
  <si>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</si>
  <si>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</si>
  <si>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</si>
  <si>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</si>
  <si>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</si>
  <si>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</si>
  <si>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</si>
  <si>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</si>
  <si>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</si>
  <si>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</si>
  <si>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</si>
  <si>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</si>
  <si>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</si>
  <si>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</si>
  <si>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</si>
  <si>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</si>
  <si>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</si>
  <si>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</si>
  <si>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</si>
  <si>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</si>
  <si>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</si>
  <si>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</si>
  <si>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</si>
  <si>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</si>
  <si>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</si>
  <si>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</si>
  <si>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</si>
  <si>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</si>
  <si>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</si>
  <si>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</si>
  <si>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</si>
  <si>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</si>
  <si>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</si>
  <si>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</si>
  <si>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</si>
  <si>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</si>
  <si>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</si>
  <si>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</si>
  <si>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</si>
  <si>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</si>
  <si>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</si>
  <si>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</si>
  <si>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</si>
  <si>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</si>
  <si>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</si>
  <si>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</si>
  <si>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</si>
  <si>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</si>
  <si>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</si>
  <si>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</si>
  <si>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</si>
  <si>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</si>
  <si>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</si>
  <si>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</si>
  <si>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</si>
  <si>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</si>
  <si>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</si>
  <si>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</si>
  <si>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</si>
  <si>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</si>
  <si>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</si>
  <si>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</si>
  <si>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</si>
  <si>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</si>
  <si>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</si>
  <si>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</si>
  <si>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</si>
  <si>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</si>
  <si>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</si>
  <si>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</si>
  <si>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</si>
  <si>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</si>
  <si>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</si>
  <si>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</si>
  <si>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</si>
  <si>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</si>
  <si>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</si>
  <si>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</si>
  <si>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</si>
  <si>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</si>
  <si>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</si>
  <si>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</si>
  <si>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</si>
  <si>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</si>
  <si>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</si>
  <si>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</si>
  <si>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</si>
  <si>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</si>
  <si>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</si>
  <si>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</si>
  <si>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</si>
  <si>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</si>
  <si>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</si>
  <si>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</si>
  <si>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</si>
  <si>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</si>
  <si>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</si>
  <si>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</si>
  <si>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</si>
  <si>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</si>
  <si>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</si>
  <si>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</si>
  <si>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</si>
  <si>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</si>
  <si>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</si>
  <si>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</si>
  <si>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</si>
  <si>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</si>
  <si>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</si>
  <si>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</si>
  <si>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</si>
  <si>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</si>
  <si>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</si>
  <si>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</si>
  <si>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</si>
  <si>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</si>
  <si>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</si>
  <si>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</si>
  <si>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</si>
  <si>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</si>
  <si>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</si>
  <si>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</si>
  <si>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</si>
  <si>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</si>
  <si>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</si>
  <si>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</si>
  <si>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</si>
  <si>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</si>
  <si>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</si>
  <si>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</si>
  <si>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</si>
  <si>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</si>
  <si>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</si>
  <si>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</si>
  <si>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</si>
  <si>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</si>
  <si>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</si>
  <si>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</si>
  <si>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</si>
  <si>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</si>
  <si>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</si>
  <si>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</si>
  <si>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</si>
  <si>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</si>
  <si>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</si>
  <si>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</si>
  <si>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</si>
  <si>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</si>
  <si>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</si>
  <si>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</si>
  <si>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</si>
  <si>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</si>
  <si>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</si>
  <si>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</si>
  <si>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</si>
  <si>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</si>
  <si>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</si>
  <si>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</si>
  <si>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</si>
  <si>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</si>
  <si>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</si>
  <si>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</si>
  <si>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</si>
  <si>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</si>
  <si>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</si>
  <si>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</si>
  <si>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</si>
  <si>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</si>
  <si>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</si>
  <si>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</si>
  <si>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</si>
  <si>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</si>
  <si>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</si>
  <si>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</si>
  <si>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</si>
  <si>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and include up to fifteen more process steps for a total of 20. You can rename any process step to your liking.</t>
  </si>
  <si>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</si>
  <si>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</si>
  <si>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</si>
  <si>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</si>
  <si>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</si>
  <si>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</si>
  <si>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</si>
  <si>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</si>
  <si>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</si>
  <si>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</si>
  <si>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</si>
  <si>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 H-V</t>
    </r>
  </si>
  <si>
    <r>
      <t>any team can use to monitor work that flows through their unique process. The "</t>
    </r>
    <r>
      <rPr>
        <b/>
        <sz val="11"/>
        <color theme="1"/>
        <rFont val="Calibri"/>
        <family val="2"/>
        <scheme val="minor"/>
      </rPr>
      <t>SPERT® Normal - CFD Chart</t>
    </r>
    <r>
      <rPr>
        <sz val="11"/>
        <color theme="1"/>
        <rFont val="Calibri"/>
        <family val="2"/>
        <scheme val="minor"/>
      </rPr>
      <t xml:space="preserve">" </t>
    </r>
  </si>
  <si>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</si>
  <si>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</si>
  <si>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</si>
  <si>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</si>
  <si>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</si>
  <si>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</si>
  <si>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Need more rows? Unhide rows 56-305.</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</si>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</sst>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3"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25400</xdr:colOff>
      <xdr:row>23</xdr:row>
      <xdr:rowOff>108675</xdr:rowOff>
    </xdr:from>
    <xdr:to>
      <xdr:col>9</xdr:col>
      <xdr:colOff>149974</xdr:colOff>
      <xdr:row>33</xdr:row>
      <xdr:rowOff>6350</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07375" y="465845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0</xdr:rowOff>
    </xdr:from>
    <xdr:to>
      <xdr:col>31</xdr:col>
      <xdr:colOff>288926</xdr:colOff>
      <xdr:row>49</xdr:row>
      <xdr:rowOff>115888</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142</v>
      </c>
      <c r="C2" s="214"/>
    </row>
    <row r="3" spans="1:7" x14ac:dyDescent="0.75">
      <c r="A3" s="5"/>
      <c r="B3" s="5"/>
    </row>
    <row r="4" spans="1:7" ht="17.25" x14ac:dyDescent="0.85">
      <c r="A4" s="5"/>
      <c r="B4" s="5" t="s">
        <v>139</v>
      </c>
      <c r="D4" s="246" t="s">
        <v>226</v>
      </c>
      <c r="G4" s="215"/>
    </row>
    <row r="5" spans="1:7" x14ac:dyDescent="0.75">
      <c r="A5" s="5"/>
      <c r="B5" s="5" t="s">
        <v>91</v>
      </c>
      <c r="D5" s="247" t="s">
        <v>225</v>
      </c>
      <c r="G5" s="215"/>
    </row>
    <row r="6" spans="1:7" x14ac:dyDescent="0.75">
      <c r="A6" s="5"/>
      <c r="B6" s="5" t="s">
        <v>43</v>
      </c>
      <c r="G6" s="215"/>
    </row>
    <row r="7" spans="1:7" x14ac:dyDescent="0.75">
      <c r="A7" s="5"/>
      <c r="B7" s="5"/>
      <c r="G7" s="215"/>
    </row>
    <row r="8" spans="1:7" ht="17.25" x14ac:dyDescent="0.85">
      <c r="A8" s="5"/>
      <c r="B8" s="5" t="s">
        <v>134</v>
      </c>
      <c r="D8" s="248" t="s">
        <v>227</v>
      </c>
      <c r="G8" s="215"/>
    </row>
    <row r="9" spans="1:7" x14ac:dyDescent="0.75">
      <c r="A9" s="5"/>
      <c r="B9" s="5" t="s">
        <v>93</v>
      </c>
      <c r="D9" s="247" t="s">
        <v>224</v>
      </c>
      <c r="G9" s="215"/>
    </row>
    <row r="10" spans="1:7" x14ac:dyDescent="0.75">
      <c r="A10" s="5"/>
      <c r="B10" s="5" t="s">
        <v>135</v>
      </c>
      <c r="G10" s="215"/>
    </row>
    <row r="11" spans="1:7" x14ac:dyDescent="0.75">
      <c r="A11" s="5"/>
      <c r="B11" s="5" t="s">
        <v>213</v>
      </c>
      <c r="G11" s="215"/>
    </row>
    <row r="12" spans="1:7" x14ac:dyDescent="0.75">
      <c r="A12" s="5"/>
      <c r="B12" s="5"/>
      <c r="G12" s="215"/>
    </row>
    <row r="13" spans="1:7" x14ac:dyDescent="0.75">
      <c r="A13" s="5"/>
      <c r="B13" s="5" t="s">
        <v>46</v>
      </c>
      <c r="G13" s="215"/>
    </row>
    <row r="14" spans="1:7" x14ac:dyDescent="0.75">
      <c r="A14" s="5"/>
      <c r="B14" s="48" t="s">
        <v>140</v>
      </c>
      <c r="G14" s="215"/>
    </row>
    <row r="15" spans="1:7" x14ac:dyDescent="0.75">
      <c r="A15" s="5"/>
      <c r="B15" s="5" t="s">
        <v>136</v>
      </c>
      <c r="G15" s="215"/>
    </row>
    <row r="16" spans="1:7" x14ac:dyDescent="0.75">
      <c r="A16" s="5"/>
      <c r="B16" s="5" t="s">
        <v>908</v>
      </c>
      <c r="G16" s="216"/>
    </row>
    <row r="17" spans="1:9" x14ac:dyDescent="0.75">
      <c r="A17" s="5"/>
      <c r="B17" s="5"/>
      <c r="G17" s="215"/>
    </row>
    <row r="18" spans="1:9" x14ac:dyDescent="0.75">
      <c r="A18" s="5"/>
      <c r="B18" s="5" t="s">
        <v>66</v>
      </c>
      <c r="G18" s="413"/>
      <c r="H18" s="413"/>
      <c r="I18" s="413"/>
    </row>
    <row r="19" spans="1:9" x14ac:dyDescent="0.75">
      <c r="A19" s="5"/>
      <c r="B19" s="5" t="s">
        <v>70</v>
      </c>
      <c r="G19" s="215"/>
    </row>
    <row r="20" spans="1:9" x14ac:dyDescent="0.75">
      <c r="A20" s="5"/>
      <c r="B20" s="5" t="s">
        <v>47</v>
      </c>
    </row>
    <row r="21" spans="1:9" x14ac:dyDescent="0.75">
      <c r="A21" s="5"/>
      <c r="B21" s="5"/>
    </row>
    <row r="22" spans="1:9" x14ac:dyDescent="0.75">
      <c r="A22" s="5"/>
      <c r="B22" s="5" t="s">
        <v>44</v>
      </c>
      <c r="D22" s="261" t="s">
        <v>960</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 – © 2015-2021, William W. Davis, MSPM, PMP</v>
      </c>
      <c r="C25" s="12"/>
      <c r="D25" s="261"/>
      <c r="H25" s="12"/>
    </row>
    <row r="26" spans="1:9" x14ac:dyDescent="0.75">
      <c r="A26" s="5"/>
      <c r="B26" s="104" t="s">
        <v>137</v>
      </c>
      <c r="C26" s="103"/>
      <c r="D26" s="261"/>
      <c r="E26" s="103"/>
      <c r="F26" s="103"/>
      <c r="G26" s="103"/>
      <c r="H26" s="103"/>
    </row>
    <row r="27" spans="1:9" x14ac:dyDescent="0.75">
      <c r="A27" s="5"/>
      <c r="B27" s="375" t="s">
        <v>138</v>
      </c>
      <c r="C27" s="103"/>
      <c r="D27" s="261"/>
      <c r="H27" s="12"/>
    </row>
    <row r="28" spans="1:9" x14ac:dyDescent="0.75">
      <c r="A28" s="5"/>
      <c r="B28" s="104" t="s">
        <v>92</v>
      </c>
      <c r="C28" s="103"/>
      <c r="D28" s="261"/>
      <c r="H28" s="12"/>
    </row>
    <row r="29" spans="1:9" x14ac:dyDescent="0.75">
      <c r="A29" s="5"/>
      <c r="B29" s="104" t="s">
        <v>212</v>
      </c>
      <c r="C29" s="103"/>
      <c r="D29" s="261"/>
      <c r="H29" s="12"/>
    </row>
    <row r="30" spans="1:9" x14ac:dyDescent="0.75">
      <c r="A30" s="5"/>
      <c r="B30" s="355" t="s">
        <v>829</v>
      </c>
      <c r="C30" s="103"/>
      <c r="D30" s="261"/>
      <c r="H30" s="12"/>
    </row>
    <row r="31" spans="1:9" x14ac:dyDescent="0.75">
      <c r="A31" s="5"/>
      <c r="B31" s="155" t="s">
        <v>207</v>
      </c>
      <c r="C31" s="12"/>
      <c r="D31" s="261"/>
      <c r="H31" s="12"/>
    </row>
    <row r="32" spans="1:9" x14ac:dyDescent="0.75">
      <c r="A32" s="5"/>
      <c r="B32" s="155" t="s">
        <v>90</v>
      </c>
      <c r="C32" s="12"/>
      <c r="D32" s="261"/>
      <c r="H32" s="12"/>
    </row>
    <row r="33" spans="1:8" x14ac:dyDescent="0.75">
      <c r="A33" s="5"/>
      <c r="B33" s="155" t="s">
        <v>206</v>
      </c>
      <c r="C33" s="12"/>
      <c r="H33" s="12"/>
    </row>
    <row r="34" spans="1:8" x14ac:dyDescent="0.75">
      <c r="A34" s="5"/>
      <c r="B34" s="155" t="s">
        <v>208</v>
      </c>
      <c r="C34" s="12"/>
      <c r="D34" s="261" t="s">
        <v>961</v>
      </c>
      <c r="H34" s="12"/>
    </row>
    <row r="35" spans="1:8" x14ac:dyDescent="0.75">
      <c r="A35" s="5"/>
      <c r="B35" s="155" t="s">
        <v>750</v>
      </c>
      <c r="C35" s="12"/>
      <c r="H35" s="12"/>
    </row>
    <row r="36" spans="1:8" x14ac:dyDescent="0.75">
      <c r="A36" s="5"/>
      <c r="B36" s="155" t="s">
        <v>751</v>
      </c>
      <c r="C36" s="12"/>
      <c r="D36" s="261" t="s">
        <v>232</v>
      </c>
      <c r="H36" s="12"/>
    </row>
    <row r="37" spans="1:8" x14ac:dyDescent="0.75">
      <c r="A37" s="5"/>
      <c r="B37" s="155"/>
      <c r="C37" s="12"/>
      <c r="D37" s="261" t="s">
        <v>910</v>
      </c>
      <c r="H37" s="12"/>
    </row>
    <row r="38" spans="1:8" x14ac:dyDescent="0.75">
      <c r="A38" s="5"/>
      <c r="B38" s="155" t="s">
        <v>752</v>
      </c>
      <c r="C38" s="12"/>
      <c r="D38" s="261" t="s">
        <v>909</v>
      </c>
      <c r="H38" s="12"/>
    </row>
    <row r="39" spans="1:8" x14ac:dyDescent="0.75">
      <c r="A39" s="19"/>
      <c r="B39" s="155" t="s">
        <v>89</v>
      </c>
      <c r="C39" s="12"/>
      <c r="D39" s="261" t="s">
        <v>911</v>
      </c>
      <c r="H39" s="12"/>
    </row>
    <row r="40" spans="1:8" x14ac:dyDescent="0.75">
      <c r="A40" s="5"/>
      <c r="B40" s="262" t="s">
        <v>757</v>
      </c>
      <c r="D40" s="261"/>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99.1328125" style="11" customWidth="1"/>
    <col min="3" max="16384" width="9" style="11"/>
  </cols>
  <sheetData>
    <row r="1" spans="1:3" x14ac:dyDescent="0.75">
      <c r="A1" s="5"/>
      <c r="B1" s="5"/>
      <c r="C1" s="213"/>
    </row>
    <row r="2" spans="1:3" ht="28.75" x14ac:dyDescent="1.35">
      <c r="A2" s="5"/>
      <c r="B2" s="141" t="s">
        <v>887</v>
      </c>
      <c r="C2" s="214"/>
    </row>
    <row r="3" spans="1:3" x14ac:dyDescent="0.75">
      <c r="A3" s="5"/>
      <c r="B3" s="5"/>
    </row>
    <row r="4" spans="1:3" x14ac:dyDescent="0.75">
      <c r="A4" s="5"/>
      <c r="B4" s="5" t="s">
        <v>933</v>
      </c>
    </row>
    <row r="5" spans="1:3" x14ac:dyDescent="0.75">
      <c r="A5" s="5"/>
      <c r="B5" s="5" t="s">
        <v>941</v>
      </c>
    </row>
    <row r="6" spans="1:3" x14ac:dyDescent="0.75">
      <c r="A6" s="5"/>
      <c r="B6" s="5" t="s">
        <v>940</v>
      </c>
    </row>
    <row r="7" spans="1:3" x14ac:dyDescent="0.75">
      <c r="A7" s="5"/>
      <c r="B7" s="5" t="s">
        <v>928</v>
      </c>
    </row>
    <row r="8" spans="1:3" x14ac:dyDescent="0.75">
      <c r="A8" s="5"/>
      <c r="B8" s="5"/>
    </row>
    <row r="9" spans="1:3" x14ac:dyDescent="0.75">
      <c r="A9" s="5"/>
      <c r="B9" s="5" t="s">
        <v>927</v>
      </c>
    </row>
    <row r="10" spans="1:3" x14ac:dyDescent="0.75">
      <c r="A10" s="5"/>
      <c r="B10" s="5" t="s">
        <v>924</v>
      </c>
    </row>
    <row r="11" spans="1:3" x14ac:dyDescent="0.75">
      <c r="A11" s="5"/>
      <c r="B11" s="5" t="s">
        <v>925</v>
      </c>
    </row>
    <row r="12" spans="1:3" x14ac:dyDescent="0.75">
      <c r="A12" s="5"/>
      <c r="B12" s="5" t="s">
        <v>926</v>
      </c>
    </row>
    <row r="13" spans="1:3" x14ac:dyDescent="0.75">
      <c r="A13" s="5"/>
      <c r="B13" s="5"/>
    </row>
    <row r="14" spans="1:3" x14ac:dyDescent="0.75">
      <c r="A14" s="5"/>
      <c r="B14" s="5" t="s">
        <v>930</v>
      </c>
    </row>
    <row r="15" spans="1:3" x14ac:dyDescent="0.75">
      <c r="A15" s="5"/>
      <c r="B15" s="5" t="s">
        <v>929</v>
      </c>
    </row>
    <row r="16" spans="1:3" x14ac:dyDescent="0.75">
      <c r="A16" s="5"/>
      <c r="B16" s="5" t="s">
        <v>934</v>
      </c>
    </row>
    <row r="17" spans="1:7" x14ac:dyDescent="0.75">
      <c r="A17" s="5"/>
      <c r="B17" s="5" t="s">
        <v>935</v>
      </c>
    </row>
    <row r="18" spans="1:7" x14ac:dyDescent="0.75">
      <c r="A18" s="5"/>
      <c r="B18" s="5" t="s">
        <v>936</v>
      </c>
    </row>
    <row r="19" spans="1:7" x14ac:dyDescent="0.75">
      <c r="A19" s="5"/>
      <c r="B19" s="5" t="s">
        <v>937</v>
      </c>
    </row>
    <row r="20" spans="1:7" x14ac:dyDescent="0.75">
      <c r="A20" s="5"/>
      <c r="B20" s="5" t="s">
        <v>931</v>
      </c>
    </row>
    <row r="21" spans="1:7" x14ac:dyDescent="0.75">
      <c r="A21" s="5"/>
      <c r="B21" s="5"/>
    </row>
    <row r="22" spans="1:7" ht="17.25" x14ac:dyDescent="0.85">
      <c r="A22" s="5"/>
      <c r="B22" s="5" t="s">
        <v>932</v>
      </c>
      <c r="D22" s="246"/>
      <c r="G22" s="215"/>
    </row>
    <row r="23" spans="1:7" x14ac:dyDescent="0.75">
      <c r="A23" s="5"/>
      <c r="B23" s="5" t="s">
        <v>805</v>
      </c>
      <c r="D23" s="247"/>
      <c r="G23" s="215"/>
    </row>
    <row r="24" spans="1:7" x14ac:dyDescent="0.75">
      <c r="A24" s="5"/>
      <c r="B24" s="5" t="s">
        <v>806</v>
      </c>
      <c r="G24" s="215"/>
    </row>
    <row r="25" spans="1:7" x14ac:dyDescent="0.75">
      <c r="A25" s="5"/>
      <c r="B25" s="5" t="s">
        <v>807</v>
      </c>
      <c r="G25" s="215"/>
    </row>
    <row r="26" spans="1:7" ht="17.25" x14ac:dyDescent="0.85">
      <c r="A26" s="5"/>
      <c r="B26" s="5"/>
      <c r="D26" s="248"/>
      <c r="G26" s="215"/>
    </row>
    <row r="27" spans="1:7" x14ac:dyDescent="0.75">
      <c r="A27" s="5"/>
      <c r="B27" s="5" t="s">
        <v>808</v>
      </c>
      <c r="D27" s="247"/>
      <c r="G27" s="215"/>
    </row>
    <row r="28" spans="1:7" x14ac:dyDescent="0.75">
      <c r="A28" s="5"/>
      <c r="B28" s="5" t="s">
        <v>809</v>
      </c>
      <c r="G28" s="215"/>
    </row>
    <row r="29" spans="1:7" x14ac:dyDescent="0.75">
      <c r="A29" s="5"/>
      <c r="B29" s="5" t="s">
        <v>810</v>
      </c>
      <c r="G29" s="215"/>
    </row>
    <row r="30" spans="1:7" x14ac:dyDescent="0.75">
      <c r="A30" s="5"/>
      <c r="B30" s="342" t="s">
        <v>811</v>
      </c>
      <c r="G30" s="215"/>
    </row>
    <row r="31" spans="1:7" x14ac:dyDescent="0.75">
      <c r="A31" s="5"/>
      <c r="B31" s="5" t="s">
        <v>814</v>
      </c>
      <c r="G31" s="215"/>
    </row>
    <row r="32" spans="1:7" x14ac:dyDescent="0.75">
      <c r="A32" s="5"/>
      <c r="B32" s="5" t="s">
        <v>813</v>
      </c>
      <c r="G32" s="215"/>
    </row>
    <row r="33" spans="1:9" x14ac:dyDescent="0.75">
      <c r="A33" s="5"/>
      <c r="B33" s="5" t="s">
        <v>822</v>
      </c>
      <c r="G33" s="215"/>
    </row>
    <row r="34" spans="1:9" x14ac:dyDescent="0.75">
      <c r="A34" s="5"/>
      <c r="B34" s="5"/>
      <c r="G34" s="216"/>
    </row>
    <row r="35" spans="1:9" x14ac:dyDescent="0.75">
      <c r="A35" s="5"/>
      <c r="B35" s="5" t="s">
        <v>812</v>
      </c>
      <c r="G35" s="215"/>
    </row>
    <row r="36" spans="1:9" x14ac:dyDescent="0.75">
      <c r="A36" s="5"/>
      <c r="B36" s="5" t="s">
        <v>815</v>
      </c>
      <c r="G36" s="413"/>
      <c r="H36" s="413"/>
      <c r="I36" s="413"/>
    </row>
    <row r="37" spans="1:9" x14ac:dyDescent="0.75">
      <c r="A37" s="5"/>
      <c r="B37" s="5"/>
      <c r="G37" s="215"/>
    </row>
    <row r="38" spans="1:9" x14ac:dyDescent="0.75">
      <c r="A38" s="5"/>
      <c r="B38" s="5"/>
    </row>
    <row r="39" spans="1:9" x14ac:dyDescent="0.75">
      <c r="A39" s="5"/>
      <c r="B39" s="5"/>
    </row>
    <row r="40" spans="1:9" x14ac:dyDescent="0.75">
      <c r="A40" s="5"/>
      <c r="B40" s="5"/>
      <c r="D40" s="261"/>
    </row>
    <row r="41" spans="1:9" x14ac:dyDescent="0.75">
      <c r="A41" s="5"/>
      <c r="B41" s="5"/>
    </row>
    <row r="42" spans="1:9" x14ac:dyDescent="0.75">
      <c r="A42" s="5"/>
      <c r="B42" s="5"/>
      <c r="D42" s="261"/>
    </row>
    <row r="43" spans="1:9" x14ac:dyDescent="0.75">
      <c r="A43" s="5"/>
      <c r="B43" s="19" t="str">
        <f>CONCATENATE("Version ",'Change Log'!$B$3," – © 2015-",YEAR('Change Log'!$A$3),", William W. Davis, MSPM, PMP")</f>
        <v>Version 5.0 – © 2015-2021, William W. Davis, MSPM, PMP</v>
      </c>
      <c r="C43" s="12"/>
      <c r="D43" s="261"/>
      <c r="H43" s="12"/>
    </row>
    <row r="44" spans="1:9" x14ac:dyDescent="0.75">
      <c r="A44" s="5"/>
      <c r="B44" s="339" t="s">
        <v>137</v>
      </c>
      <c r="C44" s="103"/>
      <c r="D44" s="261"/>
      <c r="E44" s="103"/>
      <c r="F44" s="103"/>
      <c r="G44" s="103"/>
      <c r="H44" s="103"/>
    </row>
    <row r="45" spans="1:9" x14ac:dyDescent="0.75">
      <c r="A45" s="5"/>
      <c r="B45" s="375" t="s">
        <v>138</v>
      </c>
      <c r="C45" s="103"/>
      <c r="D45" s="261"/>
      <c r="H45" s="12"/>
    </row>
    <row r="46" spans="1:9" x14ac:dyDescent="0.75">
      <c r="A46" s="5"/>
      <c r="B46" s="339" t="s">
        <v>92</v>
      </c>
      <c r="C46" s="103"/>
      <c r="D46" s="261"/>
      <c r="H46" s="12"/>
    </row>
    <row r="47" spans="1:9" x14ac:dyDescent="0.75">
      <c r="A47" s="5"/>
      <c r="B47" s="339" t="s">
        <v>212</v>
      </c>
      <c r="C47" s="103"/>
      <c r="D47" s="261"/>
      <c r="H47" s="12"/>
    </row>
    <row r="48" spans="1:9" x14ac:dyDescent="0.75">
      <c r="A48" s="5"/>
      <c r="B48" s="355" t="s">
        <v>829</v>
      </c>
      <c r="C48" s="103"/>
      <c r="D48" s="261"/>
      <c r="H48" s="12"/>
    </row>
    <row r="49" spans="1:8" x14ac:dyDescent="0.75">
      <c r="A49" s="5"/>
      <c r="B49" s="155" t="s">
        <v>207</v>
      </c>
      <c r="C49" s="12"/>
      <c r="D49" s="261"/>
      <c r="H49" s="12"/>
    </row>
    <row r="50" spans="1:8" x14ac:dyDescent="0.75">
      <c r="A50" s="5"/>
      <c r="B50" s="155" t="s">
        <v>90</v>
      </c>
      <c r="C50" s="12"/>
      <c r="D50" s="261"/>
      <c r="H50" s="12"/>
    </row>
    <row r="51" spans="1:8" x14ac:dyDescent="0.75">
      <c r="A51" s="5"/>
      <c r="B51" s="155" t="s">
        <v>206</v>
      </c>
      <c r="C51" s="12"/>
      <c r="H51" s="12"/>
    </row>
    <row r="52" spans="1:8" x14ac:dyDescent="0.75">
      <c r="A52" s="5"/>
      <c r="B52" s="155" t="s">
        <v>208</v>
      </c>
      <c r="C52" s="12"/>
      <c r="D52" s="261"/>
      <c r="H52" s="12"/>
    </row>
    <row r="53" spans="1:8" x14ac:dyDescent="0.75">
      <c r="A53" s="5"/>
      <c r="B53" s="155" t="s">
        <v>750</v>
      </c>
      <c r="C53" s="12"/>
      <c r="H53" s="12"/>
    </row>
    <row r="54" spans="1:8" x14ac:dyDescent="0.75">
      <c r="A54" s="5"/>
      <c r="B54" s="155" t="s">
        <v>751</v>
      </c>
      <c r="C54" s="12"/>
      <c r="D54" s="261"/>
      <c r="H54" s="12"/>
    </row>
    <row r="55" spans="1:8" x14ac:dyDescent="0.75">
      <c r="A55" s="5"/>
      <c r="B55" s="155"/>
      <c r="C55" s="12"/>
      <c r="D55" s="261"/>
      <c r="H55" s="12"/>
    </row>
    <row r="56" spans="1:8" x14ac:dyDescent="0.75">
      <c r="A56" s="5"/>
      <c r="B56" s="155" t="s">
        <v>752</v>
      </c>
      <c r="C56" s="12"/>
      <c r="D56" s="261"/>
      <c r="H56" s="12"/>
    </row>
    <row r="57" spans="1:8" x14ac:dyDescent="0.75">
      <c r="A57" s="19"/>
      <c r="B57" s="155" t="s">
        <v>89</v>
      </c>
      <c r="C57" s="12"/>
      <c r="D57" s="261"/>
      <c r="H57" s="12"/>
    </row>
    <row r="58" spans="1:8" x14ac:dyDescent="0.75">
      <c r="A58" s="5"/>
      <c r="B58" s="340" t="s">
        <v>757</v>
      </c>
      <c r="D58" s="261"/>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178</v>
      </c>
      <c r="C1" s="5"/>
      <c r="D1" s="5"/>
      <c r="E1" s="5"/>
      <c r="F1" s="2"/>
      <c r="G1" s="2"/>
      <c r="H1" s="5"/>
      <c r="I1" s="5"/>
      <c r="J1" s="5"/>
      <c r="K1" s="5"/>
      <c r="L1" s="35"/>
      <c r="M1" s="35"/>
      <c r="N1" s="35"/>
      <c r="O1" s="35"/>
      <c r="P1" s="35"/>
      <c r="Q1" s="35"/>
      <c r="R1" s="5"/>
    </row>
    <row r="2" spans="1:18" ht="30" customHeight="1" x14ac:dyDescent="0.75">
      <c r="A2" s="252"/>
      <c r="B2" s="253"/>
      <c r="C2" s="254" t="s">
        <v>205</v>
      </c>
      <c r="D2" s="255"/>
      <c r="E2" s="255"/>
      <c r="F2" s="256"/>
      <c r="G2" s="256"/>
      <c r="H2" s="255"/>
      <c r="I2" s="255"/>
      <c r="J2" s="255"/>
      <c r="K2" s="257"/>
      <c r="L2" s="35"/>
      <c r="M2" s="35"/>
      <c r="N2" s="35"/>
      <c r="O2" s="35"/>
      <c r="P2" s="35"/>
      <c r="Q2" s="35"/>
      <c r="R2" s="5"/>
    </row>
    <row r="3" spans="1:18" ht="20.149999999999999" customHeight="1" x14ac:dyDescent="0.75">
      <c r="A3" s="190"/>
      <c r="B3" s="191" t="s">
        <v>191</v>
      </c>
      <c r="C3" s="356">
        <v>50</v>
      </c>
      <c r="D3" s="205" t="s">
        <v>944</v>
      </c>
      <c r="E3" s="206"/>
      <c r="F3" s="207"/>
      <c r="G3" s="207"/>
      <c r="H3" s="206"/>
      <c r="I3" s="206"/>
      <c r="J3" s="206"/>
      <c r="K3" s="208"/>
      <c r="L3" s="35"/>
      <c r="M3" s="35"/>
      <c r="N3" s="35"/>
      <c r="O3" s="35"/>
      <c r="P3" s="35"/>
      <c r="Q3" s="35"/>
      <c r="R3" s="5"/>
    </row>
    <row r="4" spans="1:18" ht="20.149999999999999" customHeight="1" x14ac:dyDescent="0.75">
      <c r="A4" s="258"/>
      <c r="B4" s="259" t="s">
        <v>912</v>
      </c>
      <c r="C4" s="357">
        <v>100</v>
      </c>
      <c r="D4" s="205" t="s">
        <v>821</v>
      </c>
      <c r="E4" s="206"/>
      <c r="F4" s="207"/>
      <c r="G4" s="207"/>
      <c r="H4" s="206"/>
      <c r="I4" s="206"/>
      <c r="J4" s="206"/>
      <c r="K4" s="208"/>
      <c r="L4" s="35"/>
      <c r="M4" s="35"/>
      <c r="N4" s="35"/>
      <c r="O4" s="35"/>
      <c r="P4" s="35"/>
      <c r="Q4" s="35"/>
      <c r="R4" s="5"/>
    </row>
    <row r="5" spans="1:18" ht="20.149999999999999" customHeight="1" x14ac:dyDescent="0.75">
      <c r="A5" s="190"/>
      <c r="B5" s="191" t="s">
        <v>192</v>
      </c>
      <c r="C5" s="357">
        <v>150</v>
      </c>
      <c r="D5" s="205" t="s">
        <v>945</v>
      </c>
      <c r="E5" s="206"/>
      <c r="F5" s="207"/>
      <c r="G5" s="207"/>
      <c r="H5" s="206"/>
      <c r="I5" s="206"/>
      <c r="J5" s="206"/>
      <c r="K5" s="208"/>
      <c r="L5" s="35"/>
      <c r="M5" s="35"/>
      <c r="N5" s="35"/>
      <c r="O5" s="35"/>
      <c r="P5" s="35"/>
      <c r="Q5" s="35"/>
      <c r="R5" s="5"/>
    </row>
    <row r="6" spans="1:18" ht="20.149999999999999" customHeight="1" x14ac:dyDescent="0.75">
      <c r="A6" s="203"/>
      <c r="B6" s="204" t="s">
        <v>182</v>
      </c>
      <c r="C6" s="125">
        <f>IF(OR(ISBLANK(C4),ISBLANK(C5),ISBLANK(C3)),"",IF(AND(C3&gt;0,C4&gt;0,C5&gt;0),IF(C4&gt;C3,IF(C5&gt;C4,1,-1),-1)))</f>
        <v>1</v>
      </c>
      <c r="D6" s="205" t="s">
        <v>177</v>
      </c>
      <c r="E6" s="206"/>
      <c r="F6" s="207"/>
      <c r="G6" s="207"/>
      <c r="H6" s="206"/>
      <c r="I6" s="206"/>
      <c r="J6" s="206"/>
      <c r="K6" s="208"/>
      <c r="L6" s="35"/>
      <c r="M6" s="35"/>
      <c r="N6" s="35"/>
      <c r="O6" s="35"/>
      <c r="P6" s="35"/>
      <c r="Q6" s="35"/>
      <c r="R6" s="5"/>
    </row>
    <row r="7" spans="1:18" ht="20.149999999999999" customHeight="1" x14ac:dyDescent="0.75">
      <c r="A7" s="203"/>
      <c r="B7" s="204" t="s">
        <v>183</v>
      </c>
      <c r="C7" s="125">
        <f>IF(OR(ISBLANK(C3),ISBLANK(C4),ISBLANK(C5)),"",IFERROR(MIN(C4-C3,C5-C4)/MAX(C4-C3,C5-C4),""))</f>
        <v>1</v>
      </c>
      <c r="D7" s="205" t="s">
        <v>179</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188</v>
      </c>
      <c r="C9" s="127" t="s">
        <v>1</v>
      </c>
      <c r="D9" s="205" t="s">
        <v>180</v>
      </c>
      <c r="E9" s="206"/>
      <c r="F9" s="207"/>
      <c r="G9" s="207"/>
      <c r="H9" s="206"/>
      <c r="I9" s="206"/>
      <c r="J9" s="206"/>
      <c r="K9" s="208"/>
      <c r="L9" s="35"/>
      <c r="M9" s="35"/>
      <c r="N9" s="35"/>
      <c r="O9" s="35"/>
      <c r="P9" s="35"/>
      <c r="Q9" s="35"/>
      <c r="R9" s="5"/>
    </row>
    <row r="10" spans="1:18" ht="20.149999999999999" customHeight="1" x14ac:dyDescent="0.75">
      <c r="A10" s="203"/>
      <c r="B10" s="204" t="s">
        <v>189</v>
      </c>
      <c r="C10" s="58"/>
      <c r="D10" s="205" t="s">
        <v>181</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184</v>
      </c>
      <c r="C12" s="357">
        <v>75</v>
      </c>
      <c r="D12" s="205" t="s">
        <v>229</v>
      </c>
      <c r="E12" s="206"/>
      <c r="F12" s="207"/>
      <c r="G12" s="207"/>
      <c r="H12" s="206"/>
      <c r="I12" s="206"/>
      <c r="J12" s="206"/>
      <c r="K12" s="208"/>
      <c r="L12" s="35"/>
      <c r="M12" s="35"/>
      <c r="N12" s="35"/>
      <c r="O12" s="35"/>
      <c r="P12" s="35"/>
      <c r="Q12" s="35"/>
      <c r="R12" s="5"/>
    </row>
    <row r="13" spans="1:18" ht="20.149999999999999" customHeight="1" x14ac:dyDescent="0.75">
      <c r="A13" s="190"/>
      <c r="B13" s="191" t="s">
        <v>185</v>
      </c>
      <c r="C13" s="186" t="s">
        <v>74</v>
      </c>
      <c r="D13" s="205" t="s">
        <v>190</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186</v>
      </c>
      <c r="C15" s="359">
        <v>0.5</v>
      </c>
      <c r="D15" s="205" t="s">
        <v>187</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942</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 – © 2015-2021, William W. Davis, MSPM, PMP</v>
      </c>
      <c r="C19" s="189"/>
      <c r="D19" s="5"/>
      <c r="E19" s="2"/>
      <c r="F19" s="5"/>
      <c r="G19" s="5"/>
      <c r="H19" s="2"/>
      <c r="I19" s="5"/>
      <c r="J19" s="5"/>
      <c r="K19" s="5"/>
      <c r="L19" s="5"/>
      <c r="M19" s="5"/>
      <c r="N19" s="5"/>
      <c r="O19" s="5"/>
      <c r="P19" s="5"/>
      <c r="Q19" s="5"/>
      <c r="R19" s="5"/>
    </row>
    <row r="20" spans="1:18" x14ac:dyDescent="0.75">
      <c r="A20" s="2"/>
      <c r="B20" s="323" t="s">
        <v>137</v>
      </c>
      <c r="C20" s="323"/>
      <c r="D20" s="323"/>
      <c r="E20" s="323"/>
      <c r="F20" s="323"/>
      <c r="G20" s="323"/>
      <c r="H20" s="2"/>
      <c r="I20" s="5"/>
      <c r="J20" s="5"/>
      <c r="K20" s="5"/>
      <c r="L20" s="5"/>
      <c r="M20" s="5"/>
      <c r="N20" s="5"/>
      <c r="O20" s="5"/>
      <c r="P20" s="5"/>
      <c r="Q20" s="5"/>
      <c r="R20" s="5"/>
    </row>
    <row r="21" spans="1:18" x14ac:dyDescent="0.75">
      <c r="A21" s="2"/>
      <c r="B21" s="375" t="s">
        <v>138</v>
      </c>
      <c r="C21" s="323"/>
      <c r="D21" s="323"/>
      <c r="E21" s="323"/>
      <c r="F21" s="323"/>
      <c r="G21" s="323"/>
      <c r="H21" s="2"/>
      <c r="I21" s="5"/>
      <c r="J21" s="5"/>
      <c r="K21" s="5"/>
      <c r="L21" s="5"/>
      <c r="M21" s="5"/>
      <c r="N21" s="5"/>
      <c r="O21" s="5"/>
      <c r="P21" s="5"/>
      <c r="Q21" s="5"/>
      <c r="R21" s="5"/>
    </row>
    <row r="22" spans="1:18" x14ac:dyDescent="0.75">
      <c r="A22" s="2"/>
      <c r="B22" s="323" t="s">
        <v>92</v>
      </c>
      <c r="C22" s="323"/>
      <c r="D22" s="323"/>
      <c r="E22" s="323"/>
      <c r="F22" s="323"/>
      <c r="G22" s="323"/>
      <c r="H22" s="2"/>
      <c r="I22" s="5"/>
      <c r="J22" s="5"/>
      <c r="K22" s="5"/>
      <c r="L22" s="5"/>
      <c r="M22" s="5"/>
      <c r="N22" s="5"/>
      <c r="O22" s="5"/>
      <c r="P22" s="5"/>
      <c r="Q22" s="5"/>
      <c r="R22" s="5"/>
    </row>
    <row r="23" spans="1:18" x14ac:dyDescent="0.75">
      <c r="A23" s="2"/>
      <c r="B23" s="323" t="s">
        <v>212</v>
      </c>
      <c r="C23" s="323"/>
      <c r="D23" s="323"/>
      <c r="E23" s="323"/>
      <c r="F23" s="323"/>
      <c r="G23" s="323"/>
      <c r="H23" s="2"/>
      <c r="I23" s="5"/>
      <c r="J23" s="5"/>
      <c r="K23" s="5"/>
      <c r="L23" s="5"/>
      <c r="M23" s="5"/>
      <c r="N23" s="5"/>
      <c r="O23" s="5"/>
      <c r="P23" s="5"/>
      <c r="Q23" s="5"/>
      <c r="R23" s="5"/>
    </row>
    <row r="24" spans="1:18" x14ac:dyDescent="0.75">
      <c r="A24" s="2"/>
      <c r="B24" s="414" t="s">
        <v>829</v>
      </c>
      <c r="C24" s="414"/>
      <c r="D24" s="323"/>
      <c r="E24" s="323"/>
      <c r="F24" s="323"/>
      <c r="G24" s="323"/>
      <c r="H24" s="2"/>
      <c r="I24" s="5"/>
      <c r="J24" s="5"/>
      <c r="K24" s="5"/>
      <c r="L24" s="5"/>
      <c r="M24" s="5"/>
      <c r="N24" s="5"/>
      <c r="O24" s="5"/>
      <c r="P24" s="5"/>
      <c r="Q24" s="5"/>
      <c r="R24" s="5"/>
    </row>
    <row r="25" spans="1:18" x14ac:dyDescent="0.75">
      <c r="A25" s="2"/>
      <c r="B25" s="155" t="s">
        <v>207</v>
      </c>
      <c r="C25" s="5"/>
      <c r="D25" s="5"/>
      <c r="E25" s="2"/>
      <c r="F25" s="5"/>
      <c r="G25" s="5"/>
      <c r="H25" s="2"/>
      <c r="I25" s="5"/>
      <c r="J25" s="5"/>
      <c r="K25" s="5"/>
      <c r="L25" s="5"/>
      <c r="M25" s="5"/>
      <c r="N25" s="5"/>
      <c r="O25" s="5"/>
      <c r="P25" s="5"/>
      <c r="Q25" s="5"/>
      <c r="R25" s="5"/>
    </row>
    <row r="26" spans="1:18" x14ac:dyDescent="0.75">
      <c r="A26" s="2"/>
      <c r="B26" s="155" t="s">
        <v>90</v>
      </c>
      <c r="C26" s="5"/>
      <c r="D26" s="5"/>
      <c r="E26" s="2"/>
      <c r="F26" s="5"/>
      <c r="G26" s="5"/>
      <c r="H26" s="2"/>
      <c r="I26" s="5"/>
      <c r="J26" s="5"/>
      <c r="K26" s="5"/>
      <c r="L26" s="5"/>
      <c r="M26" s="5"/>
      <c r="N26" s="5"/>
      <c r="O26" s="5"/>
      <c r="P26" s="5"/>
      <c r="Q26" s="5"/>
      <c r="R26" s="5"/>
    </row>
    <row r="27" spans="1:18" x14ac:dyDescent="0.75">
      <c r="A27" s="19"/>
      <c r="B27" s="155" t="s">
        <v>206</v>
      </c>
      <c r="C27" s="5"/>
      <c r="D27" s="5"/>
      <c r="E27" s="5"/>
      <c r="F27" s="2"/>
      <c r="G27" s="2"/>
      <c r="H27" s="5"/>
      <c r="I27" s="5"/>
      <c r="J27" s="5"/>
      <c r="K27" s="5"/>
      <c r="L27" s="5"/>
      <c r="M27" s="5"/>
      <c r="N27" s="5"/>
      <c r="O27" s="5"/>
      <c r="P27" s="5"/>
      <c r="Q27" s="5"/>
      <c r="R27" s="5"/>
    </row>
    <row r="28" spans="1:18" x14ac:dyDescent="0.75">
      <c r="A28" s="19"/>
      <c r="B28" s="155" t="s">
        <v>208</v>
      </c>
      <c r="C28" s="5"/>
      <c r="D28" s="5"/>
      <c r="E28" s="5"/>
      <c r="F28" s="2"/>
      <c r="G28" s="2"/>
      <c r="H28" s="5"/>
      <c r="I28" s="5"/>
      <c r="J28" s="5"/>
      <c r="K28" s="5"/>
      <c r="L28" s="5"/>
      <c r="M28" s="5"/>
      <c r="N28" s="5"/>
      <c r="O28" s="5"/>
      <c r="P28" s="5"/>
      <c r="Q28" s="5"/>
      <c r="R28" s="5"/>
    </row>
    <row r="29" spans="1:18" x14ac:dyDescent="0.75">
      <c r="A29" s="19"/>
      <c r="B29" s="155" t="s">
        <v>750</v>
      </c>
      <c r="C29" s="5"/>
      <c r="D29" s="5"/>
      <c r="E29" s="5"/>
      <c r="F29" s="2"/>
      <c r="G29" s="2"/>
      <c r="H29" s="5"/>
      <c r="I29" s="5"/>
      <c r="J29" s="5"/>
      <c r="K29" s="5"/>
      <c r="L29" s="5"/>
      <c r="M29" s="5"/>
      <c r="N29" s="5"/>
      <c r="O29" s="5"/>
      <c r="P29" s="5"/>
      <c r="Q29" s="5"/>
      <c r="R29" s="5"/>
    </row>
    <row r="30" spans="1:18" x14ac:dyDescent="0.75">
      <c r="A30" s="19"/>
      <c r="B30" s="155" t="s">
        <v>751</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752</v>
      </c>
      <c r="C32" s="5"/>
      <c r="D32" s="5"/>
      <c r="E32" s="5"/>
      <c r="F32" s="2"/>
      <c r="G32" s="2"/>
      <c r="H32" s="5"/>
      <c r="I32" s="5"/>
      <c r="J32" s="5"/>
      <c r="K32" s="5"/>
      <c r="L32" s="5"/>
      <c r="M32" s="5"/>
      <c r="N32" s="5"/>
      <c r="O32" s="5"/>
      <c r="P32" s="5"/>
      <c r="Q32" s="5"/>
      <c r="R32" s="5"/>
    </row>
    <row r="33" spans="1:18" x14ac:dyDescent="0.75">
      <c r="A33" s="2"/>
      <c r="B33" s="155" t="s">
        <v>89</v>
      </c>
      <c r="C33" s="5"/>
      <c r="D33" s="5"/>
      <c r="E33" s="5"/>
      <c r="F33" s="2"/>
      <c r="G33" s="2"/>
      <c r="H33" s="5"/>
      <c r="I33" s="5"/>
      <c r="J33" s="5"/>
      <c r="K33" s="5"/>
      <c r="L33" s="5"/>
      <c r="M33" s="5"/>
      <c r="N33" s="5"/>
      <c r="O33" s="5"/>
      <c r="P33" s="5"/>
      <c r="Q33" s="5"/>
      <c r="R33" s="5"/>
    </row>
    <row r="34" spans="1:18" x14ac:dyDescent="0.75">
      <c r="A34" s="2"/>
      <c r="B34" s="324" t="s">
        <v>757</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171</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753</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141</v>
      </c>
      <c r="C1" s="5"/>
      <c r="D1" s="5"/>
      <c r="E1" s="2"/>
      <c r="F1" s="2"/>
      <c r="G1" s="5"/>
      <c r="H1" s="2"/>
      <c r="I1" s="2"/>
      <c r="J1" s="5"/>
      <c r="K1" s="5"/>
      <c r="L1" s="5"/>
      <c r="M1" s="5"/>
      <c r="N1" s="35"/>
      <c r="O1" s="35"/>
      <c r="P1" s="35"/>
      <c r="Q1" s="35"/>
      <c r="R1" s="35"/>
      <c r="S1" s="35"/>
      <c r="T1" s="5"/>
    </row>
    <row r="2" spans="1:22" ht="24.95" customHeight="1" x14ac:dyDescent="0.75">
      <c r="A2" s="160" t="s">
        <v>131</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83</v>
      </c>
      <c r="L3" s="136"/>
      <c r="M3" s="136"/>
      <c r="N3" s="137"/>
      <c r="O3" s="137"/>
      <c r="P3" s="137"/>
      <c r="Q3" s="137"/>
      <c r="R3" s="137"/>
      <c r="S3" s="137"/>
      <c r="T3" s="136"/>
    </row>
    <row r="4" spans="1:22" x14ac:dyDescent="0.75">
      <c r="A4" s="134"/>
      <c r="B4" s="158">
        <v>60</v>
      </c>
      <c r="C4" s="158">
        <v>120</v>
      </c>
      <c r="D4" s="158">
        <v>240</v>
      </c>
      <c r="E4" s="152" t="s">
        <v>122</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132</v>
      </c>
      <c r="E6" s="125">
        <f>IF(OR(ISBLANK(C4),ISBLANK(D4),ISBLANK(B4)),"",IF(AND(B4&gt;0,C4&gt;0,D4&gt;0),IF(C4&gt;B4,IF(D4&gt;C4,1,-1),-1)))</f>
        <v>1</v>
      </c>
      <c r="F6" s="125">
        <f>IF(OR(ISBLANK(B4),ISBLANK(C4),ISBLANK(D4)),"",IFERROR(MIN(C4-B4,D4-C4)/MAX(C4-B4,D4-C4),""))</f>
        <v>0.5</v>
      </c>
      <c r="G6" s="416" t="s">
        <v>112</v>
      </c>
      <c r="H6" s="417"/>
      <c r="I6" s="417"/>
      <c r="J6" s="417"/>
      <c r="K6" s="417"/>
      <c r="L6" s="417"/>
      <c r="M6" s="417"/>
      <c r="N6" s="417"/>
      <c r="O6" s="417"/>
      <c r="P6" s="417"/>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123</v>
      </c>
      <c r="G8" s="57" t="s">
        <v>67</v>
      </c>
      <c r="H8" s="134"/>
      <c r="I8" s="134"/>
      <c r="J8" s="134"/>
      <c r="K8" s="134"/>
      <c r="L8" s="146"/>
      <c r="M8" s="136"/>
      <c r="N8" s="137"/>
      <c r="O8" s="137"/>
      <c r="P8" s="137"/>
      <c r="Q8" s="137"/>
      <c r="R8" s="137"/>
      <c r="S8" s="137"/>
      <c r="T8" s="136"/>
    </row>
    <row r="9" spans="1:22" ht="15.75" customHeight="1" x14ac:dyDescent="0.75">
      <c r="A9" s="153"/>
      <c r="B9" s="153"/>
      <c r="C9" s="153"/>
      <c r="D9" s="153"/>
      <c r="E9" s="153"/>
      <c r="F9" s="154" t="s">
        <v>124</v>
      </c>
      <c r="G9" s="133">
        <f>IF(AND(B4&gt;0,C4&gt;0,D4&gt;0),(B4+(4*C4)+D4)/6,"")</f>
        <v>130</v>
      </c>
      <c r="H9" s="150" t="s">
        <v>125</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133</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127</v>
      </c>
      <c r="H12" s="127" t="s">
        <v>1</v>
      </c>
      <c r="I12" s="149" t="s">
        <v>115</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32" t="s">
        <v>173</v>
      </c>
      <c r="B14" s="432"/>
      <c r="C14" s="432"/>
      <c r="D14" s="432"/>
      <c r="E14" s="432"/>
      <c r="F14" s="432"/>
      <c r="G14" s="432"/>
      <c r="H14" s="433"/>
      <c r="I14" s="58" t="s">
        <v>169</v>
      </c>
      <c r="J14" s="173" t="s">
        <v>172</v>
      </c>
      <c r="K14" s="183"/>
      <c r="L14" s="183"/>
      <c r="M14" s="183"/>
      <c r="N14" s="183"/>
      <c r="O14" s="183"/>
      <c r="P14" s="183"/>
      <c r="Q14" s="183"/>
      <c r="R14" s="183"/>
      <c r="S14" s="183"/>
      <c r="T14" s="183"/>
    </row>
    <row r="15" spans="1:22" ht="20.149999999999999" customHeight="1" x14ac:dyDescent="0.75">
      <c r="A15" s="432"/>
      <c r="B15" s="432"/>
      <c r="C15" s="432"/>
      <c r="D15" s="432"/>
      <c r="E15" s="432"/>
      <c r="F15" s="432"/>
      <c r="G15" s="432"/>
      <c r="H15" s="433"/>
      <c r="I15" s="58"/>
      <c r="J15" s="173" t="s">
        <v>174</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30" t="s">
        <v>114</v>
      </c>
      <c r="B17" s="430"/>
      <c r="C17" s="430"/>
      <c r="D17" s="430"/>
      <c r="E17" s="430"/>
      <c r="F17" s="430"/>
      <c r="G17" s="430"/>
      <c r="H17" s="430"/>
      <c r="I17" s="431"/>
      <c r="J17" s="57" t="s">
        <v>65</v>
      </c>
      <c r="K17" s="2"/>
      <c r="L17" s="429" t="s">
        <v>106</v>
      </c>
      <c r="M17" s="429"/>
      <c r="N17" s="429"/>
      <c r="O17" s="429"/>
      <c r="P17" s="429"/>
      <c r="Q17" s="429"/>
      <c r="R17" s="429"/>
      <c r="S17" s="429"/>
      <c r="T17" s="429"/>
    </row>
    <row r="18" spans="1:20" ht="19.899999999999999" customHeight="1" x14ac:dyDescent="0.75">
      <c r="A18" s="430"/>
      <c r="B18" s="430"/>
      <c r="C18" s="430"/>
      <c r="D18" s="430"/>
      <c r="E18" s="430"/>
      <c r="F18" s="430"/>
      <c r="G18" s="430"/>
      <c r="H18" s="430"/>
      <c r="I18" s="431"/>
      <c r="J18" s="128">
        <f>IF(AND(B4&gt;0,C4&gt;0,D4&gt;0,NOT(ISBLANK(H12))),(D4-B4)*VLOOKUP(H12,VLookups!$A$4:$B$13,2,FALSE),"")</f>
        <v>36</v>
      </c>
      <c r="K18" s="2"/>
      <c r="L18" s="429"/>
      <c r="M18" s="429"/>
      <c r="N18" s="429"/>
      <c r="O18" s="429"/>
      <c r="P18" s="429"/>
      <c r="Q18" s="429"/>
      <c r="R18" s="429"/>
      <c r="S18" s="429"/>
      <c r="T18" s="429"/>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111</v>
      </c>
      <c r="K20" s="2"/>
      <c r="L20" s="418" t="s">
        <v>74</v>
      </c>
      <c r="M20" s="419"/>
      <c r="N20" s="150" t="s">
        <v>121</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21" t="s">
        <v>71</v>
      </c>
      <c r="M22" s="421" t="s">
        <v>72</v>
      </c>
      <c r="N22" s="176" t="s">
        <v>118</v>
      </c>
      <c r="O22" s="35"/>
      <c r="P22" s="35"/>
      <c r="Q22" s="35"/>
      <c r="R22" s="35"/>
      <c r="S22" s="35"/>
      <c r="T22" s="5"/>
    </row>
    <row r="23" spans="1:20" ht="15" customHeight="1" x14ac:dyDescent="0.75">
      <c r="A23" s="2"/>
      <c r="B23" s="5"/>
      <c r="C23" s="5"/>
      <c r="D23" s="5"/>
      <c r="E23" s="2"/>
      <c r="F23" s="2"/>
      <c r="G23" s="5"/>
      <c r="H23" s="2"/>
      <c r="I23" s="2"/>
      <c r="J23" s="175"/>
      <c r="K23" s="2"/>
      <c r="L23" s="422"/>
      <c r="M23" s="422"/>
      <c r="N23" s="176" t="s">
        <v>792</v>
      </c>
      <c r="O23" s="35"/>
      <c r="P23" s="35"/>
      <c r="Q23" s="35"/>
      <c r="R23" s="35"/>
      <c r="S23" s="35"/>
      <c r="T23" s="5"/>
    </row>
    <row r="24" spans="1:20" ht="20.149999999999999" customHeight="1" x14ac:dyDescent="0.75">
      <c r="A24" s="2"/>
      <c r="B24" s="5"/>
      <c r="C24" s="5"/>
      <c r="D24" s="5"/>
      <c r="E24" s="2"/>
      <c r="F24" s="2"/>
      <c r="G24" s="5"/>
      <c r="H24" s="2"/>
      <c r="I24" s="2"/>
      <c r="J24" s="126" t="s">
        <v>107</v>
      </c>
      <c r="K24" s="2"/>
      <c r="L24" s="159">
        <v>150</v>
      </c>
      <c r="M24" s="270">
        <f>IF(AND(L24&gt;0,C4&gt;0,J18&gt;0,NOT(ISBLANK(H12))),ABS(VLOOKUP($L$20,VLookups!$A$43:$B$44,2,FALSE)-_xlfn.NORM.DIST(L24,G9,J18,TRUE)),"")</f>
        <v>0.7107426392460281</v>
      </c>
      <c r="N24" s="177" t="s">
        <v>126</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791</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20" t="str">
        <f>VLOOKUP(L20,VLookups!A43:C44,3,FALSE)</f>
        <v>Show the likelihood that the SPERT estimates will be EQUAL TO or GREATER THAN an uncertainty</v>
      </c>
      <c r="O27" s="420"/>
      <c r="P27" s="420"/>
      <c r="Q27" s="420"/>
      <c r="R27" s="420"/>
      <c r="S27" s="420"/>
      <c r="T27" s="136"/>
    </row>
    <row r="28" spans="1:20" ht="20.149999999999999" customHeight="1" x14ac:dyDescent="0.75">
      <c r="A28" s="134"/>
      <c r="B28" s="136"/>
      <c r="C28" s="136"/>
      <c r="D28" s="136"/>
      <c r="E28" s="136"/>
      <c r="F28" s="136"/>
      <c r="G28" s="136"/>
      <c r="H28" s="136"/>
      <c r="I28" s="136"/>
      <c r="J28" s="136"/>
      <c r="K28" s="136"/>
      <c r="L28" s="136"/>
      <c r="M28" s="179" t="s">
        <v>109</v>
      </c>
      <c r="N28" s="423" t="s">
        <v>53</v>
      </c>
      <c r="O28" s="424"/>
      <c r="P28" s="424"/>
      <c r="Q28" s="424"/>
      <c r="R28" s="424"/>
      <c r="S28" s="425"/>
      <c r="T28" s="136"/>
    </row>
    <row r="29" spans="1:20" ht="15.75" customHeight="1" x14ac:dyDescent="0.75">
      <c r="A29" s="134"/>
      <c r="B29" s="136"/>
      <c r="C29" s="136"/>
      <c r="D29" s="136"/>
      <c r="E29" s="136"/>
      <c r="F29" s="136"/>
      <c r="G29" s="136"/>
      <c r="H29" s="136"/>
      <c r="I29" s="136"/>
      <c r="J29" s="136"/>
      <c r="K29" s="136"/>
      <c r="L29" s="136"/>
      <c r="M29" s="180" t="s">
        <v>129</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130</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128</v>
      </c>
      <c r="B32" s="5"/>
      <c r="C32" s="5"/>
      <c r="D32" s="5"/>
      <c r="E32" s="2"/>
      <c r="F32" s="2"/>
      <c r="G32" s="5"/>
      <c r="H32" s="5"/>
      <c r="I32" s="5"/>
      <c r="J32" s="5"/>
      <c r="K32" s="5"/>
      <c r="L32" s="5"/>
      <c r="M32" s="5"/>
      <c r="N32" s="5"/>
      <c r="O32" s="5"/>
      <c r="P32" s="5"/>
      <c r="Q32" s="5"/>
      <c r="R32" s="5"/>
      <c r="S32" s="5"/>
      <c r="T32" s="5"/>
    </row>
    <row r="33" spans="1:20" x14ac:dyDescent="0.75">
      <c r="A33" s="5"/>
      <c r="B33" s="426" t="s">
        <v>77</v>
      </c>
      <c r="C33" s="427"/>
      <c r="D33" s="428"/>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117</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116</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87</v>
      </c>
      <c r="D38" s="102">
        <v>1</v>
      </c>
      <c r="E38" s="148" t="s">
        <v>108</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119</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113</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120</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 – © 2015-2021, William W. Davis, MSPM, PMP</v>
      </c>
      <c r="C45" s="5"/>
      <c r="D45" s="5"/>
      <c r="E45" s="5"/>
      <c r="F45" s="2"/>
      <c r="G45" s="2"/>
      <c r="H45" s="5"/>
      <c r="I45" s="5"/>
      <c r="J45" s="2"/>
      <c r="K45" s="5"/>
      <c r="L45" s="5"/>
      <c r="M45" s="5"/>
      <c r="N45" s="5"/>
      <c r="O45" s="5"/>
      <c r="P45" s="5"/>
      <c r="Q45" s="5"/>
      <c r="R45" s="5"/>
      <c r="S45" s="5"/>
      <c r="T45" s="5"/>
    </row>
    <row r="46" spans="1:20" x14ac:dyDescent="0.75">
      <c r="A46" s="2"/>
      <c r="B46" s="414" t="s">
        <v>137</v>
      </c>
      <c r="C46" s="414"/>
      <c r="D46" s="414"/>
      <c r="E46" s="414"/>
      <c r="F46" s="414"/>
      <c r="G46" s="414"/>
      <c r="H46" s="414"/>
      <c r="I46" s="104"/>
      <c r="J46" s="2"/>
      <c r="K46" s="5"/>
      <c r="L46" s="5"/>
      <c r="M46" s="5"/>
      <c r="N46" s="5"/>
      <c r="O46" s="5"/>
      <c r="P46" s="5"/>
      <c r="Q46" s="5"/>
      <c r="R46" s="5"/>
      <c r="S46" s="5"/>
      <c r="T46" s="5"/>
    </row>
    <row r="47" spans="1:20" x14ac:dyDescent="0.75">
      <c r="A47" s="2"/>
      <c r="B47" s="414" t="s">
        <v>138</v>
      </c>
      <c r="C47" s="414"/>
      <c r="D47" s="414"/>
      <c r="E47" s="414"/>
      <c r="F47" s="414"/>
      <c r="G47" s="414"/>
      <c r="H47" s="414"/>
      <c r="I47" s="104"/>
      <c r="J47" s="2"/>
      <c r="K47" s="5"/>
      <c r="L47" s="5"/>
      <c r="M47" s="5"/>
      <c r="N47" s="5"/>
      <c r="O47" s="5"/>
      <c r="P47" s="5"/>
      <c r="Q47" s="5"/>
      <c r="R47" s="5"/>
      <c r="S47" s="5"/>
      <c r="T47" s="5"/>
    </row>
    <row r="48" spans="1:20" x14ac:dyDescent="0.75">
      <c r="A48" s="2"/>
      <c r="B48" s="414" t="s">
        <v>92</v>
      </c>
      <c r="C48" s="414"/>
      <c r="D48" s="414"/>
      <c r="E48" s="414"/>
      <c r="F48" s="414"/>
      <c r="G48" s="414"/>
      <c r="H48" s="414"/>
      <c r="I48" s="104"/>
      <c r="J48" s="2"/>
      <c r="K48" s="5"/>
      <c r="L48" s="5"/>
      <c r="M48" s="5"/>
      <c r="N48" s="5"/>
      <c r="O48" s="5"/>
      <c r="P48" s="5"/>
      <c r="Q48" s="5"/>
      <c r="R48" s="5"/>
      <c r="S48" s="5"/>
      <c r="T48" s="5"/>
    </row>
    <row r="49" spans="1:20" x14ac:dyDescent="0.75">
      <c r="A49" s="2"/>
      <c r="B49" s="414" t="s">
        <v>212</v>
      </c>
      <c r="C49" s="414"/>
      <c r="D49" s="414"/>
      <c r="E49" s="414"/>
      <c r="F49" s="414"/>
      <c r="G49" s="414"/>
      <c r="H49" s="414"/>
      <c r="I49" s="104"/>
      <c r="J49" s="2"/>
      <c r="K49" s="5"/>
      <c r="L49" s="5"/>
      <c r="M49" s="5"/>
      <c r="N49" s="5"/>
      <c r="O49" s="5"/>
      <c r="P49" s="5"/>
      <c r="Q49" s="5"/>
      <c r="R49" s="5"/>
      <c r="S49" s="5"/>
      <c r="T49" s="5"/>
    </row>
    <row r="50" spans="1:20" x14ac:dyDescent="0.75">
      <c r="A50" s="2"/>
      <c r="B50" s="414" t="s">
        <v>829</v>
      </c>
      <c r="C50" s="414"/>
      <c r="D50" s="414"/>
      <c r="E50" s="414"/>
      <c r="F50" s="414"/>
      <c r="G50" s="414"/>
      <c r="H50" s="414"/>
      <c r="I50" s="104"/>
      <c r="J50" s="2"/>
      <c r="K50" s="5"/>
      <c r="L50" s="5"/>
      <c r="M50" s="5"/>
      <c r="N50" s="5"/>
      <c r="O50" s="5"/>
      <c r="P50" s="5"/>
      <c r="Q50" s="5"/>
      <c r="R50" s="5"/>
      <c r="S50" s="5"/>
      <c r="T50" s="5"/>
    </row>
    <row r="51" spans="1:20" x14ac:dyDescent="0.75">
      <c r="A51" s="2"/>
      <c r="B51" s="155" t="s">
        <v>207</v>
      </c>
      <c r="C51" s="5"/>
      <c r="D51" s="5"/>
      <c r="E51" s="5"/>
      <c r="F51" s="2"/>
      <c r="G51" s="2"/>
      <c r="H51" s="5"/>
      <c r="I51" s="5"/>
      <c r="J51" s="2"/>
      <c r="K51" s="5"/>
      <c r="L51" s="5"/>
      <c r="M51" s="5"/>
      <c r="N51" s="5"/>
      <c r="O51" s="5"/>
      <c r="P51" s="5"/>
      <c r="Q51" s="5"/>
      <c r="R51" s="5"/>
      <c r="S51" s="5"/>
      <c r="T51" s="5"/>
    </row>
    <row r="52" spans="1:20" x14ac:dyDescent="0.75">
      <c r="A52" s="2"/>
      <c r="B52" s="155" t="s">
        <v>90</v>
      </c>
      <c r="C52" s="5"/>
      <c r="D52" s="5"/>
      <c r="E52" s="5"/>
      <c r="F52" s="2"/>
      <c r="G52" s="2"/>
      <c r="H52" s="5"/>
      <c r="I52" s="5"/>
      <c r="J52" s="2"/>
      <c r="K52" s="5"/>
      <c r="L52" s="5"/>
      <c r="M52" s="5"/>
      <c r="N52" s="5"/>
      <c r="O52" s="5"/>
      <c r="P52" s="5"/>
      <c r="Q52" s="5"/>
      <c r="R52" s="5"/>
      <c r="S52" s="5"/>
      <c r="T52" s="5"/>
    </row>
    <row r="53" spans="1:20" x14ac:dyDescent="0.75">
      <c r="A53" s="19"/>
      <c r="B53" s="155" t="s">
        <v>206</v>
      </c>
      <c r="C53" s="5"/>
      <c r="D53" s="5"/>
      <c r="E53" s="2"/>
      <c r="F53" s="2"/>
      <c r="G53" s="5"/>
      <c r="H53" s="2"/>
      <c r="I53" s="2"/>
      <c r="J53" s="5"/>
      <c r="K53" s="5"/>
      <c r="L53" s="5"/>
      <c r="M53" s="5"/>
      <c r="N53" s="5"/>
      <c r="O53" s="5"/>
      <c r="P53" s="5"/>
      <c r="Q53" s="5"/>
      <c r="R53" s="5"/>
      <c r="S53" s="5"/>
      <c r="T53" s="5"/>
    </row>
    <row r="54" spans="1:20" x14ac:dyDescent="0.75">
      <c r="A54" s="19"/>
      <c r="B54" s="155" t="s">
        <v>208</v>
      </c>
      <c r="C54" s="5"/>
      <c r="D54" s="5"/>
      <c r="E54" s="2"/>
      <c r="F54" s="2"/>
      <c r="G54" s="5"/>
      <c r="H54" s="2"/>
      <c r="I54" s="2"/>
      <c r="J54" s="5"/>
      <c r="K54" s="5"/>
      <c r="L54" s="5"/>
      <c r="M54" s="5"/>
      <c r="N54" s="5"/>
      <c r="O54" s="5"/>
      <c r="P54" s="5"/>
      <c r="Q54" s="5"/>
      <c r="R54" s="5"/>
      <c r="S54" s="5"/>
      <c r="T54" s="5"/>
    </row>
    <row r="55" spans="1:20" x14ac:dyDescent="0.75">
      <c r="A55" s="19"/>
      <c r="B55" s="155" t="s">
        <v>750</v>
      </c>
      <c r="C55" s="5"/>
      <c r="D55" s="5"/>
      <c r="E55" s="2"/>
      <c r="F55" s="2"/>
      <c r="G55" s="5"/>
      <c r="H55" s="2"/>
      <c r="I55" s="2"/>
      <c r="J55" s="5"/>
      <c r="K55" s="5"/>
      <c r="L55" s="5"/>
      <c r="M55" s="5"/>
      <c r="N55" s="5"/>
      <c r="O55" s="5"/>
      <c r="P55" s="5"/>
      <c r="Q55" s="5"/>
      <c r="R55" s="5"/>
      <c r="S55" s="5"/>
      <c r="T55" s="5"/>
    </row>
    <row r="56" spans="1:20" x14ac:dyDescent="0.75">
      <c r="A56" s="19"/>
      <c r="B56" s="155" t="s">
        <v>751</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752</v>
      </c>
      <c r="C58" s="5"/>
      <c r="D58" s="5"/>
      <c r="E58" s="2"/>
      <c r="F58" s="2"/>
      <c r="G58" s="5"/>
      <c r="H58" s="2"/>
      <c r="I58" s="2"/>
      <c r="J58" s="5"/>
      <c r="K58" s="5"/>
      <c r="L58" s="5"/>
      <c r="M58" s="5"/>
      <c r="N58" s="5"/>
      <c r="O58" s="5"/>
      <c r="P58" s="5"/>
      <c r="Q58" s="5"/>
      <c r="R58" s="5"/>
      <c r="S58" s="5"/>
      <c r="T58" s="5"/>
    </row>
    <row r="59" spans="1:20" x14ac:dyDescent="0.75">
      <c r="A59" s="19"/>
      <c r="B59" s="155" t="s">
        <v>89</v>
      </c>
      <c r="C59" s="5"/>
      <c r="D59" s="5"/>
      <c r="E59" s="2"/>
      <c r="F59" s="2"/>
      <c r="G59" s="5"/>
      <c r="H59" s="2"/>
      <c r="I59" s="2"/>
      <c r="J59" s="5"/>
      <c r="K59" s="5"/>
      <c r="L59" s="5"/>
      <c r="M59" s="5"/>
      <c r="N59" s="5"/>
      <c r="O59" s="5"/>
      <c r="P59" s="5"/>
      <c r="Q59" s="5"/>
      <c r="R59" s="5"/>
      <c r="S59" s="5"/>
      <c r="T59" s="5"/>
    </row>
    <row r="60" spans="1:20" x14ac:dyDescent="0.75">
      <c r="A60" s="2"/>
      <c r="B60" s="415" t="s">
        <v>757</v>
      </c>
      <c r="C60" s="415"/>
      <c r="D60" s="415"/>
      <c r="E60" s="415"/>
      <c r="F60" s="415"/>
      <c r="G60" s="415"/>
      <c r="H60" s="415"/>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171</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754</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5"/>
      <c r="B1" s="55" t="s">
        <v>772</v>
      </c>
      <c r="C1" s="5"/>
      <c r="D1" s="5"/>
      <c r="E1" s="2"/>
      <c r="F1" s="2"/>
      <c r="G1" s="5"/>
      <c r="H1" s="2"/>
      <c r="I1" s="2"/>
      <c r="J1" s="5"/>
      <c r="K1" s="5"/>
      <c r="L1" s="5"/>
      <c r="M1" s="418" t="s">
        <v>74</v>
      </c>
      <c r="N1" s="419"/>
      <c r="O1" s="434" t="str">
        <f>VLOOKUP(M1,VLookups!A43:C44,3,FALSE)</f>
        <v>Show the likelihood that the SPERT estimates will be EQUAL TO or GREATER THAN an uncertainty</v>
      </c>
      <c r="P1" s="434"/>
      <c r="Q1" s="434"/>
      <c r="R1" s="434"/>
      <c r="S1" s="434"/>
      <c r="T1" s="434"/>
      <c r="U1" s="5"/>
    </row>
    <row r="2" spans="1:425" ht="15" customHeight="1" x14ac:dyDescent="0.75">
      <c r="B2" s="53">
        <v>-0.5</v>
      </c>
      <c r="C2" s="90" t="s">
        <v>87</v>
      </c>
      <c r="D2" s="102">
        <v>1</v>
      </c>
      <c r="E2" s="26"/>
      <c r="F2" s="26"/>
      <c r="G2" s="25"/>
      <c r="H2" s="26"/>
      <c r="I2" s="26"/>
      <c r="J2" s="5"/>
      <c r="K2" s="5"/>
      <c r="L2" s="5"/>
      <c r="M2" s="438" t="s">
        <v>71</v>
      </c>
      <c r="N2" s="438" t="s">
        <v>72</v>
      </c>
      <c r="O2" s="435" t="s">
        <v>53</v>
      </c>
      <c r="P2" s="436"/>
      <c r="Q2" s="436"/>
      <c r="R2" s="436"/>
      <c r="S2" s="436"/>
      <c r="T2" s="437"/>
      <c r="U2" s="5"/>
      <c r="V2" s="168" t="s">
        <v>175</v>
      </c>
    </row>
    <row r="3" spans="1:425" x14ac:dyDescent="0.75">
      <c r="A3" s="3" t="s">
        <v>5</v>
      </c>
      <c r="B3" s="58" t="s">
        <v>41</v>
      </c>
      <c r="C3" s="58" t="s">
        <v>6</v>
      </c>
      <c r="D3" s="58" t="s">
        <v>42</v>
      </c>
      <c r="E3" s="58"/>
      <c r="F3" s="58"/>
      <c r="G3" s="58" t="s">
        <v>67</v>
      </c>
      <c r="H3" s="58" t="s">
        <v>9</v>
      </c>
      <c r="I3" s="58" t="s">
        <v>169</v>
      </c>
      <c r="J3" s="58" t="s">
        <v>765</v>
      </c>
      <c r="K3" s="58" t="s">
        <v>65</v>
      </c>
      <c r="L3" s="58" t="s">
        <v>83</v>
      </c>
      <c r="M3" s="439"/>
      <c r="N3" s="439"/>
      <c r="O3" s="101">
        <v>0.1</v>
      </c>
      <c r="P3" s="54">
        <v>0.9</v>
      </c>
      <c r="Q3" s="54">
        <v>0.85</v>
      </c>
      <c r="R3" s="54">
        <v>0.8</v>
      </c>
      <c r="S3" s="54">
        <v>0.75</v>
      </c>
      <c r="T3" s="54">
        <v>0.5</v>
      </c>
      <c r="U3" s="5"/>
      <c r="V3" s="168" t="s">
        <v>888</v>
      </c>
      <c r="HP3" s="168" t="s">
        <v>170</v>
      </c>
      <c r="LM3" s="171"/>
      <c r="PI3" s="171" t="s">
        <v>917</v>
      </c>
    </row>
    <row r="4" spans="1:425" x14ac:dyDescent="0.7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IF(AND(B4&gt;0,C4&gt;0,D4&gt;0),ABS((B4-D4)/200),"")</f>
        <v>0.9</v>
      </c>
      <c r="W4" s="50">
        <f>IF(ISNONTEXT($V4),X4-$V4,"")</f>
        <v>29.999999999999702</v>
      </c>
      <c r="X4" s="50">
        <f t="shared" ref="X4:CI5" si="3">IF(ISNONTEXT($V4),Y4-$V4,"")</f>
        <v>30.8999999999997</v>
      </c>
      <c r="Y4" s="50">
        <f t="shared" si="3"/>
        <v>31.799999999999699</v>
      </c>
      <c r="Z4" s="50">
        <f t="shared" si="3"/>
        <v>32.699999999999697</v>
      </c>
      <c r="AA4" s="50">
        <f t="shared" si="3"/>
        <v>33.599999999999696</v>
      </c>
      <c r="AB4" s="50">
        <f t="shared" si="3"/>
        <v>34.499999999999694</v>
      </c>
      <c r="AC4" s="50">
        <f t="shared" si="3"/>
        <v>35.399999999999693</v>
      </c>
      <c r="AD4" s="50">
        <f t="shared" si="3"/>
        <v>36.299999999999692</v>
      </c>
      <c r="AE4" s="50">
        <f t="shared" si="3"/>
        <v>37.19999999999969</v>
      </c>
      <c r="AF4" s="50">
        <f t="shared" si="3"/>
        <v>38.099999999999689</v>
      </c>
      <c r="AG4" s="50">
        <f t="shared" si="3"/>
        <v>38.999999999999687</v>
      </c>
      <c r="AH4" s="50">
        <f t="shared" si="3"/>
        <v>39.899999999999686</v>
      </c>
      <c r="AI4" s="50">
        <f t="shared" si="3"/>
        <v>40.799999999999685</v>
      </c>
      <c r="AJ4" s="50">
        <f t="shared" si="3"/>
        <v>41.699999999999683</v>
      </c>
      <c r="AK4" s="50">
        <f t="shared" si="3"/>
        <v>42.599999999999682</v>
      </c>
      <c r="AL4" s="50">
        <f t="shared" si="3"/>
        <v>43.49999999999968</v>
      </c>
      <c r="AM4" s="50">
        <f t="shared" si="3"/>
        <v>44.399999999999679</v>
      </c>
      <c r="AN4" s="50">
        <f t="shared" si="3"/>
        <v>45.299999999999677</v>
      </c>
      <c r="AO4" s="50">
        <f t="shared" si="3"/>
        <v>46.199999999999676</v>
      </c>
      <c r="AP4" s="50">
        <f t="shared" si="3"/>
        <v>47.099999999999675</v>
      </c>
      <c r="AQ4" s="50">
        <f t="shared" si="3"/>
        <v>47.999999999999673</v>
      </c>
      <c r="AR4" s="50">
        <f t="shared" si="3"/>
        <v>48.899999999999672</v>
      </c>
      <c r="AS4" s="50">
        <f t="shared" si="3"/>
        <v>49.79999999999967</v>
      </c>
      <c r="AT4" s="50">
        <f t="shared" si="3"/>
        <v>50.699999999999669</v>
      </c>
      <c r="AU4" s="50">
        <f t="shared" si="3"/>
        <v>51.599999999999667</v>
      </c>
      <c r="AV4" s="50">
        <f t="shared" si="3"/>
        <v>52.499999999999666</v>
      </c>
      <c r="AW4" s="50">
        <f t="shared" si="3"/>
        <v>53.399999999999665</v>
      </c>
      <c r="AX4" s="50">
        <f t="shared" si="3"/>
        <v>54.299999999999663</v>
      </c>
      <c r="AY4" s="50">
        <f t="shared" si="3"/>
        <v>55.199999999999662</v>
      </c>
      <c r="AZ4" s="50">
        <f t="shared" si="3"/>
        <v>56.09999999999966</v>
      </c>
      <c r="BA4" s="50">
        <f t="shared" si="3"/>
        <v>56.999999999999659</v>
      </c>
      <c r="BB4" s="50">
        <f t="shared" si="3"/>
        <v>57.899999999999658</v>
      </c>
      <c r="BC4" s="50">
        <f t="shared" si="3"/>
        <v>58.799999999999656</v>
      </c>
      <c r="BD4" s="50">
        <f t="shared" si="3"/>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si="3"/>
        <v>74.09999999999971</v>
      </c>
      <c r="BU4" s="50">
        <f t="shared" si="3"/>
        <v>74.999999999999716</v>
      </c>
      <c r="BV4" s="50">
        <f t="shared" si="3"/>
        <v>75.899999999999721</v>
      </c>
      <c r="BW4" s="50">
        <f t="shared" si="3"/>
        <v>76.799999999999727</v>
      </c>
      <c r="BX4" s="50">
        <f t="shared" si="3"/>
        <v>77.699999999999733</v>
      </c>
      <c r="BY4" s="50">
        <f t="shared" si="3"/>
        <v>78.599999999999739</v>
      </c>
      <c r="BZ4" s="50">
        <f t="shared" si="3"/>
        <v>79.499999999999744</v>
      </c>
      <c r="CA4" s="50">
        <f t="shared" si="3"/>
        <v>80.39999999999975</v>
      </c>
      <c r="CB4" s="50">
        <f t="shared" si="3"/>
        <v>81.299999999999756</v>
      </c>
      <c r="CC4" s="50">
        <f t="shared" si="3"/>
        <v>82.199999999999761</v>
      </c>
      <c r="CD4" s="50">
        <f t="shared" si="3"/>
        <v>83.099999999999767</v>
      </c>
      <c r="CE4" s="50">
        <f t="shared" si="3"/>
        <v>83.999999999999773</v>
      </c>
      <c r="CF4" s="50">
        <f t="shared" si="3"/>
        <v>84.899999999999778</v>
      </c>
      <c r="CG4" s="50">
        <f t="shared" si="3"/>
        <v>85.799999999999784</v>
      </c>
      <c r="CH4" s="50">
        <f t="shared" si="3"/>
        <v>86.69999999999979</v>
      </c>
      <c r="CI4" s="50">
        <f t="shared" si="3"/>
        <v>87.599999999999795</v>
      </c>
      <c r="CJ4" s="50">
        <f t="shared" ref="CJ4:DR7" si="4">IF(ISNONTEXT($V4),CK4-$V4,"")</f>
        <v>88.499999999999801</v>
      </c>
      <c r="CK4" s="50">
        <f t="shared" si="4"/>
        <v>89.399999999999807</v>
      </c>
      <c r="CL4" s="50">
        <f t="shared" si="4"/>
        <v>90.299999999999812</v>
      </c>
      <c r="CM4" s="50">
        <f t="shared" si="4"/>
        <v>91.199999999999818</v>
      </c>
      <c r="CN4" s="50">
        <f t="shared" si="4"/>
        <v>92.099999999999824</v>
      </c>
      <c r="CO4" s="50">
        <f t="shared" si="4"/>
        <v>92.999999999999829</v>
      </c>
      <c r="CP4" s="50">
        <f t="shared" si="4"/>
        <v>93.899999999999835</v>
      </c>
      <c r="CQ4" s="50">
        <f t="shared" si="4"/>
        <v>94.799999999999841</v>
      </c>
      <c r="CR4" s="50">
        <f t="shared" si="4"/>
        <v>95.699999999999847</v>
      </c>
      <c r="CS4" s="50">
        <f t="shared" si="4"/>
        <v>96.599999999999852</v>
      </c>
      <c r="CT4" s="50">
        <f t="shared" si="4"/>
        <v>97.499999999999858</v>
      </c>
      <c r="CU4" s="50">
        <f t="shared" si="4"/>
        <v>98.399999999999864</v>
      </c>
      <c r="CV4" s="50">
        <f t="shared" si="4"/>
        <v>99.299999999999869</v>
      </c>
      <c r="CW4" s="50">
        <f t="shared" si="4"/>
        <v>100.19999999999987</v>
      </c>
      <c r="CX4" s="50">
        <f t="shared" si="4"/>
        <v>101.09999999999988</v>
      </c>
      <c r="CY4" s="50">
        <f t="shared" si="4"/>
        <v>101.99999999999989</v>
      </c>
      <c r="CZ4" s="50">
        <f t="shared" si="4"/>
        <v>102.89999999999989</v>
      </c>
      <c r="DA4" s="50">
        <f t="shared" si="4"/>
        <v>103.7999999999999</v>
      </c>
      <c r="DB4" s="50">
        <f t="shared" si="4"/>
        <v>104.6999999999999</v>
      </c>
      <c r="DC4" s="50">
        <f t="shared" si="4"/>
        <v>105.59999999999991</v>
      </c>
      <c r="DD4" s="50">
        <f t="shared" si="4"/>
        <v>106.49999999999991</v>
      </c>
      <c r="DE4" s="50">
        <f t="shared" si="4"/>
        <v>107.39999999999992</v>
      </c>
      <c r="DF4" s="50">
        <f t="shared" si="4"/>
        <v>108.29999999999993</v>
      </c>
      <c r="DG4" s="50">
        <f t="shared" si="4"/>
        <v>109.19999999999993</v>
      </c>
      <c r="DH4" s="50">
        <f t="shared" si="4"/>
        <v>110.09999999999994</v>
      </c>
      <c r="DI4" s="50">
        <f t="shared" si="4"/>
        <v>110.99999999999994</v>
      </c>
      <c r="DJ4" s="50">
        <f t="shared" si="4"/>
        <v>111.89999999999995</v>
      </c>
      <c r="DK4" s="50">
        <f t="shared" si="4"/>
        <v>112.79999999999995</v>
      </c>
      <c r="DL4" s="50">
        <f t="shared" si="4"/>
        <v>113.69999999999996</v>
      </c>
      <c r="DM4" s="50">
        <f t="shared" si="4"/>
        <v>114.59999999999997</v>
      </c>
      <c r="DN4" s="50">
        <f t="shared" si="4"/>
        <v>115.49999999999997</v>
      </c>
      <c r="DO4" s="50">
        <f t="shared" si="4"/>
        <v>116.39999999999998</v>
      </c>
      <c r="DP4" s="50">
        <f t="shared" si="4"/>
        <v>117.29999999999998</v>
      </c>
      <c r="DQ4" s="50">
        <f t="shared" si="4"/>
        <v>118.19999999999999</v>
      </c>
      <c r="DR4" s="50">
        <f t="shared" si="4"/>
        <v>119.1</v>
      </c>
      <c r="DS4" s="184">
        <f>IF(ISNONTEXT($V4),C4,"")</f>
        <v>120</v>
      </c>
      <c r="DT4" s="50">
        <f>IF(ISNONTEXT($V4),DS4+$V4,"")</f>
        <v>120.9</v>
      </c>
      <c r="DU4" s="50">
        <f t="shared" ref="DU4:GF5" si="5">IF(ISNONTEXT($V4),DT4+$V4,"")</f>
        <v>121.80000000000001</v>
      </c>
      <c r="DV4" s="50">
        <f t="shared" si="5"/>
        <v>122.70000000000002</v>
      </c>
      <c r="DW4" s="50">
        <f t="shared" si="5"/>
        <v>123.60000000000002</v>
      </c>
      <c r="DX4" s="50">
        <f t="shared" si="5"/>
        <v>124.50000000000003</v>
      </c>
      <c r="DY4" s="50">
        <f t="shared" si="5"/>
        <v>125.40000000000003</v>
      </c>
      <c r="DZ4" s="50">
        <f t="shared" si="5"/>
        <v>126.30000000000004</v>
      </c>
      <c r="EA4" s="50">
        <f t="shared" si="5"/>
        <v>127.20000000000005</v>
      </c>
      <c r="EB4" s="50">
        <f t="shared" si="5"/>
        <v>128.10000000000005</v>
      </c>
      <c r="EC4" s="50">
        <f t="shared" si="5"/>
        <v>129.00000000000006</v>
      </c>
      <c r="ED4" s="50">
        <f t="shared" si="5"/>
        <v>129.90000000000006</v>
      </c>
      <c r="EE4" s="50">
        <f t="shared" si="5"/>
        <v>130.80000000000007</v>
      </c>
      <c r="EF4" s="50">
        <f t="shared" si="5"/>
        <v>131.70000000000007</v>
      </c>
      <c r="EG4" s="50">
        <f t="shared" si="5"/>
        <v>132.60000000000008</v>
      </c>
      <c r="EH4" s="50">
        <f t="shared" si="5"/>
        <v>133.50000000000009</v>
      </c>
      <c r="EI4" s="50">
        <f t="shared" si="5"/>
        <v>134.40000000000009</v>
      </c>
      <c r="EJ4" s="50">
        <f t="shared" si="5"/>
        <v>135.3000000000001</v>
      </c>
      <c r="EK4" s="50">
        <f t="shared" si="5"/>
        <v>136.2000000000001</v>
      </c>
      <c r="EL4" s="50">
        <f t="shared" si="5"/>
        <v>137.10000000000011</v>
      </c>
      <c r="EM4" s="50">
        <f t="shared" si="5"/>
        <v>138.00000000000011</v>
      </c>
      <c r="EN4" s="50">
        <f t="shared" si="5"/>
        <v>138.90000000000012</v>
      </c>
      <c r="EO4" s="50">
        <f t="shared" si="5"/>
        <v>139.80000000000013</v>
      </c>
      <c r="EP4" s="50">
        <f t="shared" si="5"/>
        <v>140.70000000000013</v>
      </c>
      <c r="EQ4" s="50">
        <f t="shared" si="5"/>
        <v>141.60000000000014</v>
      </c>
      <c r="ER4" s="50">
        <f t="shared" si="5"/>
        <v>142.50000000000014</v>
      </c>
      <c r="ES4" s="50">
        <f t="shared" si="5"/>
        <v>143.40000000000015</v>
      </c>
      <c r="ET4" s="50">
        <f t="shared" si="5"/>
        <v>144.30000000000015</v>
      </c>
      <c r="EU4" s="50">
        <f t="shared" si="5"/>
        <v>145.20000000000016</v>
      </c>
      <c r="EV4" s="50">
        <f t="shared" si="5"/>
        <v>146.10000000000016</v>
      </c>
      <c r="EW4" s="50">
        <f t="shared" si="5"/>
        <v>147.00000000000017</v>
      </c>
      <c r="EX4" s="50">
        <f t="shared" si="5"/>
        <v>147.90000000000018</v>
      </c>
      <c r="EY4" s="50">
        <f t="shared" si="5"/>
        <v>148.80000000000018</v>
      </c>
      <c r="EZ4" s="50">
        <f t="shared" si="5"/>
        <v>149.70000000000019</v>
      </c>
      <c r="FA4" s="50">
        <f t="shared" si="5"/>
        <v>150.60000000000019</v>
      </c>
      <c r="FB4" s="50">
        <f t="shared" si="5"/>
        <v>151.5000000000002</v>
      </c>
      <c r="FC4" s="50">
        <f t="shared" si="5"/>
        <v>152.4000000000002</v>
      </c>
      <c r="FD4" s="50">
        <f t="shared" si="5"/>
        <v>153.30000000000021</v>
      </c>
      <c r="FE4" s="50">
        <f t="shared" si="5"/>
        <v>154.20000000000022</v>
      </c>
      <c r="FF4" s="50">
        <f t="shared" si="5"/>
        <v>155.10000000000022</v>
      </c>
      <c r="FG4" s="50">
        <f t="shared" si="5"/>
        <v>156.00000000000023</v>
      </c>
      <c r="FH4" s="50">
        <f t="shared" si="5"/>
        <v>156.90000000000023</v>
      </c>
      <c r="FI4" s="50">
        <f t="shared" si="5"/>
        <v>157.80000000000024</v>
      </c>
      <c r="FJ4" s="50">
        <f t="shared" si="5"/>
        <v>158.70000000000024</v>
      </c>
      <c r="FK4" s="50">
        <f t="shared" si="5"/>
        <v>159.60000000000025</v>
      </c>
      <c r="FL4" s="50">
        <f t="shared" si="5"/>
        <v>160.50000000000026</v>
      </c>
      <c r="FM4" s="50">
        <f t="shared" si="5"/>
        <v>161.40000000000026</v>
      </c>
      <c r="FN4" s="50">
        <f t="shared" si="5"/>
        <v>162.30000000000027</v>
      </c>
      <c r="FO4" s="50">
        <f t="shared" si="5"/>
        <v>163.20000000000027</v>
      </c>
      <c r="FP4" s="50">
        <f t="shared" si="5"/>
        <v>164.10000000000028</v>
      </c>
      <c r="FQ4" s="50">
        <f t="shared" si="5"/>
        <v>165.00000000000028</v>
      </c>
      <c r="FR4" s="50">
        <f t="shared" si="5"/>
        <v>165.90000000000029</v>
      </c>
      <c r="FS4" s="50">
        <f t="shared" si="5"/>
        <v>166.8000000000003</v>
      </c>
      <c r="FT4" s="50">
        <f t="shared" si="5"/>
        <v>167.7000000000003</v>
      </c>
      <c r="FU4" s="50">
        <f t="shared" si="5"/>
        <v>168.60000000000031</v>
      </c>
      <c r="FV4" s="50">
        <f t="shared" si="5"/>
        <v>169.50000000000031</v>
      </c>
      <c r="FW4" s="50">
        <f t="shared" si="5"/>
        <v>170.40000000000032</v>
      </c>
      <c r="FX4" s="50">
        <f t="shared" si="5"/>
        <v>171.30000000000032</v>
      </c>
      <c r="FY4" s="50">
        <f t="shared" si="5"/>
        <v>172.20000000000033</v>
      </c>
      <c r="FZ4" s="50">
        <f t="shared" si="5"/>
        <v>173.10000000000034</v>
      </c>
      <c r="GA4" s="50">
        <f t="shared" si="5"/>
        <v>174.00000000000034</v>
      </c>
      <c r="GB4" s="50">
        <f t="shared" si="5"/>
        <v>174.90000000000035</v>
      </c>
      <c r="GC4" s="50">
        <f t="shared" si="5"/>
        <v>175.80000000000035</v>
      </c>
      <c r="GD4" s="50">
        <f t="shared" si="5"/>
        <v>176.70000000000036</v>
      </c>
      <c r="GE4" s="50">
        <f t="shared" si="5"/>
        <v>177.60000000000036</v>
      </c>
      <c r="GF4" s="50">
        <f t="shared" si="5"/>
        <v>178.50000000000037</v>
      </c>
      <c r="GG4" s="50">
        <f t="shared" ref="GG4:HO8" si="6">IF(ISNONTEXT($V4),GF4+$V4,"")</f>
        <v>179.40000000000038</v>
      </c>
      <c r="GH4" s="50">
        <f t="shared" si="6"/>
        <v>180.30000000000038</v>
      </c>
      <c r="GI4" s="50">
        <f t="shared" si="6"/>
        <v>181.20000000000039</v>
      </c>
      <c r="GJ4" s="50">
        <f t="shared" si="6"/>
        <v>182.10000000000039</v>
      </c>
      <c r="GK4" s="50">
        <f t="shared" si="6"/>
        <v>183.0000000000004</v>
      </c>
      <c r="GL4" s="50">
        <f t="shared" si="6"/>
        <v>183.9000000000004</v>
      </c>
      <c r="GM4" s="50">
        <f t="shared" si="6"/>
        <v>184.80000000000041</v>
      </c>
      <c r="GN4" s="50">
        <f t="shared" si="6"/>
        <v>185.70000000000041</v>
      </c>
      <c r="GO4" s="50">
        <f t="shared" si="6"/>
        <v>186.60000000000042</v>
      </c>
      <c r="GP4" s="50">
        <f t="shared" si="6"/>
        <v>187.50000000000043</v>
      </c>
      <c r="GQ4" s="50">
        <f t="shared" si="6"/>
        <v>188.40000000000043</v>
      </c>
      <c r="GR4" s="50">
        <f t="shared" si="6"/>
        <v>189.30000000000044</v>
      </c>
      <c r="GS4" s="50">
        <f t="shared" si="6"/>
        <v>190.20000000000044</v>
      </c>
      <c r="GT4" s="50">
        <f t="shared" si="6"/>
        <v>191.10000000000045</v>
      </c>
      <c r="GU4" s="50">
        <f t="shared" si="6"/>
        <v>192.00000000000045</v>
      </c>
      <c r="GV4" s="50">
        <f t="shared" si="6"/>
        <v>192.90000000000046</v>
      </c>
      <c r="GW4" s="50">
        <f t="shared" si="6"/>
        <v>193.80000000000047</v>
      </c>
      <c r="GX4" s="50">
        <f t="shared" si="6"/>
        <v>194.70000000000047</v>
      </c>
      <c r="GY4" s="50">
        <f t="shared" si="6"/>
        <v>195.60000000000048</v>
      </c>
      <c r="GZ4" s="50">
        <f t="shared" si="6"/>
        <v>196.50000000000048</v>
      </c>
      <c r="HA4" s="50">
        <f t="shared" si="6"/>
        <v>197.40000000000049</v>
      </c>
      <c r="HB4" s="50">
        <f t="shared" si="6"/>
        <v>198.30000000000049</v>
      </c>
      <c r="HC4" s="50">
        <f t="shared" si="6"/>
        <v>199.2000000000005</v>
      </c>
      <c r="HD4" s="50">
        <f t="shared" si="6"/>
        <v>200.10000000000051</v>
      </c>
      <c r="HE4" s="50">
        <f t="shared" si="6"/>
        <v>201.00000000000051</v>
      </c>
      <c r="HF4" s="50">
        <f t="shared" si="6"/>
        <v>201.90000000000052</v>
      </c>
      <c r="HG4" s="50">
        <f t="shared" si="6"/>
        <v>202.80000000000052</v>
      </c>
      <c r="HH4" s="50">
        <f t="shared" si="6"/>
        <v>203.70000000000053</v>
      </c>
      <c r="HI4" s="50">
        <f t="shared" si="6"/>
        <v>204.60000000000053</v>
      </c>
      <c r="HJ4" s="50">
        <f t="shared" si="6"/>
        <v>205.50000000000054</v>
      </c>
      <c r="HK4" s="50">
        <f t="shared" si="6"/>
        <v>206.40000000000055</v>
      </c>
      <c r="HL4" s="50">
        <f t="shared" si="6"/>
        <v>207.30000000000055</v>
      </c>
      <c r="HM4" s="50">
        <f t="shared" si="6"/>
        <v>208.20000000000056</v>
      </c>
      <c r="HN4" s="50">
        <f t="shared" si="6"/>
        <v>209.10000000000056</v>
      </c>
      <c r="HO4" s="50">
        <f t="shared" si="6"/>
        <v>210.00000000000057</v>
      </c>
      <c r="HP4" s="170">
        <f t="shared" ref="HP4:HP35" si="7">IF(ISNONTEXT($K4),_xlfn.NORM.DIST(W4,$G4,$K4,FALSE),NA())</f>
        <v>1.2359527908803678E-15</v>
      </c>
      <c r="HQ4" s="170">
        <f t="shared" ref="HQ4:HQ35" si="8">IF(ISNONTEXT($K4),_xlfn.NORM.DIST(X4,$G4,$K4,FALSE),NA())</f>
        <v>2.1487745841313446E-15</v>
      </c>
      <c r="HR4" s="170">
        <f t="shared" ref="HR4:HR35" si="9">IF(ISNONTEXT($K4),_xlfn.NORM.DIST(Y4,$G4,$K4,FALSE),NA())</f>
        <v>3.7171352381508536E-15</v>
      </c>
      <c r="HS4" s="170">
        <f t="shared" ref="HS4:HS35" si="10">IF(ISNONTEXT($K4),_xlfn.NORM.DIST(Z4,$G4,$K4,FALSE),NA())</f>
        <v>6.3981496405077828E-15</v>
      </c>
      <c r="HT4" s="170">
        <f t="shared" ref="HT4:HT35" si="11">IF(ISNONTEXT($K4),_xlfn.NORM.DIST(AA4,$G4,$K4,FALSE),NA())</f>
        <v>1.0957940852507566E-14</v>
      </c>
      <c r="HU4" s="170">
        <f t="shared" ref="HU4:HU35" si="12">IF(ISNONTEXT($K4),_xlfn.NORM.DIST(AB4,$G4,$K4,FALSE),NA())</f>
        <v>1.8673771411872294E-14</v>
      </c>
      <c r="HV4" s="170">
        <f t="shared" ref="HV4:HV35" si="13">IF(ISNONTEXT($K4),_xlfn.NORM.DIST(AC4,$G4,$K4,FALSE),NA())</f>
        <v>3.1663845090546316E-14</v>
      </c>
      <c r="HW4" s="170">
        <f t="shared" ref="HW4:HW35" si="14">IF(ISNONTEXT($K4),_xlfn.NORM.DIST(AD4,$G4,$K4,FALSE),NA())</f>
        <v>5.3422449065722951E-14</v>
      </c>
      <c r="HX4" s="170">
        <f t="shared" ref="HX4:HX35" si="15">IF(ISNONTEXT($K4),_xlfn.NORM.DIST(AE4,$G4,$K4,FALSE),NA())</f>
        <v>8.9683482243894165E-14</v>
      </c>
      <c r="HY4" s="170">
        <f t="shared" ref="HY4:HY35" si="16">IF(ISNONTEXT($K4),_xlfn.NORM.DIST(AF4,$G4,$K4,FALSE),NA())</f>
        <v>1.4980615572939476E-13</v>
      </c>
      <c r="HZ4" s="170">
        <f t="shared" ref="HZ4:HZ35" si="17">IF(ISNONTEXT($K4),_xlfn.NORM.DIST(AG4,$G4,$K4,FALSE),NA())</f>
        <v>2.4898626113579978E-13</v>
      </c>
      <c r="IA4" s="170">
        <f t="shared" ref="IA4:IA35" si="18">IF(ISNONTEXT($K4),_xlfn.NORM.DIST(AH4,$G4,$K4,FALSE),NA())</f>
        <v>4.1176519602895642E-13</v>
      </c>
      <c r="IB4" s="170">
        <f t="shared" ref="IB4:IB35" si="19">IF(ISNONTEXT($K4),_xlfn.NORM.DIST(AI4,$G4,$K4,FALSE),NA())</f>
        <v>6.7756726359998436E-13</v>
      </c>
      <c r="IC4" s="170">
        <f t="shared" ref="IC4:IC35" si="20">IF(ISNONTEXT($K4),_xlfn.NORM.DIST(AJ4,$G4,$K4,FALSE),NA())</f>
        <v>1.1093886595787196E-12</v>
      </c>
      <c r="ID4" s="170">
        <f t="shared" ref="ID4:ID35" si="21">IF(ISNONTEXT($K4),_xlfn.NORM.DIST(AK4,$G4,$K4,FALSE),NA())</f>
        <v>1.8073553822345605E-12</v>
      </c>
      <c r="IE4" s="170">
        <f t="shared" ref="IE4:IE35" si="22">IF(ISNONTEXT($K4),_xlfn.NORM.DIST(AL4,$G4,$K4,FALSE),NA())</f>
        <v>2.9297591479245054E-12</v>
      </c>
      <c r="IF4" s="170">
        <f t="shared" ref="IF4:IF35" si="23">IF(ISNONTEXT($K4),_xlfn.NORM.DIST(AM4,$G4,$K4,FALSE),NA())</f>
        <v>4.7255113302467764E-12</v>
      </c>
      <c r="IG4" s="170">
        <f t="shared" ref="IG4:IG35" si="24">IF(ISNONTEXT($K4),_xlfn.NORM.DIST(AN4,$G4,$K4,FALSE),NA())</f>
        <v>7.5839284357041871E-12</v>
      </c>
      <c r="IH4" s="170">
        <f t="shared" ref="IH4:IH35" si="25">IF(ISNONTEXT($K4),_xlfn.NORM.DIST(AO4,$G4,$K4,FALSE),NA())</f>
        <v>1.2110670024609326E-11</v>
      </c>
      <c r="II4" s="170">
        <f t="shared" ref="II4:II35" si="26">IF(ISNONTEXT($K4),_xlfn.NORM.DIST(AP4,$G4,$K4,FALSE),NA())</f>
        <v>1.9242905354700604E-11</v>
      </c>
      <c r="IJ4" s="170">
        <f t="shared" ref="IJ4:IJ35" si="27">IF(ISNONTEXT($K4),_xlfn.NORM.DIST(AQ4,$G4,$K4,FALSE),NA())</f>
        <v>3.0422972438492126E-11</v>
      </c>
      <c r="IK4" s="170">
        <f t="shared" ref="IK4:IK35" si="28">IF(ISNONTEXT($K4),_xlfn.NORM.DIST(AR4,$G4,$K4,FALSE),NA())</f>
        <v>4.7858730215892996E-11</v>
      </c>
      <c r="IL4" s="170">
        <f t="shared" ref="IL4:IL35" si="29">IF(ISNONTEXT($K4),_xlfn.NORM.DIST(AS4,$G4,$K4,FALSE),NA())</f>
        <v>7.4911626576374964E-11</v>
      </c>
      <c r="IM4" s="170">
        <f t="shared" ref="IM4:IM35" si="30">IF(ISNONTEXT($K4),_xlfn.NORM.DIST(AT4,$G4,$K4,FALSE),NA())</f>
        <v>1.1667177633589598E-10</v>
      </c>
      <c r="IN4" s="170">
        <f t="shared" ref="IN4:IN35" si="31">IF(ISNONTEXT($K4),_xlfn.NORM.DIST(AU4,$G4,$K4,FALSE),NA())</f>
        <v>1.8080520162186367E-10</v>
      </c>
      <c r="IO4" s="170">
        <f t="shared" ref="IO4:IO35" si="32">IF(ISNONTEXT($K4),_xlfn.NORM.DIST(AV4,$G4,$K4,FALSE),NA())</f>
        <v>2.7879472912556556E-10</v>
      </c>
      <c r="IP4" s="170">
        <f t="shared" ref="IP4:IP35" si="33">IF(ISNONTEXT($K4),_xlfn.NORM.DIST(AW4,$G4,$K4,FALSE),NA())</f>
        <v>4.2774675592014394E-10</v>
      </c>
      <c r="IQ4" s="170">
        <f t="shared" ref="IQ4:IQ35" si="34">IF(ISNONTEXT($K4),_xlfn.NORM.DIST(AX4,$G4,$K4,FALSE),NA())</f>
        <v>6.5300637002445442E-10</v>
      </c>
      <c r="IR4" s="170">
        <f t="shared" ref="IR4:IR35" si="35">IF(ISNONTEXT($K4),_xlfn.NORM.DIST(AY4,$G4,$K4,FALSE),NA())</f>
        <v>9.9191998108140851E-10</v>
      </c>
      <c r="IS4" s="170">
        <f t="shared" ref="IS4:IS35" si="36">IF(ISNONTEXT($K4),_xlfn.NORM.DIST(AZ4,$G4,$K4,FALSE),NA())</f>
        <v>1.4992166170304164E-9</v>
      </c>
      <c r="IT4" s="170">
        <f t="shared" ref="IT4:IT35" si="37">IF(ISNONTEXT($K4),_xlfn.NORM.DIST(BA4,$G4,$K4,FALSE),NA())</f>
        <v>2.2546579401306843E-9</v>
      </c>
      <c r="IU4" s="170">
        <f t="shared" ref="IU4:IU35" si="38">IF(ISNONTEXT($K4),_xlfn.NORM.DIST(BB4,$G4,$K4,FALSE),NA())</f>
        <v>3.3738476449353815E-9</v>
      </c>
      <c r="IV4" s="170">
        <f t="shared" ref="IV4:IV35" si="39">IF(ISNONTEXT($K4),_xlfn.NORM.DIST(BC4,$G4,$K4,FALSE),NA())</f>
        <v>5.0234119946708893E-9</v>
      </c>
      <c r="IW4" s="170">
        <f t="shared" ref="IW4:IW35" si="40">IF(ISNONTEXT($K4),_xlfn.NORM.DIST(BD4,$G4,$K4,FALSE),NA())</f>
        <v>7.4421883495062909E-9</v>
      </c>
      <c r="IX4" s="170">
        <f t="shared" ref="IX4:IX35" si="41">IF(ISNONTEXT($K4),_xlfn.NORM.DIST(BE4,$G4,$K4,FALSE),NA())</f>
        <v>1.0970616749233189E-8</v>
      </c>
      <c r="IY4" s="170">
        <f t="shared" ref="IY4:IY35" si="42">IF(ISNONTEXT($K4),_xlfn.NORM.DIST(BF4,$G4,$K4,FALSE),NA())</f>
        <v>1.6091256496263313E-8</v>
      </c>
      <c r="IZ4" s="170">
        <f t="shared" ref="IZ4:IZ35" si="43">IF(ISNONTEXT($K4),_xlfn.NORM.DIST(BG4,$G4,$K4,FALSE),NA())</f>
        <v>2.348428808138669E-8</v>
      </c>
      <c r="JA4" s="170">
        <f t="shared" ref="JA4:JA35" si="44">IF(ISNONTEXT($K4),_xlfn.NORM.DIST(BH4,$G4,$K4,FALSE),NA())</f>
        <v>3.410306151700452E-8</v>
      </c>
      <c r="JB4" s="170">
        <f t="shared" ref="JB4:JB35" si="45">IF(ISNONTEXT($K4),_xlfn.NORM.DIST(BI4,$G4,$K4,FALSE),NA())</f>
        <v>4.9276274432240257E-8</v>
      </c>
      <c r="JC4" s="170">
        <f t="shared" ref="JC4:JC35" si="46">IF(ISNONTEXT($K4),_xlfn.NORM.DIST(BJ4,$G4,$K4,FALSE),NA())</f>
        <v>7.0845274872876741E-8</v>
      </c>
      <c r="JD4" s="170">
        <f t="shared" ref="JD4:JD35" si="47">IF(ISNONTEXT($K4),_xlfn.NORM.DIST(BK4,$G4,$K4,FALSE),NA())</f>
        <v>1.013473603316087E-7</v>
      </c>
      <c r="JE4" s="170">
        <f t="shared" ref="JE4:JE35" si="48">IF(ISNONTEXT($K4),_xlfn.NORM.DIST(BL4,$G4,$K4,FALSE),NA())</f>
        <v>1.4425886842372807E-7</v>
      </c>
      <c r="JF4" s="170">
        <f t="shared" ref="JF4:JF35" si="49">IF(ISNONTEXT($K4),_xlfn.NORM.DIST(BM4,$G4,$K4,FALSE),NA())</f>
        <v>2.0431541231363147E-7</v>
      </c>
      <c r="JG4" s="170">
        <f t="shared" ref="JG4:JG35" si="50">IF(ISNONTEXT($K4),_xlfn.NORM.DIST(BN4,$G4,$K4,FALSE),NA())</f>
        <v>2.8793089232884812E-7</v>
      </c>
      <c r="JH4" s="170">
        <f t="shared" ref="JH4:JH35" si="51">IF(ISNONTEXT($K4),_xlfn.NORM.DIST(BO4,$G4,$K4,FALSE),NA())</f>
        <v>4.0374199580374747E-7</v>
      </c>
      <c r="JI4" s="170">
        <f t="shared" ref="JI4:JI35" si="52">IF(ISNONTEXT($K4),_xlfn.NORM.DIST(BP4,$G4,$K4,FALSE),NA())</f>
        <v>5.6331084890227827E-7</v>
      </c>
      <c r="JJ4" s="170">
        <f t="shared" ref="JJ4:JJ35" si="53">IF(ISNONTEXT($K4),_xlfn.NORM.DIST(BQ4,$G4,$K4,FALSE),NA())</f>
        <v>7.8202535306327183E-7</v>
      </c>
      <c r="JK4" s="170">
        <f t="shared" ref="JK4:JK35" si="54">IF(ISNONTEXT($K4),_xlfn.NORM.DIST(BR4,$G4,$K4,FALSE),NA())</f>
        <v>1.0802445356343448E-6</v>
      </c>
      <c r="JL4" s="170">
        <f t="shared" ref="JL4:JL35" si="55">IF(ISNONTEXT($K4),_xlfn.NORM.DIST(BS4,$G4,$K4,FALSE),NA())</f>
        <v>1.4847449296348366E-6</v>
      </c>
      <c r="JM4" s="170">
        <f t="shared" ref="JM4:JM35" si="56">IF(ISNONTEXT($K4),_xlfn.NORM.DIST(BT4,$G4,$K4,FALSE),NA())</f>
        <v>2.0305334636408717E-6</v>
      </c>
      <c r="JN4" s="170">
        <f t="shared" ref="JN4:JN35" si="57">IF(ISNONTEXT($K4),_xlfn.NORM.DIST(BU4,$G4,$K4,FALSE),NA())</f>
        <v>2.7631023934706813E-6</v>
      </c>
      <c r="JO4" s="170">
        <f t="shared" ref="JO4:JO35" si="58">IF(ISNONTEXT($K4),_xlfn.NORM.DIST(BV4,$G4,$K4,FALSE),NA())</f>
        <v>3.7412121366004153E-6</v>
      </c>
      <c r="JP4" s="170">
        <f t="shared" ref="JP4:JP35" si="59">IF(ISNONTEXT($K4),_xlfn.NORM.DIST(BW4,$G4,$K4,FALSE),NA())</f>
        <v>5.0402980395589681E-6</v>
      </c>
      <c r="JQ4" s="170">
        <f t="shared" ref="JQ4:JQ35" si="60">IF(ISNONTEXT($K4),_xlfn.NORM.DIST(BX4,$G4,$K4,FALSE),NA())</f>
        <v>6.7566065253563015E-6</v>
      </c>
      <c r="JR4" s="170">
        <f t="shared" ref="JR4:JR35" si="61">IF(ISNONTEXT($K4),_xlfn.NORM.DIST(BY4,$G4,$K4,FALSE),NA())</f>
        <v>9.0121739667058E-6</v>
      </c>
      <c r="JS4" s="170">
        <f t="shared" ref="JS4:JS35" si="62">IF(ISNONTEXT($K4),_xlfn.NORM.DIST(BZ4,$G4,$K4,FALSE),NA())</f>
        <v>1.1960767059010694E-5</v>
      </c>
      <c r="JT4" s="170">
        <f t="shared" ref="JT4:JT35" si="63">IF(ISNONTEXT($K4),_xlfn.NORM.DIST(CA4,$G4,$K4,FALSE),NA())</f>
        <v>1.5794905279820252E-5</v>
      </c>
      <c r="JU4" s="170">
        <f t="shared" ref="JU4:JU35" si="64">IF(ISNONTEXT($K4),_xlfn.NORM.DIST(CB4,$G4,$K4,FALSE),NA())</f>
        <v>2.0754082886716958E-5</v>
      </c>
      <c r="JV4" s="170">
        <f t="shared" ref="JV4:JV35" si="65">IF(ISNONTEXT($K4),_xlfn.NORM.DIST(CC4,$G4,$K4,FALSE),NA())</f>
        <v>2.7134298324727316E-5</v>
      </c>
      <c r="JW4" s="170">
        <f t="shared" ref="JW4:JW35" si="66">IF(ISNONTEXT($K4),_xlfn.NORM.DIST(CD4,$G4,$K4,FALSE),NA())</f>
        <v>3.5298981260854208E-5</v>
      </c>
      <c r="JX4" s="170">
        <f t="shared" ref="JX4:JX35" si="67">IF(ISNONTEXT($K4),_xlfn.NORM.DIST(CE4,$G4,$K4,FALSE),NA())</f>
        <v>4.5691380043305555E-5</v>
      </c>
      <c r="JY4" s="170">
        <f t="shared" ref="JY4:JY35" si="68">IF(ISNONTEXT($K4),_xlfn.NORM.DIST(CF4,$G4,$K4,FALSE),NA())</f>
        <v>5.884843351987295E-5</v>
      </c>
      <c r="JZ4" s="170">
        <f t="shared" ref="JZ4:JZ35" si="69">IF(ISNONTEXT($K4),_xlfn.NORM.DIST(CG4,$G4,$K4,FALSE),NA())</f>
        <v>7.5416099295014455E-5</v>
      </c>
      <c r="KA4" s="170">
        <f t="shared" ref="KA4:KA35" si="70">IF(ISNONTEXT($K4),_xlfn.NORM.DIST(CH4,$G4,$K4,FALSE),NA())</f>
        <v>9.6166044374094582E-5</v>
      </c>
      <c r="KB4" s="170">
        <f t="shared" ref="KB4:KB35" si="71">IF(ISNONTEXT($K4),_xlfn.NORM.DIST(CI4,$G4,$K4,FALSE),NA())</f>
        <v>1.2201352287578207E-4</v>
      </c>
      <c r="KC4" s="170">
        <f t="shared" ref="KC4:KC35" si="72">IF(ISNONTEXT($K4),_xlfn.NORM.DIST(CJ4,$G4,$K4,FALSE),NA())</f>
        <v>1.5403616883309041E-4</v>
      </c>
      <c r="KD4" s="170">
        <f t="shared" ref="KD4:KD35" si="73">IF(ISNONTEXT($K4),_xlfn.NORM.DIST(CK4,$G4,$K4,FALSE),NA())</f>
        <v>1.934933205873905E-4</v>
      </c>
      <c r="KE4" s="170">
        <f t="shared" ref="KE4:KE35" si="74">IF(ISNONTEXT($K4),_xlfn.NORM.DIST(CL4,$G4,$K4,FALSE),NA())</f>
        <v>2.41845368431204E-4</v>
      </c>
      <c r="KF4" s="170">
        <f t="shared" ref="KF4:KF35" si="75">IF(ISNONTEXT($K4),_xlfn.NORM.DIST(CM4,$G4,$K4,FALSE),NA())</f>
        <v>3.0077248166278169E-4</v>
      </c>
      <c r="KG4" s="170">
        <f t="shared" ref="KG4:KG35" si="76">IF(ISNONTEXT($K4),_xlfn.NORM.DIST(CN4,$G4,$K4,FALSE),NA())</f>
        <v>3.72191929081008E-4</v>
      </c>
      <c r="KH4" s="170">
        <f t="shared" ref="KH4:KH35" si="77">IF(ISNONTEXT($K4),_xlfn.NORM.DIST(CO4,$G4,$K4,FALSE),NA())</f>
        <v>4.5827306359178151E-4</v>
      </c>
      <c r="KI4" s="170">
        <f t="shared" ref="KI4:KI35" si="78">IF(ISNONTEXT($K4),_xlfn.NORM.DIST(CP4,$G4,$K4,FALSE),NA())</f>
        <v>5.6144890388508276E-4</v>
      </c>
      <c r="KJ4" s="170">
        <f t="shared" ref="KJ4:KJ35" si="79">IF(ISNONTEXT($K4),_xlfn.NORM.DIST(CQ4,$G4,$K4,FALSE),NA())</f>
        <v>6.8442312233890667E-4</v>
      </c>
      <c r="KK4" s="170">
        <f t="shared" ref="KK4:KK35" si="80">IF(ISNONTEXT($K4),_xlfn.NORM.DIST(CR4,$G4,$K4,FALSE),NA())</f>
        <v>8.3017114790971637E-4</v>
      </c>
      <c r="KL4" s="170">
        <f t="shared" ref="KL4:KL35" si="81">IF(ISNONTEXT($K4),_xlfn.NORM.DIST(CS4,$G4,$K4,FALSE),NA())</f>
        <v>1.0019340262289941E-3</v>
      </c>
      <c r="KM4" s="170">
        <f t="shared" ref="KM4:KM35" si="82">IF(ISNONTEXT($K4),_xlfn.NORM.DIST(CT4,$G4,$K4,FALSE),NA())</f>
        <v>1.2032036574330894E-3</v>
      </c>
      <c r="KN4" s="170">
        <f t="shared" ref="KN4:KN35" si="83">IF(ISNONTEXT($K4),_xlfn.NORM.DIST(CU4,$G4,$K4,FALSE),NA())</f>
        <v>1.4376980663995511E-3</v>
      </c>
      <c r="KO4" s="170">
        <f t="shared" ref="KO4:KO35" si="84">IF(ISNONTEXT($K4),_xlfn.NORM.DIST(CV4,$G4,$K4,FALSE),NA())</f>
        <v>1.7093254603750606E-3</v>
      </c>
      <c r="KP4" s="170">
        <f t="shared" ref="KP4:KP35" si="85">IF(ISNONTEXT($K4),_xlfn.NORM.DIST(CW4,$G4,$K4,FALSE),NA())</f>
        <v>2.0221360043586943E-3</v>
      </c>
      <c r="KQ4" s="170">
        <f t="shared" ref="KQ4:KQ35" si="86">IF(ISNONTEXT($K4),_xlfn.NORM.DIST(CX4,$G4,$K4,FALSE),NA())</f>
        <v>2.3802605016915897E-3</v>
      </c>
      <c r="KR4" s="170">
        <f t="shared" ref="KR4:KR35" si="87">IF(ISNONTEXT($K4),_xlfn.NORM.DIST(CY4,$G4,$K4,FALSE),NA())</f>
        <v>2.7878355096275132E-3</v>
      </c>
      <c r="KS4" s="170">
        <f t="shared" ref="KS4:KS35" si="88">IF(ISNONTEXT($K4),_xlfn.NORM.DIST(CZ4,$G4,$K4,FALSE),NA())</f>
        <v>3.2489148468081062E-3</v>
      </c>
      <c r="KT4" s="170">
        <f t="shared" ref="KT4:KT35" si="89">IF(ISNONTEXT($K4),_xlfn.NORM.DIST(DA4,$G4,$K4,FALSE),NA())</f>
        <v>3.7673679564652102E-3</v>
      </c>
      <c r="KU4" s="170">
        <f t="shared" ref="KU4:KU35" si="90">IF(ISNONTEXT($K4),_xlfn.NORM.DIST(DB4,$G4,$K4,FALSE),NA())</f>
        <v>4.3467661655168443E-3</v>
      </c>
      <c r="KV4" s="170">
        <f t="shared" ref="KV4:KV35" si="91">IF(ISNONTEXT($K4),_xlfn.NORM.DIST(DC4,$G4,$K4,FALSE),NA())</f>
        <v>4.9902585096553848E-3</v>
      </c>
      <c r="KW4" s="170">
        <f t="shared" ref="KW4:KW35" si="92">IF(ISNONTEXT($K4),_xlfn.NORM.DIST(DD4,$G4,$K4,FALSE),NA())</f>
        <v>5.7004394566087116E-3</v>
      </c>
      <c r="KX4" s="170">
        <f t="shared" ref="KX4:KX35" si="93">IF(ISNONTEXT($K4),_xlfn.NORM.DIST(DE4,$G4,$K4,FALSE),NA())</f>
        <v>6.4792115272988013E-3</v>
      </c>
      <c r="KY4" s="170">
        <f t="shared" ref="KY4:KY35" si="94">IF(ISNONTEXT($K4),_xlfn.NORM.DIST(DF4,$G4,$K4,FALSE),NA())</f>
        <v>7.3276464564075265E-3</v>
      </c>
      <c r="KZ4" s="170">
        <f t="shared" ref="KZ4:KZ35" si="95">IF(ISNONTEXT($K4),_xlfn.NORM.DIST(DG4,$G4,$K4,FALSE),NA())</f>
        <v>8.2458491152581359E-3</v>
      </c>
      <c r="LA4" s="170">
        <f t="shared" ref="LA4:LA35" si="96">IF(ISNONTEXT($K4),_xlfn.NORM.DIST(DH4,$G4,$K4,FALSE),NA())</f>
        <v>9.2328289044100696E-3</v>
      </c>
      <c r="LB4" s="170">
        <f t="shared" ref="LB4:LB35" si="97">IF(ISNONTEXT($K4),_xlfn.NORM.DIST(DI4,$G4,$K4,FALSE),NA())</f>
        <v>1.0286383674382994E-2</v>
      </c>
      <c r="LC4" s="170">
        <f t="shared" ref="LC4:LC35" si="98">IF(ISNONTEXT($K4),_xlfn.NORM.DIST(DJ4,$G4,$K4,FALSE),NA())</f>
        <v>1.1403001415995014E-2</v>
      </c>
      <c r="LD4" s="170">
        <f t="shared" ref="LD4:LD35" si="99">IF(ISNONTEXT($K4),_xlfn.NORM.DIST(DK4,$G4,$K4,FALSE),NA())</f>
        <v>1.2577784946802711E-2</v>
      </c>
      <c r="LE4" s="170">
        <f t="shared" ref="LE4:LE35" si="100">IF(ISNONTEXT($K4),_xlfn.NORM.DIST(DL4,$G4,$K4,FALSE),NA())</f>
        <v>1.3804404583609929E-2</v>
      </c>
      <c r="LF4" s="170">
        <f t="shared" ref="LF4:LF35" si="101">IF(ISNONTEXT($K4),_xlfn.NORM.DIST(DM4,$G4,$K4,FALSE),NA())</f>
        <v>1.5075083318338867E-2</v>
      </c>
      <c r="LG4" s="170">
        <f t="shared" ref="LG4:LG35" si="102">IF(ISNONTEXT($K4),_xlfn.NORM.DIST(DN4,$G4,$K4,FALSE),NA())</f>
        <v>1.6380618301795137E-2</v>
      </c>
      <c r="LH4" s="170">
        <f t="shared" ref="LH4:LH35" si="103">IF(ISNONTEXT($K4),_xlfn.NORM.DIST(DO4,$G4,$K4,FALSE),NA())</f>
        <v>1.7710441495182569E-2</v>
      </c>
      <c r="LI4" s="170">
        <f t="shared" ref="LI4:LI35" si="104">IF(ISNONTEXT($K4),_xlfn.NORM.DIST(DP4,$G4,$K4,FALSE),NA())</f>
        <v>1.9052721193718154E-2</v>
      </c>
      <c r="LJ4" s="170">
        <f t="shared" ref="LJ4:LJ35" si="105">IF(ISNONTEXT($K4),_xlfn.NORM.DIST(DQ4,$G4,$K4,FALSE),NA())</f>
        <v>2.0394504794445944E-2</v>
      </c>
      <c r="LK4" s="170">
        <f t="shared" ref="LK4:LK35" si="106">IF(ISNONTEXT($K4),_xlfn.NORM.DIST(DR4,$G4,$K4,FALSE),NA())</f>
        <v>2.17219017177133E-2</v>
      </c>
      <c r="LL4" s="170">
        <f t="shared" ref="LL4:LL35" si="107">IF(ISNONTEXT($K4),_xlfn.NORM.DIST(DS4,$G4,$K4,FALSE),NA())</f>
        <v>2.3020303855851111E-2</v>
      </c>
      <c r="LM4" s="170">
        <f t="shared" ref="LM4:LM35" si="108">IF(ISNONTEXT($K4),_xlfn.NORM.DIST(DT4,$G4,$K4,FALSE),NA())</f>
        <v>2.4274639378881271E-2</v>
      </c>
      <c r="LN4" s="170">
        <f t="shared" ref="LN4:LN35" si="109">IF(ISNONTEXT($K4),_xlfn.NORM.DIST(DU4,$G4,$K4,FALSE),NA())</f>
        <v>2.546965424639324E-2</v>
      </c>
      <c r="LO4" s="170">
        <f t="shared" ref="LO4:LO35" si="110">IF(ISNONTEXT($K4),_xlfn.NORM.DIST(DV4,$G4,$K4,FALSE),NA())</f>
        <v>2.6590214429654192E-2</v>
      </c>
      <c r="LP4" s="170">
        <f t="shared" ref="LP4:LP35" si="111">IF(ISNONTEXT($K4),_xlfn.NORM.DIST(DW4,$G4,$K4,FALSE),NA())</f>
        <v>2.7621620708876977E-2</v>
      </c>
      <c r="LQ4" s="170">
        <f t="shared" ref="LQ4:LQ35" si="112">IF(ISNONTEXT($K4),_xlfn.NORM.DIST(DX4,$G4,$K4,FALSE),NA())</f>
        <v>2.8549927041378757E-2</v>
      </c>
      <c r="LR4" s="170">
        <f t="shared" ref="LR4:LR35" si="113">IF(ISNONTEXT($K4),_xlfn.NORM.DIST(DY4,$G4,$K4,FALSE),NA())</f>
        <v>2.9362252950864223E-2</v>
      </c>
      <c r="LS4" s="170">
        <f t="shared" ref="LS4:LS35" si="114">IF(ISNONTEXT($K4),_xlfn.NORM.DIST(DZ4,$G4,$K4,FALSE),NA())</f>
        <v>3.0047080206206493E-2</v>
      </c>
      <c r="LT4" s="170">
        <f t="shared" ref="LT4:LT35" si="115">IF(ISNONTEXT($K4),_xlfn.NORM.DIST(EA4,$G4,$K4,FALSE),NA())</f>
        <v>3.0594524263153559E-2</v>
      </c>
      <c r="LU4" s="170">
        <f t="shared" ref="LU4:LU35" si="116">IF(ISNONTEXT($K4),_xlfn.NORM.DIST(EB4,$G4,$K4,FALSE),NA())</f>
        <v>3.0996571538992216E-2</v>
      </c>
      <c r="LV4" s="170">
        <f t="shared" ref="LV4:LV35" si="117">IF(ISNONTEXT($K4),_xlfn.NORM.DIST(EC4,$G4,$K4,FALSE),NA())</f>
        <v>3.124727456341048E-2</v>
      </c>
      <c r="LW4" s="170">
        <f t="shared" ref="LW4:LW35" si="118">IF(ISNONTEXT($K4),_xlfn.NORM.DIST(ED4,$G4,$K4,FALSE),NA())</f>
        <v>3.1342898364318063E-2</v>
      </c>
      <c r="LX4" s="170">
        <f t="shared" ref="LX4:LX35" si="119">IF(ISNONTEXT($K4),_xlfn.NORM.DIST(EE4,$G4,$K4,FALSE),NA())</f>
        <v>3.1282013052956741E-2</v>
      </c>
      <c r="LY4" s="170">
        <f t="shared" ref="LY4:LY35" si="120">IF(ISNONTEXT($K4),_xlfn.NORM.DIST(EF4,$G4,$K4,FALSE),NA())</f>
        <v>3.1065529400547274E-2</v>
      </c>
      <c r="LZ4" s="170">
        <f t="shared" ref="LZ4:LZ35" si="121">IF(ISNONTEXT($K4),_xlfn.NORM.DIST(EG4,$G4,$K4,FALSE),NA())</f>
        <v>3.0696676169289151E-2</v>
      </c>
      <c r="MA4" s="170">
        <f t="shared" ref="MA4:MA35" si="122">IF(ISNONTEXT($K4),_xlfn.NORM.DIST(EH4,$G4,$K4,FALSE),NA())</f>
        <v>3.0180919986321927E-2</v>
      </c>
      <c r="MB4" s="170">
        <f t="shared" ref="MB4:MB35" si="123">IF(ISNONTEXT($K4),_xlfn.NORM.DIST(EI4,$G4,$K4,FALSE),NA())</f>
        <v>2.9525830539836474E-2</v>
      </c>
      <c r="MC4" s="170">
        <f t="shared" ref="MC4:MC35" si="124">IF(ISNONTEXT($K4),_xlfn.NORM.DIST(EJ4,$G4,$K4,FALSE),NA())</f>
        <v>2.8740895743370166E-2</v>
      </c>
      <c r="MD4" s="170">
        <f t="shared" ref="MD4:MD35" si="125">IF(ISNONTEXT($K4),_xlfn.NORM.DIST(EK4,$G4,$K4,FALSE),NA())</f>
        <v>2.7837293175635523E-2</v>
      </c>
      <c r="ME4" s="170">
        <f t="shared" ref="ME4:ME35" si="126">IF(ISNONTEXT($K4),_xlfn.NORM.DIST(EL4,$G4,$K4,FALSE),NA())</f>
        <v>2.6827625488313349E-2</v>
      </c>
      <c r="MF4" s="170">
        <f t="shared" ref="MF4:MF35" si="127">IF(ISNONTEXT($K4),_xlfn.NORM.DIST(EM4,$G4,$K4,FALSE),NA())</f>
        <v>2.5725628527145321E-2</v>
      </c>
      <c r="MG4" s="170">
        <f t="shared" ref="MG4:MG35" si="128">IF(ISNONTEXT($K4),_xlfn.NORM.DIST(EN4,$G4,$K4,FALSE),NA())</f>
        <v>2.4545861593939396E-2</v>
      </c>
      <c r="MH4" s="170">
        <f t="shared" ref="MH4:MH35" si="129">IF(ISNONTEXT($K4),_xlfn.NORM.DIST(EO4,$G4,$K4,FALSE),NA())</f>
        <v>2.3303389569449374E-2</v>
      </c>
      <c r="MI4" s="170">
        <f t="shared" ref="MI4:MI35" si="130">IF(ISNONTEXT($K4),_xlfn.NORM.DIST(EP4,$G4,$K4,FALSE),NA())</f>
        <v>2.2013466519830997E-2</v>
      </c>
      <c r="MJ4" s="170">
        <f t="shared" ref="MJ4:MJ35" si="131">IF(ISNONTEXT($K4),_xlfn.NORM.DIST(EQ4,$G4,$K4,FALSE),NA())</f>
        <v>2.0691229941781943E-2</v>
      </c>
      <c r="MK4" s="170">
        <f t="shared" ref="MK4:MK35" si="132">IF(ISNONTEXT($K4),_xlfn.NORM.DIST(ER4,$G4,$K4,FALSE),NA())</f>
        <v>1.9351414000003096E-2</v>
      </c>
      <c r="ML4" s="170">
        <f t="shared" ref="ML4:ML35" si="133">IF(ISNONTEXT($K4),_xlfn.NORM.DIST(ES4,$G4,$K4,FALSE),NA())</f>
        <v>1.8008089026236965E-2</v>
      </c>
      <c r="MM4" s="170">
        <f t="shared" ref="MM4:MM35" si="134">IF(ISNONTEXT($K4),_xlfn.NORM.DIST(ET4,$G4,$K4,FALSE),NA())</f>
        <v>1.6674433243906026E-2</v>
      </c>
      <c r="MN4" s="170">
        <f t="shared" ref="MN4:MN35" si="135">IF(ISNONTEXT($K4),_xlfn.NORM.DIST(EU4,$G4,$K4,FALSE),NA())</f>
        <v>1.5362541225570139E-2</v>
      </c>
      <c r="MO4" s="170">
        <f t="shared" ref="MO4:MO35" si="136">IF(ISNONTEXT($K4),_xlfn.NORM.DIST(EV4,$G4,$K4,FALSE),NA())</f>
        <v>1.4083272054470164E-2</v>
      </c>
      <c r="MP4" s="170">
        <f t="shared" ref="MP4:MP35" si="137">IF(ISNONTEXT($K4),_xlfn.NORM.DIST(EW4,$G4,$K4,FALSE),NA())</f>
        <v>1.2846138617870421E-2</v>
      </c>
      <c r="MQ4" s="170">
        <f t="shared" ref="MQ4:MQ35" si="138">IF(ISNONTEXT($K4),_xlfn.NORM.DIST(EX4,$G4,$K4,FALSE),NA())</f>
        <v>1.165923797571964E-2</v>
      </c>
      <c r="MR4" s="170">
        <f t="shared" ref="MR4:MR35" si="139">IF(ISNONTEXT($K4),_xlfn.NORM.DIST(EY4,$G4,$K4,FALSE),NA())</f>
        <v>1.0529221382509805E-2</v>
      </c>
      <c r="MS4" s="170">
        <f t="shared" ref="MS4:MS35" si="140">IF(ISNONTEXT($K4),_xlfn.NORM.DIST(EZ4,$G4,$K4,FALSE),NA())</f>
        <v>9.4613013420353567E-3</v>
      </c>
      <c r="MT4" s="170">
        <f t="shared" ref="MT4:MT35" si="141">IF(ISNONTEXT($K4),_xlfn.NORM.DIST(FA4,$G4,$K4,FALSE),NA())</f>
        <v>8.4592920809440589E-3</v>
      </c>
      <c r="MU4" s="170">
        <f t="shared" ref="MU4:MU35" si="142">IF(ISNONTEXT($K4),_xlfn.NORM.DIST(FB4,$G4,$K4,FALSE),NA())</f>
        <v>7.5256790615200308E-3</v>
      </c>
      <c r="MV4" s="170">
        <f t="shared" ref="MV4:MV35" si="143">IF(ISNONTEXT($K4),_xlfn.NORM.DIST(FC4,$G4,$K4,FALSE),NA())</f>
        <v>6.6617126280445983E-3</v>
      </c>
      <c r="MW4" s="170">
        <f t="shared" ref="MW4:MW35" si="144">IF(ISNONTEXT($K4),_xlfn.NORM.DIST(FD4,$G4,$K4,FALSE),NA())</f>
        <v>5.8675205929961949E-3</v>
      </c>
      <c r="MX4" s="170">
        <f t="shared" ref="MX4:MX35" si="145">IF(ISNONTEXT($K4),_xlfn.NORM.DIST(FE4,$G4,$K4,FALSE),NA())</f>
        <v>5.1422345068744138E-3</v>
      </c>
      <c r="MY4" s="170">
        <f t="shared" ref="MY4:MY35" si="146">IF(ISNONTEXT($K4),_xlfn.NORM.DIST(FF4,$G4,$K4,FALSE),NA())</f>
        <v>4.4841244968913995E-3</v>
      </c>
      <c r="MZ4" s="170">
        <f t="shared" ref="MZ4:MZ35" si="147">IF(ISNONTEXT($K4),_xlfn.NORM.DIST(FG4,$G4,$K4,FALSE),NA())</f>
        <v>3.8907378763323001E-3</v>
      </c>
      <c r="NA4" s="170">
        <f t="shared" ref="NA4:NA35" si="148">IF(ISNONTEXT($K4),_xlfn.NORM.DIST(FH4,$G4,$K4,FALSE),NA())</f>
        <v>3.3590371843365339E-3</v>
      </c>
      <c r="NB4" s="170">
        <f t="shared" ref="NB4:NB35" si="149">IF(ISNONTEXT($K4),_xlfn.NORM.DIST(FI4,$G4,$K4,FALSE),NA())</f>
        <v>2.8855338789035502E-3</v>
      </c>
      <c r="NC4" s="170">
        <f t="shared" ref="NC4:NC35" si="150">IF(ISNONTEXT($K4),_xlfn.NORM.DIST(FJ4,$G4,$K4,FALSE),NA())</f>
        <v>2.4664145373785268E-3</v>
      </c>
      <c r="ND4" s="170">
        <f t="shared" ref="ND4:ND35" si="151">IF(ISNONTEXT($K4),_xlfn.NORM.DIST(FK4,$G4,$K4,FALSE),NA())</f>
        <v>2.0976570833312965E-3</v>
      </c>
      <c r="NE4" s="170">
        <f t="shared" ref="NE4:NE35" si="152">IF(ISNONTEXT($K4),_xlfn.NORM.DIST(FL4,$G4,$K4,FALSE),NA())</f>
        <v>1.7751352245178656E-3</v>
      </c>
      <c r="NF4" s="170">
        <f t="shared" ref="NF4:NF35" si="153">IF(ISNONTEXT($K4),_xlfn.NORM.DIST(FM4,$G4,$K4,FALSE),NA())</f>
        <v>1.4947099257355391E-3</v>
      </c>
      <c r="NG4" s="170">
        <f t="shared" ref="NG4:NG35" si="154">IF(ISNONTEXT($K4),_xlfn.NORM.DIST(FN4,$G4,$K4,FALSE),NA())</f>
        <v>1.2523073302040159E-3</v>
      </c>
      <c r="NH4" s="170">
        <f t="shared" ref="NH4:NH35" si="155">IF(ISNONTEXT($K4),_xlfn.NORM.DIST(FO4,$G4,$K4,FALSE),NA())</f>
        <v>1.0439830665187105E-3</v>
      </c>
      <c r="NI4" s="170">
        <f t="shared" ref="NI4:NI35" si="156">IF(ISNONTEXT($K4),_xlfn.NORM.DIST(FP4,$G4,$K4,FALSE),NA())</f>
        <v>8.6597332370911021E-4</v>
      </c>
      <c r="NJ4" s="170">
        <f t="shared" ref="NJ4:NJ35" si="157">IF(ISNONTEXT($K4),_xlfn.NORM.DIST(FQ4,$G4,$K4,FALSE),NA())</f>
        <v>7.1473343829797349E-4</v>
      </c>
      <c r="NK4" s="170">
        <f t="shared" ref="NK4:NK35" si="158">IF(ISNONTEXT($K4),_xlfn.NORM.DIST(FR4,$G4,$K4,FALSE),NA())</f>
        <v>5.8696501310724636E-4</v>
      </c>
      <c r="NL4" s="170">
        <f t="shared" ref="NL4:NL35" si="159">IF(ISNONTEXT($K4),_xlfn.NORM.DIST(FS4,$G4,$K4,FALSE),NA())</f>
        <v>4.7963278061490715E-4</v>
      </c>
      <c r="NM4" s="170">
        <f t="shared" ref="NM4:NM35" si="160">IF(ISNONTEXT($K4),_xlfn.NORM.DIST(FT4,$G4,$K4,FALSE),NA())</f>
        <v>3.8997253995740646E-4</v>
      </c>
      <c r="NN4" s="170">
        <f t="shared" ref="NN4:NN35" si="161">IF(ISNONTEXT($K4),_xlfn.NORM.DIST(FU4,$G4,$K4,FALSE),NA())</f>
        <v>3.1549154466705884E-4</v>
      </c>
      <c r="NO4" s="170">
        <f t="shared" ref="NO4:NO35" si="162">IF(ISNONTEXT($K4),_xlfn.NORM.DIST(FV4,$G4,$K4,FALSE),NA())</f>
        <v>2.5396270801226551E-4</v>
      </c>
      <c r="NP4" s="170">
        <f t="shared" ref="NP4:NP35" si="163">IF(ISNONTEXT($K4),_xlfn.NORM.DIST(FW4,$G4,$K4,FALSE),NA())</f>
        <v>2.0341393527533716E-4</v>
      </c>
      <c r="NQ4" s="170">
        <f t="shared" ref="NQ4:NQ35" si="164">IF(ISNONTEXT($K4),_xlfn.NORM.DIST(FX4,$G4,$K4,FALSE),NA())</f>
        <v>1.6211379850030502E-4</v>
      </c>
      <c r="NR4" s="170">
        <f t="shared" ref="NR4:NR35" si="165">IF(ISNONTEXT($K4),_xlfn.NORM.DIST(FY4,$G4,$K4,FALSE),NA())</f>
        <v>1.2855464978194195E-4</v>
      </c>
      <c r="NS4" s="170">
        <f t="shared" ref="NS4:NS35" si="166">IF(ISNONTEXT($K4),_xlfn.NORM.DIST(FZ4,$G4,$K4,FALSE),NA())</f>
        <v>1.0143413378523032E-4</v>
      </c>
      <c r="NT4" s="170">
        <f t="shared" ref="NT4:NT35" si="167">IF(ISNONTEXT($K4),_xlfn.NORM.DIST(GA4,$G4,$K4,FALSE),NA())</f>
        <v>7.9635917437456319E-5</v>
      </c>
      <c r="NU4" s="170">
        <f t="shared" ref="NU4:NU35" si="168">IF(ISNONTEXT($K4),_xlfn.NORM.DIST(GB4,$G4,$K4,FALSE),NA())</f>
        <v>6.2210311809533829E-5</v>
      </c>
      <c r="NV4" s="170">
        <f t="shared" ref="NV4:NV35" si="169">IF(ISNONTEXT($K4),_xlfn.NORM.DIST(GC4,$G4,$K4,FALSE),NA())</f>
        <v>4.8355323839847401E-5</v>
      </c>
      <c r="NW4" s="170">
        <f t="shared" ref="NW4:NW35" si="170">IF(ISNONTEXT($K4),_xlfn.NORM.DIST(GD4,$G4,$K4,FALSE),NA())</f>
        <v>3.7398548063474415E-5</v>
      </c>
      <c r="NX4" s="170">
        <f t="shared" ref="NX4:NX35" si="171">IF(ISNONTEXT($K4),_xlfn.NORM.DIST(GE4,$G4,$K4,FALSE),NA())</f>
        <v>2.8780193860746916E-5</v>
      </c>
      <c r="NY4" s="170">
        <f t="shared" ref="NY4:NY35" si="172">IF(ISNONTEXT($K4),_xlfn.NORM.DIST(GF4,$G4,$K4,FALSE),NA())</f>
        <v>2.2037443699146871E-5</v>
      </c>
      <c r="NZ4" s="170">
        <f t="shared" ref="NZ4:NZ35" si="173">IF(ISNONTEXT($K4),_xlfn.NORM.DIST(GG4,$G4,$K4,FALSE),NA())</f>
        <v>1.6790253151653733E-5</v>
      </c>
      <c r="OA4" s="170">
        <f t="shared" ref="OA4:OA35" si="174">IF(ISNONTEXT($K4),_xlfn.NORM.DIST(GH4,$G4,$K4,FALSE),NA())</f>
        <v>1.272863403592767E-5</v>
      </c>
      <c r="OB4" s="170">
        <f t="shared" ref="OB4:OB35" si="175">IF(ISNONTEXT($K4),_xlfn.NORM.DIST(GI4,$G4,$K4,FALSE),NA())</f>
        <v>9.6014070900407086E-6</v>
      </c>
      <c r="OC4" s="170">
        <f t="shared" ref="OC4:OC35" si="176">IF(ISNONTEXT($K4),_xlfn.NORM.DIST(GJ4,$G4,$K4,FALSE),NA())</f>
        <v>7.2063689771262263E-6</v>
      </c>
      <c r="OD4" s="170">
        <f t="shared" ref="OD4:OD35" si="177">IF(ISNONTEXT($K4),_xlfn.NORM.DIST(GK4,$G4,$K4,FALSE),NA())</f>
        <v>5.3817885906823217E-6</v>
      </c>
      <c r="OE4" s="170">
        <f t="shared" ref="OE4:OE35" si="178">IF(ISNONTEXT($K4),_xlfn.NORM.DIST(GL4,$G4,$K4,FALSE),NA())</f>
        <v>3.9991279557082214E-6</v>
      </c>
      <c r="OF4" s="170">
        <f t="shared" ref="OF4:OF35" si="179">IF(ISNONTEXT($K4),_xlfn.NORM.DIST(GM4,$G4,$K4,FALSE),NA())</f>
        <v>2.9568717901109465E-6</v>
      </c>
      <c r="OG4" s="170">
        <f t="shared" ref="OG4:OG35" si="180">IF(ISNONTEXT($K4),_xlfn.NORM.DIST(GN4,$G4,$K4,FALSE),NA())</f>
        <v>2.1753453583637746E-6</v>
      </c>
      <c r="OH4" s="170">
        <f t="shared" ref="OH4:OH35" si="181">IF(ISNONTEXT($K4),_xlfn.NORM.DIST(GO4,$G4,$K4,FALSE),NA())</f>
        <v>1.592401084109005E-6</v>
      </c>
      <c r="OI4" s="170">
        <f t="shared" ref="OI4:OI35" si="182">IF(ISNONTEXT($K4),_xlfn.NORM.DIST(GP4,$G4,$K4,FALSE),NA())</f>
        <v>1.1598591188799332E-6</v>
      </c>
      <c r="OJ4" s="170">
        <f t="shared" ref="OJ4:OJ35" si="183">IF(ISNONTEXT($K4),_xlfn.NORM.DIST(GQ4,$G4,$K4,FALSE),NA())</f>
        <v>8.4059450288733743E-7</v>
      </c>
      <c r="OK4" s="170">
        <f t="shared" ref="OK4:OK35" si="184">IF(ISNONTEXT($K4),_xlfn.NORM.DIST(GR4,$G4,$K4,FALSE),NA())</f>
        <v>6.0617270583558858E-7</v>
      </c>
      <c r="OL4" s="170">
        <f t="shared" ref="OL4:OL35" si="185">IF(ISNONTEXT($K4),_xlfn.NORM.DIST(GS4,$G4,$K4,FALSE),NA())</f>
        <v>4.3494539485925572E-7</v>
      </c>
      <c r="OM4" s="170">
        <f t="shared" ref="OM4:OM35" si="186">IF(ISNONTEXT($K4),_xlfn.NORM.DIST(GT4,$G4,$K4,FALSE),NA())</f>
        <v>3.105286133754317E-7</v>
      </c>
      <c r="ON4" s="170">
        <f t="shared" ref="ON4:ON35" si="187">IF(ISNONTEXT($K4),_xlfn.NORM.DIST(GU4,$G4,$K4,FALSE),NA())</f>
        <v>2.2059569799820301E-7</v>
      </c>
      <c r="OO4" s="170">
        <f t="shared" ref="OO4:OO35" si="188">IF(ISNONTEXT($K4),_xlfn.NORM.DIST(GV4,$G4,$K4,FALSE),NA())</f>
        <v>1.5592687709952602E-7</v>
      </c>
      <c r="OP4" s="170">
        <f t="shared" ref="OP4:OP35" si="189">IF(ISNONTEXT($K4),_xlfn.NORM.DIST(GW4,$G4,$K4,FALSE),NA())</f>
        <v>1.0966636555257343E-7</v>
      </c>
      <c r="OQ4" s="170">
        <f t="shared" ref="OQ4:OQ35" si="190">IF(ISNONTEXT($K4),_xlfn.NORM.DIST(GX4,$G4,$K4,FALSE),NA())</f>
        <v>7.6745770075661129E-8</v>
      </c>
      <c r="OR4" s="170">
        <f t="shared" ref="OR4:OR35" si="191">IF(ISNONTEXT($K4),_xlfn.NORM.DIST(GY4,$G4,$K4,FALSE),NA())</f>
        <v>5.3439695299615088E-8</v>
      </c>
      <c r="OS4" s="170">
        <f t="shared" ref="OS4:OS35" si="192">IF(ISNONTEXT($K4),_xlfn.NORM.DIST(GZ4,$G4,$K4,FALSE),NA())</f>
        <v>3.7025593252072349E-8</v>
      </c>
      <c r="OT4" s="170">
        <f t="shared" ref="OT4:OT35" si="193">IF(ISNONTEXT($K4),_xlfn.NORM.DIST(HA4,$G4,$K4,FALSE),NA())</f>
        <v>2.5525167815780845E-8</v>
      </c>
      <c r="OU4" s="170">
        <f t="shared" ref="OU4:OU35" si="194">IF(ISNONTEXT($K4),_xlfn.NORM.DIST(HB4,$G4,$K4,FALSE),NA())</f>
        <v>1.750909559425064E-8</v>
      </c>
      <c r="OV4" s="170">
        <f t="shared" ref="OV4:OV35" si="195">IF(ISNONTEXT($K4),_xlfn.NORM.DIST(HC4,$G4,$K4,FALSE),NA())</f>
        <v>1.1950535029347228E-8</v>
      </c>
      <c r="OW4" s="170">
        <f t="shared" ref="OW4:OW35" si="196">IF(ISNONTEXT($K4),_xlfn.NORM.DIST(HD4,$G4,$K4,FALSE),NA())</f>
        <v>8.1159527917802942E-9</v>
      </c>
      <c r="OX4" s="170">
        <f t="shared" ref="OX4:OX35" si="197">IF(ISNONTEXT($K4),_xlfn.NORM.DIST(HE4,$G4,$K4,FALSE),NA())</f>
        <v>5.4842873642842332E-9</v>
      </c>
      <c r="OY4" s="170">
        <f t="shared" ref="OY4:OY35" si="198">IF(ISNONTEXT($K4),_xlfn.NORM.DIST(HF4,$G4,$K4,FALSE),NA())</f>
        <v>3.6874778555459485E-9</v>
      </c>
      <c r="OZ4" s="170">
        <f t="shared" ref="OZ4:OZ35" si="199">IF(ISNONTEXT($K4),_xlfn.NORM.DIST(HG4,$G4,$K4,FALSE),NA())</f>
        <v>2.4669887366425547E-9</v>
      </c>
      <c r="PA4" s="170">
        <f t="shared" ref="PA4:PA35" si="200">IF(ISNONTEXT($K4),_xlfn.NORM.DIST(HH4,$G4,$K4,FALSE),NA())</f>
        <v>1.6422279524373847E-9</v>
      </c>
      <c r="PB4" s="170">
        <f t="shared" ref="PB4:PB35" si="201">IF(ISNONTEXT($K4),_xlfn.NORM.DIST(HI4,$G4,$K4,FALSE),NA())</f>
        <v>1.0877478684691913E-9</v>
      </c>
      <c r="PC4" s="170">
        <f t="shared" ref="PC4:PC35" si="202">IF(ISNONTEXT($K4),_xlfn.NORM.DIST(HJ4,$G4,$K4,FALSE),NA())</f>
        <v>7.1688842697436195E-10</v>
      </c>
      <c r="PD4" s="170">
        <f t="shared" ref="PD4:PD35" si="203">IF(ISNONTEXT($K4),_xlfn.NORM.DIST(HK4,$G4,$K4,FALSE),NA())</f>
        <v>4.7011426074776372E-10</v>
      </c>
      <c r="PE4" s="170">
        <f t="shared" ref="PE4:PE35" si="204">IF(ISNONTEXT($K4),_xlfn.NORM.DIST(HL4,$G4,$K4,FALSE),NA())</f>
        <v>3.0674946168386844E-10</v>
      </c>
      <c r="PF4" s="170">
        <f t="shared" ref="PF4:PF35" si="205">IF(ISNONTEXT($K4),_xlfn.NORM.DIST(HM4,$G4,$K4,FALSE),NA())</f>
        <v>1.9915569071599394E-10</v>
      </c>
      <c r="PG4" s="170">
        <f t="shared" ref="PG4:PG35" si="206">IF(ISNONTEXT($K4),_xlfn.NORM.DIST(HN4,$G4,$K4,FALSE),NA())</f>
        <v>1.2865603396428487E-10</v>
      </c>
      <c r="PH4" s="170">
        <f t="shared" ref="PH4:PH35" si="207">IF(ISNONTEXT($K4),_xlfn.NORM.DIST(HO4,$G4,$K4,FALSE),NA())</f>
        <v>8.26982131472544E-11</v>
      </c>
    </row>
    <row r="5" spans="1:425" x14ac:dyDescent="0.75">
      <c r="A5" s="4">
        <v>2</v>
      </c>
      <c r="B5" s="97">
        <f t="shared" ref="B5:B68" si="208">IF(C5&gt;0,C5*(1+$B$2),"")</f>
        <v>60</v>
      </c>
      <c r="C5" s="96">
        <v>120</v>
      </c>
      <c r="D5" s="97">
        <f t="shared" ref="D5:D68" si="209">IF(C5&gt;0,C5*(1+$D$2),"")</f>
        <v>240</v>
      </c>
      <c r="E5" s="36">
        <f t="shared" si="0"/>
        <v>1</v>
      </c>
      <c r="F5" s="36">
        <f t="shared" si="1"/>
        <v>0.5</v>
      </c>
      <c r="G5" s="74">
        <f t="shared" ref="G5:G68" si="210">IF(AND(B5&gt;0,C5&gt;0,D5&gt;0),(B5+(4*C5)+D5)/6,"")</f>
        <v>130</v>
      </c>
      <c r="H5" s="23" t="s">
        <v>786</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211">IF(AND(B5&gt;0,C5&gt;0,D5&gt;0),ABS((B5-D5)/200),"")</f>
        <v>0.9</v>
      </c>
      <c r="W5" s="50">
        <f t="shared" ref="W5:AL68" si="212">IF(ISNONTEXT($V5),X5-$V5,"")</f>
        <v>29.999999999999702</v>
      </c>
      <c r="X5" s="50">
        <f t="shared" si="212"/>
        <v>30.8999999999997</v>
      </c>
      <c r="Y5" s="50">
        <f t="shared" si="212"/>
        <v>31.799999999999699</v>
      </c>
      <c r="Z5" s="50">
        <f t="shared" si="212"/>
        <v>32.699999999999697</v>
      </c>
      <c r="AA5" s="50">
        <f t="shared" si="212"/>
        <v>33.599999999999696</v>
      </c>
      <c r="AB5" s="50">
        <f t="shared" si="212"/>
        <v>34.499999999999694</v>
      </c>
      <c r="AC5" s="50">
        <f t="shared" si="212"/>
        <v>35.399999999999693</v>
      </c>
      <c r="AD5" s="50">
        <f t="shared" si="212"/>
        <v>36.299999999999692</v>
      </c>
      <c r="AE5" s="50">
        <f t="shared" si="212"/>
        <v>37.19999999999969</v>
      </c>
      <c r="AF5" s="50">
        <f t="shared" si="212"/>
        <v>38.099999999999689</v>
      </c>
      <c r="AG5" s="50">
        <f t="shared" si="212"/>
        <v>38.999999999999687</v>
      </c>
      <c r="AH5" s="50">
        <f t="shared" si="212"/>
        <v>39.899999999999686</v>
      </c>
      <c r="AI5" s="50">
        <f t="shared" si="212"/>
        <v>40.799999999999685</v>
      </c>
      <c r="AJ5" s="50">
        <f t="shared" si="212"/>
        <v>41.699999999999683</v>
      </c>
      <c r="AK5" s="50">
        <f t="shared" si="212"/>
        <v>42.599999999999682</v>
      </c>
      <c r="AL5" s="50">
        <f t="shared" si="212"/>
        <v>43.49999999999968</v>
      </c>
      <c r="AM5" s="50">
        <f t="shared" si="3"/>
        <v>44.399999999999679</v>
      </c>
      <c r="AN5" s="50">
        <f t="shared" si="3"/>
        <v>45.299999999999677</v>
      </c>
      <c r="AO5" s="50">
        <f t="shared" si="3"/>
        <v>46.199999999999676</v>
      </c>
      <c r="AP5" s="50">
        <f t="shared" si="3"/>
        <v>47.099999999999675</v>
      </c>
      <c r="AQ5" s="50">
        <f t="shared" si="3"/>
        <v>47.999999999999673</v>
      </c>
      <c r="AR5" s="50">
        <f t="shared" si="3"/>
        <v>48.899999999999672</v>
      </c>
      <c r="AS5" s="50">
        <f t="shared" si="3"/>
        <v>49.79999999999967</v>
      </c>
      <c r="AT5" s="50">
        <f t="shared" si="3"/>
        <v>50.699999999999669</v>
      </c>
      <c r="AU5" s="50">
        <f t="shared" si="3"/>
        <v>51.599999999999667</v>
      </c>
      <c r="AV5" s="50">
        <f t="shared" si="3"/>
        <v>52.499999999999666</v>
      </c>
      <c r="AW5" s="50">
        <f t="shared" si="3"/>
        <v>53.399999999999665</v>
      </c>
      <c r="AX5" s="50">
        <f t="shared" si="3"/>
        <v>54.299999999999663</v>
      </c>
      <c r="AY5" s="50">
        <f t="shared" si="3"/>
        <v>55.199999999999662</v>
      </c>
      <c r="AZ5" s="50">
        <f t="shared" si="3"/>
        <v>56.09999999999966</v>
      </c>
      <c r="BA5" s="50">
        <f t="shared" si="3"/>
        <v>56.999999999999659</v>
      </c>
      <c r="BB5" s="50">
        <f t="shared" si="3"/>
        <v>57.899999999999658</v>
      </c>
      <c r="BC5" s="50">
        <f t="shared" si="3"/>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3"/>
        <v>74.09999999999971</v>
      </c>
      <c r="BU5" s="50">
        <f t="shared" si="3"/>
        <v>74.999999999999716</v>
      </c>
      <c r="BV5" s="50">
        <f t="shared" si="3"/>
        <v>75.899999999999721</v>
      </c>
      <c r="BW5" s="50">
        <f t="shared" si="3"/>
        <v>76.799999999999727</v>
      </c>
      <c r="BX5" s="50">
        <f t="shared" si="3"/>
        <v>77.699999999999733</v>
      </c>
      <c r="BY5" s="50">
        <f t="shared" si="3"/>
        <v>78.599999999999739</v>
      </c>
      <c r="BZ5" s="50">
        <f t="shared" si="3"/>
        <v>79.499999999999744</v>
      </c>
      <c r="CA5" s="50">
        <f t="shared" si="3"/>
        <v>80.39999999999975</v>
      </c>
      <c r="CB5" s="50">
        <f t="shared" si="3"/>
        <v>81.299999999999756</v>
      </c>
      <c r="CC5" s="50">
        <f t="shared" si="3"/>
        <v>82.199999999999761</v>
      </c>
      <c r="CD5" s="50">
        <f t="shared" si="3"/>
        <v>83.099999999999767</v>
      </c>
      <c r="CE5" s="50">
        <f t="shared" si="3"/>
        <v>83.999999999999773</v>
      </c>
      <c r="CF5" s="50">
        <f t="shared" si="3"/>
        <v>84.899999999999778</v>
      </c>
      <c r="CG5" s="50">
        <f t="shared" si="3"/>
        <v>85.799999999999784</v>
      </c>
      <c r="CH5" s="50">
        <f t="shared" si="3"/>
        <v>86.69999999999979</v>
      </c>
      <c r="CI5" s="50">
        <f t="shared" si="3"/>
        <v>87.599999999999795</v>
      </c>
      <c r="CJ5" s="50">
        <f t="shared" si="4"/>
        <v>88.499999999999801</v>
      </c>
      <c r="CK5" s="50">
        <f t="shared" si="4"/>
        <v>89.399999999999807</v>
      </c>
      <c r="CL5" s="50">
        <f t="shared" si="4"/>
        <v>90.299999999999812</v>
      </c>
      <c r="CM5" s="50">
        <f t="shared" si="4"/>
        <v>91.199999999999818</v>
      </c>
      <c r="CN5" s="50">
        <f t="shared" si="4"/>
        <v>92.099999999999824</v>
      </c>
      <c r="CO5" s="50">
        <f t="shared" si="4"/>
        <v>92.999999999999829</v>
      </c>
      <c r="CP5" s="50">
        <f t="shared" si="4"/>
        <v>93.899999999999835</v>
      </c>
      <c r="CQ5" s="50">
        <f t="shared" si="4"/>
        <v>94.799999999999841</v>
      </c>
      <c r="CR5" s="50">
        <f t="shared" si="4"/>
        <v>95.699999999999847</v>
      </c>
      <c r="CS5" s="50">
        <f t="shared" si="4"/>
        <v>96.599999999999852</v>
      </c>
      <c r="CT5" s="50">
        <f t="shared" si="4"/>
        <v>97.499999999999858</v>
      </c>
      <c r="CU5" s="50">
        <f t="shared" si="4"/>
        <v>98.399999999999864</v>
      </c>
      <c r="CV5" s="50">
        <f t="shared" si="4"/>
        <v>99.299999999999869</v>
      </c>
      <c r="CW5" s="50">
        <f t="shared" si="4"/>
        <v>100.19999999999987</v>
      </c>
      <c r="CX5" s="50">
        <f t="shared" si="4"/>
        <v>101.09999999999988</v>
      </c>
      <c r="CY5" s="50">
        <f t="shared" si="4"/>
        <v>101.99999999999989</v>
      </c>
      <c r="CZ5" s="50">
        <f t="shared" si="4"/>
        <v>102.89999999999989</v>
      </c>
      <c r="DA5" s="50">
        <f t="shared" si="4"/>
        <v>103.7999999999999</v>
      </c>
      <c r="DB5" s="50">
        <f t="shared" si="4"/>
        <v>104.6999999999999</v>
      </c>
      <c r="DC5" s="50">
        <f t="shared" si="4"/>
        <v>105.59999999999991</v>
      </c>
      <c r="DD5" s="50">
        <f t="shared" si="4"/>
        <v>106.49999999999991</v>
      </c>
      <c r="DE5" s="50">
        <f t="shared" si="4"/>
        <v>107.39999999999992</v>
      </c>
      <c r="DF5" s="50">
        <f t="shared" si="4"/>
        <v>108.29999999999993</v>
      </c>
      <c r="DG5" s="50">
        <f t="shared" si="4"/>
        <v>109.19999999999993</v>
      </c>
      <c r="DH5" s="50">
        <f t="shared" si="4"/>
        <v>110.09999999999994</v>
      </c>
      <c r="DI5" s="50">
        <f t="shared" si="4"/>
        <v>110.99999999999994</v>
      </c>
      <c r="DJ5" s="50">
        <f t="shared" si="4"/>
        <v>111.89999999999995</v>
      </c>
      <c r="DK5" s="50">
        <f t="shared" si="4"/>
        <v>112.79999999999995</v>
      </c>
      <c r="DL5" s="50">
        <f t="shared" si="4"/>
        <v>113.69999999999996</v>
      </c>
      <c r="DM5" s="50">
        <f t="shared" si="4"/>
        <v>114.59999999999997</v>
      </c>
      <c r="DN5" s="50">
        <f t="shared" si="4"/>
        <v>115.49999999999997</v>
      </c>
      <c r="DO5" s="50">
        <f t="shared" si="4"/>
        <v>116.39999999999998</v>
      </c>
      <c r="DP5" s="50">
        <f t="shared" si="4"/>
        <v>117.29999999999998</v>
      </c>
      <c r="DQ5" s="50">
        <f t="shared" si="4"/>
        <v>118.19999999999999</v>
      </c>
      <c r="DR5" s="50">
        <f t="shared" si="4"/>
        <v>119.1</v>
      </c>
      <c r="DS5" s="184">
        <f t="shared" ref="DS5:DS68" si="213">IF(ISNONTEXT($V5),C5,"")</f>
        <v>120</v>
      </c>
      <c r="DT5" s="50">
        <f t="shared" ref="DT5:EI68" si="214">IF(ISNONTEXT($V5),DS5+$V5,"")</f>
        <v>120.9</v>
      </c>
      <c r="DU5" s="50">
        <f t="shared" si="214"/>
        <v>121.80000000000001</v>
      </c>
      <c r="DV5" s="50">
        <f t="shared" si="214"/>
        <v>122.70000000000002</v>
      </c>
      <c r="DW5" s="50">
        <f t="shared" si="214"/>
        <v>123.60000000000002</v>
      </c>
      <c r="DX5" s="50">
        <f t="shared" si="214"/>
        <v>124.50000000000003</v>
      </c>
      <c r="DY5" s="50">
        <f t="shared" si="214"/>
        <v>125.40000000000003</v>
      </c>
      <c r="DZ5" s="50">
        <f t="shared" si="214"/>
        <v>126.30000000000004</v>
      </c>
      <c r="EA5" s="50">
        <f t="shared" si="214"/>
        <v>127.20000000000005</v>
      </c>
      <c r="EB5" s="50">
        <f t="shared" si="214"/>
        <v>128.10000000000005</v>
      </c>
      <c r="EC5" s="50">
        <f t="shared" si="214"/>
        <v>129.00000000000006</v>
      </c>
      <c r="ED5" s="50">
        <f t="shared" si="214"/>
        <v>129.90000000000006</v>
      </c>
      <c r="EE5" s="50">
        <f t="shared" si="214"/>
        <v>130.80000000000007</v>
      </c>
      <c r="EF5" s="50">
        <f t="shared" si="214"/>
        <v>131.70000000000007</v>
      </c>
      <c r="EG5" s="50">
        <f t="shared" si="214"/>
        <v>132.60000000000008</v>
      </c>
      <c r="EH5" s="50">
        <f t="shared" si="214"/>
        <v>133.50000000000009</v>
      </c>
      <c r="EI5" s="50">
        <f t="shared" si="214"/>
        <v>134.40000000000009</v>
      </c>
      <c r="EJ5" s="50">
        <f t="shared" si="5"/>
        <v>135.3000000000001</v>
      </c>
      <c r="EK5" s="50">
        <f t="shared" si="5"/>
        <v>136.2000000000001</v>
      </c>
      <c r="EL5" s="50">
        <f t="shared" si="5"/>
        <v>137.10000000000011</v>
      </c>
      <c r="EM5" s="50">
        <f t="shared" si="5"/>
        <v>138.00000000000011</v>
      </c>
      <c r="EN5" s="50">
        <f t="shared" si="5"/>
        <v>138.90000000000012</v>
      </c>
      <c r="EO5" s="50">
        <f t="shared" si="5"/>
        <v>139.80000000000013</v>
      </c>
      <c r="EP5" s="50">
        <f t="shared" si="5"/>
        <v>140.70000000000013</v>
      </c>
      <c r="EQ5" s="50">
        <f t="shared" si="5"/>
        <v>141.60000000000014</v>
      </c>
      <c r="ER5" s="50">
        <f t="shared" si="5"/>
        <v>142.50000000000014</v>
      </c>
      <c r="ES5" s="50">
        <f t="shared" si="5"/>
        <v>143.40000000000015</v>
      </c>
      <c r="ET5" s="50">
        <f t="shared" si="5"/>
        <v>144.30000000000015</v>
      </c>
      <c r="EU5" s="50">
        <f t="shared" si="5"/>
        <v>145.20000000000016</v>
      </c>
      <c r="EV5" s="50">
        <f t="shared" si="5"/>
        <v>146.10000000000016</v>
      </c>
      <c r="EW5" s="50">
        <f t="shared" si="5"/>
        <v>147.00000000000017</v>
      </c>
      <c r="EX5" s="50">
        <f t="shared" si="5"/>
        <v>147.90000000000018</v>
      </c>
      <c r="EY5" s="50">
        <f t="shared" si="5"/>
        <v>148.80000000000018</v>
      </c>
      <c r="EZ5" s="50">
        <f t="shared" si="5"/>
        <v>149.70000000000019</v>
      </c>
      <c r="FA5" s="50">
        <f t="shared" si="5"/>
        <v>150.60000000000019</v>
      </c>
      <c r="FB5" s="50">
        <f t="shared" si="5"/>
        <v>151.5000000000002</v>
      </c>
      <c r="FC5" s="50">
        <f t="shared" si="5"/>
        <v>152.4000000000002</v>
      </c>
      <c r="FD5" s="50">
        <f t="shared" si="5"/>
        <v>153.30000000000021</v>
      </c>
      <c r="FE5" s="50">
        <f t="shared" si="5"/>
        <v>154.20000000000022</v>
      </c>
      <c r="FF5" s="50">
        <f t="shared" si="5"/>
        <v>155.10000000000022</v>
      </c>
      <c r="FG5" s="50">
        <f t="shared" si="5"/>
        <v>156.00000000000023</v>
      </c>
      <c r="FH5" s="50">
        <f t="shared" si="5"/>
        <v>156.90000000000023</v>
      </c>
      <c r="FI5" s="50">
        <f t="shared" si="5"/>
        <v>157.80000000000024</v>
      </c>
      <c r="FJ5" s="50">
        <f t="shared" si="5"/>
        <v>158.70000000000024</v>
      </c>
      <c r="FK5" s="50">
        <f t="shared" si="5"/>
        <v>159.60000000000025</v>
      </c>
      <c r="FL5" s="50">
        <f t="shared" si="5"/>
        <v>160.50000000000026</v>
      </c>
      <c r="FM5" s="50">
        <f t="shared" si="5"/>
        <v>161.40000000000026</v>
      </c>
      <c r="FN5" s="50">
        <f t="shared" si="5"/>
        <v>162.30000000000027</v>
      </c>
      <c r="FO5" s="50">
        <f t="shared" si="5"/>
        <v>163.20000000000027</v>
      </c>
      <c r="FP5" s="50">
        <f t="shared" si="5"/>
        <v>164.10000000000028</v>
      </c>
      <c r="FQ5" s="50">
        <f t="shared" si="5"/>
        <v>165.00000000000028</v>
      </c>
      <c r="FR5" s="50">
        <f t="shared" si="5"/>
        <v>165.90000000000029</v>
      </c>
      <c r="FS5" s="50">
        <f t="shared" si="5"/>
        <v>166.8000000000003</v>
      </c>
      <c r="FT5" s="50">
        <f t="shared" si="5"/>
        <v>167.7000000000003</v>
      </c>
      <c r="FU5" s="50">
        <f t="shared" si="5"/>
        <v>168.60000000000031</v>
      </c>
      <c r="FV5" s="50">
        <f t="shared" si="5"/>
        <v>169.50000000000031</v>
      </c>
      <c r="FW5" s="50">
        <f t="shared" si="5"/>
        <v>170.40000000000032</v>
      </c>
      <c r="FX5" s="50">
        <f t="shared" si="5"/>
        <v>171.30000000000032</v>
      </c>
      <c r="FY5" s="50">
        <f t="shared" si="5"/>
        <v>172.20000000000033</v>
      </c>
      <c r="FZ5" s="50">
        <f t="shared" si="5"/>
        <v>173.10000000000034</v>
      </c>
      <c r="GA5" s="50">
        <f t="shared" si="5"/>
        <v>174.00000000000034</v>
      </c>
      <c r="GB5" s="50">
        <f t="shared" si="5"/>
        <v>174.90000000000035</v>
      </c>
      <c r="GC5" s="50">
        <f t="shared" si="5"/>
        <v>175.80000000000035</v>
      </c>
      <c r="GD5" s="50">
        <f t="shared" si="5"/>
        <v>176.70000000000036</v>
      </c>
      <c r="GE5" s="50">
        <f t="shared" si="5"/>
        <v>177.60000000000036</v>
      </c>
      <c r="GF5" s="50">
        <f t="shared" si="5"/>
        <v>178.50000000000037</v>
      </c>
      <c r="GG5" s="50">
        <f t="shared" si="6"/>
        <v>179.40000000000038</v>
      </c>
      <c r="GH5" s="50">
        <f t="shared" si="6"/>
        <v>180.30000000000038</v>
      </c>
      <c r="GI5" s="50">
        <f t="shared" si="6"/>
        <v>181.20000000000039</v>
      </c>
      <c r="GJ5" s="50">
        <f t="shared" si="6"/>
        <v>182.10000000000039</v>
      </c>
      <c r="GK5" s="50">
        <f t="shared" si="6"/>
        <v>183.0000000000004</v>
      </c>
      <c r="GL5" s="50">
        <f t="shared" si="6"/>
        <v>183.9000000000004</v>
      </c>
      <c r="GM5" s="50">
        <f t="shared" si="6"/>
        <v>184.80000000000041</v>
      </c>
      <c r="GN5" s="50">
        <f t="shared" si="6"/>
        <v>185.70000000000041</v>
      </c>
      <c r="GO5" s="50">
        <f t="shared" si="6"/>
        <v>186.60000000000042</v>
      </c>
      <c r="GP5" s="50">
        <f t="shared" si="6"/>
        <v>187.50000000000043</v>
      </c>
      <c r="GQ5" s="50">
        <f t="shared" si="6"/>
        <v>188.40000000000043</v>
      </c>
      <c r="GR5" s="50">
        <f t="shared" si="6"/>
        <v>189.30000000000044</v>
      </c>
      <c r="GS5" s="50">
        <f t="shared" si="6"/>
        <v>190.20000000000044</v>
      </c>
      <c r="GT5" s="50">
        <f t="shared" si="6"/>
        <v>191.10000000000045</v>
      </c>
      <c r="GU5" s="50">
        <f t="shared" si="6"/>
        <v>192.00000000000045</v>
      </c>
      <c r="GV5" s="50">
        <f t="shared" si="6"/>
        <v>192.90000000000046</v>
      </c>
      <c r="GW5" s="50">
        <f t="shared" si="6"/>
        <v>193.80000000000047</v>
      </c>
      <c r="GX5" s="50">
        <f t="shared" si="6"/>
        <v>194.70000000000047</v>
      </c>
      <c r="GY5" s="50">
        <f t="shared" si="6"/>
        <v>195.60000000000048</v>
      </c>
      <c r="GZ5" s="50">
        <f t="shared" si="6"/>
        <v>196.50000000000048</v>
      </c>
      <c r="HA5" s="50">
        <f t="shared" si="6"/>
        <v>197.40000000000049</v>
      </c>
      <c r="HB5" s="50">
        <f t="shared" si="6"/>
        <v>198.30000000000049</v>
      </c>
      <c r="HC5" s="50">
        <f t="shared" si="6"/>
        <v>199.2000000000005</v>
      </c>
      <c r="HD5" s="50">
        <f t="shared" si="6"/>
        <v>200.10000000000051</v>
      </c>
      <c r="HE5" s="50">
        <f t="shared" si="6"/>
        <v>201.00000000000051</v>
      </c>
      <c r="HF5" s="50">
        <f t="shared" si="6"/>
        <v>201.90000000000052</v>
      </c>
      <c r="HG5" s="50">
        <f t="shared" si="6"/>
        <v>202.80000000000052</v>
      </c>
      <c r="HH5" s="50">
        <f t="shared" si="6"/>
        <v>203.70000000000053</v>
      </c>
      <c r="HI5" s="50">
        <f t="shared" si="6"/>
        <v>204.60000000000053</v>
      </c>
      <c r="HJ5" s="50">
        <f t="shared" si="6"/>
        <v>205.50000000000054</v>
      </c>
      <c r="HK5" s="50">
        <f t="shared" si="6"/>
        <v>206.40000000000055</v>
      </c>
      <c r="HL5" s="50">
        <f t="shared" si="6"/>
        <v>207.30000000000055</v>
      </c>
      <c r="HM5" s="50">
        <f t="shared" si="6"/>
        <v>208.20000000000056</v>
      </c>
      <c r="HN5" s="50">
        <f t="shared" si="6"/>
        <v>209.10000000000056</v>
      </c>
      <c r="HO5" s="50">
        <f t="shared" si="6"/>
        <v>210.00000000000057</v>
      </c>
      <c r="HP5" s="170">
        <f t="shared" si="7"/>
        <v>4.4011099937385723E-9</v>
      </c>
      <c r="HQ5" s="170">
        <f t="shared" si="8"/>
        <v>5.8030553201622232E-9</v>
      </c>
      <c r="HR5" s="170">
        <f t="shared" si="9"/>
        <v>7.6324762655725392E-9</v>
      </c>
      <c r="HS5" s="170">
        <f t="shared" si="10"/>
        <v>1.0013559392080902E-8</v>
      </c>
      <c r="HT5" s="170">
        <f t="shared" si="11"/>
        <v>1.3104659991898144E-8</v>
      </c>
      <c r="HU5" s="170">
        <f t="shared" si="12"/>
        <v>1.7107135707497281E-8</v>
      </c>
      <c r="HV5" s="170">
        <f t="shared" si="13"/>
        <v>2.2276302540265656E-8</v>
      </c>
      <c r="HW5" s="170">
        <f t="shared" si="14"/>
        <v>2.8934979451297037E-8</v>
      </c>
      <c r="HX5" s="170">
        <f t="shared" si="15"/>
        <v>3.7490178898499997E-8</v>
      </c>
      <c r="HY5" s="170">
        <f t="shared" si="16"/>
        <v>4.8453606852860969E-8</v>
      </c>
      <c r="HZ5" s="170">
        <f t="shared" si="17"/>
        <v>6.2466758933434115E-8</v>
      </c>
      <c r="IA5" s="170">
        <f t="shared" si="18"/>
        <v>8.0331541208751095E-8</v>
      </c>
      <c r="IB5" s="170">
        <f t="shared" si="19"/>
        <v>1.0304750688073527E-7</v>
      </c>
      <c r="IC5" s="170">
        <f t="shared" si="20"/>
        <v>1.3185698542995587E-7</v>
      </c>
      <c r="ID5" s="170">
        <f t="shared" si="21"/>
        <v>1.6829959071265642E-7</v>
      </c>
      <c r="IE5" s="170">
        <f t="shared" si="22"/>
        <v>2.1427783065468161E-7</v>
      </c>
      <c r="IF5" s="170">
        <f t="shared" si="23"/>
        <v>2.7213580502011929E-7</v>
      </c>
      <c r="IG5" s="170">
        <f t="shared" si="24"/>
        <v>3.4475327030098026E-7</v>
      </c>
      <c r="IH5" s="170">
        <f t="shared" si="25"/>
        <v>4.3565767262039382E-7</v>
      </c>
      <c r="II5" s="170">
        <f t="shared" si="26"/>
        <v>5.4915710053169115E-7</v>
      </c>
      <c r="IJ5" s="170">
        <f t="shared" si="27"/>
        <v>6.9049748873864967E-7</v>
      </c>
      <c r="IK5" s="170">
        <f t="shared" si="28"/>
        <v>8.6604780900923514E-7</v>
      </c>
      <c r="IL5" s="170">
        <f t="shared" si="29"/>
        <v>1.0835174125787725E-6</v>
      </c>
      <c r="IM5" s="170">
        <f t="shared" si="30"/>
        <v>1.3522101342979011E-6</v>
      </c>
      <c r="IN5" s="170">
        <f t="shared" si="31"/>
        <v>1.6833202260736185E-6</v>
      </c>
      <c r="IO5" s="170">
        <f t="shared" si="32"/>
        <v>2.0902756471646293E-6</v>
      </c>
      <c r="IP5" s="170">
        <f t="shared" si="33"/>
        <v>2.5891346907503553E-6</v>
      </c>
      <c r="IQ5" s="170">
        <f t="shared" si="34"/>
        <v>3.1990423565243698E-6</v>
      </c>
      <c r="IR5" s="170">
        <f t="shared" si="35"/>
        <v>3.942753271787989E-6</v>
      </c>
      <c r="IS5" s="170">
        <f t="shared" si="36"/>
        <v>4.8472282996754006E-6</v>
      </c>
      <c r="IT5" s="170">
        <f t="shared" si="37"/>
        <v>5.9443122307635126E-6</v>
      </c>
      <c r="IU5" s="170">
        <f t="shared" si="38"/>
        <v>7.271500108394413E-6</v>
      </c>
      <c r="IV5" s="170">
        <f t="shared" si="39"/>
        <v>8.8727997605387095E-6</v>
      </c>
      <c r="IW5" s="170">
        <f t="shared" si="40"/>
        <v>1.0799697971075042E-5</v>
      </c>
      <c r="IX5" s="170">
        <f t="shared" si="41"/>
        <v>1.3112237387489844E-5</v>
      </c>
      <c r="IY5" s="170">
        <f t="shared" si="42"/>
        <v>1.5880210694609563E-5</v>
      </c>
      <c r="IZ5" s="170">
        <f t="shared" si="43"/>
        <v>1.9184477747903597E-5</v>
      </c>
      <c r="JA5" s="170">
        <f t="shared" si="44"/>
        <v>2.3118410217221517E-5</v>
      </c>
      <c r="JB5" s="170">
        <f t="shared" si="45"/>
        <v>2.7789466804843838E-5</v>
      </c>
      <c r="JC5" s="170">
        <f t="shared" si="46"/>
        <v>3.3320900234126772E-5</v>
      </c>
      <c r="JD5" s="170">
        <f t="shared" si="47"/>
        <v>3.9853594923292127E-5</v>
      </c>
      <c r="JE5" s="170">
        <f t="shared" si="48"/>
        <v>4.7548031533928849E-5</v>
      </c>
      <c r="JF5" s="170">
        <f t="shared" si="49"/>
        <v>5.6586371392573078E-5</v>
      </c>
      <c r="JG5" s="170">
        <f t="shared" si="50"/>
        <v>6.7174650111470819E-5</v>
      </c>
      <c r="JH5" s="170">
        <f t="shared" si="51"/>
        <v>7.9545065576630536E-5</v>
      </c>
      <c r="JI5" s="170">
        <f t="shared" si="52"/>
        <v>9.3958340835196869E-5</v>
      </c>
      <c r="JJ5" s="170">
        <f t="shared" si="53"/>
        <v>1.1070613732216124E-4</v>
      </c>
      <c r="JK5" s="170">
        <f t="shared" si="54"/>
        <v>1.3011348835720315E-4</v>
      </c>
      <c r="JL5" s="170">
        <f t="shared" si="55"/>
        <v>1.5254121697332601E-4</v>
      </c>
      <c r="JM5" s="170">
        <f t="shared" si="56"/>
        <v>1.7838829598747414E-4</v>
      </c>
      <c r="JN5" s="170">
        <f t="shared" si="57"/>
        <v>2.080941018887604E-4</v>
      </c>
      <c r="JO5" s="170">
        <f t="shared" si="58"/>
        <v>2.4214050772413087E-4</v>
      </c>
      <c r="JP5" s="170">
        <f t="shared" si="59"/>
        <v>2.8105375384906089E-4</v>
      </c>
      <c r="JQ5" s="170">
        <f t="shared" si="60"/>
        <v>3.2540602934969388E-4</v>
      </c>
      <c r="JR5" s="170">
        <f t="shared" si="61"/>
        <v>3.7581669132170074E-4</v>
      </c>
      <c r="JS5" s="170">
        <f t="shared" si="62"/>
        <v>4.3295304421864695E-4</v>
      </c>
      <c r="JT5" s="170">
        <f t="shared" si="63"/>
        <v>4.9753059738399941E-4</v>
      </c>
      <c r="JU5" s="170">
        <f t="shared" si="64"/>
        <v>5.7031271589396131E-4</v>
      </c>
      <c r="JV5" s="170">
        <f t="shared" si="65"/>
        <v>6.5210957820856089E-4</v>
      </c>
      <c r="JW5" s="170">
        <f t="shared" si="66"/>
        <v>7.4377635410304368E-4</v>
      </c>
      <c r="JX5" s="170">
        <f t="shared" si="67"/>
        <v>8.462105181722883E-4</v>
      </c>
      <c r="JY5" s="170">
        <f t="shared" si="68"/>
        <v>9.6034821809613152E-4</v>
      </c>
      <c r="JZ5" s="170">
        <f t="shared" si="69"/>
        <v>1.087159623029592E-3</v>
      </c>
      <c r="KA5" s="170">
        <f t="shared" si="70"/>
        <v>1.2276431861142109E-3</v>
      </c>
      <c r="KB5" s="170">
        <f t="shared" si="71"/>
        <v>1.3828187663296285E-3</v>
      </c>
      <c r="KC5" s="170">
        <f t="shared" si="72"/>
        <v>1.553719568802137E-3</v>
      </c>
      <c r="KD5" s="170">
        <f t="shared" si="73"/>
        <v>1.7413828792839105E-3</v>
      </c>
      <c r="KE5" s="170">
        <f t="shared" si="74"/>
        <v>1.9468395877689307E-3</v>
      </c>
      <c r="KF5" s="170">
        <f t="shared" si="75"/>
        <v>2.1711025179998473E-3</v>
      </c>
      <c r="KG5" s="170">
        <f t="shared" si="76"/>
        <v>2.4151536037420175E-3</v>
      </c>
      <c r="KH5" s="170">
        <f t="shared" si="77"/>
        <v>2.679929978868653E-3</v>
      </c>
      <c r="KI5" s="170">
        <f t="shared" si="78"/>
        <v>2.9663090761372344E-3</v>
      </c>
      <c r="KJ5" s="170">
        <f t="shared" si="79"/>
        <v>3.275092858576867E-3</v>
      </c>
      <c r="KK5" s="170">
        <f t="shared" si="80"/>
        <v>3.6069913370985595E-3</v>
      </c>
      <c r="KL5" s="170">
        <f t="shared" si="81"/>
        <v>3.9626055576562763E-3</v>
      </c>
      <c r="KM5" s="170">
        <f t="shared" si="82"/>
        <v>4.3424102703270694E-3</v>
      </c>
      <c r="KN5" s="170">
        <f t="shared" si="83"/>
        <v>4.7467365202882575E-3</v>
      </c>
      <c r="KO5" s="170">
        <f t="shared" si="84"/>
        <v>5.1757544260517185E-3</v>
      </c>
      <c r="KP5" s="170">
        <f t="shared" si="85"/>
        <v>5.6294564326507274E-3</v>
      </c>
      <c r="KQ5" s="170">
        <f t="shared" si="86"/>
        <v>6.1076413459437836E-3</v>
      </c>
      <c r="KR5" s="170">
        <f t="shared" si="87"/>
        <v>6.6098994680041864E-3</v>
      </c>
      <c r="KS5" s="170">
        <f t="shared" si="88"/>
        <v>7.1355991619539176E-3</v>
      </c>
      <c r="KT5" s="170">
        <f t="shared" si="89"/>
        <v>7.6838751768978121E-3</v>
      </c>
      <c r="KU5" s="170">
        <f t="shared" si="90"/>
        <v>8.2536190592410671E-3</v>
      </c>
      <c r="KV5" s="170">
        <f t="shared" si="91"/>
        <v>8.843471965175027E-3</v>
      </c>
      <c r="KW5" s="170">
        <f t="shared" si="92"/>
        <v>9.4518201701860177E-3</v>
      </c>
      <c r="KX5" s="170">
        <f t="shared" si="93"/>
        <v>1.0076793544940184E-2</v>
      </c>
      <c r="KY5" s="170">
        <f t="shared" si="94"/>
        <v>1.0716267232869425E-2</v>
      </c>
      <c r="KZ5" s="170">
        <f t="shared" si="95"/>
        <v>1.1367866723472888E-2</v>
      </c>
      <c r="LA5" s="170">
        <f t="shared" si="96"/>
        <v>1.2028976467202952E-2</v>
      </c>
      <c r="LB5" s="170">
        <f t="shared" si="97"/>
        <v>1.2696752123479123E-2</v>
      </c>
      <c r="LC5" s="170">
        <f t="shared" si="98"/>
        <v>1.3368136473724776E-2</v>
      </c>
      <c r="LD5" s="170">
        <f t="shared" si="99"/>
        <v>1.4039878967397217E-2</v>
      </c>
      <c r="LE5" s="170">
        <f t="shared" si="100"/>
        <v>1.4708558802003328E-2</v>
      </c>
      <c r="LF5" s="170">
        <f t="shared" si="101"/>
        <v>1.5370611369429554E-2</v>
      </c>
      <c r="LG5" s="170">
        <f t="shared" si="102"/>
        <v>1.6022357832056425E-2</v>
      </c>
      <c r="LH5" s="170">
        <f t="shared" si="103"/>
        <v>1.6660037524645913E-2</v>
      </c>
      <c r="LI5" s="170">
        <f t="shared" si="104"/>
        <v>1.7279842813501388E-2</v>
      </c>
      <c r="LJ5" s="170">
        <f t="shared" si="105"/>
        <v>1.7877955984521195E-2</v>
      </c>
      <c r="LK5" s="170">
        <f t="shared" si="106"/>
        <v>1.8450587678070462E-2</v>
      </c>
      <c r="LL5" s="170">
        <f t="shared" si="107"/>
        <v>1.8994016342562734E-2</v>
      </c>
      <c r="LM5" s="170">
        <f t="shared" si="108"/>
        <v>1.9504628141619639E-2</v>
      </c>
      <c r="LN5" s="170">
        <f t="shared" si="109"/>
        <v>1.9978956722830166E-2</v>
      </c>
      <c r="LO5" s="170">
        <f t="shared" si="110"/>
        <v>2.0413722240411485E-2</v>
      </c>
      <c r="LP5" s="170">
        <f t="shared" si="111"/>
        <v>2.0805869020179661E-2</v>
      </c>
      <c r="LQ5" s="170">
        <f t="shared" si="112"/>
        <v>2.1152601263591871E-2</v>
      </c>
      <c r="LR5" s="170">
        <f t="shared" si="113"/>
        <v>2.1451416208345446E-2</v>
      </c>
      <c r="LS5" s="170">
        <f t="shared" si="114"/>
        <v>2.1700134195927652E-2</v>
      </c>
      <c r="LT5" s="170">
        <f t="shared" si="115"/>
        <v>2.1896925141107984E-2</v>
      </c>
      <c r="LU5" s="170">
        <f t="shared" si="116"/>
        <v>2.2040330953852313E-2</v>
      </c>
      <c r="LV5" s="170">
        <f t="shared" si="117"/>
        <v>2.2129283529430305E-2</v>
      </c>
      <c r="LW5" s="170">
        <f t="shared" si="118"/>
        <v>2.2163117996236867E-2</v>
      </c>
      <c r="LX5" s="170">
        <f t="shared" si="119"/>
        <v>2.2141580991480926E-2</v>
      </c>
      <c r="LY5" s="170">
        <f t="shared" si="120"/>
        <v>2.2064833820650592E-2</v>
      </c>
      <c r="LZ5" s="170">
        <f t="shared" si="121"/>
        <v>2.1933450445641989E-2</v>
      </c>
      <c r="MA5" s="170">
        <f t="shared" si="122"/>
        <v>2.1748410336652656E-2</v>
      </c>
      <c r="MB5" s="170">
        <f t="shared" si="123"/>
        <v>2.1511086312367169E-2</v>
      </c>
      <c r="MC5" s="170">
        <f t="shared" si="124"/>
        <v>2.1223227579602426E-2</v>
      </c>
      <c r="MD5" s="170">
        <f t="shared" si="125"/>
        <v>2.0886938265508984E-2</v>
      </c>
      <c r="ME5" s="170">
        <f t="shared" si="126"/>
        <v>2.0504651810847083E-2</v>
      </c>
      <c r="MF5" s="170">
        <f t="shared" si="127"/>
        <v>2.0079101660152362E-2</v>
      </c>
      <c r="MG5" s="170">
        <f t="shared" si="128"/>
        <v>1.9613288742376184E-2</v>
      </c>
      <c r="MH5" s="170">
        <f t="shared" si="129"/>
        <v>1.9110446282682651E-2</v>
      </c>
      <c r="MI5" s="170">
        <f t="shared" si="130"/>
        <v>1.8574002521644428E-2</v>
      </c>
      <c r="MJ5" s="170">
        <f t="shared" si="131"/>
        <v>1.8007541941537857E-2</v>
      </c>
      <c r="MK5" s="170">
        <f t="shared" si="132"/>
        <v>1.7414765610540232E-2</v>
      </c>
      <c r="ML5" s="170">
        <f t="shared" si="133"/>
        <v>1.6799451254433839E-2</v>
      </c>
      <c r="MM5" s="170">
        <f t="shared" si="134"/>
        <v>1.6165413652278852E-2</v>
      </c>
      <c r="MN5" s="170">
        <f t="shared" si="135"/>
        <v>1.551646592806928E-2</v>
      </c>
      <c r="MO5" s="170">
        <f t="shared" si="136"/>
        <v>1.4856382275530679E-2</v>
      </c>
      <c r="MP5" s="170">
        <f t="shared" si="137"/>
        <v>1.4188862609076591E-2</v>
      </c>
      <c r="MQ5" s="170">
        <f t="shared" si="138"/>
        <v>1.3517499581823401E-2</v>
      </c>
      <c r="MR5" s="170">
        <f t="shared" si="139"/>
        <v>1.2845748352925028E-2</v>
      </c>
      <c r="MS5" s="170">
        <f t="shared" si="140"/>
        <v>1.2176899422885801E-2</v>
      </c>
      <c r="MT5" s="170">
        <f t="shared" si="141"/>
        <v>1.1514054788552821E-2</v>
      </c>
      <c r="MU5" s="170">
        <f t="shared" si="142"/>
        <v>1.0860107600798356E-2</v>
      </c>
      <c r="MV5" s="170">
        <f t="shared" si="143"/>
        <v>1.0217725439063822E-2</v>
      </c>
      <c r="MW5" s="170">
        <f t="shared" si="144"/>
        <v>9.5893372494609969E-3</v>
      </c>
      <c r="MX5" s="170">
        <f t="shared" si="145"/>
        <v>8.9771239284119307E-3</v>
      </c>
      <c r="MY5" s="170">
        <f t="shared" si="146"/>
        <v>8.3830124731133267E-3</v>
      </c>
      <c r="MZ5" s="170">
        <f t="shared" si="147"/>
        <v>7.8086735645217752E-3</v>
      </c>
      <c r="NA5" s="170">
        <f t="shared" si="148"/>
        <v>7.2555223989735672E-3</v>
      </c>
      <c r="NB5" s="170">
        <f t="shared" si="149"/>
        <v>6.7247225416772914E-3</v>
      </c>
      <c r="NC5" s="170">
        <f t="shared" si="150"/>
        <v>6.2171925396429786E-3</v>
      </c>
      <c r="ND5" s="170">
        <f t="shared" si="151"/>
        <v>5.7336150034266358E-3</v>
      </c>
      <c r="NE5" s="170">
        <f t="shared" si="152"/>
        <v>5.2744478464619307E-3</v>
      </c>
      <c r="NF5" s="170">
        <f t="shared" si="153"/>
        <v>4.8399373576221462E-3</v>
      </c>
      <c r="NG5" s="170">
        <f t="shared" si="154"/>
        <v>4.4301327767335653E-3</v>
      </c>
      <c r="NH5" s="170">
        <f t="shared" si="155"/>
        <v>4.0449020436226649E-3</v>
      </c>
      <c r="NI5" s="170">
        <f t="shared" si="156"/>
        <v>3.6839483983707746E-3</v>
      </c>
      <c r="NJ5" s="170">
        <f t="shared" si="157"/>
        <v>3.3468275231137825E-3</v>
      </c>
      <c r="NK5" s="170">
        <f t="shared" si="158"/>
        <v>3.0329649332244031E-3</v>
      </c>
      <c r="NL5" s="170">
        <f t="shared" si="159"/>
        <v>2.741673347261248E-3</v>
      </c>
      <c r="NM5" s="170">
        <f t="shared" si="160"/>
        <v>2.4721697898451591E-3</v>
      </c>
      <c r="NN5" s="170">
        <f t="shared" si="161"/>
        <v>2.2235922088077935E-3</v>
      </c>
      <c r="NO5" s="170">
        <f t="shared" si="162"/>
        <v>1.9950154167470355E-3</v>
      </c>
      <c r="NP5" s="170">
        <f t="shared" si="163"/>
        <v>1.785466196752131E-3</v>
      </c>
      <c r="NQ5" s="170">
        <f t="shared" si="164"/>
        <v>1.5939374418160554E-3</v>
      </c>
      <c r="NR5" s="170">
        <f t="shared" si="165"/>
        <v>1.4194012266876006E-3</v>
      </c>
      <c r="NS5" s="170">
        <f t="shared" si="166"/>
        <v>1.2608207390626385E-3</v>
      </c>
      <c r="NT5" s="170">
        <f t="shared" si="167"/>
        <v>1.1171610235881394E-3</v>
      </c>
      <c r="NU5" s="170">
        <f t="shared" si="168"/>
        <v>9.8739851675722187E-4</v>
      </c>
      <c r="NV5" s="170">
        <f t="shared" si="169"/>
        <v>8.705293731007147E-4</v>
      </c>
      <c r="NW5" s="170">
        <f t="shared" si="170"/>
        <v>7.6557660290975675E-4</v>
      </c>
      <c r="NX5" s="170">
        <f t="shared" si="171"/>
        <v>6.7159605891733141E-4</v>
      </c>
      <c r="NY5" s="170">
        <f t="shared" si="172"/>
        <v>5.8768132386426532E-4</v>
      </c>
      <c r="NZ5" s="170">
        <f t="shared" si="173"/>
        <v>5.1296756268720122E-4</v>
      </c>
      <c r="OA5" s="170">
        <f t="shared" si="174"/>
        <v>4.466344122639727E-4</v>
      </c>
      <c r="OB5" s="170">
        <f t="shared" si="175"/>
        <v>3.8790798835987371E-4</v>
      </c>
      <c r="OC5" s="170">
        <f t="shared" si="176"/>
        <v>3.3606209380345847E-4</v>
      </c>
      <c r="OD5" s="170">
        <f t="shared" si="177"/>
        <v>2.9041871418307994E-4</v>
      </c>
      <c r="OE5" s="170">
        <f t="shared" si="178"/>
        <v>2.5034788771966985E-4</v>
      </c>
      <c r="OF5" s="170">
        <f t="shared" si="179"/>
        <v>2.1526703467675287E-4</v>
      </c>
      <c r="OG5" s="170">
        <f t="shared" si="180"/>
        <v>1.8463982896197009E-4</v>
      </c>
      <c r="OH5" s="170">
        <f t="shared" si="181"/>
        <v>1.5797469070185255E-4</v>
      </c>
      <c r="OI5" s="170">
        <f t="shared" si="182"/>
        <v>1.3482297377332106E-4</v>
      </c>
      <c r="OJ5" s="170">
        <f t="shared" si="183"/>
        <v>1.1477691677972297E-4</v>
      </c>
      <c r="OK5" s="170">
        <f t="shared" si="184"/>
        <v>9.7467419978763199E-5</v>
      </c>
      <c r="OL5" s="170">
        <f t="shared" si="185"/>
        <v>8.2561704397993342E-5</v>
      </c>
      <c r="OM5" s="170">
        <f t="shared" si="186"/>
        <v>6.9760902982964087E-5</v>
      </c>
      <c r="ON5" s="170">
        <f t="shared" si="187"/>
        <v>5.8797627263642625E-5</v>
      </c>
      <c r="OO5" s="170">
        <f t="shared" si="188"/>
        <v>4.9433546823174617E-5</v>
      </c>
      <c r="OP5" s="170">
        <f t="shared" si="189"/>
        <v>4.1457012913747409E-5</v>
      </c>
      <c r="OQ5" s="170">
        <f t="shared" si="190"/>
        <v>3.4680751969467922E-5</v>
      </c>
      <c r="OR5" s="170">
        <f t="shared" si="191"/>
        <v>2.8939649577472658E-5</v>
      </c>
      <c r="OS5" s="170">
        <f t="shared" si="192"/>
        <v>2.4088640728622435E-5</v>
      </c>
      <c r="OT5" s="170">
        <f t="shared" si="193"/>
        <v>2.0000717903762585E-5</v>
      </c>
      <c r="OU5" s="170">
        <f t="shared" si="194"/>
        <v>1.6565064771327704E-5</v>
      </c>
      <c r="OV5" s="170">
        <f t="shared" si="195"/>
        <v>1.368531997492638E-5</v>
      </c>
      <c r="OW5" s="170">
        <f t="shared" si="196"/>
        <v>1.1277972662682616E-5</v>
      </c>
      <c r="OX5" s="170">
        <f t="shared" si="197"/>
        <v>9.2708890322098334E-6</v>
      </c>
      <c r="OY5" s="170">
        <f t="shared" si="198"/>
        <v>7.6019672082334464E-6</v>
      </c>
      <c r="OZ5" s="170">
        <f t="shared" si="199"/>
        <v>6.2179162013745249E-6</v>
      </c>
      <c r="PA5" s="170">
        <f t="shared" si="200"/>
        <v>5.0731534806494953E-6</v>
      </c>
      <c r="PB5" s="170">
        <f t="shared" si="201"/>
        <v>4.1288147913192308E-6</v>
      </c>
      <c r="PC5" s="170">
        <f t="shared" si="202"/>
        <v>3.3518692258734524E-6</v>
      </c>
      <c r="PD5" s="170">
        <f t="shared" si="203"/>
        <v>2.7143321717584353E-6</v>
      </c>
      <c r="PE5" s="170">
        <f t="shared" si="204"/>
        <v>2.1925685789408907E-6</v>
      </c>
      <c r="PF5" s="170">
        <f t="shared" si="205"/>
        <v>1.7666789795657617E-6</v>
      </c>
      <c r="PG5" s="170">
        <f t="shared" si="206"/>
        <v>1.4199608193265954E-6</v>
      </c>
      <c r="PH5" s="170">
        <f t="shared" si="207"/>
        <v>1.1384378970483712E-6</v>
      </c>
    </row>
    <row r="6" spans="1:425" x14ac:dyDescent="0.75">
      <c r="A6" s="4">
        <v>3</v>
      </c>
      <c r="B6" s="97">
        <f t="shared" si="208"/>
        <v>60</v>
      </c>
      <c r="C6" s="96">
        <v>120</v>
      </c>
      <c r="D6" s="97">
        <f t="shared" si="209"/>
        <v>240</v>
      </c>
      <c r="E6" s="36">
        <f t="shared" si="0"/>
        <v>1</v>
      </c>
      <c r="F6" s="36">
        <f t="shared" si="1"/>
        <v>0.5</v>
      </c>
      <c r="G6" s="74">
        <f t="shared" si="210"/>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211"/>
        <v>0.9</v>
      </c>
      <c r="W6" s="50">
        <f t="shared" si="212"/>
        <v>29.999999999999702</v>
      </c>
      <c r="X6" s="50">
        <f t="shared" ref="X6:CI9" si="215">IF(ISNONTEXT($V6),Y6-$V6,"")</f>
        <v>30.8999999999997</v>
      </c>
      <c r="Y6" s="50">
        <f t="shared" si="215"/>
        <v>31.799999999999699</v>
      </c>
      <c r="Z6" s="50">
        <f t="shared" si="215"/>
        <v>32.699999999999697</v>
      </c>
      <c r="AA6" s="50">
        <f t="shared" si="215"/>
        <v>33.599999999999696</v>
      </c>
      <c r="AB6" s="50">
        <f t="shared" si="215"/>
        <v>34.499999999999694</v>
      </c>
      <c r="AC6" s="50">
        <f t="shared" si="215"/>
        <v>35.399999999999693</v>
      </c>
      <c r="AD6" s="50">
        <f t="shared" si="215"/>
        <v>36.299999999999692</v>
      </c>
      <c r="AE6" s="50">
        <f t="shared" si="215"/>
        <v>37.19999999999969</v>
      </c>
      <c r="AF6" s="50">
        <f t="shared" si="215"/>
        <v>38.099999999999689</v>
      </c>
      <c r="AG6" s="50">
        <f t="shared" si="215"/>
        <v>38.999999999999687</v>
      </c>
      <c r="AH6" s="50">
        <f t="shared" si="215"/>
        <v>39.899999999999686</v>
      </c>
      <c r="AI6" s="50">
        <f t="shared" si="215"/>
        <v>40.799999999999685</v>
      </c>
      <c r="AJ6" s="50">
        <f t="shared" si="215"/>
        <v>41.699999999999683</v>
      </c>
      <c r="AK6" s="50">
        <f t="shared" si="215"/>
        <v>42.599999999999682</v>
      </c>
      <c r="AL6" s="50">
        <f t="shared" si="215"/>
        <v>43.49999999999968</v>
      </c>
      <c r="AM6" s="50">
        <f t="shared" si="215"/>
        <v>44.399999999999679</v>
      </c>
      <c r="AN6" s="50">
        <f t="shared" si="215"/>
        <v>45.299999999999677</v>
      </c>
      <c r="AO6" s="50">
        <f t="shared" si="215"/>
        <v>46.199999999999676</v>
      </c>
      <c r="AP6" s="50">
        <f t="shared" si="215"/>
        <v>47.099999999999675</v>
      </c>
      <c r="AQ6" s="50">
        <f t="shared" si="215"/>
        <v>47.999999999999673</v>
      </c>
      <c r="AR6" s="50">
        <f t="shared" si="215"/>
        <v>48.899999999999672</v>
      </c>
      <c r="AS6" s="50">
        <f t="shared" si="215"/>
        <v>49.79999999999967</v>
      </c>
      <c r="AT6" s="50">
        <f t="shared" si="215"/>
        <v>50.699999999999669</v>
      </c>
      <c r="AU6" s="50">
        <f t="shared" si="215"/>
        <v>51.599999999999667</v>
      </c>
      <c r="AV6" s="50">
        <f t="shared" si="215"/>
        <v>52.499999999999666</v>
      </c>
      <c r="AW6" s="50">
        <f t="shared" si="215"/>
        <v>53.399999999999665</v>
      </c>
      <c r="AX6" s="50">
        <f t="shared" si="215"/>
        <v>54.299999999999663</v>
      </c>
      <c r="AY6" s="50">
        <f t="shared" si="215"/>
        <v>55.199999999999662</v>
      </c>
      <c r="AZ6" s="50">
        <f t="shared" si="215"/>
        <v>56.09999999999966</v>
      </c>
      <c r="BA6" s="50">
        <f t="shared" si="215"/>
        <v>56.999999999999659</v>
      </c>
      <c r="BB6" s="50">
        <f t="shared" si="215"/>
        <v>57.899999999999658</v>
      </c>
      <c r="BC6" s="50">
        <f t="shared" si="215"/>
        <v>58.799999999999656</v>
      </c>
      <c r="BD6" s="50">
        <f t="shared" si="215"/>
        <v>59.699999999999655</v>
      </c>
      <c r="BE6" s="50">
        <f t="shared" si="215"/>
        <v>60.599999999999653</v>
      </c>
      <c r="BF6" s="50">
        <f t="shared" si="215"/>
        <v>61.499999999999652</v>
      </c>
      <c r="BG6" s="50">
        <f t="shared" si="215"/>
        <v>62.39999999999965</v>
      </c>
      <c r="BH6" s="50">
        <f t="shared" si="215"/>
        <v>63.299999999999649</v>
      </c>
      <c r="BI6" s="50">
        <f t="shared" si="215"/>
        <v>64.199999999999648</v>
      </c>
      <c r="BJ6" s="50">
        <f t="shared" si="215"/>
        <v>65.099999999999653</v>
      </c>
      <c r="BK6" s="50">
        <f t="shared" si="215"/>
        <v>65.999999999999659</v>
      </c>
      <c r="BL6" s="50">
        <f t="shared" si="215"/>
        <v>66.899999999999665</v>
      </c>
      <c r="BM6" s="50">
        <f t="shared" si="215"/>
        <v>67.79999999999967</v>
      </c>
      <c r="BN6" s="50">
        <f t="shared" si="215"/>
        <v>68.699999999999676</v>
      </c>
      <c r="BO6" s="50">
        <f t="shared" si="215"/>
        <v>69.599999999999682</v>
      </c>
      <c r="BP6" s="50">
        <f t="shared" si="215"/>
        <v>70.499999999999687</v>
      </c>
      <c r="BQ6" s="50">
        <f t="shared" si="215"/>
        <v>71.399999999999693</v>
      </c>
      <c r="BR6" s="50">
        <f t="shared" si="215"/>
        <v>72.299999999999699</v>
      </c>
      <c r="BS6" s="50">
        <f t="shared" si="215"/>
        <v>73.199999999999704</v>
      </c>
      <c r="BT6" s="50">
        <f t="shared" si="215"/>
        <v>74.09999999999971</v>
      </c>
      <c r="BU6" s="50">
        <f t="shared" si="215"/>
        <v>74.999999999999716</v>
      </c>
      <c r="BV6" s="50">
        <f t="shared" si="215"/>
        <v>75.899999999999721</v>
      </c>
      <c r="BW6" s="50">
        <f t="shared" si="215"/>
        <v>76.799999999999727</v>
      </c>
      <c r="BX6" s="50">
        <f t="shared" si="215"/>
        <v>77.699999999999733</v>
      </c>
      <c r="BY6" s="50">
        <f t="shared" si="215"/>
        <v>78.599999999999739</v>
      </c>
      <c r="BZ6" s="50">
        <f t="shared" si="215"/>
        <v>79.499999999999744</v>
      </c>
      <c r="CA6" s="50">
        <f t="shared" si="215"/>
        <v>80.39999999999975</v>
      </c>
      <c r="CB6" s="50">
        <f t="shared" si="215"/>
        <v>81.299999999999756</v>
      </c>
      <c r="CC6" s="50">
        <f t="shared" si="215"/>
        <v>82.199999999999761</v>
      </c>
      <c r="CD6" s="50">
        <f t="shared" si="215"/>
        <v>83.099999999999767</v>
      </c>
      <c r="CE6" s="50">
        <f t="shared" si="215"/>
        <v>83.999999999999773</v>
      </c>
      <c r="CF6" s="50">
        <f t="shared" si="215"/>
        <v>84.899999999999778</v>
      </c>
      <c r="CG6" s="50">
        <f t="shared" si="215"/>
        <v>85.799999999999784</v>
      </c>
      <c r="CH6" s="50">
        <f t="shared" si="215"/>
        <v>86.69999999999979</v>
      </c>
      <c r="CI6" s="50">
        <f t="shared" si="215"/>
        <v>87.599999999999795</v>
      </c>
      <c r="CJ6" s="50">
        <f t="shared" si="4"/>
        <v>88.499999999999801</v>
      </c>
      <c r="CK6" s="50">
        <f t="shared" si="4"/>
        <v>89.399999999999807</v>
      </c>
      <c r="CL6" s="50">
        <f t="shared" si="4"/>
        <v>90.299999999999812</v>
      </c>
      <c r="CM6" s="50">
        <f t="shared" si="4"/>
        <v>91.199999999999818</v>
      </c>
      <c r="CN6" s="50">
        <f t="shared" si="4"/>
        <v>92.099999999999824</v>
      </c>
      <c r="CO6" s="50">
        <f t="shared" si="4"/>
        <v>92.999999999999829</v>
      </c>
      <c r="CP6" s="50">
        <f t="shared" si="4"/>
        <v>93.899999999999835</v>
      </c>
      <c r="CQ6" s="50">
        <f t="shared" si="4"/>
        <v>94.799999999999841</v>
      </c>
      <c r="CR6" s="50">
        <f t="shared" si="4"/>
        <v>95.699999999999847</v>
      </c>
      <c r="CS6" s="50">
        <f t="shared" si="4"/>
        <v>96.599999999999852</v>
      </c>
      <c r="CT6" s="50">
        <f t="shared" si="4"/>
        <v>97.499999999999858</v>
      </c>
      <c r="CU6" s="50">
        <f t="shared" si="4"/>
        <v>98.399999999999864</v>
      </c>
      <c r="CV6" s="50">
        <f t="shared" si="4"/>
        <v>99.299999999999869</v>
      </c>
      <c r="CW6" s="50">
        <f t="shared" si="4"/>
        <v>100.19999999999987</v>
      </c>
      <c r="CX6" s="50">
        <f t="shared" si="4"/>
        <v>101.09999999999988</v>
      </c>
      <c r="CY6" s="50">
        <f t="shared" si="4"/>
        <v>101.99999999999989</v>
      </c>
      <c r="CZ6" s="50">
        <f t="shared" si="4"/>
        <v>102.89999999999989</v>
      </c>
      <c r="DA6" s="50">
        <f t="shared" si="4"/>
        <v>103.7999999999999</v>
      </c>
      <c r="DB6" s="50">
        <f t="shared" si="4"/>
        <v>104.6999999999999</v>
      </c>
      <c r="DC6" s="50">
        <f t="shared" si="4"/>
        <v>105.59999999999991</v>
      </c>
      <c r="DD6" s="50">
        <f t="shared" si="4"/>
        <v>106.49999999999991</v>
      </c>
      <c r="DE6" s="50">
        <f t="shared" si="4"/>
        <v>107.39999999999992</v>
      </c>
      <c r="DF6" s="50">
        <f t="shared" si="4"/>
        <v>108.29999999999993</v>
      </c>
      <c r="DG6" s="50">
        <f t="shared" si="4"/>
        <v>109.19999999999993</v>
      </c>
      <c r="DH6" s="50">
        <f t="shared" si="4"/>
        <v>110.09999999999994</v>
      </c>
      <c r="DI6" s="50">
        <f t="shared" si="4"/>
        <v>110.99999999999994</v>
      </c>
      <c r="DJ6" s="50">
        <f t="shared" si="4"/>
        <v>111.89999999999995</v>
      </c>
      <c r="DK6" s="50">
        <f t="shared" si="4"/>
        <v>112.79999999999995</v>
      </c>
      <c r="DL6" s="50">
        <f t="shared" si="4"/>
        <v>113.69999999999996</v>
      </c>
      <c r="DM6" s="50">
        <f t="shared" si="4"/>
        <v>114.59999999999997</v>
      </c>
      <c r="DN6" s="50">
        <f t="shared" si="4"/>
        <v>115.49999999999997</v>
      </c>
      <c r="DO6" s="50">
        <f t="shared" si="4"/>
        <v>116.39999999999998</v>
      </c>
      <c r="DP6" s="50">
        <f t="shared" si="4"/>
        <v>117.29999999999998</v>
      </c>
      <c r="DQ6" s="50">
        <f t="shared" si="4"/>
        <v>118.19999999999999</v>
      </c>
      <c r="DR6" s="50">
        <f t="shared" si="4"/>
        <v>119.1</v>
      </c>
      <c r="DS6" s="184">
        <f t="shared" si="213"/>
        <v>120</v>
      </c>
      <c r="DT6" s="50">
        <f t="shared" si="214"/>
        <v>120.9</v>
      </c>
      <c r="DU6" s="50">
        <f t="shared" ref="DU6:GF9" si="216">IF(ISNONTEXT($V6),DT6+$V6,"")</f>
        <v>121.80000000000001</v>
      </c>
      <c r="DV6" s="50">
        <f t="shared" si="216"/>
        <v>122.70000000000002</v>
      </c>
      <c r="DW6" s="50">
        <f t="shared" si="216"/>
        <v>123.60000000000002</v>
      </c>
      <c r="DX6" s="50">
        <f t="shared" si="216"/>
        <v>124.50000000000003</v>
      </c>
      <c r="DY6" s="50">
        <f t="shared" si="216"/>
        <v>125.40000000000003</v>
      </c>
      <c r="DZ6" s="50">
        <f t="shared" si="216"/>
        <v>126.30000000000004</v>
      </c>
      <c r="EA6" s="50">
        <f t="shared" si="216"/>
        <v>127.20000000000005</v>
      </c>
      <c r="EB6" s="50">
        <f t="shared" si="216"/>
        <v>128.10000000000005</v>
      </c>
      <c r="EC6" s="50">
        <f t="shared" si="216"/>
        <v>129.00000000000006</v>
      </c>
      <c r="ED6" s="50">
        <f t="shared" si="216"/>
        <v>129.90000000000006</v>
      </c>
      <c r="EE6" s="50">
        <f t="shared" si="216"/>
        <v>130.80000000000007</v>
      </c>
      <c r="EF6" s="50">
        <f t="shared" si="216"/>
        <v>131.70000000000007</v>
      </c>
      <c r="EG6" s="50">
        <f t="shared" si="216"/>
        <v>132.60000000000008</v>
      </c>
      <c r="EH6" s="50">
        <f t="shared" si="216"/>
        <v>133.50000000000009</v>
      </c>
      <c r="EI6" s="50">
        <f t="shared" si="216"/>
        <v>134.40000000000009</v>
      </c>
      <c r="EJ6" s="50">
        <f t="shared" si="216"/>
        <v>135.3000000000001</v>
      </c>
      <c r="EK6" s="50">
        <f t="shared" si="216"/>
        <v>136.2000000000001</v>
      </c>
      <c r="EL6" s="50">
        <f t="shared" si="216"/>
        <v>137.10000000000011</v>
      </c>
      <c r="EM6" s="50">
        <f t="shared" si="216"/>
        <v>138.00000000000011</v>
      </c>
      <c r="EN6" s="50">
        <f t="shared" si="216"/>
        <v>138.90000000000012</v>
      </c>
      <c r="EO6" s="50">
        <f t="shared" si="216"/>
        <v>139.80000000000013</v>
      </c>
      <c r="EP6" s="50">
        <f t="shared" si="216"/>
        <v>140.70000000000013</v>
      </c>
      <c r="EQ6" s="50">
        <f t="shared" si="216"/>
        <v>141.60000000000014</v>
      </c>
      <c r="ER6" s="50">
        <f t="shared" si="216"/>
        <v>142.50000000000014</v>
      </c>
      <c r="ES6" s="50">
        <f t="shared" si="216"/>
        <v>143.40000000000015</v>
      </c>
      <c r="ET6" s="50">
        <f t="shared" si="216"/>
        <v>144.30000000000015</v>
      </c>
      <c r="EU6" s="50">
        <f t="shared" si="216"/>
        <v>145.20000000000016</v>
      </c>
      <c r="EV6" s="50">
        <f t="shared" si="216"/>
        <v>146.10000000000016</v>
      </c>
      <c r="EW6" s="50">
        <f t="shared" si="216"/>
        <v>147.00000000000017</v>
      </c>
      <c r="EX6" s="50">
        <f t="shared" si="216"/>
        <v>147.90000000000018</v>
      </c>
      <c r="EY6" s="50">
        <f t="shared" si="216"/>
        <v>148.80000000000018</v>
      </c>
      <c r="EZ6" s="50">
        <f t="shared" si="216"/>
        <v>149.70000000000019</v>
      </c>
      <c r="FA6" s="50">
        <f t="shared" si="216"/>
        <v>150.60000000000019</v>
      </c>
      <c r="FB6" s="50">
        <f t="shared" si="216"/>
        <v>151.5000000000002</v>
      </c>
      <c r="FC6" s="50">
        <f t="shared" si="216"/>
        <v>152.4000000000002</v>
      </c>
      <c r="FD6" s="50">
        <f t="shared" si="216"/>
        <v>153.30000000000021</v>
      </c>
      <c r="FE6" s="50">
        <f t="shared" si="216"/>
        <v>154.20000000000022</v>
      </c>
      <c r="FF6" s="50">
        <f t="shared" si="216"/>
        <v>155.10000000000022</v>
      </c>
      <c r="FG6" s="50">
        <f t="shared" si="216"/>
        <v>156.00000000000023</v>
      </c>
      <c r="FH6" s="50">
        <f t="shared" si="216"/>
        <v>156.90000000000023</v>
      </c>
      <c r="FI6" s="50">
        <f t="shared" si="216"/>
        <v>157.80000000000024</v>
      </c>
      <c r="FJ6" s="50">
        <f t="shared" si="216"/>
        <v>158.70000000000024</v>
      </c>
      <c r="FK6" s="50">
        <f t="shared" si="216"/>
        <v>159.60000000000025</v>
      </c>
      <c r="FL6" s="50">
        <f t="shared" si="216"/>
        <v>160.50000000000026</v>
      </c>
      <c r="FM6" s="50">
        <f t="shared" si="216"/>
        <v>161.40000000000026</v>
      </c>
      <c r="FN6" s="50">
        <f t="shared" si="216"/>
        <v>162.30000000000027</v>
      </c>
      <c r="FO6" s="50">
        <f t="shared" si="216"/>
        <v>163.20000000000027</v>
      </c>
      <c r="FP6" s="50">
        <f t="shared" si="216"/>
        <v>164.10000000000028</v>
      </c>
      <c r="FQ6" s="50">
        <f t="shared" si="216"/>
        <v>165.00000000000028</v>
      </c>
      <c r="FR6" s="50">
        <f t="shared" si="216"/>
        <v>165.90000000000029</v>
      </c>
      <c r="FS6" s="50">
        <f t="shared" si="216"/>
        <v>166.8000000000003</v>
      </c>
      <c r="FT6" s="50">
        <f t="shared" si="216"/>
        <v>167.7000000000003</v>
      </c>
      <c r="FU6" s="50">
        <f t="shared" si="216"/>
        <v>168.60000000000031</v>
      </c>
      <c r="FV6" s="50">
        <f t="shared" si="216"/>
        <v>169.50000000000031</v>
      </c>
      <c r="FW6" s="50">
        <f t="shared" si="216"/>
        <v>170.40000000000032</v>
      </c>
      <c r="FX6" s="50">
        <f t="shared" si="216"/>
        <v>171.30000000000032</v>
      </c>
      <c r="FY6" s="50">
        <f t="shared" si="216"/>
        <v>172.20000000000033</v>
      </c>
      <c r="FZ6" s="50">
        <f t="shared" si="216"/>
        <v>173.10000000000034</v>
      </c>
      <c r="GA6" s="50">
        <f t="shared" si="216"/>
        <v>174.00000000000034</v>
      </c>
      <c r="GB6" s="50">
        <f t="shared" si="216"/>
        <v>174.90000000000035</v>
      </c>
      <c r="GC6" s="50">
        <f t="shared" si="216"/>
        <v>175.80000000000035</v>
      </c>
      <c r="GD6" s="50">
        <f t="shared" si="216"/>
        <v>176.70000000000036</v>
      </c>
      <c r="GE6" s="50">
        <f t="shared" si="216"/>
        <v>177.60000000000036</v>
      </c>
      <c r="GF6" s="50">
        <f t="shared" si="216"/>
        <v>178.50000000000037</v>
      </c>
      <c r="GG6" s="50">
        <f t="shared" si="6"/>
        <v>179.40000000000038</v>
      </c>
      <c r="GH6" s="50">
        <f t="shared" si="6"/>
        <v>180.30000000000038</v>
      </c>
      <c r="GI6" s="50">
        <f t="shared" si="6"/>
        <v>181.20000000000039</v>
      </c>
      <c r="GJ6" s="50">
        <f t="shared" si="6"/>
        <v>182.10000000000039</v>
      </c>
      <c r="GK6" s="50">
        <f t="shared" si="6"/>
        <v>183.0000000000004</v>
      </c>
      <c r="GL6" s="50">
        <f t="shared" si="6"/>
        <v>183.9000000000004</v>
      </c>
      <c r="GM6" s="50">
        <f t="shared" si="6"/>
        <v>184.80000000000041</v>
      </c>
      <c r="GN6" s="50">
        <f t="shared" si="6"/>
        <v>185.70000000000041</v>
      </c>
      <c r="GO6" s="50">
        <f t="shared" si="6"/>
        <v>186.60000000000042</v>
      </c>
      <c r="GP6" s="50">
        <f t="shared" si="6"/>
        <v>187.50000000000043</v>
      </c>
      <c r="GQ6" s="50">
        <f t="shared" si="6"/>
        <v>188.40000000000043</v>
      </c>
      <c r="GR6" s="50">
        <f t="shared" si="6"/>
        <v>189.30000000000044</v>
      </c>
      <c r="GS6" s="50">
        <f t="shared" si="6"/>
        <v>190.20000000000044</v>
      </c>
      <c r="GT6" s="50">
        <f t="shared" si="6"/>
        <v>191.10000000000045</v>
      </c>
      <c r="GU6" s="50">
        <f t="shared" si="6"/>
        <v>192.00000000000045</v>
      </c>
      <c r="GV6" s="50">
        <f t="shared" si="6"/>
        <v>192.90000000000046</v>
      </c>
      <c r="GW6" s="50">
        <f t="shared" si="6"/>
        <v>193.80000000000047</v>
      </c>
      <c r="GX6" s="50">
        <f t="shared" si="6"/>
        <v>194.70000000000047</v>
      </c>
      <c r="GY6" s="50">
        <f t="shared" si="6"/>
        <v>195.60000000000048</v>
      </c>
      <c r="GZ6" s="50">
        <f t="shared" si="6"/>
        <v>196.50000000000048</v>
      </c>
      <c r="HA6" s="50">
        <f t="shared" si="6"/>
        <v>197.40000000000049</v>
      </c>
      <c r="HB6" s="50">
        <f t="shared" si="6"/>
        <v>198.30000000000049</v>
      </c>
      <c r="HC6" s="50">
        <f t="shared" si="6"/>
        <v>199.2000000000005</v>
      </c>
      <c r="HD6" s="50">
        <f t="shared" si="6"/>
        <v>200.10000000000051</v>
      </c>
      <c r="HE6" s="50">
        <f t="shared" si="6"/>
        <v>201.00000000000051</v>
      </c>
      <c r="HF6" s="50">
        <f t="shared" si="6"/>
        <v>201.90000000000052</v>
      </c>
      <c r="HG6" s="50">
        <f t="shared" si="6"/>
        <v>202.80000000000052</v>
      </c>
      <c r="HH6" s="50">
        <f t="shared" si="6"/>
        <v>203.70000000000053</v>
      </c>
      <c r="HI6" s="50">
        <f t="shared" si="6"/>
        <v>204.60000000000053</v>
      </c>
      <c r="HJ6" s="50">
        <f t="shared" si="6"/>
        <v>205.50000000000054</v>
      </c>
      <c r="HK6" s="50">
        <f t="shared" si="6"/>
        <v>206.40000000000055</v>
      </c>
      <c r="HL6" s="50">
        <f t="shared" si="6"/>
        <v>207.30000000000055</v>
      </c>
      <c r="HM6" s="50">
        <f t="shared" si="6"/>
        <v>208.20000000000056</v>
      </c>
      <c r="HN6" s="50">
        <f t="shared" si="6"/>
        <v>209.10000000000056</v>
      </c>
      <c r="HO6" s="50">
        <f t="shared" si="6"/>
        <v>210.00000000000057</v>
      </c>
      <c r="HP6" s="170">
        <f t="shared" si="7"/>
        <v>6.9836890466277929E-6</v>
      </c>
      <c r="HQ6" s="170">
        <f t="shared" si="8"/>
        <v>8.0192201801553333E-6</v>
      </c>
      <c r="HR6" s="170">
        <f t="shared" si="9"/>
        <v>9.1967951641641105E-6</v>
      </c>
      <c r="HS6" s="170">
        <f t="shared" si="10"/>
        <v>1.0534114183625719E-5</v>
      </c>
      <c r="HT6" s="170">
        <f t="shared" si="11"/>
        <v>1.2050821711325166E-5</v>
      </c>
      <c r="HU6" s="170">
        <f t="shared" si="12"/>
        <v>1.3768684003004933E-5</v>
      </c>
      <c r="HV6" s="170">
        <f t="shared" si="13"/>
        <v>1.5711778078815224E-5</v>
      </c>
      <c r="HW6" s="170">
        <f t="shared" si="14"/>
        <v>1.7906692328776798E-5</v>
      </c>
      <c r="HX6" s="170">
        <f t="shared" si="15"/>
        <v>2.0382738791019324E-5</v>
      </c>
      <c r="HY6" s="170">
        <f t="shared" si="16"/>
        <v>2.3172177049424049E-5</v>
      </c>
      <c r="HZ6" s="170">
        <f t="shared" si="17"/>
        <v>2.6310449581334906E-5</v>
      </c>
      <c r="IA6" s="170">
        <f t="shared" si="18"/>
        <v>2.9836428255657906E-5</v>
      </c>
      <c r="IB6" s="170">
        <f t="shared" si="19"/>
        <v>3.3792671536511075E-5</v>
      </c>
      <c r="IC6" s="170">
        <f t="shared" si="20"/>
        <v>3.8225691787317989E-5</v>
      </c>
      <c r="ID6" s="170">
        <f t="shared" si="21"/>
        <v>4.3186231894723763E-5</v>
      </c>
      <c r="IE6" s="170">
        <f t="shared" si="22"/>
        <v>4.8729550241001621E-5</v>
      </c>
      <c r="IF6" s="170">
        <f t="shared" si="23"/>
        <v>5.4915712847965144E-5</v>
      </c>
      <c r="IG6" s="170">
        <f t="shared" si="24"/>
        <v>6.1809891295299871E-5</v>
      </c>
      <c r="IH6" s="170">
        <f t="shared" si="25"/>
        <v>6.9482664782415812E-5</v>
      </c>
      <c r="II6" s="170">
        <f t="shared" si="26"/>
        <v>7.8010324456437486E-5</v>
      </c>
      <c r="IJ6" s="170">
        <f t="shared" si="27"/>
        <v>8.7475177871093409E-5</v>
      </c>
      <c r="IK6" s="170">
        <f t="shared" si="28"/>
        <v>9.7965851173708151E-5</v>
      </c>
      <c r="IL6" s="170">
        <f t="shared" si="29"/>
        <v>1.0957758634218369E-4</v>
      </c>
      <c r="IM6" s="170">
        <f t="shared" si="30"/>
        <v>1.2241253051314415E-4</v>
      </c>
      <c r="IN6" s="170">
        <f t="shared" si="31"/>
        <v>1.3658001415894403E-4</v>
      </c>
      <c r="IO6" s="170">
        <f t="shared" si="32"/>
        <v>1.5219681458809235E-4</v>
      </c>
      <c r="IP6" s="170">
        <f t="shared" si="33"/>
        <v>1.6938740096418076E-4</v>
      </c>
      <c r="IQ6" s="170">
        <f t="shared" si="34"/>
        <v>1.8828415676641223E-4</v>
      </c>
      <c r="IR6" s="170">
        <f t="shared" si="35"/>
        <v>2.0902757535439306E-4</v>
      </c>
      <c r="IS6" s="170">
        <f t="shared" si="36"/>
        <v>2.3176642405536846E-4</v>
      </c>
      <c r="IT6" s="170">
        <f t="shared" si="37"/>
        <v>2.566578719683141E-4</v>
      </c>
      <c r="IU6" s="170">
        <f t="shared" si="38"/>
        <v>2.8386757648114958E-4</v>
      </c>
      <c r="IV6" s="170">
        <f t="shared" si="39"/>
        <v>3.1356972333006656E-4</v>
      </c>
      <c r="IW6" s="170">
        <f t="shared" si="40"/>
        <v>3.4594701489885378E-4</v>
      </c>
      <c r="IX6" s="170">
        <f t="shared" si="41"/>
        <v>3.8119060136666691E-4</v>
      </c>
      <c r="IY6" s="170">
        <f t="shared" si="42"/>
        <v>4.1949994927038381E-4</v>
      </c>
      <c r="IZ6" s="170">
        <f t="shared" si="43"/>
        <v>4.6108264205801551E-4</v>
      </c>
      <c r="JA6" s="170">
        <f t="shared" si="44"/>
        <v>5.0615410727789314E-4</v>
      </c>
      <c r="JB6" s="170">
        <f t="shared" si="45"/>
        <v>5.549372651796954E-4</v>
      </c>
      <c r="JC6" s="170">
        <f t="shared" si="46"/>
        <v>6.0766209370264983E-4</v>
      </c>
      <c r="JD6" s="170">
        <f t="shared" si="47"/>
        <v>6.645651050978357E-4</v>
      </c>
      <c r="JE6" s="170">
        <f t="shared" si="48"/>
        <v>7.2588872977935755E-4</v>
      </c>
      <c r="JF6" s="170">
        <f t="shared" si="49"/>
        <v>7.9188060342655754E-4</v>
      </c>
      <c r="JG6" s="170">
        <f t="shared" si="50"/>
        <v>8.6279275386899677E-4</v>
      </c>
      <c r="JH6" s="170">
        <f t="shared" si="51"/>
        <v>9.3888068487934801E-4</v>
      </c>
      <c r="JI6" s="170">
        <f t="shared" si="52"/>
        <v>1.0204023546774813E-3</v>
      </c>
      <c r="JJ6" s="170">
        <f t="shared" si="53"/>
        <v>1.1076170477117013E-3</v>
      </c>
      <c r="JK6" s="170">
        <f t="shared" si="54"/>
        <v>1.2007841391289075E-3</v>
      </c>
      <c r="JL6" s="170">
        <f t="shared" si="55"/>
        <v>1.3001617522719207E-3</v>
      </c>
      <c r="JM6" s="170">
        <f t="shared" si="56"/>
        <v>1.4060053105456117E-3</v>
      </c>
      <c r="JN6" s="170">
        <f t="shared" si="57"/>
        <v>1.5185659860684918E-3</v>
      </c>
      <c r="JO6" s="170">
        <f t="shared" si="58"/>
        <v>1.6380890486667144E-3</v>
      </c>
      <c r="JP6" s="170">
        <f t="shared" si="59"/>
        <v>1.7648121199651137E-3</v>
      </c>
      <c r="JQ6" s="170">
        <f t="shared" si="60"/>
        <v>1.8989633385755394E-3</v>
      </c>
      <c r="JR6" s="170">
        <f t="shared" si="61"/>
        <v>2.0407594436657977E-3</v>
      </c>
      <c r="JS6" s="170">
        <f t="shared" si="62"/>
        <v>2.1904037855009573E-3</v>
      </c>
      <c r="JT6" s="170">
        <f t="shared" si="63"/>
        <v>2.3480842728692899E-3</v>
      </c>
      <c r="JU6" s="170">
        <f t="shared" si="64"/>
        <v>2.5139712686232298E-3</v>
      </c>
      <c r="JV6" s="170">
        <f t="shared" si="65"/>
        <v>2.6882154458660427E-3</v>
      </c>
      <c r="JW6" s="170">
        <f t="shared" si="66"/>
        <v>2.8709456185807675E-3</v>
      </c>
      <c r="JX6" s="170">
        <f t="shared" si="67"/>
        <v>3.0622665617123213E-3</v>
      </c>
      <c r="JY6" s="170">
        <f t="shared" si="68"/>
        <v>3.2622568368586798E-3</v>
      </c>
      <c r="JZ6" s="170">
        <f t="shared" si="69"/>
        <v>3.4709666407844579E-3</v>
      </c>
      <c r="KA6" s="170">
        <f t="shared" si="70"/>
        <v>3.6884156949219776E-3</v>
      </c>
      <c r="KB6" s="170">
        <f t="shared" si="71"/>
        <v>3.9145911948526256E-3</v>
      </c>
      <c r="KC6" s="170">
        <f t="shared" si="72"/>
        <v>4.14944583944737E-3</v>
      </c>
      <c r="KD6" s="170">
        <f t="shared" si="73"/>
        <v>4.392895959872585E-3</v>
      </c>
      <c r="KE6" s="170">
        <f t="shared" si="74"/>
        <v>4.644819769019635E-3</v>
      </c>
      <c r="KF6" s="170">
        <f t="shared" si="75"/>
        <v>4.9050557520790945E-3</v>
      </c>
      <c r="KG6" s="170">
        <f t="shared" si="76"/>
        <v>5.1734012189397398E-3</v>
      </c>
      <c r="KH6" s="170">
        <f t="shared" si="77"/>
        <v>5.4496110388367871E-3</v>
      </c>
      <c r="KI6" s="170">
        <f t="shared" si="78"/>
        <v>5.7333965771939523E-3</v>
      </c>
      <c r="KJ6" s="170">
        <f t="shared" si="79"/>
        <v>6.0244248538924667E-3</v>
      </c>
      <c r="KK6" s="170">
        <f t="shared" si="80"/>
        <v>6.3223179412527529E-3</v>
      </c>
      <c r="KL6" s="170">
        <f t="shared" si="81"/>
        <v>6.6266526188289779E-3</v>
      </c>
      <c r="KM6" s="170">
        <f t="shared" si="82"/>
        <v>6.9369603006946348E-3</v>
      </c>
      <c r="KN6" s="170">
        <f t="shared" si="83"/>
        <v>7.2527272492424813E-3</v>
      </c>
      <c r="KO6" s="170">
        <f t="shared" si="84"/>
        <v>7.5733950876422972E-3</v>
      </c>
      <c r="KP6" s="170">
        <f t="shared" si="85"/>
        <v>7.8983616210054671E-3</v>
      </c>
      <c r="KQ6" s="170">
        <f t="shared" si="86"/>
        <v>8.2269819740103563E-3</v>
      </c>
      <c r="KR6" s="170">
        <f t="shared" si="87"/>
        <v>8.5585700502637981E-3</v>
      </c>
      <c r="KS6" s="170">
        <f t="shared" si="88"/>
        <v>8.8924003160321119E-3</v>
      </c>
      <c r="KT6" s="170">
        <f t="shared" si="89"/>
        <v>9.2277099081931463E-3</v>
      </c>
      <c r="KU6" s="170">
        <f t="shared" si="90"/>
        <v>9.5637010633644777E-3</v>
      </c>
      <c r="KV6" s="170">
        <f t="shared" si="91"/>
        <v>9.8995438621813179E-3</v>
      </c>
      <c r="KW6" s="170">
        <f t="shared" si="92"/>
        <v>1.0234379279660876E-2</v>
      </c>
      <c r="KX6" s="170">
        <f t="shared" si="93"/>
        <v>1.0567322529531091E-2</v>
      </c>
      <c r="KY6" s="170">
        <f t="shared" si="94"/>
        <v>1.0897466687354555E-2</v>
      </c>
      <c r="KZ6" s="170">
        <f t="shared" si="95"/>
        <v>1.1223886574278684E-2</v>
      </c>
      <c r="LA6" s="170">
        <f t="shared" si="96"/>
        <v>1.1545642880326367E-2</v>
      </c>
      <c r="LB6" s="170">
        <f t="shared" si="97"/>
        <v>1.1861786503343527E-2</v>
      </c>
      <c r="LC6" s="170">
        <f t="shared" si="98"/>
        <v>1.2171363077077149E-2</v>
      </c>
      <c r="LD6" s="170">
        <f t="shared" si="99"/>
        <v>1.2473417659404023E-2</v>
      </c>
      <c r="LE6" s="170">
        <f t="shared" si="100"/>
        <v>1.2766999549500193E-2</v>
      </c>
      <c r="LF6" s="170">
        <f t="shared" si="101"/>
        <v>1.3051167200765794E-2</v>
      </c>
      <c r="LG6" s="170">
        <f t="shared" si="102"/>
        <v>1.33249931946286E-2</v>
      </c>
      <c r="LH6" s="170">
        <f t="shared" si="103"/>
        <v>1.3587569238968717E-2</v>
      </c>
      <c r="LI6" s="170">
        <f t="shared" si="104"/>
        <v>1.3838011153859818E-2</v>
      </c>
      <c r="LJ6" s="170">
        <f t="shared" si="105"/>
        <v>1.4075463806628307E-2</v>
      </c>
      <c r="LK6" s="170">
        <f t="shared" si="106"/>
        <v>1.429910595790676E-2</v>
      </c>
      <c r="LL6" s="170">
        <f t="shared" si="107"/>
        <v>1.4508154980412509E-2</v>
      </c>
      <c r="LM6" s="170">
        <f t="shared" si="108"/>
        <v>1.4701871412623801E-2</v>
      </c>
      <c r="LN6" s="170">
        <f t="shared" si="109"/>
        <v>1.4879563310355321E-2</v>
      </c>
      <c r="LO6" s="170">
        <f t="shared" si="110"/>
        <v>1.5040590360450174E-2</v>
      </c>
      <c r="LP6" s="170">
        <f t="shared" si="111"/>
        <v>1.5184367722397923E-2</v>
      </c>
      <c r="LQ6" s="170">
        <f t="shared" si="112"/>
        <v>1.531036956564585E-2</v>
      </c>
      <c r="LR6" s="170">
        <f t="shared" si="113"/>
        <v>1.5418132272675272E-2</v>
      </c>
      <c r="LS6" s="170">
        <f t="shared" si="114"/>
        <v>1.5507257280544924E-2</v>
      </c>
      <c r="LT6" s="170">
        <f t="shared" si="115"/>
        <v>1.5577413536532346E-2</v>
      </c>
      <c r="LU6" s="170">
        <f t="shared" si="116"/>
        <v>1.56283395467018E-2</v>
      </c>
      <c r="LV6" s="170">
        <f t="shared" si="117"/>
        <v>1.565984499965933E-2</v>
      </c>
      <c r="LW6" s="170">
        <f t="shared" si="118"/>
        <v>1.56718119513851E-2</v>
      </c>
      <c r="LX6" s="170">
        <f t="shared" si="119"/>
        <v>1.5664195560820309E-2</v>
      </c>
      <c r="LY6" s="170">
        <f t="shared" si="120"/>
        <v>1.563702436978856E-2</v>
      </c>
      <c r="LZ6" s="170">
        <f t="shared" si="121"/>
        <v>1.5590400124806357E-2</v>
      </c>
      <c r="MA6" s="170">
        <f t="shared" si="122"/>
        <v>1.5524497142339534E-2</v>
      </c>
      <c r="MB6" s="170">
        <f t="shared" si="123"/>
        <v>1.5439561223047009E-2</v>
      </c>
      <c r="MC6" s="170">
        <f t="shared" si="124"/>
        <v>1.5335908124475901E-2</v>
      </c>
      <c r="MD6" s="170">
        <f t="shared" si="125"/>
        <v>1.5213921605488415E-2</v>
      </c>
      <c r="ME6" s="170">
        <f t="shared" si="126"/>
        <v>1.5074051059369009E-2</v>
      </c>
      <c r="MF6" s="170">
        <f t="shared" si="127"/>
        <v>1.4916808756039625E-2</v>
      </c>
      <c r="MG6" s="170">
        <f t="shared" si="128"/>
        <v>1.4742766717063606E-2</v>
      </c>
      <c r="MH6" s="170">
        <f t="shared" si="129"/>
        <v>1.4552553250110156E-2</v>
      </c>
      <c r="MI6" s="170">
        <f t="shared" si="130"/>
        <v>1.434684917225032E-2</v>
      </c>
      <c r="MJ6" s="170">
        <f t="shared" si="131"/>
        <v>1.4126383753834482E-2</v>
      </c>
      <c r="MK6" s="170">
        <f t="shared" si="132"/>
        <v>1.3891930416737714E-2</v>
      </c>
      <c r="ML6" s="170">
        <f t="shared" si="133"/>
        <v>1.3644302222434327E-2</v>
      </c>
      <c r="MM6" s="170">
        <f t="shared" si="134"/>
        <v>1.3384347186662751E-2</v>
      </c>
      <c r="MN6" s="170">
        <f t="shared" si="135"/>
        <v>1.3112943458357696E-2</v>
      </c>
      <c r="MO6" s="170">
        <f t="shared" si="136"/>
        <v>1.2830994401053989E-2</v>
      </c>
      <c r="MP6" s="170">
        <f t="shared" si="137"/>
        <v>1.2539423615106918E-2</v>
      </c>
      <c r="MQ6" s="170">
        <f t="shared" si="138"/>
        <v>1.2239169938832136E-2</v>
      </c>
      <c r="MR6" s="170">
        <f t="shared" si="139"/>
        <v>1.1931182466055141E-2</v>
      </c>
      <c r="MS6" s="170">
        <f t="shared" si="140"/>
        <v>1.1616415616590159E-2</v>
      </c>
      <c r="MT6" s="170">
        <f t="shared" si="141"/>
        <v>1.1295824294859655E-2</v>
      </c>
      <c r="MU6" s="170">
        <f t="shared" si="142"/>
        <v>1.0970359170241202E-2</v>
      </c>
      <c r="MV6" s="170">
        <f t="shared" si="143"/>
        <v>1.0640962110813742E-2</v>
      </c>
      <c r="MW6" s="170">
        <f t="shared" si="144"/>
        <v>1.0308561799999031E-2</v>
      </c>
      <c r="MX6" s="170">
        <f t="shared" si="145"/>
        <v>9.9740695631875074E-3</v>
      </c>
      <c r="MY6" s="170">
        <f t="shared" si="146"/>
        <v>9.6383754288340701E-3</v>
      </c>
      <c r="MZ6" s="170">
        <f t="shared" si="147"/>
        <v>9.302344445742787E-3</v>
      </c>
      <c r="NA6" s="170">
        <f t="shared" si="148"/>
        <v>8.9668132753661714E-3</v>
      </c>
      <c r="NB6" s="170">
        <f t="shared" si="149"/>
        <v>8.632587074960103E-3</v>
      </c>
      <c r="NC6" s="170">
        <f t="shared" si="150"/>
        <v>8.3004366843958954E-3</v>
      </c>
      <c r="ND6" s="170">
        <f t="shared" si="151"/>
        <v>7.9710961263717104E-3</v>
      </c>
      <c r="NE6" s="170">
        <f t="shared" si="152"/>
        <v>7.645260426721083E-3</v>
      </c>
      <c r="NF6" s="170">
        <f t="shared" si="153"/>
        <v>7.3235837585195794E-3</v>
      </c>
      <c r="NG6" s="170">
        <f t="shared" si="154"/>
        <v>7.0066779107728133E-3</v>
      </c>
      <c r="NH6" s="170">
        <f t="shared" si="155"/>
        <v>6.6951110796594649E-3</v>
      </c>
      <c r="NI6" s="170">
        <f t="shared" si="156"/>
        <v>6.3894069776276362E-3</v>
      </c>
      <c r="NJ6" s="170">
        <f t="shared" si="157"/>
        <v>6.0900442531262337E-3</v>
      </c>
      <c r="NK6" s="170">
        <f t="shared" si="158"/>
        <v>5.7974562114155876E-3</v>
      </c>
      <c r="NL6" s="170">
        <f t="shared" si="159"/>
        <v>5.512030824761191E-3</v>
      </c>
      <c r="NM6" s="170">
        <f t="shared" si="160"/>
        <v>5.234111018385809E-3</v>
      </c>
      <c r="NN6" s="170">
        <f t="shared" si="161"/>
        <v>4.9639952168496985E-3</v>
      </c>
      <c r="NO6" s="170">
        <f t="shared" si="162"/>
        <v>4.7019381340543346E-3</v>
      </c>
      <c r="NP6" s="170">
        <f t="shared" si="163"/>
        <v>4.4481517888268571E-3</v>
      </c>
      <c r="NQ6" s="170">
        <f t="shared" si="164"/>
        <v>4.2028067270420714E-3</v>
      </c>
      <c r="NR6" s="170">
        <f t="shared" si="165"/>
        <v>3.9660334304753896E-3</v>
      </c>
      <c r="NS6" s="170">
        <f t="shared" si="166"/>
        <v>3.7379238920491561E-3</v>
      </c>
      <c r="NT6" s="170">
        <f t="shared" si="167"/>
        <v>3.5185333368300993E-3</v>
      </c>
      <c r="NU6" s="170">
        <f t="shared" si="168"/>
        <v>3.3078820680481325E-3</v>
      </c>
      <c r="NV6" s="170">
        <f t="shared" si="169"/>
        <v>3.1059574175250002E-3</v>
      </c>
      <c r="NW6" s="170">
        <f t="shared" si="170"/>
        <v>2.9127157802126893E-3</v>
      </c>
      <c r="NX6" s="170">
        <f t="shared" si="171"/>
        <v>2.728084713031262E-3</v>
      </c>
      <c r="NY6" s="170">
        <f t="shared" si="172"/>
        <v>2.5519650788479705E-3</v>
      </c>
      <c r="NZ6" s="170">
        <f t="shared" si="173"/>
        <v>2.3842332172372932E-3</v>
      </c>
      <c r="OA6" s="170">
        <f t="shared" si="174"/>
        <v>2.2247431245872883E-3</v>
      </c>
      <c r="OB6" s="170">
        <f t="shared" si="175"/>
        <v>2.0733286271531559E-3</v>
      </c>
      <c r="OC6" s="170">
        <f t="shared" si="176"/>
        <v>1.9298055317860385E-3</v>
      </c>
      <c r="OD6" s="170">
        <f t="shared" si="177"/>
        <v>1.7939737402655857E-3</v>
      </c>
      <c r="OE6" s="170">
        <f t="shared" si="178"/>
        <v>1.6656193144207055E-3</v>
      </c>
      <c r="OF6" s="170">
        <f t="shared" si="179"/>
        <v>1.5445164805170696E-3</v>
      </c>
      <c r="OG6" s="170">
        <f t="shared" si="180"/>
        <v>1.4304295627054261E-3</v>
      </c>
      <c r="OH6" s="170">
        <f t="shared" si="181"/>
        <v>1.3231148366460871E-3</v>
      </c>
      <c r="OI6" s="170">
        <f t="shared" si="182"/>
        <v>1.2223222957372668E-3</v>
      </c>
      <c r="OJ6" s="170">
        <f t="shared" si="183"/>
        <v>1.1277973236646849E-3</v>
      </c>
      <c r="OK6" s="170">
        <f t="shared" si="184"/>
        <v>1.0392822682448253E-3</v>
      </c>
      <c r="OL6" s="170">
        <f t="shared" si="185"/>
        <v>9.5651791274341074E-4</v>
      </c>
      <c r="OM6" s="170">
        <f t="shared" si="186"/>
        <v>8.79244842004376E-4</v>
      </c>
      <c r="ON6" s="170">
        <f t="shared" si="187"/>
        <v>8.0720470181483255E-4</v>
      </c>
      <c r="OO6" s="170">
        <f t="shared" si="188"/>
        <v>7.4014135095129454E-4</v>
      </c>
      <c r="OP6" s="170">
        <f t="shared" si="189"/>
        <v>6.7780190629633508E-4</v>
      </c>
      <c r="OQ6" s="170">
        <f t="shared" si="190"/>
        <v>6.1993768227889938E-4</v>
      </c>
      <c r="OR6" s="170">
        <f t="shared" si="191"/>
        <v>5.6630502667278976E-4</v>
      </c>
      <c r="OS6" s="170">
        <f t="shared" si="192"/>
        <v>5.1666605548478532E-4</v>
      </c>
      <c r="OT6" s="170">
        <f t="shared" si="193"/>
        <v>4.7078929027611596E-4</v>
      </c>
      <c r="OU6" s="170">
        <f t="shared" si="194"/>
        <v>4.2845020178905338E-4</v>
      </c>
      <c r="OV6" s="170">
        <f t="shared" si="195"/>
        <v>3.8943166419584414E-4</v>
      </c>
      <c r="OW6" s="170">
        <f t="shared" si="196"/>
        <v>3.5352432465247599E-4</v>
      </c>
      <c r="OX6" s="170">
        <f t="shared" si="197"/>
        <v>3.2052689312800169E-4</v>
      </c>
      <c r="OY6" s="170">
        <f t="shared" si="198"/>
        <v>2.9024635769508939E-4</v>
      </c>
      <c r="OZ6" s="170">
        <f t="shared" si="199"/>
        <v>2.6249813061352169E-4</v>
      </c>
      <c r="PA6" s="170">
        <f t="shared" si="200"/>
        <v>2.371061306202098E-4</v>
      </c>
      <c r="PB6" s="170">
        <f t="shared" si="201"/>
        <v>2.1390280686200939E-4</v>
      </c>
      <c r="PC6" s="170">
        <f t="shared" si="202"/>
        <v>1.9272910987657021E-4</v>
      </c>
      <c r="PD6" s="170">
        <f t="shared" si="203"/>
        <v>1.7343441494699897E-4</v>
      </c>
      <c r="PE6" s="170">
        <f t="shared" si="204"/>
        <v>1.558764030338005E-4</v>
      </c>
      <c r="PF6" s="170">
        <f t="shared" si="205"/>
        <v>1.3992090432784991E-4</v>
      </c>
      <c r="PG6" s="170">
        <f t="shared" si="206"/>
        <v>1.2544170927642048E-4</v>
      </c>
      <c r="PH6" s="170">
        <f t="shared" si="207"/>
        <v>1.1232035171576195E-4</v>
      </c>
    </row>
    <row r="7" spans="1:425" x14ac:dyDescent="0.75">
      <c r="A7" s="4">
        <v>4</v>
      </c>
      <c r="B7" s="97">
        <f t="shared" si="208"/>
        <v>60</v>
      </c>
      <c r="C7" s="96">
        <v>120</v>
      </c>
      <c r="D7" s="97">
        <f t="shared" si="209"/>
        <v>240</v>
      </c>
      <c r="E7" s="36">
        <f t="shared" si="0"/>
        <v>1</v>
      </c>
      <c r="F7" s="36">
        <f t="shared" si="1"/>
        <v>0.5</v>
      </c>
      <c r="G7" s="74">
        <f t="shared" si="210"/>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211"/>
        <v>0.9</v>
      </c>
      <c r="W7" s="50">
        <f t="shared" si="212"/>
        <v>29.999999999999702</v>
      </c>
      <c r="X7" s="50">
        <f t="shared" si="215"/>
        <v>30.8999999999997</v>
      </c>
      <c r="Y7" s="50">
        <f t="shared" si="215"/>
        <v>31.799999999999699</v>
      </c>
      <c r="Z7" s="50">
        <f t="shared" si="215"/>
        <v>32.699999999999697</v>
      </c>
      <c r="AA7" s="50">
        <f t="shared" si="215"/>
        <v>33.599999999999696</v>
      </c>
      <c r="AB7" s="50">
        <f t="shared" si="215"/>
        <v>34.499999999999694</v>
      </c>
      <c r="AC7" s="50">
        <f t="shared" si="215"/>
        <v>35.399999999999693</v>
      </c>
      <c r="AD7" s="50">
        <f t="shared" si="215"/>
        <v>36.299999999999692</v>
      </c>
      <c r="AE7" s="50">
        <f t="shared" si="215"/>
        <v>37.19999999999969</v>
      </c>
      <c r="AF7" s="50">
        <f t="shared" si="215"/>
        <v>38.099999999999689</v>
      </c>
      <c r="AG7" s="50">
        <f t="shared" si="215"/>
        <v>38.999999999999687</v>
      </c>
      <c r="AH7" s="50">
        <f t="shared" si="215"/>
        <v>39.899999999999686</v>
      </c>
      <c r="AI7" s="50">
        <f t="shared" si="215"/>
        <v>40.799999999999685</v>
      </c>
      <c r="AJ7" s="50">
        <f t="shared" si="215"/>
        <v>41.699999999999683</v>
      </c>
      <c r="AK7" s="50">
        <f t="shared" si="215"/>
        <v>42.599999999999682</v>
      </c>
      <c r="AL7" s="50">
        <f t="shared" si="215"/>
        <v>43.49999999999968</v>
      </c>
      <c r="AM7" s="50">
        <f t="shared" si="215"/>
        <v>44.399999999999679</v>
      </c>
      <c r="AN7" s="50">
        <f t="shared" si="215"/>
        <v>45.299999999999677</v>
      </c>
      <c r="AO7" s="50">
        <f t="shared" si="215"/>
        <v>46.199999999999676</v>
      </c>
      <c r="AP7" s="50">
        <f t="shared" si="215"/>
        <v>47.099999999999675</v>
      </c>
      <c r="AQ7" s="50">
        <f t="shared" si="215"/>
        <v>47.999999999999673</v>
      </c>
      <c r="AR7" s="50">
        <f t="shared" si="215"/>
        <v>48.899999999999672</v>
      </c>
      <c r="AS7" s="50">
        <f t="shared" si="215"/>
        <v>49.79999999999967</v>
      </c>
      <c r="AT7" s="50">
        <f t="shared" si="215"/>
        <v>50.699999999999669</v>
      </c>
      <c r="AU7" s="50">
        <f t="shared" si="215"/>
        <v>51.599999999999667</v>
      </c>
      <c r="AV7" s="50">
        <f t="shared" si="215"/>
        <v>52.499999999999666</v>
      </c>
      <c r="AW7" s="50">
        <f t="shared" si="215"/>
        <v>53.399999999999665</v>
      </c>
      <c r="AX7" s="50">
        <f t="shared" si="215"/>
        <v>54.299999999999663</v>
      </c>
      <c r="AY7" s="50">
        <f t="shared" si="215"/>
        <v>55.199999999999662</v>
      </c>
      <c r="AZ7" s="50">
        <f t="shared" si="215"/>
        <v>56.09999999999966</v>
      </c>
      <c r="BA7" s="50">
        <f t="shared" si="215"/>
        <v>56.999999999999659</v>
      </c>
      <c r="BB7" s="50">
        <f t="shared" si="215"/>
        <v>57.899999999999658</v>
      </c>
      <c r="BC7" s="50">
        <f t="shared" si="215"/>
        <v>58.799999999999656</v>
      </c>
      <c r="BD7" s="50">
        <f t="shared" si="215"/>
        <v>59.699999999999655</v>
      </c>
      <c r="BE7" s="50">
        <f t="shared" si="215"/>
        <v>60.599999999999653</v>
      </c>
      <c r="BF7" s="50">
        <f t="shared" si="215"/>
        <v>61.499999999999652</v>
      </c>
      <c r="BG7" s="50">
        <f t="shared" si="215"/>
        <v>62.39999999999965</v>
      </c>
      <c r="BH7" s="50">
        <f t="shared" si="215"/>
        <v>63.299999999999649</v>
      </c>
      <c r="BI7" s="50">
        <f t="shared" si="215"/>
        <v>64.199999999999648</v>
      </c>
      <c r="BJ7" s="50">
        <f t="shared" si="215"/>
        <v>65.099999999999653</v>
      </c>
      <c r="BK7" s="50">
        <f t="shared" si="215"/>
        <v>65.999999999999659</v>
      </c>
      <c r="BL7" s="50">
        <f t="shared" si="215"/>
        <v>66.899999999999665</v>
      </c>
      <c r="BM7" s="50">
        <f t="shared" si="215"/>
        <v>67.79999999999967</v>
      </c>
      <c r="BN7" s="50">
        <f t="shared" si="215"/>
        <v>68.699999999999676</v>
      </c>
      <c r="BO7" s="50">
        <f t="shared" si="215"/>
        <v>69.599999999999682</v>
      </c>
      <c r="BP7" s="50">
        <f t="shared" si="215"/>
        <v>70.499999999999687</v>
      </c>
      <c r="BQ7" s="50">
        <f t="shared" si="215"/>
        <v>71.399999999999693</v>
      </c>
      <c r="BR7" s="50">
        <f t="shared" si="215"/>
        <v>72.299999999999699</v>
      </c>
      <c r="BS7" s="50">
        <f t="shared" si="215"/>
        <v>73.199999999999704</v>
      </c>
      <c r="BT7" s="50">
        <f t="shared" si="215"/>
        <v>74.09999999999971</v>
      </c>
      <c r="BU7" s="50">
        <f t="shared" si="215"/>
        <v>74.999999999999716</v>
      </c>
      <c r="BV7" s="50">
        <f t="shared" si="215"/>
        <v>75.899999999999721</v>
      </c>
      <c r="BW7" s="50">
        <f t="shared" si="215"/>
        <v>76.799999999999727</v>
      </c>
      <c r="BX7" s="50">
        <f t="shared" si="215"/>
        <v>77.699999999999733</v>
      </c>
      <c r="BY7" s="50">
        <f t="shared" si="215"/>
        <v>78.599999999999739</v>
      </c>
      <c r="BZ7" s="50">
        <f t="shared" si="215"/>
        <v>79.499999999999744</v>
      </c>
      <c r="CA7" s="50">
        <f t="shared" si="215"/>
        <v>80.39999999999975</v>
      </c>
      <c r="CB7" s="50">
        <f t="shared" si="215"/>
        <v>81.299999999999756</v>
      </c>
      <c r="CC7" s="50">
        <f t="shared" si="215"/>
        <v>82.199999999999761</v>
      </c>
      <c r="CD7" s="50">
        <f t="shared" si="215"/>
        <v>83.099999999999767</v>
      </c>
      <c r="CE7" s="50">
        <f t="shared" si="215"/>
        <v>83.999999999999773</v>
      </c>
      <c r="CF7" s="50">
        <f t="shared" si="215"/>
        <v>84.899999999999778</v>
      </c>
      <c r="CG7" s="50">
        <f t="shared" si="215"/>
        <v>85.799999999999784</v>
      </c>
      <c r="CH7" s="50">
        <f t="shared" si="215"/>
        <v>86.69999999999979</v>
      </c>
      <c r="CI7" s="50">
        <f t="shared" si="215"/>
        <v>87.599999999999795</v>
      </c>
      <c r="CJ7" s="50">
        <f t="shared" si="4"/>
        <v>88.499999999999801</v>
      </c>
      <c r="CK7" s="50">
        <f t="shared" si="4"/>
        <v>89.399999999999807</v>
      </c>
      <c r="CL7" s="50">
        <f t="shared" si="4"/>
        <v>90.299999999999812</v>
      </c>
      <c r="CM7" s="50">
        <f t="shared" si="4"/>
        <v>91.199999999999818</v>
      </c>
      <c r="CN7" s="50">
        <f t="shared" si="4"/>
        <v>92.099999999999824</v>
      </c>
      <c r="CO7" s="50">
        <f t="shared" si="4"/>
        <v>92.999999999999829</v>
      </c>
      <c r="CP7" s="50">
        <f t="shared" si="4"/>
        <v>93.899999999999835</v>
      </c>
      <c r="CQ7" s="50">
        <f t="shared" si="4"/>
        <v>94.799999999999841</v>
      </c>
      <c r="CR7" s="50">
        <f t="shared" si="4"/>
        <v>95.699999999999847</v>
      </c>
      <c r="CS7" s="50">
        <f t="shared" si="4"/>
        <v>96.599999999999852</v>
      </c>
      <c r="CT7" s="50">
        <f t="shared" si="4"/>
        <v>97.499999999999858</v>
      </c>
      <c r="CU7" s="50">
        <f t="shared" si="4"/>
        <v>98.399999999999864</v>
      </c>
      <c r="CV7" s="50">
        <f t="shared" si="4"/>
        <v>99.299999999999869</v>
      </c>
      <c r="CW7" s="50">
        <f t="shared" si="4"/>
        <v>100.19999999999987</v>
      </c>
      <c r="CX7" s="50">
        <f t="shared" si="4"/>
        <v>101.09999999999988</v>
      </c>
      <c r="CY7" s="50">
        <f t="shared" si="4"/>
        <v>101.99999999999989</v>
      </c>
      <c r="CZ7" s="50">
        <f t="shared" si="4"/>
        <v>102.89999999999989</v>
      </c>
      <c r="DA7" s="50">
        <f t="shared" si="4"/>
        <v>103.7999999999999</v>
      </c>
      <c r="DB7" s="50">
        <f t="shared" si="4"/>
        <v>104.6999999999999</v>
      </c>
      <c r="DC7" s="50">
        <f t="shared" si="4"/>
        <v>105.59999999999991</v>
      </c>
      <c r="DD7" s="50">
        <f t="shared" si="4"/>
        <v>106.49999999999991</v>
      </c>
      <c r="DE7" s="50">
        <f t="shared" si="4"/>
        <v>107.39999999999992</v>
      </c>
      <c r="DF7" s="50">
        <f t="shared" si="4"/>
        <v>108.29999999999993</v>
      </c>
      <c r="DG7" s="50">
        <f t="shared" si="4"/>
        <v>109.19999999999993</v>
      </c>
      <c r="DH7" s="50">
        <f t="shared" si="4"/>
        <v>110.09999999999994</v>
      </c>
      <c r="DI7" s="50">
        <f t="shared" si="4"/>
        <v>110.99999999999994</v>
      </c>
      <c r="DJ7" s="50">
        <f t="shared" si="4"/>
        <v>111.89999999999995</v>
      </c>
      <c r="DK7" s="50">
        <f t="shared" si="4"/>
        <v>112.79999999999995</v>
      </c>
      <c r="DL7" s="50">
        <f t="shared" si="4"/>
        <v>113.69999999999996</v>
      </c>
      <c r="DM7" s="50">
        <f t="shared" si="4"/>
        <v>114.59999999999997</v>
      </c>
      <c r="DN7" s="50">
        <f t="shared" si="4"/>
        <v>115.49999999999997</v>
      </c>
      <c r="DO7" s="50">
        <f t="shared" si="4"/>
        <v>116.39999999999998</v>
      </c>
      <c r="DP7" s="50">
        <f t="shared" si="4"/>
        <v>117.29999999999998</v>
      </c>
      <c r="DQ7" s="50">
        <f t="shared" si="4"/>
        <v>118.19999999999999</v>
      </c>
      <c r="DR7" s="50">
        <f t="shared" si="4"/>
        <v>119.1</v>
      </c>
      <c r="DS7" s="184">
        <f t="shared" si="213"/>
        <v>120</v>
      </c>
      <c r="DT7" s="50">
        <f t="shared" si="214"/>
        <v>120.9</v>
      </c>
      <c r="DU7" s="50">
        <f t="shared" si="216"/>
        <v>121.80000000000001</v>
      </c>
      <c r="DV7" s="50">
        <f t="shared" si="216"/>
        <v>122.70000000000002</v>
      </c>
      <c r="DW7" s="50">
        <f t="shared" si="216"/>
        <v>123.60000000000002</v>
      </c>
      <c r="DX7" s="50">
        <f t="shared" si="216"/>
        <v>124.50000000000003</v>
      </c>
      <c r="DY7" s="50">
        <f t="shared" si="216"/>
        <v>125.40000000000003</v>
      </c>
      <c r="DZ7" s="50">
        <f t="shared" si="216"/>
        <v>126.30000000000004</v>
      </c>
      <c r="EA7" s="50">
        <f t="shared" si="216"/>
        <v>127.20000000000005</v>
      </c>
      <c r="EB7" s="50">
        <f t="shared" si="216"/>
        <v>128.10000000000005</v>
      </c>
      <c r="EC7" s="50">
        <f t="shared" si="216"/>
        <v>129.00000000000006</v>
      </c>
      <c r="ED7" s="50">
        <f t="shared" si="216"/>
        <v>129.90000000000006</v>
      </c>
      <c r="EE7" s="50">
        <f t="shared" si="216"/>
        <v>130.80000000000007</v>
      </c>
      <c r="EF7" s="50">
        <f t="shared" si="216"/>
        <v>131.70000000000007</v>
      </c>
      <c r="EG7" s="50">
        <f t="shared" si="216"/>
        <v>132.60000000000008</v>
      </c>
      <c r="EH7" s="50">
        <f t="shared" si="216"/>
        <v>133.50000000000009</v>
      </c>
      <c r="EI7" s="50">
        <f t="shared" si="216"/>
        <v>134.40000000000009</v>
      </c>
      <c r="EJ7" s="50">
        <f t="shared" si="216"/>
        <v>135.3000000000001</v>
      </c>
      <c r="EK7" s="50">
        <f t="shared" si="216"/>
        <v>136.2000000000001</v>
      </c>
      <c r="EL7" s="50">
        <f t="shared" si="216"/>
        <v>137.10000000000011</v>
      </c>
      <c r="EM7" s="50">
        <f t="shared" si="216"/>
        <v>138.00000000000011</v>
      </c>
      <c r="EN7" s="50">
        <f t="shared" si="216"/>
        <v>138.90000000000012</v>
      </c>
      <c r="EO7" s="50">
        <f t="shared" si="216"/>
        <v>139.80000000000013</v>
      </c>
      <c r="EP7" s="50">
        <f t="shared" si="216"/>
        <v>140.70000000000013</v>
      </c>
      <c r="EQ7" s="50">
        <f t="shared" si="216"/>
        <v>141.60000000000014</v>
      </c>
      <c r="ER7" s="50">
        <f t="shared" si="216"/>
        <v>142.50000000000014</v>
      </c>
      <c r="ES7" s="50">
        <f t="shared" si="216"/>
        <v>143.40000000000015</v>
      </c>
      <c r="ET7" s="50">
        <f t="shared" si="216"/>
        <v>144.30000000000015</v>
      </c>
      <c r="EU7" s="50">
        <f t="shared" si="216"/>
        <v>145.20000000000016</v>
      </c>
      <c r="EV7" s="50">
        <f t="shared" si="216"/>
        <v>146.10000000000016</v>
      </c>
      <c r="EW7" s="50">
        <f t="shared" si="216"/>
        <v>147.00000000000017</v>
      </c>
      <c r="EX7" s="50">
        <f t="shared" si="216"/>
        <v>147.90000000000018</v>
      </c>
      <c r="EY7" s="50">
        <f t="shared" si="216"/>
        <v>148.80000000000018</v>
      </c>
      <c r="EZ7" s="50">
        <f t="shared" si="216"/>
        <v>149.70000000000019</v>
      </c>
      <c r="FA7" s="50">
        <f t="shared" si="216"/>
        <v>150.60000000000019</v>
      </c>
      <c r="FB7" s="50">
        <f t="shared" si="216"/>
        <v>151.5000000000002</v>
      </c>
      <c r="FC7" s="50">
        <f t="shared" si="216"/>
        <v>152.4000000000002</v>
      </c>
      <c r="FD7" s="50">
        <f t="shared" si="216"/>
        <v>153.30000000000021</v>
      </c>
      <c r="FE7" s="50">
        <f t="shared" si="216"/>
        <v>154.20000000000022</v>
      </c>
      <c r="FF7" s="50">
        <f t="shared" si="216"/>
        <v>155.10000000000022</v>
      </c>
      <c r="FG7" s="50">
        <f t="shared" si="216"/>
        <v>156.00000000000023</v>
      </c>
      <c r="FH7" s="50">
        <f t="shared" si="216"/>
        <v>156.90000000000023</v>
      </c>
      <c r="FI7" s="50">
        <f t="shared" si="216"/>
        <v>157.80000000000024</v>
      </c>
      <c r="FJ7" s="50">
        <f t="shared" si="216"/>
        <v>158.70000000000024</v>
      </c>
      <c r="FK7" s="50">
        <f t="shared" si="216"/>
        <v>159.60000000000025</v>
      </c>
      <c r="FL7" s="50">
        <f t="shared" si="216"/>
        <v>160.50000000000026</v>
      </c>
      <c r="FM7" s="50">
        <f t="shared" si="216"/>
        <v>161.40000000000026</v>
      </c>
      <c r="FN7" s="50">
        <f t="shared" si="216"/>
        <v>162.30000000000027</v>
      </c>
      <c r="FO7" s="50">
        <f t="shared" si="216"/>
        <v>163.20000000000027</v>
      </c>
      <c r="FP7" s="50">
        <f t="shared" si="216"/>
        <v>164.10000000000028</v>
      </c>
      <c r="FQ7" s="50">
        <f t="shared" si="216"/>
        <v>165.00000000000028</v>
      </c>
      <c r="FR7" s="50">
        <f t="shared" si="216"/>
        <v>165.90000000000029</v>
      </c>
      <c r="FS7" s="50">
        <f t="shared" si="216"/>
        <v>166.8000000000003</v>
      </c>
      <c r="FT7" s="50">
        <f t="shared" si="216"/>
        <v>167.7000000000003</v>
      </c>
      <c r="FU7" s="50">
        <f t="shared" si="216"/>
        <v>168.60000000000031</v>
      </c>
      <c r="FV7" s="50">
        <f t="shared" si="216"/>
        <v>169.50000000000031</v>
      </c>
      <c r="FW7" s="50">
        <f t="shared" si="216"/>
        <v>170.40000000000032</v>
      </c>
      <c r="FX7" s="50">
        <f t="shared" si="216"/>
        <v>171.30000000000032</v>
      </c>
      <c r="FY7" s="50">
        <f t="shared" si="216"/>
        <v>172.20000000000033</v>
      </c>
      <c r="FZ7" s="50">
        <f t="shared" si="216"/>
        <v>173.10000000000034</v>
      </c>
      <c r="GA7" s="50">
        <f t="shared" si="216"/>
        <v>174.00000000000034</v>
      </c>
      <c r="GB7" s="50">
        <f t="shared" si="216"/>
        <v>174.90000000000035</v>
      </c>
      <c r="GC7" s="50">
        <f t="shared" si="216"/>
        <v>175.80000000000035</v>
      </c>
      <c r="GD7" s="50">
        <f t="shared" si="216"/>
        <v>176.70000000000036</v>
      </c>
      <c r="GE7" s="50">
        <f t="shared" si="216"/>
        <v>177.60000000000036</v>
      </c>
      <c r="GF7" s="50">
        <f t="shared" si="216"/>
        <v>178.50000000000037</v>
      </c>
      <c r="GG7" s="50">
        <f t="shared" si="6"/>
        <v>179.40000000000038</v>
      </c>
      <c r="GH7" s="50">
        <f t="shared" si="6"/>
        <v>180.30000000000038</v>
      </c>
      <c r="GI7" s="50">
        <f t="shared" si="6"/>
        <v>181.20000000000039</v>
      </c>
      <c r="GJ7" s="50">
        <f t="shared" si="6"/>
        <v>182.10000000000039</v>
      </c>
      <c r="GK7" s="50">
        <f t="shared" si="6"/>
        <v>183.0000000000004</v>
      </c>
      <c r="GL7" s="50">
        <f t="shared" si="6"/>
        <v>183.9000000000004</v>
      </c>
      <c r="GM7" s="50">
        <f t="shared" si="6"/>
        <v>184.80000000000041</v>
      </c>
      <c r="GN7" s="50">
        <f t="shared" si="6"/>
        <v>185.70000000000041</v>
      </c>
      <c r="GO7" s="50">
        <f t="shared" si="6"/>
        <v>186.60000000000042</v>
      </c>
      <c r="GP7" s="50">
        <f t="shared" si="6"/>
        <v>187.50000000000043</v>
      </c>
      <c r="GQ7" s="50">
        <f t="shared" si="6"/>
        <v>188.40000000000043</v>
      </c>
      <c r="GR7" s="50">
        <f t="shared" si="6"/>
        <v>189.30000000000044</v>
      </c>
      <c r="GS7" s="50">
        <f t="shared" si="6"/>
        <v>190.20000000000044</v>
      </c>
      <c r="GT7" s="50">
        <f t="shared" si="6"/>
        <v>191.10000000000045</v>
      </c>
      <c r="GU7" s="50">
        <f t="shared" si="6"/>
        <v>192.00000000000045</v>
      </c>
      <c r="GV7" s="50">
        <f t="shared" si="6"/>
        <v>192.90000000000046</v>
      </c>
      <c r="GW7" s="50">
        <f t="shared" si="6"/>
        <v>193.80000000000047</v>
      </c>
      <c r="GX7" s="50">
        <f t="shared" si="6"/>
        <v>194.70000000000047</v>
      </c>
      <c r="GY7" s="50">
        <f t="shared" si="6"/>
        <v>195.60000000000048</v>
      </c>
      <c r="GZ7" s="50">
        <f t="shared" si="6"/>
        <v>196.50000000000048</v>
      </c>
      <c r="HA7" s="50">
        <f t="shared" si="6"/>
        <v>197.40000000000049</v>
      </c>
      <c r="HB7" s="50">
        <f t="shared" si="6"/>
        <v>198.30000000000049</v>
      </c>
      <c r="HC7" s="50">
        <f t="shared" si="6"/>
        <v>199.2000000000005</v>
      </c>
      <c r="HD7" s="50">
        <f t="shared" si="6"/>
        <v>200.10000000000051</v>
      </c>
      <c r="HE7" s="50">
        <f t="shared" si="6"/>
        <v>201.00000000000051</v>
      </c>
      <c r="HF7" s="50">
        <f t="shared" si="6"/>
        <v>201.90000000000052</v>
      </c>
      <c r="HG7" s="50">
        <f t="shared" si="6"/>
        <v>202.80000000000052</v>
      </c>
      <c r="HH7" s="50">
        <f t="shared" si="6"/>
        <v>203.70000000000053</v>
      </c>
      <c r="HI7" s="50">
        <f t="shared" si="6"/>
        <v>204.60000000000053</v>
      </c>
      <c r="HJ7" s="50">
        <f t="shared" si="6"/>
        <v>205.50000000000054</v>
      </c>
      <c r="HK7" s="50">
        <f t="shared" si="6"/>
        <v>206.40000000000055</v>
      </c>
      <c r="HL7" s="50">
        <f t="shared" si="6"/>
        <v>207.30000000000055</v>
      </c>
      <c r="HM7" s="50">
        <f t="shared" si="6"/>
        <v>208.20000000000056</v>
      </c>
      <c r="HN7" s="50">
        <f t="shared" si="6"/>
        <v>209.10000000000056</v>
      </c>
      <c r="HO7" s="50">
        <f t="shared" si="6"/>
        <v>210.00000000000057</v>
      </c>
      <c r="HP7" s="170">
        <f t="shared" si="7"/>
        <v>7.4653783114009341E-5</v>
      </c>
      <c r="HQ7" s="170">
        <f t="shared" si="8"/>
        <v>8.1862182054886855E-5</v>
      </c>
      <c r="HR7" s="170">
        <f t="shared" si="9"/>
        <v>8.9691833202264594E-5</v>
      </c>
      <c r="HS7" s="170">
        <f t="shared" si="10"/>
        <v>9.8188488014783887E-5</v>
      </c>
      <c r="HT7" s="170">
        <f t="shared" si="11"/>
        <v>1.074005071813289E-4</v>
      </c>
      <c r="HU7" s="170">
        <f t="shared" si="12"/>
        <v>1.1737893911082735E-4</v>
      </c>
      <c r="HV7" s="170">
        <f t="shared" si="13"/>
        <v>1.2817759410937499E-4</v>
      </c>
      <c r="HW7" s="170">
        <f t="shared" si="14"/>
        <v>1.3985311345257695E-4</v>
      </c>
      <c r="HX7" s="170">
        <f t="shared" si="15"/>
        <v>1.5246503251819884E-4</v>
      </c>
      <c r="HY7" s="170">
        <f t="shared" si="16"/>
        <v>1.6607583710326036E-4</v>
      </c>
      <c r="HZ7" s="170">
        <f t="shared" si="17"/>
        <v>1.8075101201106423E-4</v>
      </c>
      <c r="IA7" s="170">
        <f t="shared" si="18"/>
        <v>1.9655908095787486E-4</v>
      </c>
      <c r="IB7" s="170">
        <f t="shared" si="19"/>
        <v>2.1357163681654941E-4</v>
      </c>
      <c r="IC7" s="170">
        <f t="shared" si="20"/>
        <v>2.318633611859677E-4</v>
      </c>
      <c r="ID7" s="170">
        <f t="shared" si="21"/>
        <v>2.5151203225114898E-4</v>
      </c>
      <c r="IE7" s="170">
        <f t="shared" si="22"/>
        <v>2.7259851988009555E-4</v>
      </c>
      <c r="IF7" s="170">
        <f t="shared" si="23"/>
        <v>2.9520676689022884E-4</v>
      </c>
      <c r="IG7" s="170">
        <f t="shared" si="24"/>
        <v>3.1942375541040257E-4</v>
      </c>
      <c r="IH7" s="170">
        <f t="shared" si="25"/>
        <v>3.453394572644404E-4</v>
      </c>
      <c r="II7" s="170">
        <f t="shared" si="26"/>
        <v>3.7304676730958548E-4</v>
      </c>
      <c r="IJ7" s="170">
        <f t="shared" si="27"/>
        <v>4.0264141867866381E-4</v>
      </c>
      <c r="IK7" s="170">
        <f t="shared" si="28"/>
        <v>4.3422187889875899E-4</v>
      </c>
      <c r="IL7" s="170">
        <f t="shared" si="29"/>
        <v>4.6788922589221317E-4</v>
      </c>
      <c r="IM7" s="170">
        <f t="shared" si="30"/>
        <v>5.0374700290835642E-4</v>
      </c>
      <c r="IN7" s="170">
        <f t="shared" si="31"/>
        <v>5.4190105148687782E-4</v>
      </c>
      <c r="IO7" s="170">
        <f t="shared" si="32"/>
        <v>5.8245932161663308E-4</v>
      </c>
      <c r="IP7" s="170">
        <f t="shared" si="33"/>
        <v>6.2553165832717719E-4</v>
      </c>
      <c r="IQ7" s="170">
        <f t="shared" si="34"/>
        <v>6.7122956403474867E-4</v>
      </c>
      <c r="IR7" s="170">
        <f t="shared" si="35"/>
        <v>7.1966593605991532E-4</v>
      </c>
      <c r="IS7" s="170">
        <f t="shared" si="36"/>
        <v>7.7095477884075601E-4</v>
      </c>
      <c r="IT7" s="170">
        <f t="shared" si="37"/>
        <v>8.252108904832756E-4</v>
      </c>
      <c r="IU7" s="170">
        <f t="shared" si="38"/>
        <v>8.8254952341966302E-4</v>
      </c>
      <c r="IV7" s="170">
        <f t="shared" si="39"/>
        <v>9.4308601908477997E-4</v>
      </c>
      <c r="IW7" s="170">
        <f t="shared" si="40"/>
        <v>1.0069354166716345E-3</v>
      </c>
      <c r="IX7" s="170">
        <f t="shared" si="41"/>
        <v>1.0742120361870861E-3</v>
      </c>
      <c r="IY7" s="170">
        <f t="shared" si="42"/>
        <v>1.1450290361991894E-3</v>
      </c>
      <c r="IZ7" s="170">
        <f t="shared" si="43"/>
        <v>1.2194979468466702E-3</v>
      </c>
      <c r="JA7" s="170">
        <f t="shared" si="44"/>
        <v>1.2977281788683526E-3</v>
      </c>
      <c r="JB7" s="170">
        <f t="shared" si="45"/>
        <v>1.3798265096048971E-3</v>
      </c>
      <c r="JC7" s="170">
        <f t="shared" si="46"/>
        <v>1.4658965471261414E-3</v>
      </c>
      <c r="JD7" s="170">
        <f t="shared" si="47"/>
        <v>1.5560381738432701E-3</v>
      </c>
      <c r="JE7" s="170">
        <f t="shared" si="48"/>
        <v>1.650346971174946E-3</v>
      </c>
      <c r="JF7" s="170">
        <f t="shared" si="49"/>
        <v>1.7489136270488696E-3</v>
      </c>
      <c r="JG7" s="170">
        <f t="shared" si="50"/>
        <v>1.8518233282336046E-3</v>
      </c>
      <c r="JH7" s="170">
        <f t="shared" si="51"/>
        <v>1.959155139708305E-3</v>
      </c>
      <c r="JI7" s="170">
        <f t="shared" si="52"/>
        <v>2.0709813734885274E-3</v>
      </c>
      <c r="JJ7" s="170">
        <f t="shared" si="53"/>
        <v>2.1873669495328105E-3</v>
      </c>
      <c r="JK7" s="170">
        <f t="shared" si="54"/>
        <v>2.3083687515554562E-3</v>
      </c>
      <c r="JL7" s="170">
        <f t="shared" si="55"/>
        <v>2.4340349807638246E-3</v>
      </c>
      <c r="JM7" s="170">
        <f t="shared" si="56"/>
        <v>2.5644045107218521E-3</v>
      </c>
      <c r="JN7" s="170">
        <f t="shared" si="57"/>
        <v>2.6995062467130922E-3</v>
      </c>
      <c r="JO7" s="170">
        <f t="shared" si="58"/>
        <v>2.8393584931347736E-3</v>
      </c>
      <c r="JP7" s="170">
        <f t="shared" si="59"/>
        <v>2.983968332596836E-3</v>
      </c>
      <c r="JQ7" s="170">
        <f t="shared" si="60"/>
        <v>3.1333310205250461E-3</v>
      </c>
      <c r="JR7" s="170">
        <f t="shared" si="61"/>
        <v>3.2874293991729375E-3</v>
      </c>
      <c r="JS7" s="170">
        <f t="shared" si="62"/>
        <v>3.4462333350318741E-3</v>
      </c>
      <c r="JT7" s="170">
        <f t="shared" si="63"/>
        <v>3.6096991836900437E-3</v>
      </c>
      <c r="JU7" s="170">
        <f t="shared" si="64"/>
        <v>3.7777692862282697E-3</v>
      </c>
      <c r="JV7" s="170">
        <f t="shared" si="65"/>
        <v>3.950371501251394E-3</v>
      </c>
      <c r="JW7" s="170">
        <f t="shared" si="66"/>
        <v>4.1274187766375658E-3</v>
      </c>
      <c r="JX7" s="170">
        <f t="shared" si="67"/>
        <v>4.3088087650426628E-3</v>
      </c>
      <c r="JY7" s="170">
        <f t="shared" si="68"/>
        <v>4.4944234871223936E-3</v>
      </c>
      <c r="JZ7" s="170">
        <f t="shared" si="69"/>
        <v>4.6841290463295595E-3</v>
      </c>
      <c r="KA7" s="170">
        <f t="shared" si="70"/>
        <v>4.8777753990078996E-3</v>
      </c>
      <c r="KB7" s="170">
        <f t="shared" si="71"/>
        <v>5.0751961833366329E-3</v>
      </c>
      <c r="KC7" s="170">
        <f t="shared" si="72"/>
        <v>5.2762086104810686E-3</v>
      </c>
      <c r="KD7" s="170">
        <f t="shared" si="73"/>
        <v>5.480613421074778E-3</v>
      </c>
      <c r="KE7" s="170">
        <f t="shared" si="74"/>
        <v>5.6881949098981453E-3</v>
      </c>
      <c r="KF7" s="170">
        <f t="shared" si="75"/>
        <v>5.8987210213275222E-3</v>
      </c>
      <c r="KG7" s="170">
        <f t="shared" si="76"/>
        <v>6.1119435178094862E-3</v>
      </c>
      <c r="KH7" s="170">
        <f t="shared" si="77"/>
        <v>6.3275982232675375E-3</v>
      </c>
      <c r="KI7" s="170">
        <f t="shared" si="78"/>
        <v>6.5454053429750058E-3</v>
      </c>
      <c r="KJ7" s="170">
        <f t="shared" si="79"/>
        <v>6.7650698610304963E-3</v>
      </c>
      <c r="KK7" s="170">
        <f t="shared" si="80"/>
        <v>6.9862820161523901E-3</v>
      </c>
      <c r="KL7" s="170">
        <f t="shared" si="81"/>
        <v>7.2087178560697185E-3</v>
      </c>
      <c r="KM7" s="170">
        <f t="shared" si="82"/>
        <v>7.432039870330278E-3</v>
      </c>
      <c r="KN7" s="170">
        <f t="shared" si="83"/>
        <v>7.6558977008765764E-3</v>
      </c>
      <c r="KO7" s="170">
        <f t="shared" si="84"/>
        <v>7.8799289292586644E-3</v>
      </c>
      <c r="KP7" s="170">
        <f t="shared" si="85"/>
        <v>8.1037599388640198E-3</v>
      </c>
      <c r="KQ7" s="170">
        <f t="shared" si="86"/>
        <v>8.3270068500512166E-3</v>
      </c>
      <c r="KR7" s="170">
        <f t="shared" si="87"/>
        <v>8.5492765255804539E-3</v>
      </c>
      <c r="KS7" s="170">
        <f t="shared" si="88"/>
        <v>8.7701676432432648E-3</v>
      </c>
      <c r="KT7" s="170">
        <f t="shared" si="89"/>
        <v>8.9892718321101621E-3</v>
      </c>
      <c r="KU7" s="170">
        <f t="shared" si="90"/>
        <v>9.2061748683420607E-3</v>
      </c>
      <c r="KV7" s="170">
        <f t="shared" si="91"/>
        <v>9.4204579260533973E-3</v>
      </c>
      <c r="KW7" s="170">
        <f t="shared" si="92"/>
        <v>9.6316988782752938E-3</v>
      </c>
      <c r="KX7" s="170">
        <f t="shared" si="93"/>
        <v>9.8394736426501376E-3</v>
      </c>
      <c r="KY7" s="170">
        <f t="shared" si="94"/>
        <v>1.0043357566098003E-2</v>
      </c>
      <c r="KZ7" s="170">
        <f t="shared" si="95"/>
        <v>1.0242926842334093E-2</v>
      </c>
      <c r="LA7" s="170">
        <f t="shared" si="96"/>
        <v>1.0437759955788328E-2</v>
      </c>
      <c r="LB7" s="170">
        <f t="shared" si="97"/>
        <v>1.0627439145186393E-2</v>
      </c>
      <c r="LC7" s="170">
        <f t="shared" si="98"/>
        <v>1.0811551879799063E-2</v>
      </c>
      <c r="LD7" s="170">
        <f t="shared" si="99"/>
        <v>1.098969234115625E-2</v>
      </c>
      <c r="LE7" s="170">
        <f t="shared" si="100"/>
        <v>1.1161462902856073E-2</v>
      </c>
      <c r="LF7" s="170">
        <f t="shared" si="101"/>
        <v>1.1326475600979805E-2</v>
      </c>
      <c r="LG7" s="170">
        <f t="shared" si="102"/>
        <v>1.1484353587552181E-2</v>
      </c>
      <c r="LH7" s="170">
        <f t="shared" si="103"/>
        <v>1.1634732559464888E-2</v>
      </c>
      <c r="LI7" s="170">
        <f t="shared" si="104"/>
        <v>1.1777262155309814E-2</v>
      </c>
      <c r="LJ7" s="170">
        <f t="shared" si="105"/>
        <v>1.1911607312648604E-2</v>
      </c>
      <c r="LK7" s="170">
        <f t="shared" si="106"/>
        <v>1.2037449578376179E-2</v>
      </c>
      <c r="LL7" s="170">
        <f t="shared" si="107"/>
        <v>1.2154488365017891E-2</v>
      </c>
      <c r="LM7" s="170">
        <f t="shared" si="108"/>
        <v>1.2262442146032405E-2</v>
      </c>
      <c r="LN7" s="170">
        <f t="shared" si="109"/>
        <v>1.2361049583473475E-2</v>
      </c>
      <c r="LO7" s="170">
        <f t="shared" si="110"/>
        <v>1.245007058169275E-2</v>
      </c>
      <c r="LP7" s="170">
        <f t="shared" si="111"/>
        <v>1.2529287261139874E-2</v>
      </c>
      <c r="LQ7" s="170">
        <f t="shared" si="112"/>
        <v>1.2598504846733498E-2</v>
      </c>
      <c r="LR7" s="170">
        <f t="shared" si="113"/>
        <v>1.2657552465734401E-2</v>
      </c>
      <c r="LS7" s="170">
        <f t="shared" si="114"/>
        <v>1.2706283850546739E-2</v>
      </c>
      <c r="LT7" s="170">
        <f t="shared" si="115"/>
        <v>1.2744577942401894E-2</v>
      </c>
      <c r="LU7" s="170">
        <f t="shared" si="116"/>
        <v>1.2772339392437784E-2</v>
      </c>
      <c r="LV7" s="170">
        <f t="shared" si="117"/>
        <v>1.2789498957270879E-2</v>
      </c>
      <c r="LW7" s="170">
        <f t="shared" si="118"/>
        <v>1.2796013786763975E-2</v>
      </c>
      <c r="LX7" s="170">
        <f t="shared" si="119"/>
        <v>1.2791867602315923E-2</v>
      </c>
      <c r="LY7" s="170">
        <f t="shared" si="120"/>
        <v>1.2777070764635006E-2</v>
      </c>
      <c r="LZ7" s="170">
        <f t="shared" si="121"/>
        <v>1.2751660230601121E-2</v>
      </c>
      <c r="MA7" s="170">
        <f t="shared" si="122"/>
        <v>1.2715699399468068E-2</v>
      </c>
      <c r="MB7" s="170">
        <f t="shared" si="123"/>
        <v>1.2669277849301785E-2</v>
      </c>
      <c r="MC7" s="170">
        <f t="shared" si="124"/>
        <v>1.2612510965188043E-2</v>
      </c>
      <c r="MD7" s="170">
        <f t="shared" si="125"/>
        <v>1.2545539461369364E-2</v>
      </c>
      <c r="ME7" s="170">
        <f t="shared" si="126"/>
        <v>1.2468528800081024E-2</v>
      </c>
      <c r="MF7" s="170">
        <f t="shared" si="127"/>
        <v>1.2381668510445497E-2</v>
      </c>
      <c r="MG7" s="170">
        <f t="shared" si="128"/>
        <v>1.2285171411349221E-2</v>
      </c>
      <c r="MH7" s="170">
        <f t="shared" si="129"/>
        <v>1.2179272742761081E-2</v>
      </c>
      <c r="MI7" s="170">
        <f t="shared" si="130"/>
        <v>1.2064229210454438E-2</v>
      </c>
      <c r="MJ7" s="170">
        <f t="shared" si="131"/>
        <v>1.1940317949560868E-2</v>
      </c>
      <c r="MK7" s="170">
        <f t="shared" si="132"/>
        <v>1.1807835412810198E-2</v>
      </c>
      <c r="ML7" s="170">
        <f t="shared" si="133"/>
        <v>1.1667096189695423E-2</v>
      </c>
      <c r="MM7" s="170">
        <f t="shared" si="134"/>
        <v>1.151843176314026E-2</v>
      </c>
      <c r="MN7" s="170">
        <f t="shared" si="135"/>
        <v>1.1362189210538977E-2</v>
      </c>
      <c r="MO7" s="170">
        <f t="shared" si="136"/>
        <v>1.1198729856281514E-2</v>
      </c>
      <c r="MP7" s="170">
        <f t="shared" si="137"/>
        <v>1.1028427883070107E-2</v>
      </c>
      <c r="MQ7" s="170">
        <f t="shared" si="138"/>
        <v>1.0851668909476225E-2</v>
      </c>
      <c r="MR7" s="170">
        <f t="shared" si="139"/>
        <v>1.0668848541277849E-2</v>
      </c>
      <c r="MS7" s="170">
        <f t="shared" si="140"/>
        <v>1.048037090415729E-2</v>
      </c>
      <c r="MT7" s="170">
        <f t="shared" si="141"/>
        <v>1.0286647165329229E-2</v>
      </c>
      <c r="MU7" s="170">
        <f t="shared" si="142"/>
        <v>1.0088094051608154E-2</v>
      </c>
      <c r="MV7" s="170">
        <f t="shared" si="143"/>
        <v>9.8851323713155682E-3</v>
      </c>
      <c r="MW7" s="170">
        <f t="shared" si="144"/>
        <v>9.678185547271333E-3</v>
      </c>
      <c r="MX7" s="170">
        <f t="shared" si="145"/>
        <v>9.4676781679128193E-3</v>
      </c>
      <c r="MY7" s="170">
        <f t="shared" si="146"/>
        <v>9.254034563342145E-3</v>
      </c>
      <c r="MZ7" s="170">
        <f t="shared" si="147"/>
        <v>9.0376774128184695E-3</v>
      </c>
      <c r="NA7" s="170">
        <f t="shared" si="148"/>
        <v>8.8190263898920637E-3</v>
      </c>
      <c r="NB7" s="170">
        <f t="shared" si="149"/>
        <v>8.5984968510226766E-3</v>
      </c>
      <c r="NC7" s="170">
        <f t="shared" si="150"/>
        <v>8.376498573140094E-3</v>
      </c>
      <c r="ND7" s="170">
        <f t="shared" si="151"/>
        <v>8.1534345451932701E-3</v>
      </c>
      <c r="NE7" s="170">
        <f t="shared" si="152"/>
        <v>7.9296998182995584E-3</v>
      </c>
      <c r="NF7" s="170">
        <f t="shared" si="153"/>
        <v>7.7056804186513448E-3</v>
      </c>
      <c r="NG7" s="170">
        <f t="shared" si="154"/>
        <v>7.4817523268675013E-3</v>
      </c>
      <c r="NH7" s="170">
        <f t="shared" si="155"/>
        <v>7.2582805269955425E-3</v>
      </c>
      <c r="NI7" s="170">
        <f t="shared" si="156"/>
        <v>7.0356181278808903E-3</v>
      </c>
      <c r="NJ7" s="170">
        <f t="shared" si="157"/>
        <v>6.8141055591262522E-3</v>
      </c>
      <c r="NK7" s="170">
        <f t="shared" si="158"/>
        <v>6.5940698433704231E-3</v>
      </c>
      <c r="NL7" s="170">
        <f t="shared" si="159"/>
        <v>6.3758239461254723E-3</v>
      </c>
      <c r="NM7" s="170">
        <f t="shared" si="160"/>
        <v>6.159666203928018E-3</v>
      </c>
      <c r="NN7" s="170">
        <f t="shared" si="161"/>
        <v>5.9458798310869695E-3</v>
      </c>
      <c r="NO7" s="170">
        <f t="shared" si="162"/>
        <v>5.7347325048506268E-3</v>
      </c>
      <c r="NP7" s="170">
        <f t="shared" si="163"/>
        <v>5.5264760283724786E-3</v>
      </c>
      <c r="NQ7" s="170">
        <f t="shared" si="164"/>
        <v>5.3213460704309773E-3</v>
      </c>
      <c r="NR7" s="170">
        <f t="shared" si="165"/>
        <v>5.1195619804556636E-3</v>
      </c>
      <c r="NS7" s="170">
        <f t="shared" si="166"/>
        <v>4.9213266770332699E-3</v>
      </c>
      <c r="NT7" s="170">
        <f t="shared" si="167"/>
        <v>4.7268266077140075E-3</v>
      </c>
      <c r="NU7" s="170">
        <f t="shared" si="168"/>
        <v>4.5362317776124596E-3</v>
      </c>
      <c r="NV7" s="170">
        <f t="shared" si="169"/>
        <v>4.3496958440002505E-3</v>
      </c>
      <c r="NW7" s="170">
        <f t="shared" si="170"/>
        <v>4.1673562738202838E-3</v>
      </c>
      <c r="NX7" s="170">
        <f t="shared" si="171"/>
        <v>3.989334560815622E-3</v>
      </c>
      <c r="NY7" s="170">
        <f t="shared" si="172"/>
        <v>3.8157364987602789E-3</v>
      </c>
      <c r="NZ7" s="170">
        <f t="shared" si="173"/>
        <v>3.6466525071050496E-3</v>
      </c>
      <c r="OA7" s="170">
        <f t="shared" si="174"/>
        <v>3.4821580052083723E-3</v>
      </c>
      <c r="OB7" s="170">
        <f t="shared" si="175"/>
        <v>3.322313831210419E-3</v>
      </c>
      <c r="OC7" s="170">
        <f t="shared" si="176"/>
        <v>3.167166701527164E-3</v>
      </c>
      <c r="OD7" s="170">
        <f t="shared" si="177"/>
        <v>3.0167497068896419E-3</v>
      </c>
      <c r="OE7" s="170">
        <f t="shared" si="178"/>
        <v>2.8710828408308334E-3</v>
      </c>
      <c r="OF7" s="170">
        <f t="shared" si="179"/>
        <v>2.730173556527625E-3</v>
      </c>
      <c r="OG7" s="170">
        <f t="shared" si="180"/>
        <v>2.594017347936559E-3</v>
      </c>
      <c r="OH7" s="170">
        <f t="shared" si="181"/>
        <v>2.4625983512184314E-3</v>
      </c>
      <c r="OI7" s="170">
        <f t="shared" si="182"/>
        <v>2.3358899625262422E-3</v>
      </c>
      <c r="OJ7" s="170">
        <f t="shared" si="183"/>
        <v>2.2138554683322404E-3</v>
      </c>
      <c r="OK7" s="170">
        <f t="shared" si="184"/>
        <v>2.0964486845906649E-3</v>
      </c>
      <c r="OL7" s="170">
        <f t="shared" si="185"/>
        <v>1.9836146011716583E-3</v>
      </c>
      <c r="OM7" s="170">
        <f t="shared" si="186"/>
        <v>1.8752900281566161E-3</v>
      </c>
      <c r="ON7" s="170">
        <f t="shared" si="187"/>
        <v>1.7714042407541016E-3</v>
      </c>
      <c r="OO7" s="170">
        <f t="shared" si="188"/>
        <v>1.6718796197763112E-3</v>
      </c>
      <c r="OP7" s="170">
        <f t="shared" si="189"/>
        <v>1.5766322848070923E-3</v>
      </c>
      <c r="OQ7" s="170">
        <f t="shared" si="190"/>
        <v>1.4855727173916269E-3</v>
      </c>
      <c r="OR7" s="170">
        <f t="shared" si="191"/>
        <v>1.3986063717833226E-3</v>
      </c>
      <c r="OS7" s="170">
        <f t="shared" si="192"/>
        <v>1.3156342709932105E-3</v>
      </c>
      <c r="OT7" s="170">
        <f t="shared" si="193"/>
        <v>1.2365535860996227E-3</v>
      </c>
      <c r="OU7" s="170">
        <f t="shared" si="194"/>
        <v>1.161258196989301E-3</v>
      </c>
      <c r="OV7" s="170">
        <f t="shared" si="195"/>
        <v>1.0896392329137934E-3</v>
      </c>
      <c r="OW7" s="170">
        <f t="shared" si="196"/>
        <v>1.0215855914555321E-3</v>
      </c>
      <c r="OX7" s="170">
        <f t="shared" si="197"/>
        <v>9.569844347049614E-4</v>
      </c>
      <c r="OY7" s="170">
        <f t="shared" si="198"/>
        <v>8.9572166165219E-4</v>
      </c>
      <c r="OZ7" s="170">
        <f t="shared" si="199"/>
        <v>8.3768235599273352E-4</v>
      </c>
      <c r="PA7" s="170">
        <f t="shared" si="200"/>
        <v>7.8275120873587476E-4</v>
      </c>
      <c r="PB7" s="170">
        <f t="shared" si="201"/>
        <v>7.3081291518522357E-4</v>
      </c>
      <c r="PC7" s="170">
        <f t="shared" si="202"/>
        <v>6.8175254603319304E-4</v>
      </c>
      <c r="PD7" s="170">
        <f t="shared" si="203"/>
        <v>6.3545589247385875E-4</v>
      </c>
      <c r="PE7" s="170">
        <f t="shared" si="204"/>
        <v>5.9180978539128326E-4</v>
      </c>
      <c r="PF7" s="170">
        <f t="shared" si="205"/>
        <v>5.507023888225741E-4</v>
      </c>
      <c r="PG7" s="170">
        <f t="shared" si="206"/>
        <v>5.1202346802627866E-4</v>
      </c>
      <c r="PH7" s="170">
        <f t="shared" si="207"/>
        <v>4.756646326070266E-4</v>
      </c>
    </row>
    <row r="8" spans="1:425" x14ac:dyDescent="0.75">
      <c r="A8" s="4">
        <v>5</v>
      </c>
      <c r="B8" s="97">
        <f t="shared" si="208"/>
        <v>60</v>
      </c>
      <c r="C8" s="96">
        <v>120</v>
      </c>
      <c r="D8" s="97">
        <f t="shared" si="209"/>
        <v>240</v>
      </c>
      <c r="E8" s="36">
        <f t="shared" si="0"/>
        <v>1</v>
      </c>
      <c r="F8" s="36">
        <f t="shared" si="1"/>
        <v>0.5</v>
      </c>
      <c r="G8" s="74">
        <f t="shared" si="210"/>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211"/>
        <v>0.9</v>
      </c>
      <c r="W8" s="50">
        <f t="shared" si="212"/>
        <v>29.999999999999702</v>
      </c>
      <c r="X8" s="50">
        <f t="shared" si="215"/>
        <v>30.8999999999997</v>
      </c>
      <c r="Y8" s="50">
        <f t="shared" si="215"/>
        <v>31.799999999999699</v>
      </c>
      <c r="Z8" s="50">
        <f t="shared" si="215"/>
        <v>32.699999999999697</v>
      </c>
      <c r="AA8" s="50">
        <f t="shared" si="215"/>
        <v>33.599999999999696</v>
      </c>
      <c r="AB8" s="50">
        <f t="shared" si="215"/>
        <v>34.499999999999694</v>
      </c>
      <c r="AC8" s="50">
        <f t="shared" si="215"/>
        <v>35.399999999999693</v>
      </c>
      <c r="AD8" s="50">
        <f t="shared" si="215"/>
        <v>36.299999999999692</v>
      </c>
      <c r="AE8" s="50">
        <f t="shared" si="215"/>
        <v>37.19999999999969</v>
      </c>
      <c r="AF8" s="50">
        <f t="shared" si="215"/>
        <v>38.099999999999689</v>
      </c>
      <c r="AG8" s="50">
        <f t="shared" si="215"/>
        <v>38.999999999999687</v>
      </c>
      <c r="AH8" s="50">
        <f t="shared" si="215"/>
        <v>39.899999999999686</v>
      </c>
      <c r="AI8" s="50">
        <f t="shared" si="215"/>
        <v>40.799999999999685</v>
      </c>
      <c r="AJ8" s="50">
        <f t="shared" si="215"/>
        <v>41.699999999999683</v>
      </c>
      <c r="AK8" s="50">
        <f t="shared" si="215"/>
        <v>42.599999999999682</v>
      </c>
      <c r="AL8" s="50">
        <f t="shared" si="215"/>
        <v>43.49999999999968</v>
      </c>
      <c r="AM8" s="50">
        <f t="shared" si="215"/>
        <v>44.399999999999679</v>
      </c>
      <c r="AN8" s="50">
        <f t="shared" si="215"/>
        <v>45.299999999999677</v>
      </c>
      <c r="AO8" s="50">
        <f t="shared" si="215"/>
        <v>46.199999999999676</v>
      </c>
      <c r="AP8" s="50">
        <f t="shared" si="215"/>
        <v>47.099999999999675</v>
      </c>
      <c r="AQ8" s="50">
        <f t="shared" si="215"/>
        <v>47.999999999999673</v>
      </c>
      <c r="AR8" s="50">
        <f t="shared" si="215"/>
        <v>48.899999999999672</v>
      </c>
      <c r="AS8" s="50">
        <f t="shared" si="215"/>
        <v>49.79999999999967</v>
      </c>
      <c r="AT8" s="50">
        <f t="shared" si="215"/>
        <v>50.699999999999669</v>
      </c>
      <c r="AU8" s="50">
        <f t="shared" si="215"/>
        <v>51.599999999999667</v>
      </c>
      <c r="AV8" s="50">
        <f t="shared" si="215"/>
        <v>52.499999999999666</v>
      </c>
      <c r="AW8" s="50">
        <f t="shared" si="215"/>
        <v>53.399999999999665</v>
      </c>
      <c r="AX8" s="50">
        <f t="shared" si="215"/>
        <v>54.299999999999663</v>
      </c>
      <c r="AY8" s="50">
        <f t="shared" si="215"/>
        <v>55.199999999999662</v>
      </c>
      <c r="AZ8" s="50">
        <f t="shared" si="215"/>
        <v>56.09999999999966</v>
      </c>
      <c r="BA8" s="50">
        <f t="shared" si="215"/>
        <v>56.999999999999659</v>
      </c>
      <c r="BB8" s="50">
        <f t="shared" si="215"/>
        <v>57.899999999999658</v>
      </c>
      <c r="BC8" s="50">
        <f t="shared" si="215"/>
        <v>58.799999999999656</v>
      </c>
      <c r="BD8" s="50">
        <f t="shared" si="215"/>
        <v>59.699999999999655</v>
      </c>
      <c r="BE8" s="50">
        <f t="shared" si="215"/>
        <v>60.599999999999653</v>
      </c>
      <c r="BF8" s="50">
        <f t="shared" si="215"/>
        <v>61.499999999999652</v>
      </c>
      <c r="BG8" s="50">
        <f t="shared" si="215"/>
        <v>62.39999999999965</v>
      </c>
      <c r="BH8" s="50">
        <f t="shared" si="215"/>
        <v>63.299999999999649</v>
      </c>
      <c r="BI8" s="50">
        <f t="shared" si="215"/>
        <v>64.199999999999648</v>
      </c>
      <c r="BJ8" s="50">
        <f t="shared" si="215"/>
        <v>65.099999999999653</v>
      </c>
      <c r="BK8" s="50">
        <f t="shared" si="215"/>
        <v>65.999999999999659</v>
      </c>
      <c r="BL8" s="50">
        <f t="shared" si="215"/>
        <v>66.899999999999665</v>
      </c>
      <c r="BM8" s="50">
        <f t="shared" si="215"/>
        <v>67.79999999999967</v>
      </c>
      <c r="BN8" s="50">
        <f t="shared" si="215"/>
        <v>68.699999999999676</v>
      </c>
      <c r="BO8" s="50">
        <f t="shared" si="215"/>
        <v>69.599999999999682</v>
      </c>
      <c r="BP8" s="50">
        <f t="shared" si="215"/>
        <v>70.499999999999687</v>
      </c>
      <c r="BQ8" s="50">
        <f t="shared" si="215"/>
        <v>71.399999999999693</v>
      </c>
      <c r="BR8" s="50">
        <f t="shared" si="215"/>
        <v>72.299999999999699</v>
      </c>
      <c r="BS8" s="50">
        <f t="shared" si="215"/>
        <v>73.199999999999704</v>
      </c>
      <c r="BT8" s="50">
        <f t="shared" si="215"/>
        <v>74.09999999999971</v>
      </c>
      <c r="BU8" s="50">
        <f t="shared" si="215"/>
        <v>74.999999999999716</v>
      </c>
      <c r="BV8" s="50">
        <f t="shared" si="215"/>
        <v>75.899999999999721</v>
      </c>
      <c r="BW8" s="50">
        <f t="shared" si="215"/>
        <v>76.799999999999727</v>
      </c>
      <c r="BX8" s="50">
        <f t="shared" si="215"/>
        <v>77.699999999999733</v>
      </c>
      <c r="BY8" s="50">
        <f t="shared" si="215"/>
        <v>78.599999999999739</v>
      </c>
      <c r="BZ8" s="50">
        <f t="shared" si="215"/>
        <v>79.499999999999744</v>
      </c>
      <c r="CA8" s="50">
        <f t="shared" si="215"/>
        <v>80.39999999999975</v>
      </c>
      <c r="CB8" s="50">
        <f t="shared" si="215"/>
        <v>81.299999999999756</v>
      </c>
      <c r="CC8" s="50">
        <f t="shared" si="215"/>
        <v>82.199999999999761</v>
      </c>
      <c r="CD8" s="50">
        <f t="shared" si="215"/>
        <v>83.099999999999767</v>
      </c>
      <c r="CE8" s="50">
        <f t="shared" si="215"/>
        <v>83.999999999999773</v>
      </c>
      <c r="CF8" s="50">
        <f t="shared" si="215"/>
        <v>84.899999999999778</v>
      </c>
      <c r="CG8" s="50">
        <f t="shared" si="215"/>
        <v>85.799999999999784</v>
      </c>
      <c r="CH8" s="50">
        <f t="shared" si="215"/>
        <v>86.69999999999979</v>
      </c>
      <c r="CI8" s="50">
        <f t="shared" si="215"/>
        <v>87.599999999999795</v>
      </c>
      <c r="CJ8" s="50">
        <f t="shared" ref="CJ8:DR8" si="217">IF(ISNONTEXT($V8),CK8-$V8,"")</f>
        <v>88.499999999999801</v>
      </c>
      <c r="CK8" s="50">
        <f t="shared" si="217"/>
        <v>89.399999999999807</v>
      </c>
      <c r="CL8" s="50">
        <f t="shared" si="217"/>
        <v>90.299999999999812</v>
      </c>
      <c r="CM8" s="50">
        <f t="shared" si="217"/>
        <v>91.199999999999818</v>
      </c>
      <c r="CN8" s="50">
        <f t="shared" si="217"/>
        <v>92.099999999999824</v>
      </c>
      <c r="CO8" s="50">
        <f t="shared" si="217"/>
        <v>92.999999999999829</v>
      </c>
      <c r="CP8" s="50">
        <f t="shared" si="217"/>
        <v>93.899999999999835</v>
      </c>
      <c r="CQ8" s="50">
        <f t="shared" si="217"/>
        <v>94.799999999999841</v>
      </c>
      <c r="CR8" s="50">
        <f t="shared" si="217"/>
        <v>95.699999999999847</v>
      </c>
      <c r="CS8" s="50">
        <f t="shared" si="217"/>
        <v>96.599999999999852</v>
      </c>
      <c r="CT8" s="50">
        <f t="shared" si="217"/>
        <v>97.499999999999858</v>
      </c>
      <c r="CU8" s="50">
        <f t="shared" si="217"/>
        <v>98.399999999999864</v>
      </c>
      <c r="CV8" s="50">
        <f t="shared" si="217"/>
        <v>99.299999999999869</v>
      </c>
      <c r="CW8" s="50">
        <f t="shared" si="217"/>
        <v>100.19999999999987</v>
      </c>
      <c r="CX8" s="50">
        <f t="shared" si="217"/>
        <v>101.09999999999988</v>
      </c>
      <c r="CY8" s="50">
        <f t="shared" si="217"/>
        <v>101.99999999999989</v>
      </c>
      <c r="CZ8" s="50">
        <f t="shared" si="217"/>
        <v>102.89999999999989</v>
      </c>
      <c r="DA8" s="50">
        <f t="shared" si="217"/>
        <v>103.7999999999999</v>
      </c>
      <c r="DB8" s="50">
        <f t="shared" si="217"/>
        <v>104.6999999999999</v>
      </c>
      <c r="DC8" s="50">
        <f t="shared" si="217"/>
        <v>105.59999999999991</v>
      </c>
      <c r="DD8" s="50">
        <f t="shared" si="217"/>
        <v>106.49999999999991</v>
      </c>
      <c r="DE8" s="50">
        <f t="shared" si="217"/>
        <v>107.39999999999992</v>
      </c>
      <c r="DF8" s="50">
        <f t="shared" si="217"/>
        <v>108.29999999999993</v>
      </c>
      <c r="DG8" s="50">
        <f t="shared" si="217"/>
        <v>109.19999999999993</v>
      </c>
      <c r="DH8" s="50">
        <f t="shared" si="217"/>
        <v>110.09999999999994</v>
      </c>
      <c r="DI8" s="50">
        <f t="shared" si="217"/>
        <v>110.99999999999994</v>
      </c>
      <c r="DJ8" s="50">
        <f t="shared" si="217"/>
        <v>111.89999999999995</v>
      </c>
      <c r="DK8" s="50">
        <f t="shared" si="217"/>
        <v>112.79999999999995</v>
      </c>
      <c r="DL8" s="50">
        <f t="shared" si="217"/>
        <v>113.69999999999996</v>
      </c>
      <c r="DM8" s="50">
        <f t="shared" si="217"/>
        <v>114.59999999999997</v>
      </c>
      <c r="DN8" s="50">
        <f t="shared" si="217"/>
        <v>115.49999999999997</v>
      </c>
      <c r="DO8" s="50">
        <f t="shared" si="217"/>
        <v>116.39999999999998</v>
      </c>
      <c r="DP8" s="50">
        <f t="shared" si="217"/>
        <v>117.29999999999998</v>
      </c>
      <c r="DQ8" s="50">
        <f t="shared" si="217"/>
        <v>118.19999999999999</v>
      </c>
      <c r="DR8" s="50">
        <f t="shared" si="217"/>
        <v>119.1</v>
      </c>
      <c r="DS8" s="184">
        <f t="shared" si="213"/>
        <v>120</v>
      </c>
      <c r="DT8" s="50">
        <f t="shared" si="214"/>
        <v>120.9</v>
      </c>
      <c r="DU8" s="50">
        <f t="shared" si="216"/>
        <v>121.80000000000001</v>
      </c>
      <c r="DV8" s="50">
        <f t="shared" si="216"/>
        <v>122.70000000000002</v>
      </c>
      <c r="DW8" s="50">
        <f t="shared" si="216"/>
        <v>123.60000000000002</v>
      </c>
      <c r="DX8" s="50">
        <f t="shared" si="216"/>
        <v>124.50000000000003</v>
      </c>
      <c r="DY8" s="50">
        <f t="shared" si="216"/>
        <v>125.40000000000003</v>
      </c>
      <c r="DZ8" s="50">
        <f t="shared" si="216"/>
        <v>126.30000000000004</v>
      </c>
      <c r="EA8" s="50">
        <f t="shared" si="216"/>
        <v>127.20000000000005</v>
      </c>
      <c r="EB8" s="50">
        <f t="shared" si="216"/>
        <v>128.10000000000005</v>
      </c>
      <c r="EC8" s="50">
        <f t="shared" si="216"/>
        <v>129.00000000000006</v>
      </c>
      <c r="ED8" s="50">
        <f t="shared" si="216"/>
        <v>129.90000000000006</v>
      </c>
      <c r="EE8" s="50">
        <f t="shared" si="216"/>
        <v>130.80000000000007</v>
      </c>
      <c r="EF8" s="50">
        <f t="shared" si="216"/>
        <v>131.70000000000007</v>
      </c>
      <c r="EG8" s="50">
        <f t="shared" si="216"/>
        <v>132.60000000000008</v>
      </c>
      <c r="EH8" s="50">
        <f t="shared" si="216"/>
        <v>133.50000000000009</v>
      </c>
      <c r="EI8" s="50">
        <f t="shared" si="216"/>
        <v>134.40000000000009</v>
      </c>
      <c r="EJ8" s="50">
        <f t="shared" si="216"/>
        <v>135.3000000000001</v>
      </c>
      <c r="EK8" s="50">
        <f t="shared" si="216"/>
        <v>136.2000000000001</v>
      </c>
      <c r="EL8" s="50">
        <f t="shared" si="216"/>
        <v>137.10000000000011</v>
      </c>
      <c r="EM8" s="50">
        <f t="shared" si="216"/>
        <v>138.00000000000011</v>
      </c>
      <c r="EN8" s="50">
        <f t="shared" si="216"/>
        <v>138.90000000000012</v>
      </c>
      <c r="EO8" s="50">
        <f t="shared" si="216"/>
        <v>139.80000000000013</v>
      </c>
      <c r="EP8" s="50">
        <f t="shared" si="216"/>
        <v>140.70000000000013</v>
      </c>
      <c r="EQ8" s="50">
        <f t="shared" si="216"/>
        <v>141.60000000000014</v>
      </c>
      <c r="ER8" s="50">
        <f t="shared" si="216"/>
        <v>142.50000000000014</v>
      </c>
      <c r="ES8" s="50">
        <f t="shared" si="216"/>
        <v>143.40000000000015</v>
      </c>
      <c r="ET8" s="50">
        <f t="shared" si="216"/>
        <v>144.30000000000015</v>
      </c>
      <c r="EU8" s="50">
        <f t="shared" si="216"/>
        <v>145.20000000000016</v>
      </c>
      <c r="EV8" s="50">
        <f t="shared" si="216"/>
        <v>146.10000000000016</v>
      </c>
      <c r="EW8" s="50">
        <f t="shared" si="216"/>
        <v>147.00000000000017</v>
      </c>
      <c r="EX8" s="50">
        <f t="shared" si="216"/>
        <v>147.90000000000018</v>
      </c>
      <c r="EY8" s="50">
        <f t="shared" si="216"/>
        <v>148.80000000000018</v>
      </c>
      <c r="EZ8" s="50">
        <f t="shared" si="216"/>
        <v>149.70000000000019</v>
      </c>
      <c r="FA8" s="50">
        <f t="shared" si="216"/>
        <v>150.60000000000019</v>
      </c>
      <c r="FB8" s="50">
        <f t="shared" si="216"/>
        <v>151.5000000000002</v>
      </c>
      <c r="FC8" s="50">
        <f t="shared" si="216"/>
        <v>152.4000000000002</v>
      </c>
      <c r="FD8" s="50">
        <f t="shared" si="216"/>
        <v>153.30000000000021</v>
      </c>
      <c r="FE8" s="50">
        <f t="shared" si="216"/>
        <v>154.20000000000022</v>
      </c>
      <c r="FF8" s="50">
        <f t="shared" si="216"/>
        <v>155.10000000000022</v>
      </c>
      <c r="FG8" s="50">
        <f t="shared" si="216"/>
        <v>156.00000000000023</v>
      </c>
      <c r="FH8" s="50">
        <f t="shared" si="216"/>
        <v>156.90000000000023</v>
      </c>
      <c r="FI8" s="50">
        <f t="shared" si="216"/>
        <v>157.80000000000024</v>
      </c>
      <c r="FJ8" s="50">
        <f t="shared" si="216"/>
        <v>158.70000000000024</v>
      </c>
      <c r="FK8" s="50">
        <f t="shared" si="216"/>
        <v>159.60000000000025</v>
      </c>
      <c r="FL8" s="50">
        <f t="shared" si="216"/>
        <v>160.50000000000026</v>
      </c>
      <c r="FM8" s="50">
        <f t="shared" si="216"/>
        <v>161.40000000000026</v>
      </c>
      <c r="FN8" s="50">
        <f t="shared" si="216"/>
        <v>162.30000000000027</v>
      </c>
      <c r="FO8" s="50">
        <f t="shared" si="216"/>
        <v>163.20000000000027</v>
      </c>
      <c r="FP8" s="50">
        <f t="shared" si="216"/>
        <v>164.10000000000028</v>
      </c>
      <c r="FQ8" s="50">
        <f t="shared" si="216"/>
        <v>165.00000000000028</v>
      </c>
      <c r="FR8" s="50">
        <f t="shared" si="216"/>
        <v>165.90000000000029</v>
      </c>
      <c r="FS8" s="50">
        <f t="shared" si="216"/>
        <v>166.8000000000003</v>
      </c>
      <c r="FT8" s="50">
        <f t="shared" si="216"/>
        <v>167.7000000000003</v>
      </c>
      <c r="FU8" s="50">
        <f t="shared" si="216"/>
        <v>168.60000000000031</v>
      </c>
      <c r="FV8" s="50">
        <f t="shared" si="216"/>
        <v>169.50000000000031</v>
      </c>
      <c r="FW8" s="50">
        <f t="shared" si="216"/>
        <v>170.40000000000032</v>
      </c>
      <c r="FX8" s="50">
        <f t="shared" si="216"/>
        <v>171.30000000000032</v>
      </c>
      <c r="FY8" s="50">
        <f t="shared" si="216"/>
        <v>172.20000000000033</v>
      </c>
      <c r="FZ8" s="50">
        <f t="shared" si="216"/>
        <v>173.10000000000034</v>
      </c>
      <c r="GA8" s="50">
        <f t="shared" si="216"/>
        <v>174.00000000000034</v>
      </c>
      <c r="GB8" s="50">
        <f t="shared" si="216"/>
        <v>174.90000000000035</v>
      </c>
      <c r="GC8" s="50">
        <f t="shared" si="216"/>
        <v>175.80000000000035</v>
      </c>
      <c r="GD8" s="50">
        <f t="shared" si="216"/>
        <v>176.70000000000036</v>
      </c>
      <c r="GE8" s="50">
        <f t="shared" si="216"/>
        <v>177.60000000000036</v>
      </c>
      <c r="GF8" s="50">
        <f t="shared" si="216"/>
        <v>178.50000000000037</v>
      </c>
      <c r="GG8" s="50">
        <f t="shared" si="6"/>
        <v>179.40000000000038</v>
      </c>
      <c r="GH8" s="50">
        <f t="shared" si="6"/>
        <v>180.30000000000038</v>
      </c>
      <c r="GI8" s="50">
        <f t="shared" si="6"/>
        <v>181.20000000000039</v>
      </c>
      <c r="GJ8" s="50">
        <f t="shared" si="6"/>
        <v>182.10000000000039</v>
      </c>
      <c r="GK8" s="50">
        <f t="shared" si="6"/>
        <v>183.0000000000004</v>
      </c>
      <c r="GL8" s="50">
        <f t="shared" si="6"/>
        <v>183.9000000000004</v>
      </c>
      <c r="GM8" s="50">
        <f t="shared" si="6"/>
        <v>184.80000000000041</v>
      </c>
      <c r="GN8" s="50">
        <f t="shared" si="6"/>
        <v>185.70000000000041</v>
      </c>
      <c r="GO8" s="50">
        <f t="shared" si="6"/>
        <v>186.60000000000042</v>
      </c>
      <c r="GP8" s="50">
        <f t="shared" si="6"/>
        <v>187.50000000000043</v>
      </c>
      <c r="GQ8" s="50">
        <f t="shared" si="6"/>
        <v>188.40000000000043</v>
      </c>
      <c r="GR8" s="50">
        <f t="shared" si="6"/>
        <v>189.30000000000044</v>
      </c>
      <c r="GS8" s="50">
        <f t="shared" si="6"/>
        <v>190.20000000000044</v>
      </c>
      <c r="GT8" s="50">
        <f t="shared" si="6"/>
        <v>191.10000000000045</v>
      </c>
      <c r="GU8" s="50">
        <f t="shared" si="6"/>
        <v>192.00000000000045</v>
      </c>
      <c r="GV8" s="50">
        <f t="shared" si="6"/>
        <v>192.90000000000046</v>
      </c>
      <c r="GW8" s="50">
        <f t="shared" si="6"/>
        <v>193.80000000000047</v>
      </c>
      <c r="GX8" s="50">
        <f t="shared" si="6"/>
        <v>194.70000000000047</v>
      </c>
      <c r="GY8" s="50">
        <f t="shared" si="6"/>
        <v>195.60000000000048</v>
      </c>
      <c r="GZ8" s="50">
        <f t="shared" si="6"/>
        <v>196.50000000000048</v>
      </c>
      <c r="HA8" s="50">
        <f t="shared" si="6"/>
        <v>197.40000000000049</v>
      </c>
      <c r="HB8" s="50">
        <f t="shared" si="6"/>
        <v>198.30000000000049</v>
      </c>
      <c r="HC8" s="50">
        <f t="shared" si="6"/>
        <v>199.2000000000005</v>
      </c>
      <c r="HD8" s="50">
        <f t="shared" si="6"/>
        <v>200.10000000000051</v>
      </c>
      <c r="HE8" s="50">
        <f t="shared" si="6"/>
        <v>201.00000000000051</v>
      </c>
      <c r="HF8" s="50">
        <f t="shared" si="6"/>
        <v>201.90000000000052</v>
      </c>
      <c r="HG8" s="50">
        <f t="shared" si="6"/>
        <v>202.80000000000052</v>
      </c>
      <c r="HH8" s="50">
        <f t="shared" si="6"/>
        <v>203.70000000000053</v>
      </c>
      <c r="HI8" s="50">
        <f t="shared" si="6"/>
        <v>204.60000000000053</v>
      </c>
      <c r="HJ8" s="50">
        <f t="shared" si="6"/>
        <v>205.50000000000054</v>
      </c>
      <c r="HK8" s="50">
        <f t="shared" si="6"/>
        <v>206.40000000000055</v>
      </c>
      <c r="HL8" s="50">
        <f t="shared" si="6"/>
        <v>207.30000000000055</v>
      </c>
      <c r="HM8" s="50">
        <f t="shared" si="6"/>
        <v>208.20000000000056</v>
      </c>
      <c r="HN8" s="50">
        <f t="shared" si="6"/>
        <v>209.10000000000056</v>
      </c>
      <c r="HO8" s="50">
        <f t="shared" si="6"/>
        <v>210.00000000000057</v>
      </c>
      <c r="HP8" s="170">
        <f t="shared" si="7"/>
        <v>2.3393151344772655E-4</v>
      </c>
      <c r="HQ8" s="170">
        <f t="shared" si="8"/>
        <v>2.5067576706163476E-4</v>
      </c>
      <c r="HR8" s="170">
        <f t="shared" si="9"/>
        <v>2.684506998408689E-4</v>
      </c>
      <c r="HS8" s="170">
        <f t="shared" si="10"/>
        <v>2.8730639602812726E-4</v>
      </c>
      <c r="HT8" s="170">
        <f t="shared" si="11"/>
        <v>3.0729437756365396E-4</v>
      </c>
      <c r="HU8" s="170">
        <f t="shared" si="12"/>
        <v>3.2846757183201868E-4</v>
      </c>
      <c r="HV8" s="170">
        <f t="shared" si="13"/>
        <v>3.5088027261370193E-4</v>
      </c>
      <c r="HW8" s="170">
        <f t="shared" si="14"/>
        <v>3.7458809392025631E-4</v>
      </c>
      <c r="HX8" s="170">
        <f t="shared" si="15"/>
        <v>3.9964791640177016E-4</v>
      </c>
      <c r="HY8" s="170">
        <f t="shared" si="16"/>
        <v>4.2611782602757262E-4</v>
      </c>
      <c r="HZ8" s="170">
        <f t="shared" si="17"/>
        <v>4.540570447557526E-4</v>
      </c>
      <c r="IA8" s="170">
        <f t="shared" si="18"/>
        <v>4.8352585292412461E-4</v>
      </c>
      <c r="IB8" s="170">
        <f t="shared" si="19"/>
        <v>5.1458550311486251E-4</v>
      </c>
      <c r="IC8" s="170">
        <f t="shared" si="20"/>
        <v>5.4729812526720534E-4</v>
      </c>
      <c r="ID8" s="170">
        <f t="shared" si="21"/>
        <v>5.8172662283738775E-4</v>
      </c>
      <c r="IE8" s="170">
        <f t="shared" si="22"/>
        <v>6.1793455983241458E-4</v>
      </c>
      <c r="IF8" s="170">
        <f t="shared" si="23"/>
        <v>6.5598603857434901E-4</v>
      </c>
      <c r="IG8" s="170">
        <f t="shared" si="24"/>
        <v>6.959455680845242E-4</v>
      </c>
      <c r="IH8" s="170">
        <f t="shared" si="25"/>
        <v>7.3787792301244573E-4</v>
      </c>
      <c r="II8" s="170">
        <f t="shared" si="26"/>
        <v>7.8184799307210156E-4</v>
      </c>
      <c r="IJ8" s="170">
        <f t="shared" si="27"/>
        <v>8.2792062298885354E-4</v>
      </c>
      <c r="IK8" s="170">
        <f t="shared" si="28"/>
        <v>8.7616044300303591E-4</v>
      </c>
      <c r="IL8" s="170">
        <f t="shared" si="29"/>
        <v>9.2663169002160314E-4</v>
      </c>
      <c r="IM8" s="170">
        <f t="shared" si="30"/>
        <v>9.7939801955672584E-4</v>
      </c>
      <c r="IN8" s="170">
        <f t="shared" si="31"/>
        <v>1.034522308639766E-3</v>
      </c>
      <c r="IO8" s="170">
        <f t="shared" si="32"/>
        <v>1.0920664499505749E-3</v>
      </c>
      <c r="IP8" s="170">
        <f t="shared" si="33"/>
        <v>1.1520911374552913E-3</v>
      </c>
      <c r="IQ8" s="170">
        <f t="shared" si="34"/>
        <v>1.2146556439005596E-3</v>
      </c>
      <c r="IR8" s="170">
        <f t="shared" si="35"/>
        <v>1.2798175905681518E-3</v>
      </c>
      <c r="IS8" s="170">
        <f t="shared" si="36"/>
        <v>1.3476327097510607E-3</v>
      </c>
      <c r="IT8" s="170">
        <f t="shared" si="37"/>
        <v>1.4181546004699615E-3</v>
      </c>
      <c r="IU8" s="170">
        <f t="shared" si="38"/>
        <v>1.491434478007344E-3</v>
      </c>
      <c r="IV8" s="170">
        <f t="shared" si="39"/>
        <v>1.567520917895052E-3</v>
      </c>
      <c r="IW8" s="170">
        <f t="shared" si="40"/>
        <v>1.6464595950493872E-3</v>
      </c>
      <c r="IX8" s="170">
        <f t="shared" si="41"/>
        <v>1.7282930188056887E-3</v>
      </c>
      <c r="IY8" s="170">
        <f t="shared" si="42"/>
        <v>1.8130602646613614E-3</v>
      </c>
      <c r="IZ8" s="170">
        <f t="shared" si="43"/>
        <v>1.9007967035920129E-3</v>
      </c>
      <c r="JA8" s="170">
        <f t="shared" si="44"/>
        <v>1.9915337298594951E-3</v>
      </c>
      <c r="JB8" s="170">
        <f t="shared" si="45"/>
        <v>2.0852984882827239E-3</v>
      </c>
      <c r="JC8" s="170">
        <f t="shared" si="46"/>
        <v>2.1821136019918841E-3</v>
      </c>
      <c r="JD8" s="170">
        <f t="shared" si="47"/>
        <v>2.2819969017334571E-3</v>
      </c>
      <c r="JE8" s="170">
        <f t="shared" si="48"/>
        <v>2.3849611578371714E-3</v>
      </c>
      <c r="JF8" s="170">
        <f t="shared" si="49"/>
        <v>2.4910138159960071E-3</v>
      </c>
      <c r="JG8" s="170">
        <f t="shared" si="50"/>
        <v>2.600156738046369E-3</v>
      </c>
      <c r="JH8" s="170">
        <f t="shared" si="51"/>
        <v>2.7123859489671318E-3</v>
      </c>
      <c r="JI8" s="170">
        <f t="shared" si="52"/>
        <v>2.8276913913430376E-3</v>
      </c>
      <c r="JJ8" s="170">
        <f t="shared" si="53"/>
        <v>2.9460566885595395E-3</v>
      </c>
      <c r="JK8" s="170">
        <f t="shared" si="54"/>
        <v>3.0674589180122547E-3</v>
      </c>
      <c r="JL8" s="170">
        <f t="shared" si="55"/>
        <v>3.1918683956244699E-3</v>
      </c>
      <c r="JM8" s="170">
        <f t="shared" si="56"/>
        <v>3.3192484729701634E-3</v>
      </c>
      <c r="JN8" s="170">
        <f t="shared" si="57"/>
        <v>3.4495553482976659E-3</v>
      </c>
      <c r="JO8" s="170">
        <f t="shared" si="58"/>
        <v>3.5827378927400185E-3</v>
      </c>
      <c r="JP8" s="170">
        <f t="shared" si="59"/>
        <v>3.7187374929820499E-3</v>
      </c>
      <c r="JQ8" s="170">
        <f t="shared" si="60"/>
        <v>3.8574879116311457E-3</v>
      </c>
      <c r="JR8" s="170">
        <f t="shared" si="61"/>
        <v>3.9989151665082798E-3</v>
      </c>
      <c r="JS8" s="170">
        <f t="shared" si="62"/>
        <v>4.1429374300381745E-3</v>
      </c>
      <c r="JT8" s="170">
        <f t="shared" si="63"/>
        <v>4.2894649498722796E-3</v>
      </c>
      <c r="JU8" s="170">
        <f t="shared" si="64"/>
        <v>4.4383999918257032E-3</v>
      </c>
      <c r="JV8" s="170">
        <f t="shared" si="65"/>
        <v>4.5896368061490948E-3</v>
      </c>
      <c r="JW8" s="170">
        <f t="shared" si="66"/>
        <v>4.7430616180891873E-3</v>
      </c>
      <c r="JX8" s="170">
        <f t="shared" si="67"/>
        <v>4.8985526436170334E-3</v>
      </c>
      <c r="JY8" s="170">
        <f t="shared" si="68"/>
        <v>5.0559801311212968E-3</v>
      </c>
      <c r="JZ8" s="170">
        <f t="shared" si="69"/>
        <v>5.2152064297754652E-3</v>
      </c>
      <c r="KA8" s="170">
        <f t="shared" si="70"/>
        <v>5.3760860851927682E-3</v>
      </c>
      <c r="KB8" s="170">
        <f t="shared" si="71"/>
        <v>5.5384659628813001E-3</v>
      </c>
      <c r="KC8" s="170">
        <f t="shared" si="72"/>
        <v>5.7021853999046591E-3</v>
      </c>
      <c r="KD8" s="170">
        <f t="shared" si="73"/>
        <v>5.8670763850409051E-3</v>
      </c>
      <c r="KE8" s="170">
        <f t="shared" si="74"/>
        <v>6.0329637676149843E-3</v>
      </c>
      <c r="KF8" s="170">
        <f t="shared" si="75"/>
        <v>6.1996654950579018E-3</v>
      </c>
      <c r="KG8" s="170">
        <f t="shared" si="76"/>
        <v>6.3669928791200026E-3</v>
      </c>
      <c r="KH8" s="170">
        <f t="shared" si="77"/>
        <v>6.5347508905366251E-3</v>
      </c>
      <c r="KI8" s="170">
        <f t="shared" si="78"/>
        <v>6.7027384818126425E-3</v>
      </c>
      <c r="KJ8" s="170">
        <f t="shared" si="79"/>
        <v>6.8707489376586967E-3</v>
      </c>
      <c r="KK8" s="170">
        <f t="shared" si="80"/>
        <v>7.0385702524770003E-3</v>
      </c>
      <c r="KL8" s="170">
        <f t="shared" si="81"/>
        <v>7.2059855341591334E-3</v>
      </c>
      <c r="KM8" s="170">
        <f t="shared" si="82"/>
        <v>7.3727734333230554E-3</v>
      </c>
      <c r="KN8" s="170">
        <f t="shared" si="83"/>
        <v>7.5387085969824026E-3</v>
      </c>
      <c r="KO8" s="170">
        <f t="shared" si="84"/>
        <v>7.7035621455087723E-3</v>
      </c>
      <c r="KP8" s="170">
        <f t="shared" si="85"/>
        <v>7.8671021716179446E-3</v>
      </c>
      <c r="KQ8" s="170">
        <f t="shared" si="86"/>
        <v>8.0290942599847114E-3</v>
      </c>
      <c r="KR8" s="170">
        <f t="shared" si="87"/>
        <v>8.1893020259687904E-3</v>
      </c>
      <c r="KS8" s="170">
        <f t="shared" si="88"/>
        <v>8.3474876718172032E-3</v>
      </c>
      <c r="KT8" s="170">
        <f t="shared" si="89"/>
        <v>8.5034125585971825E-3</v>
      </c>
      <c r="KU8" s="170">
        <f t="shared" si="90"/>
        <v>8.6568377920087283E-3</v>
      </c>
      <c r="KV8" s="170">
        <f t="shared" si="91"/>
        <v>8.8075248201284189E-3</v>
      </c>
      <c r="KW8" s="170">
        <f t="shared" si="92"/>
        <v>8.9552360410463973E-3</v>
      </c>
      <c r="KX8" s="170">
        <f t="shared" si="93"/>
        <v>9.0997354182774104E-3</v>
      </c>
      <c r="KY8" s="170">
        <f t="shared" si="94"/>
        <v>9.2407891017549284E-3</v>
      </c>
      <c r="KZ8" s="170">
        <f t="shared" si="95"/>
        <v>9.3781660521553584E-3</v>
      </c>
      <c r="LA8" s="170">
        <f t="shared" si="96"/>
        <v>9.5116386662475929E-3</v>
      </c>
      <c r="LB8" s="170">
        <f t="shared" si="97"/>
        <v>9.6409834009222352E-3</v>
      </c>
      <c r="LC8" s="170">
        <f t="shared" si="98"/>
        <v>9.7659813935249903E-3</v>
      </c>
      <c r="LD8" s="170">
        <f t="shared" si="99"/>
        <v>9.8864190761004632E-3</v>
      </c>
      <c r="LE8" s="170">
        <f t="shared" si="100"/>
        <v>1.0002088781146128E-2</v>
      </c>
      <c r="LF8" s="170">
        <f t="shared" si="101"/>
        <v>1.0112789336481711E-2</v>
      </c>
      <c r="LG8" s="170">
        <f t="shared" si="102"/>
        <v>1.0218326646856806E-2</v>
      </c>
      <c r="LH8" s="170">
        <f t="shared" si="103"/>
        <v>1.0318514259949379E-2</v>
      </c>
      <c r="LI8" s="170">
        <f t="shared" si="104"/>
        <v>1.0413173914449651E-2</v>
      </c>
      <c r="LJ8" s="170">
        <f t="shared" si="105"/>
        <v>1.0502136067977858E-2</v>
      </c>
      <c r="LK8" s="170">
        <f t="shared" si="106"/>
        <v>1.0585240402650192E-2</v>
      </c>
      <c r="LL8" s="170">
        <f t="shared" si="107"/>
        <v>1.0662336306184675E-2</v>
      </c>
      <c r="LM8" s="170">
        <f t="shared" si="108"/>
        <v>1.0733283326527458E-2</v>
      </c>
      <c r="LN8" s="170">
        <f t="shared" si="109"/>
        <v>1.0797951598079614E-2</v>
      </c>
      <c r="LO8" s="170">
        <f t="shared" si="110"/>
        <v>1.0856222237714637E-2</v>
      </c>
      <c r="LP8" s="170">
        <f t="shared" si="111"/>
        <v>1.090798770889663E-2</v>
      </c>
      <c r="LQ8" s="170">
        <f t="shared" si="112"/>
        <v>1.0953152152338497E-2</v>
      </c>
      <c r="LR8" s="170">
        <f t="shared" si="113"/>
        <v>1.0991631681777077E-2</v>
      </c>
      <c r="LS8" s="170">
        <f t="shared" si="114"/>
        <v>1.1023354643588005E-2</v>
      </c>
      <c r="LT8" s="170">
        <f t="shared" si="115"/>
        <v>1.1048261839115593E-2</v>
      </c>
      <c r="LU8" s="170">
        <f t="shared" si="116"/>
        <v>1.106630670875226E-2</v>
      </c>
      <c r="LV8" s="170">
        <f t="shared" si="117"/>
        <v>1.1077455476966251E-2</v>
      </c>
      <c r="LW8" s="170">
        <f t="shared" si="118"/>
        <v>1.1081687257645374E-2</v>
      </c>
      <c r="LX8" s="170">
        <f t="shared" si="119"/>
        <v>1.107899411929685E-2</v>
      </c>
      <c r="LY8" s="170">
        <f t="shared" si="120"/>
        <v>1.1069381109818404E-2</v>
      </c>
      <c r="LZ8" s="170">
        <f t="shared" si="121"/>
        <v>1.1052866240732278E-2</v>
      </c>
      <c r="MA8" s="170">
        <f t="shared" si="122"/>
        <v>1.1029480430951151E-2</v>
      </c>
      <c r="MB8" s="170">
        <f t="shared" si="123"/>
        <v>1.0999267410321634E-2</v>
      </c>
      <c r="MC8" s="170">
        <f t="shared" si="124"/>
        <v>1.0962283583366594E-2</v>
      </c>
      <c r="MD8" s="170">
        <f t="shared" si="125"/>
        <v>1.0918597853820537E-2</v>
      </c>
      <c r="ME8" s="170">
        <f t="shared" si="126"/>
        <v>1.0868291410722075E-2</v>
      </c>
      <c r="MF8" s="170">
        <f t="shared" si="127"/>
        <v>1.0811457476992947E-2</v>
      </c>
      <c r="MG8" s="170">
        <f t="shared" si="128"/>
        <v>1.0748201021593384E-2</v>
      </c>
      <c r="MH8" s="170">
        <f t="shared" si="129"/>
        <v>1.0678638436497752E-2</v>
      </c>
      <c r="MI8" s="170">
        <f t="shared" si="130"/>
        <v>1.0602897179881741E-2</v>
      </c>
      <c r="MJ8" s="170">
        <f t="shared" si="131"/>
        <v>1.0521115387051985E-2</v>
      </c>
      <c r="MK8" s="170">
        <f t="shared" si="132"/>
        <v>1.0433441450780101E-2</v>
      </c>
      <c r="ML8" s="170">
        <f t="shared" si="133"/>
        <v>1.034003357282519E-2</v>
      </c>
      <c r="MM8" s="170">
        <f t="shared" si="134"/>
        <v>1.0241059288541127E-2</v>
      </c>
      <c r="MN8" s="170">
        <f t="shared" si="135"/>
        <v>1.0136694966566946E-2</v>
      </c>
      <c r="MO8" s="170">
        <f t="shared" si="136"/>
        <v>1.0027125285689813E-2</v>
      </c>
      <c r="MP8" s="170">
        <f t="shared" si="137"/>
        <v>9.9125426910500573E-3</v>
      </c>
      <c r="MQ8" s="170">
        <f t="shared" si="138"/>
        <v>9.7931468319261694E-3</v>
      </c>
      <c r="MR8" s="170">
        <f t="shared" si="139"/>
        <v>9.6691439833943051E-3</v>
      </c>
      <c r="MS8" s="170">
        <f t="shared" si="140"/>
        <v>9.5407464542013876E-3</v>
      </c>
      <c r="MT8" s="170">
        <f t="shared" si="141"/>
        <v>9.4081719832233984E-3</v>
      </c>
      <c r="MU8" s="170">
        <f t="shared" si="142"/>
        <v>9.2716431269008019E-3</v>
      </c>
      <c r="MV8" s="170">
        <f t="shared" si="143"/>
        <v>9.1313866400510937E-3</v>
      </c>
      <c r="MW8" s="170">
        <f t="shared" si="144"/>
        <v>8.9876328524547827E-3</v>
      </c>
      <c r="MX8" s="170">
        <f t="shared" si="145"/>
        <v>8.8406150435952815E-3</v>
      </c>
      <c r="MY8" s="170">
        <f t="shared" si="146"/>
        <v>8.6905688179060771E-3</v>
      </c>
      <c r="MZ8" s="170">
        <f t="shared" si="147"/>
        <v>8.537731482839872E-3</v>
      </c>
      <c r="NA8" s="170">
        <f t="shared" si="148"/>
        <v>8.3823414320252018E-3</v>
      </c>
      <c r="NB8" s="170">
        <f t="shared" si="149"/>
        <v>8.22463753571606E-3</v>
      </c>
      <c r="NC8" s="170">
        <f t="shared" si="150"/>
        <v>8.0648585406704783E-3</v>
      </c>
      <c r="ND8" s="170">
        <f t="shared" si="151"/>
        <v>7.903242481514916E-3</v>
      </c>
      <c r="NE8" s="170">
        <f t="shared" si="152"/>
        <v>7.7400261055634882E-3</v>
      </c>
      <c r="NF8" s="170">
        <f t="shared" si="153"/>
        <v>7.5754443129652221E-3</v>
      </c>
      <c r="NG8" s="170">
        <f t="shared" si="154"/>
        <v>7.4097296139492026E-3</v>
      </c>
      <c r="NH8" s="170">
        <f t="shared" si="155"/>
        <v>7.2431116048274945E-3</v>
      </c>
      <c r="NI8" s="170">
        <f t="shared" si="156"/>
        <v>7.0758164642998238E-3</v>
      </c>
      <c r="NJ8" s="170">
        <f t="shared" si="157"/>
        <v>6.9080664714829092E-3</v>
      </c>
      <c r="NK8" s="170">
        <f t="shared" si="158"/>
        <v>6.7400795469618755E-3</v>
      </c>
      <c r="NL8" s="170">
        <f t="shared" si="159"/>
        <v>6.5720688180321242E-3</v>
      </c>
      <c r="NM8" s="170">
        <f t="shared" si="160"/>
        <v>6.4042422091682202E-3</v>
      </c>
      <c r="NN8" s="170">
        <f t="shared" si="161"/>
        <v>6.2368020586224537E-3</v>
      </c>
      <c r="NO8" s="170">
        <f t="shared" si="162"/>
        <v>6.0699447619208084E-3</v>
      </c>
      <c r="NP8" s="170">
        <f t="shared" si="163"/>
        <v>5.9038604428884676E-3</v>
      </c>
      <c r="NQ8" s="170">
        <f t="shared" si="164"/>
        <v>5.7387326527020355E-3</v>
      </c>
      <c r="NR8" s="170">
        <f t="shared" si="165"/>
        <v>5.5747380973314572E-3</v>
      </c>
      <c r="NS8" s="170">
        <f t="shared" si="166"/>
        <v>5.4120463936025032E-3</v>
      </c>
      <c r="NT8" s="170">
        <f t="shared" si="167"/>
        <v>5.2508198539808352E-3</v>
      </c>
      <c r="NU8" s="170">
        <f t="shared" si="168"/>
        <v>5.0912133000520932E-3</v>
      </c>
      <c r="NV8" s="170">
        <f t="shared" si="169"/>
        <v>4.9333739045495243E-3</v>
      </c>
      <c r="NW8" s="170">
        <f t="shared" si="170"/>
        <v>4.7774410616621124E-3</v>
      </c>
      <c r="NX8" s="170">
        <f t="shared" si="171"/>
        <v>4.6235462852424521E-3</v>
      </c>
      <c r="NY8" s="170">
        <f t="shared" si="172"/>
        <v>4.4718131344251635E-3</v>
      </c>
      <c r="NZ8" s="170">
        <f t="shared" si="173"/>
        <v>4.3223571660640789E-3</v>
      </c>
      <c r="OA8" s="170">
        <f t="shared" si="174"/>
        <v>4.1752859132998914E-3</v>
      </c>
      <c r="OB8" s="170">
        <f t="shared" si="175"/>
        <v>4.0306988894799976E-3</v>
      </c>
      <c r="OC8" s="170">
        <f t="shared" si="176"/>
        <v>3.8886876165690203E-3</v>
      </c>
      <c r="OD8" s="170">
        <f t="shared" si="177"/>
        <v>3.7493356771123314E-3</v>
      </c>
      <c r="OE8" s="170">
        <f t="shared" si="178"/>
        <v>3.6127187887458369E-3</v>
      </c>
      <c r="OF8" s="170">
        <f t="shared" si="179"/>
        <v>3.4789049001836521E-3</v>
      </c>
      <c r="OG8" s="170">
        <f t="shared" si="180"/>
        <v>3.347954307561006E-3</v>
      </c>
      <c r="OH8" s="170">
        <f t="shared" si="181"/>
        <v>3.2199197899628858E-3</v>
      </c>
      <c r="OI8" s="170">
        <f t="shared" si="182"/>
        <v>3.0948467629296154E-3</v>
      </c>
      <c r="OJ8" s="170">
        <f t="shared" si="183"/>
        <v>2.9727734486985117E-3</v>
      </c>
      <c r="OK8" s="170">
        <f t="shared" si="184"/>
        <v>2.8537310619160777E-3</v>
      </c>
      <c r="OL8" s="170">
        <f t="shared" si="185"/>
        <v>2.7377440095376648E-3</v>
      </c>
      <c r="OM8" s="170">
        <f t="shared" si="186"/>
        <v>2.624830103620893E-3</v>
      </c>
      <c r="ON8" s="170">
        <f t="shared" si="187"/>
        <v>2.5150007857153108E-3</v>
      </c>
      <c r="OO8" s="170">
        <f t="shared" si="188"/>
        <v>2.4082613615534292E-3</v>
      </c>
      <c r="OP8" s="170">
        <f t="shared" si="189"/>
        <v>2.3046112447571662E-3</v>
      </c>
      <c r="OQ8" s="170">
        <f t="shared" si="190"/>
        <v>2.2040442082885241E-3</v>
      </c>
      <c r="OR8" s="170">
        <f t="shared" si="191"/>
        <v>2.1065486423937959E-3</v>
      </c>
      <c r="OS8" s="170">
        <f t="shared" si="192"/>
        <v>2.0121078178161793E-3</v>
      </c>
      <c r="OT8" s="170">
        <f t="shared" si="193"/>
        <v>1.9207001530822964E-3</v>
      </c>
      <c r="OU8" s="170">
        <f t="shared" si="194"/>
        <v>1.8322994847031178E-3</v>
      </c>
      <c r="OV8" s="170">
        <f t="shared" si="195"/>
        <v>1.7468753391689713E-3</v>
      </c>
      <c r="OW8" s="170">
        <f t="shared" si="196"/>
        <v>1.6643932056611935E-3</v>
      </c>
      <c r="OX8" s="170">
        <f t="shared" si="197"/>
        <v>1.5848148084491676E-3</v>
      </c>
      <c r="OY8" s="170">
        <f t="shared" si="198"/>
        <v>1.508098377990592E-3</v>
      </c>
      <c r="OZ8" s="170">
        <f t="shared" si="199"/>
        <v>1.4341989198044176E-3</v>
      </c>
      <c r="PA8" s="170">
        <f t="shared" si="200"/>
        <v>1.3630684802396124E-3</v>
      </c>
      <c r="PB8" s="170">
        <f t="shared" si="201"/>
        <v>1.2946564083182953E-3</v>
      </c>
      <c r="PC8" s="170">
        <f t="shared" si="202"/>
        <v>1.2289096128885503E-3</v>
      </c>
      <c r="PD8" s="170">
        <f t="shared" si="203"/>
        <v>1.1657728143798728E-3</v>
      </c>
      <c r="PE8" s="170">
        <f t="shared" si="204"/>
        <v>1.1051887905124955E-3</v>
      </c>
      <c r="PF8" s="170">
        <f t="shared" si="205"/>
        <v>1.0470986153703424E-3</v>
      </c>
      <c r="PG8" s="170">
        <f t="shared" si="206"/>
        <v>9.9144189130572109E-4</v>
      </c>
      <c r="PH8" s="170">
        <f t="shared" si="207"/>
        <v>9.3815697320192974E-4</v>
      </c>
    </row>
    <row r="9" spans="1:425" x14ac:dyDescent="0.75">
      <c r="A9" s="4">
        <v>6</v>
      </c>
      <c r="B9" s="97">
        <f t="shared" si="208"/>
        <v>60</v>
      </c>
      <c r="C9" s="96">
        <v>120</v>
      </c>
      <c r="D9" s="97">
        <f t="shared" si="209"/>
        <v>240</v>
      </c>
      <c r="E9" s="36">
        <f t="shared" si="0"/>
        <v>1</v>
      </c>
      <c r="F9" s="36">
        <f t="shared" si="1"/>
        <v>0.5</v>
      </c>
      <c r="G9" s="74">
        <f t="shared" si="210"/>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211"/>
        <v>0.9</v>
      </c>
      <c r="W9" s="50">
        <f t="shared" si="212"/>
        <v>29.999999999999702</v>
      </c>
      <c r="X9" s="50">
        <f t="shared" si="215"/>
        <v>30.8999999999997</v>
      </c>
      <c r="Y9" s="50">
        <f t="shared" si="215"/>
        <v>31.799999999999699</v>
      </c>
      <c r="Z9" s="50">
        <f t="shared" si="215"/>
        <v>32.699999999999697</v>
      </c>
      <c r="AA9" s="50">
        <f t="shared" si="215"/>
        <v>33.599999999999696</v>
      </c>
      <c r="AB9" s="50">
        <f t="shared" si="215"/>
        <v>34.499999999999694</v>
      </c>
      <c r="AC9" s="50">
        <f t="shared" si="215"/>
        <v>35.399999999999693</v>
      </c>
      <c r="AD9" s="50">
        <f t="shared" si="215"/>
        <v>36.299999999999692</v>
      </c>
      <c r="AE9" s="50">
        <f t="shared" si="215"/>
        <v>37.19999999999969</v>
      </c>
      <c r="AF9" s="50">
        <f t="shared" si="215"/>
        <v>38.099999999999689</v>
      </c>
      <c r="AG9" s="50">
        <f t="shared" si="215"/>
        <v>38.999999999999687</v>
      </c>
      <c r="AH9" s="50">
        <f t="shared" si="215"/>
        <v>39.899999999999686</v>
      </c>
      <c r="AI9" s="50">
        <f t="shared" si="215"/>
        <v>40.799999999999685</v>
      </c>
      <c r="AJ9" s="50">
        <f t="shared" si="215"/>
        <v>41.699999999999683</v>
      </c>
      <c r="AK9" s="50">
        <f t="shared" si="215"/>
        <v>42.599999999999682</v>
      </c>
      <c r="AL9" s="50">
        <f t="shared" si="215"/>
        <v>43.49999999999968</v>
      </c>
      <c r="AM9" s="50">
        <f t="shared" si="215"/>
        <v>44.399999999999679</v>
      </c>
      <c r="AN9" s="50">
        <f t="shared" si="215"/>
        <v>45.299999999999677</v>
      </c>
      <c r="AO9" s="50">
        <f t="shared" si="215"/>
        <v>46.199999999999676</v>
      </c>
      <c r="AP9" s="50">
        <f t="shared" si="215"/>
        <v>47.099999999999675</v>
      </c>
      <c r="AQ9" s="50">
        <f t="shared" si="215"/>
        <v>47.999999999999673</v>
      </c>
      <c r="AR9" s="50">
        <f t="shared" si="215"/>
        <v>48.899999999999672</v>
      </c>
      <c r="AS9" s="50">
        <f t="shared" si="215"/>
        <v>49.79999999999967</v>
      </c>
      <c r="AT9" s="50">
        <f t="shared" si="215"/>
        <v>50.699999999999669</v>
      </c>
      <c r="AU9" s="50">
        <f t="shared" si="215"/>
        <v>51.599999999999667</v>
      </c>
      <c r="AV9" s="50">
        <f t="shared" si="215"/>
        <v>52.499999999999666</v>
      </c>
      <c r="AW9" s="50">
        <f t="shared" si="215"/>
        <v>53.399999999999665</v>
      </c>
      <c r="AX9" s="50">
        <f t="shared" si="215"/>
        <v>54.299999999999663</v>
      </c>
      <c r="AY9" s="50">
        <f t="shared" si="215"/>
        <v>55.199999999999662</v>
      </c>
      <c r="AZ9" s="50">
        <f t="shared" si="215"/>
        <v>56.09999999999966</v>
      </c>
      <c r="BA9" s="50">
        <f t="shared" si="215"/>
        <v>56.999999999999659</v>
      </c>
      <c r="BB9" s="50">
        <f t="shared" si="215"/>
        <v>57.899999999999658</v>
      </c>
      <c r="BC9" s="50">
        <f t="shared" si="215"/>
        <v>58.799999999999656</v>
      </c>
      <c r="BD9" s="50">
        <f t="shared" si="215"/>
        <v>59.699999999999655</v>
      </c>
      <c r="BE9" s="50">
        <f t="shared" si="215"/>
        <v>60.599999999999653</v>
      </c>
      <c r="BF9" s="50">
        <f t="shared" si="215"/>
        <v>61.499999999999652</v>
      </c>
      <c r="BG9" s="50">
        <f t="shared" si="215"/>
        <v>62.39999999999965</v>
      </c>
      <c r="BH9" s="50">
        <f t="shared" si="215"/>
        <v>63.299999999999649</v>
      </c>
      <c r="BI9" s="50">
        <f t="shared" si="215"/>
        <v>64.199999999999648</v>
      </c>
      <c r="BJ9" s="50">
        <f t="shared" si="215"/>
        <v>65.099999999999653</v>
      </c>
      <c r="BK9" s="50">
        <f t="shared" si="215"/>
        <v>65.999999999999659</v>
      </c>
      <c r="BL9" s="50">
        <f t="shared" si="215"/>
        <v>66.899999999999665</v>
      </c>
      <c r="BM9" s="50">
        <f t="shared" si="215"/>
        <v>67.79999999999967</v>
      </c>
      <c r="BN9" s="50">
        <f t="shared" si="215"/>
        <v>68.699999999999676</v>
      </c>
      <c r="BO9" s="50">
        <f t="shared" si="215"/>
        <v>69.599999999999682</v>
      </c>
      <c r="BP9" s="50">
        <f t="shared" si="215"/>
        <v>70.499999999999687</v>
      </c>
      <c r="BQ9" s="50">
        <f t="shared" si="215"/>
        <v>71.399999999999693</v>
      </c>
      <c r="BR9" s="50">
        <f t="shared" si="215"/>
        <v>72.299999999999699</v>
      </c>
      <c r="BS9" s="50">
        <f t="shared" si="215"/>
        <v>73.199999999999704</v>
      </c>
      <c r="BT9" s="50">
        <f t="shared" si="215"/>
        <v>74.09999999999971</v>
      </c>
      <c r="BU9" s="50">
        <f t="shared" si="215"/>
        <v>74.999999999999716</v>
      </c>
      <c r="BV9" s="50">
        <f t="shared" si="215"/>
        <v>75.899999999999721</v>
      </c>
      <c r="BW9" s="50">
        <f t="shared" si="215"/>
        <v>76.799999999999727</v>
      </c>
      <c r="BX9" s="50">
        <f t="shared" si="215"/>
        <v>77.699999999999733</v>
      </c>
      <c r="BY9" s="50">
        <f t="shared" si="215"/>
        <v>78.599999999999739</v>
      </c>
      <c r="BZ9" s="50">
        <f t="shared" si="215"/>
        <v>79.499999999999744</v>
      </c>
      <c r="CA9" s="50">
        <f t="shared" si="215"/>
        <v>80.39999999999975</v>
      </c>
      <c r="CB9" s="50">
        <f t="shared" si="215"/>
        <v>81.299999999999756</v>
      </c>
      <c r="CC9" s="50">
        <f t="shared" si="215"/>
        <v>82.199999999999761</v>
      </c>
      <c r="CD9" s="50">
        <f t="shared" si="215"/>
        <v>83.099999999999767</v>
      </c>
      <c r="CE9" s="50">
        <f t="shared" si="215"/>
        <v>83.999999999999773</v>
      </c>
      <c r="CF9" s="50">
        <f t="shared" si="215"/>
        <v>84.899999999999778</v>
      </c>
      <c r="CG9" s="50">
        <f t="shared" si="215"/>
        <v>85.799999999999784</v>
      </c>
      <c r="CH9" s="50">
        <f t="shared" si="215"/>
        <v>86.69999999999979</v>
      </c>
      <c r="CI9" s="50">
        <f t="shared" ref="CI9:DR12" si="218">IF(ISNONTEXT($V9),CJ9-$V9,"")</f>
        <v>87.599999999999795</v>
      </c>
      <c r="CJ9" s="50">
        <f t="shared" si="218"/>
        <v>88.499999999999801</v>
      </c>
      <c r="CK9" s="50">
        <f t="shared" si="218"/>
        <v>89.399999999999807</v>
      </c>
      <c r="CL9" s="50">
        <f t="shared" si="218"/>
        <v>90.299999999999812</v>
      </c>
      <c r="CM9" s="50">
        <f t="shared" si="218"/>
        <v>91.199999999999818</v>
      </c>
      <c r="CN9" s="50">
        <f t="shared" si="218"/>
        <v>92.099999999999824</v>
      </c>
      <c r="CO9" s="50">
        <f t="shared" si="218"/>
        <v>92.999999999999829</v>
      </c>
      <c r="CP9" s="50">
        <f t="shared" si="218"/>
        <v>93.899999999999835</v>
      </c>
      <c r="CQ9" s="50">
        <f t="shared" si="218"/>
        <v>94.799999999999841</v>
      </c>
      <c r="CR9" s="50">
        <f t="shared" si="218"/>
        <v>95.699999999999847</v>
      </c>
      <c r="CS9" s="50">
        <f t="shared" si="218"/>
        <v>96.599999999999852</v>
      </c>
      <c r="CT9" s="50">
        <f t="shared" si="218"/>
        <v>97.499999999999858</v>
      </c>
      <c r="CU9" s="50">
        <f t="shared" si="218"/>
        <v>98.399999999999864</v>
      </c>
      <c r="CV9" s="50">
        <f t="shared" si="218"/>
        <v>99.299999999999869</v>
      </c>
      <c r="CW9" s="50">
        <f t="shared" si="218"/>
        <v>100.19999999999987</v>
      </c>
      <c r="CX9" s="50">
        <f t="shared" si="218"/>
        <v>101.09999999999988</v>
      </c>
      <c r="CY9" s="50">
        <f t="shared" si="218"/>
        <v>101.99999999999989</v>
      </c>
      <c r="CZ9" s="50">
        <f t="shared" si="218"/>
        <v>102.89999999999989</v>
      </c>
      <c r="DA9" s="50">
        <f t="shared" si="218"/>
        <v>103.7999999999999</v>
      </c>
      <c r="DB9" s="50">
        <f t="shared" si="218"/>
        <v>104.6999999999999</v>
      </c>
      <c r="DC9" s="50">
        <f t="shared" si="218"/>
        <v>105.59999999999991</v>
      </c>
      <c r="DD9" s="50">
        <f t="shared" si="218"/>
        <v>106.49999999999991</v>
      </c>
      <c r="DE9" s="50">
        <f t="shared" si="218"/>
        <v>107.39999999999992</v>
      </c>
      <c r="DF9" s="50">
        <f t="shared" si="218"/>
        <v>108.29999999999993</v>
      </c>
      <c r="DG9" s="50">
        <f t="shared" si="218"/>
        <v>109.19999999999993</v>
      </c>
      <c r="DH9" s="50">
        <f t="shared" si="218"/>
        <v>110.09999999999994</v>
      </c>
      <c r="DI9" s="50">
        <f t="shared" si="218"/>
        <v>110.99999999999994</v>
      </c>
      <c r="DJ9" s="50">
        <f t="shared" si="218"/>
        <v>111.89999999999995</v>
      </c>
      <c r="DK9" s="50">
        <f t="shared" si="218"/>
        <v>112.79999999999995</v>
      </c>
      <c r="DL9" s="50">
        <f t="shared" si="218"/>
        <v>113.69999999999996</v>
      </c>
      <c r="DM9" s="50">
        <f t="shared" si="218"/>
        <v>114.59999999999997</v>
      </c>
      <c r="DN9" s="50">
        <f t="shared" si="218"/>
        <v>115.49999999999997</v>
      </c>
      <c r="DO9" s="50">
        <f t="shared" si="218"/>
        <v>116.39999999999998</v>
      </c>
      <c r="DP9" s="50">
        <f t="shared" si="218"/>
        <v>117.29999999999998</v>
      </c>
      <c r="DQ9" s="50">
        <f t="shared" si="218"/>
        <v>118.19999999999999</v>
      </c>
      <c r="DR9" s="50">
        <f t="shared" si="218"/>
        <v>119.1</v>
      </c>
      <c r="DS9" s="184">
        <f t="shared" si="213"/>
        <v>120</v>
      </c>
      <c r="DT9" s="50">
        <f t="shared" si="214"/>
        <v>120.9</v>
      </c>
      <c r="DU9" s="50">
        <f t="shared" si="216"/>
        <v>121.80000000000001</v>
      </c>
      <c r="DV9" s="50">
        <f t="shared" si="216"/>
        <v>122.70000000000002</v>
      </c>
      <c r="DW9" s="50">
        <f t="shared" si="216"/>
        <v>123.60000000000002</v>
      </c>
      <c r="DX9" s="50">
        <f t="shared" si="216"/>
        <v>124.50000000000003</v>
      </c>
      <c r="DY9" s="50">
        <f t="shared" si="216"/>
        <v>125.40000000000003</v>
      </c>
      <c r="DZ9" s="50">
        <f t="shared" si="216"/>
        <v>126.30000000000004</v>
      </c>
      <c r="EA9" s="50">
        <f t="shared" si="216"/>
        <v>127.20000000000005</v>
      </c>
      <c r="EB9" s="50">
        <f t="shared" si="216"/>
        <v>128.10000000000005</v>
      </c>
      <c r="EC9" s="50">
        <f t="shared" si="216"/>
        <v>129.00000000000006</v>
      </c>
      <c r="ED9" s="50">
        <f t="shared" si="216"/>
        <v>129.90000000000006</v>
      </c>
      <c r="EE9" s="50">
        <f t="shared" si="216"/>
        <v>130.80000000000007</v>
      </c>
      <c r="EF9" s="50">
        <f t="shared" si="216"/>
        <v>131.70000000000007</v>
      </c>
      <c r="EG9" s="50">
        <f t="shared" si="216"/>
        <v>132.60000000000008</v>
      </c>
      <c r="EH9" s="50">
        <f t="shared" si="216"/>
        <v>133.50000000000009</v>
      </c>
      <c r="EI9" s="50">
        <f t="shared" si="216"/>
        <v>134.40000000000009</v>
      </c>
      <c r="EJ9" s="50">
        <f t="shared" si="216"/>
        <v>135.3000000000001</v>
      </c>
      <c r="EK9" s="50">
        <f t="shared" si="216"/>
        <v>136.2000000000001</v>
      </c>
      <c r="EL9" s="50">
        <f t="shared" si="216"/>
        <v>137.10000000000011</v>
      </c>
      <c r="EM9" s="50">
        <f t="shared" si="216"/>
        <v>138.00000000000011</v>
      </c>
      <c r="EN9" s="50">
        <f t="shared" si="216"/>
        <v>138.90000000000012</v>
      </c>
      <c r="EO9" s="50">
        <f t="shared" si="216"/>
        <v>139.80000000000013</v>
      </c>
      <c r="EP9" s="50">
        <f t="shared" si="216"/>
        <v>140.70000000000013</v>
      </c>
      <c r="EQ9" s="50">
        <f t="shared" si="216"/>
        <v>141.60000000000014</v>
      </c>
      <c r="ER9" s="50">
        <f t="shared" si="216"/>
        <v>142.50000000000014</v>
      </c>
      <c r="ES9" s="50">
        <f t="shared" si="216"/>
        <v>143.40000000000015</v>
      </c>
      <c r="ET9" s="50">
        <f t="shared" si="216"/>
        <v>144.30000000000015</v>
      </c>
      <c r="EU9" s="50">
        <f t="shared" si="216"/>
        <v>145.20000000000016</v>
      </c>
      <c r="EV9" s="50">
        <f t="shared" si="216"/>
        <v>146.10000000000016</v>
      </c>
      <c r="EW9" s="50">
        <f t="shared" si="216"/>
        <v>147.00000000000017</v>
      </c>
      <c r="EX9" s="50">
        <f t="shared" si="216"/>
        <v>147.90000000000018</v>
      </c>
      <c r="EY9" s="50">
        <f t="shared" si="216"/>
        <v>148.80000000000018</v>
      </c>
      <c r="EZ9" s="50">
        <f t="shared" si="216"/>
        <v>149.70000000000019</v>
      </c>
      <c r="FA9" s="50">
        <f t="shared" si="216"/>
        <v>150.60000000000019</v>
      </c>
      <c r="FB9" s="50">
        <f t="shared" si="216"/>
        <v>151.5000000000002</v>
      </c>
      <c r="FC9" s="50">
        <f t="shared" si="216"/>
        <v>152.4000000000002</v>
      </c>
      <c r="FD9" s="50">
        <f t="shared" si="216"/>
        <v>153.30000000000021</v>
      </c>
      <c r="FE9" s="50">
        <f t="shared" si="216"/>
        <v>154.20000000000022</v>
      </c>
      <c r="FF9" s="50">
        <f t="shared" si="216"/>
        <v>155.10000000000022</v>
      </c>
      <c r="FG9" s="50">
        <f t="shared" si="216"/>
        <v>156.00000000000023</v>
      </c>
      <c r="FH9" s="50">
        <f t="shared" si="216"/>
        <v>156.90000000000023</v>
      </c>
      <c r="FI9" s="50">
        <f t="shared" si="216"/>
        <v>157.80000000000024</v>
      </c>
      <c r="FJ9" s="50">
        <f t="shared" si="216"/>
        <v>158.70000000000024</v>
      </c>
      <c r="FK9" s="50">
        <f t="shared" si="216"/>
        <v>159.60000000000025</v>
      </c>
      <c r="FL9" s="50">
        <f t="shared" si="216"/>
        <v>160.50000000000026</v>
      </c>
      <c r="FM9" s="50">
        <f t="shared" si="216"/>
        <v>161.40000000000026</v>
      </c>
      <c r="FN9" s="50">
        <f t="shared" si="216"/>
        <v>162.30000000000027</v>
      </c>
      <c r="FO9" s="50">
        <f t="shared" si="216"/>
        <v>163.20000000000027</v>
      </c>
      <c r="FP9" s="50">
        <f t="shared" si="216"/>
        <v>164.10000000000028</v>
      </c>
      <c r="FQ9" s="50">
        <f t="shared" si="216"/>
        <v>165.00000000000028</v>
      </c>
      <c r="FR9" s="50">
        <f t="shared" si="216"/>
        <v>165.90000000000029</v>
      </c>
      <c r="FS9" s="50">
        <f t="shared" si="216"/>
        <v>166.8000000000003</v>
      </c>
      <c r="FT9" s="50">
        <f t="shared" si="216"/>
        <v>167.7000000000003</v>
      </c>
      <c r="FU9" s="50">
        <f t="shared" si="216"/>
        <v>168.60000000000031</v>
      </c>
      <c r="FV9" s="50">
        <f t="shared" si="216"/>
        <v>169.50000000000031</v>
      </c>
      <c r="FW9" s="50">
        <f t="shared" si="216"/>
        <v>170.40000000000032</v>
      </c>
      <c r="FX9" s="50">
        <f t="shared" si="216"/>
        <v>171.30000000000032</v>
      </c>
      <c r="FY9" s="50">
        <f t="shared" si="216"/>
        <v>172.20000000000033</v>
      </c>
      <c r="FZ9" s="50">
        <f t="shared" si="216"/>
        <v>173.10000000000034</v>
      </c>
      <c r="GA9" s="50">
        <f t="shared" si="216"/>
        <v>174.00000000000034</v>
      </c>
      <c r="GB9" s="50">
        <f t="shared" si="216"/>
        <v>174.90000000000035</v>
      </c>
      <c r="GC9" s="50">
        <f t="shared" si="216"/>
        <v>175.80000000000035</v>
      </c>
      <c r="GD9" s="50">
        <f t="shared" si="216"/>
        <v>176.70000000000036</v>
      </c>
      <c r="GE9" s="50">
        <f t="shared" si="216"/>
        <v>177.60000000000036</v>
      </c>
      <c r="GF9" s="50">
        <f t="shared" ref="GF9:HO12" si="219">IF(ISNONTEXT($V9),GE9+$V9,"")</f>
        <v>178.50000000000037</v>
      </c>
      <c r="GG9" s="50">
        <f t="shared" si="219"/>
        <v>179.40000000000038</v>
      </c>
      <c r="GH9" s="50">
        <f t="shared" si="219"/>
        <v>180.30000000000038</v>
      </c>
      <c r="GI9" s="50">
        <f t="shared" si="219"/>
        <v>181.20000000000039</v>
      </c>
      <c r="GJ9" s="50">
        <f t="shared" si="219"/>
        <v>182.10000000000039</v>
      </c>
      <c r="GK9" s="50">
        <f t="shared" si="219"/>
        <v>183.0000000000004</v>
      </c>
      <c r="GL9" s="50">
        <f t="shared" si="219"/>
        <v>183.9000000000004</v>
      </c>
      <c r="GM9" s="50">
        <f t="shared" si="219"/>
        <v>184.80000000000041</v>
      </c>
      <c r="GN9" s="50">
        <f t="shared" si="219"/>
        <v>185.70000000000041</v>
      </c>
      <c r="GO9" s="50">
        <f t="shared" si="219"/>
        <v>186.60000000000042</v>
      </c>
      <c r="GP9" s="50">
        <f t="shared" si="219"/>
        <v>187.50000000000043</v>
      </c>
      <c r="GQ9" s="50">
        <f t="shared" si="219"/>
        <v>188.40000000000043</v>
      </c>
      <c r="GR9" s="50">
        <f t="shared" si="219"/>
        <v>189.30000000000044</v>
      </c>
      <c r="GS9" s="50">
        <f t="shared" si="219"/>
        <v>190.20000000000044</v>
      </c>
      <c r="GT9" s="50">
        <f t="shared" si="219"/>
        <v>191.10000000000045</v>
      </c>
      <c r="GU9" s="50">
        <f t="shared" si="219"/>
        <v>192.00000000000045</v>
      </c>
      <c r="GV9" s="50">
        <f t="shared" si="219"/>
        <v>192.90000000000046</v>
      </c>
      <c r="GW9" s="50">
        <f t="shared" si="219"/>
        <v>193.80000000000047</v>
      </c>
      <c r="GX9" s="50">
        <f t="shared" si="219"/>
        <v>194.70000000000047</v>
      </c>
      <c r="GY9" s="50">
        <f t="shared" si="219"/>
        <v>195.60000000000048</v>
      </c>
      <c r="GZ9" s="50">
        <f t="shared" si="219"/>
        <v>196.50000000000048</v>
      </c>
      <c r="HA9" s="50">
        <f t="shared" si="219"/>
        <v>197.40000000000049</v>
      </c>
      <c r="HB9" s="50">
        <f t="shared" si="219"/>
        <v>198.30000000000049</v>
      </c>
      <c r="HC9" s="50">
        <f t="shared" si="219"/>
        <v>199.2000000000005</v>
      </c>
      <c r="HD9" s="50">
        <f t="shared" si="219"/>
        <v>200.10000000000051</v>
      </c>
      <c r="HE9" s="50">
        <f t="shared" si="219"/>
        <v>201.00000000000051</v>
      </c>
      <c r="HF9" s="50">
        <f t="shared" si="219"/>
        <v>201.90000000000052</v>
      </c>
      <c r="HG9" s="50">
        <f t="shared" si="219"/>
        <v>202.80000000000052</v>
      </c>
      <c r="HH9" s="50">
        <f t="shared" si="219"/>
        <v>203.70000000000053</v>
      </c>
      <c r="HI9" s="50">
        <f t="shared" si="219"/>
        <v>204.60000000000053</v>
      </c>
      <c r="HJ9" s="50">
        <f t="shared" si="219"/>
        <v>205.50000000000054</v>
      </c>
      <c r="HK9" s="50">
        <f t="shared" si="219"/>
        <v>206.40000000000055</v>
      </c>
      <c r="HL9" s="50">
        <f t="shared" si="219"/>
        <v>207.30000000000055</v>
      </c>
      <c r="HM9" s="50">
        <f t="shared" si="219"/>
        <v>208.20000000000056</v>
      </c>
      <c r="HN9" s="50">
        <f t="shared" si="219"/>
        <v>209.10000000000056</v>
      </c>
      <c r="HO9" s="50">
        <f t="shared" si="219"/>
        <v>210.00000000000057</v>
      </c>
      <c r="HP9" s="170">
        <f t="shared" si="7"/>
        <v>5.7134320096517666E-4</v>
      </c>
      <c r="HQ9" s="170">
        <f t="shared" si="8"/>
        <v>6.0080345995863684E-4</v>
      </c>
      <c r="HR9" s="170">
        <f t="shared" si="9"/>
        <v>6.3149567416731912E-4</v>
      </c>
      <c r="HS9" s="170">
        <f t="shared" si="10"/>
        <v>6.6345417016920594E-4</v>
      </c>
      <c r="HT9" s="170">
        <f t="shared" si="11"/>
        <v>6.9671324991259827E-4</v>
      </c>
      <c r="HU9" s="170">
        <f t="shared" si="12"/>
        <v>7.3130712555956995E-4</v>
      </c>
      <c r="HV9" s="170">
        <f t="shared" si="13"/>
        <v>7.6726985125726292E-4</v>
      </c>
      <c r="HW9" s="170">
        <f t="shared" si="14"/>
        <v>8.0463525187365837E-4</v>
      </c>
      <c r="HX9" s="170">
        <f t="shared" si="15"/>
        <v>8.4343684874619445E-4</v>
      </c>
      <c r="HY9" s="170">
        <f t="shared" si="16"/>
        <v>8.8370778250369461E-4</v>
      </c>
      <c r="HZ9" s="170">
        <f t="shared" si="17"/>
        <v>9.2548073303457847E-4</v>
      </c>
      <c r="IA9" s="170">
        <f t="shared" si="18"/>
        <v>9.6878783668715265E-4</v>
      </c>
      <c r="IB9" s="170">
        <f t="shared" si="19"/>
        <v>1.0136606008009134E-3</v>
      </c>
      <c r="IC9" s="170">
        <f t="shared" si="20"/>
        <v>1.0601298156811586E-3</v>
      </c>
      <c r="ID9" s="170">
        <f t="shared" si="21"/>
        <v>1.108225464142832E-3</v>
      </c>
      <c r="IE9" s="170">
        <f t="shared" si="22"/>
        <v>1.1579766287632648E-3</v>
      </c>
      <c r="IF9" s="170">
        <f t="shared" si="23"/>
        <v>1.2094113969974014E-3</v>
      </c>
      <c r="IG9" s="170">
        <f t="shared" si="24"/>
        <v>1.262556764323018E-3</v>
      </c>
      <c r="IH9" s="170">
        <f t="shared" si="25"/>
        <v>1.3174385355974065E-3</v>
      </c>
      <c r="II9" s="170">
        <f t="shared" si="26"/>
        <v>1.3740812248209412E-3</v>
      </c>
      <c r="IJ9" s="170">
        <f t="shared" si="27"/>
        <v>1.4325079535167221E-3</v>
      </c>
      <c r="IK9" s="170">
        <f t="shared" si="28"/>
        <v>1.4927403479491469E-3</v>
      </c>
      <c r="IL9" s="170">
        <f t="shared" si="29"/>
        <v>1.5547984354176425E-3</v>
      </c>
      <c r="IM9" s="170">
        <f t="shared" si="30"/>
        <v>1.6187005398749213E-3</v>
      </c>
      <c r="IN9" s="170">
        <f t="shared" si="31"/>
        <v>1.6844631771318281E-3</v>
      </c>
      <c r="IO9" s="170">
        <f t="shared" si="32"/>
        <v>1.7521009499231785E-3</v>
      </c>
      <c r="IP9" s="170">
        <f t="shared" si="33"/>
        <v>1.8216264431207255E-3</v>
      </c>
      <c r="IQ9" s="170">
        <f t="shared" si="34"/>
        <v>1.8930501193906569E-3</v>
      </c>
      <c r="IR9" s="170">
        <f t="shared" si="35"/>
        <v>1.9663802156035751E-3</v>
      </c>
      <c r="IS9" s="170">
        <f t="shared" si="36"/>
        <v>2.0416226403147386E-3</v>
      </c>
      <c r="IT9" s="170">
        <f t="shared" si="37"/>
        <v>2.1187808726414272E-3</v>
      </c>
      <c r="IU9" s="170">
        <f t="shared" si="38"/>
        <v>2.1978558628725142E-3</v>
      </c>
      <c r="IV9" s="170">
        <f t="shared" si="39"/>
        <v>2.2788459351525585E-3</v>
      </c>
      <c r="IW9" s="170">
        <f t="shared" si="40"/>
        <v>2.3617466925891003E-3</v>
      </c>
      <c r="IX9" s="170">
        <f t="shared" si="41"/>
        <v>2.4465509251370044E-3</v>
      </c>
      <c r="IY9" s="170">
        <f t="shared" si="42"/>
        <v>2.5332485206178671E-3</v>
      </c>
      <c r="IZ9" s="170">
        <f t="shared" si="43"/>
        <v>2.621826379235481E-3</v>
      </c>
      <c r="JA9" s="170">
        <f t="shared" si="44"/>
        <v>2.7122683319499986E-3</v>
      </c>
      <c r="JB9" s="170">
        <f t="shared" si="45"/>
        <v>2.8045550630739604E-3</v>
      </c>
      <c r="JC9" s="170">
        <f t="shared" si="46"/>
        <v>2.8986640374524188E-3</v>
      </c>
      <c r="JD9" s="170">
        <f t="shared" si="47"/>
        <v>2.9945694325871825E-3</v>
      </c>
      <c r="JE9" s="170">
        <f t="shared" si="48"/>
        <v>3.0922420760615067E-3</v>
      </c>
      <c r="JF9" s="170">
        <f t="shared" si="49"/>
        <v>3.1916493886164645E-3</v>
      </c>
      <c r="JG9" s="170">
        <f t="shared" si="50"/>
        <v>3.2927553332236944E-3</v>
      </c>
      <c r="JH9" s="170">
        <f t="shared" si="51"/>
        <v>3.3955203704911074E-3</v>
      </c>
      <c r="JI9" s="170">
        <f t="shared" si="52"/>
        <v>3.4999014207286192E-3</v>
      </c>
      <c r="JJ9" s="170">
        <f t="shared" si="53"/>
        <v>3.6058518329898704E-3</v>
      </c>
      <c r="JK9" s="170">
        <f t="shared" si="54"/>
        <v>3.7133213613932798E-3</v>
      </c>
      <c r="JL9" s="170">
        <f t="shared" si="55"/>
        <v>3.8222561490117153E-3</v>
      </c>
      <c r="JM9" s="170">
        <f t="shared" si="56"/>
        <v>3.9325987196044106E-3</v>
      </c>
      <c r="JN9" s="170">
        <f t="shared" si="57"/>
        <v>4.0442879774476746E-3</v>
      </c>
      <c r="JO9" s="170">
        <f t="shared" si="58"/>
        <v>4.1572592155024067E-3</v>
      </c>
      <c r="JP9" s="170">
        <f t="shared" si="59"/>
        <v>4.2714441321364399E-3</v>
      </c>
      <c r="JQ9" s="170">
        <f t="shared" si="60"/>
        <v>4.3867708565983954E-3</v>
      </c>
      <c r="JR9" s="170">
        <f t="shared" si="61"/>
        <v>4.5031639834170545E-3</v>
      </c>
      <c r="JS9" s="170">
        <f t="shared" si="62"/>
        <v>4.62054461587627E-3</v>
      </c>
      <c r="JT9" s="170">
        <f t="shared" si="63"/>
        <v>4.7388304186903292E-3</v>
      </c>
      <c r="JU9" s="170">
        <f t="shared" si="64"/>
        <v>4.8579356799782966E-3</v>
      </c>
      <c r="JV9" s="170">
        <f t="shared" si="65"/>
        <v>4.97777138260858E-3</v>
      </c>
      <c r="JW9" s="170">
        <f t="shared" si="66"/>
        <v>5.0982452849565596E-3</v>
      </c>
      <c r="JX9" s="170">
        <f t="shared" si="67"/>
        <v>5.219262011088922E-3</v>
      </c>
      <c r="JY9" s="170">
        <f t="shared" si="68"/>
        <v>5.3407231503583442E-3</v>
      </c>
      <c r="JZ9" s="170">
        <f t="shared" si="69"/>
        <v>5.4625273663614395E-3</v>
      </c>
      <c r="KA9" s="170">
        <f t="shared" si="70"/>
        <v>5.5845705151816773E-3</v>
      </c>
      <c r="KB9" s="170">
        <f t="shared" si="71"/>
        <v>5.7067457728072323E-3</v>
      </c>
      <c r="KC9" s="170">
        <f t="shared" si="72"/>
        <v>5.8289437715816784E-3</v>
      </c>
      <c r="KD9" s="170">
        <f t="shared" si="73"/>
        <v>5.9510527455132207E-3</v>
      </c>
      <c r="KE9" s="170">
        <f t="shared" si="74"/>
        <v>6.0729586842357842E-3</v>
      </c>
      <c r="KF9" s="170">
        <f t="shared" si="75"/>
        <v>6.1945454953830211E-3</v>
      </c>
      <c r="KG9" s="170">
        <f t="shared" si="76"/>
        <v>6.3156951751042007E-3</v>
      </c>
      <c r="KH9" s="170">
        <f t="shared" si="77"/>
        <v>6.4362879864191562E-3</v>
      </c>
      <c r="KI9" s="170">
        <f t="shared" si="78"/>
        <v>6.5562026450781902E-3</v>
      </c>
      <c r="KJ9" s="170">
        <f t="shared" si="79"/>
        <v>6.675316512562075E-3</v>
      </c>
      <c r="KK9" s="170">
        <f t="shared" si="80"/>
        <v>6.7935057958273624E-3</v>
      </c>
      <c r="KL9" s="170">
        <f t="shared" si="81"/>
        <v>6.9106457533730896E-3</v>
      </c>
      <c r="KM9" s="170">
        <f t="shared" si="82"/>
        <v>7.0266109071768987E-3</v>
      </c>
      <c r="KN9" s="170">
        <f t="shared" si="83"/>
        <v>7.1412752600216343E-3</v>
      </c>
      <c r="KO9" s="170">
        <f t="shared" si="84"/>
        <v>7.2545125177078491E-3</v>
      </c>
      <c r="KP9" s="170">
        <f t="shared" si="85"/>
        <v>7.3661963156233801E-3</v>
      </c>
      <c r="KQ9" s="170">
        <f t="shared" si="86"/>
        <v>7.4762004491184314E-3</v>
      </c>
      <c r="KR9" s="170">
        <f t="shared" si="87"/>
        <v>7.584399107113571E-3</v>
      </c>
      <c r="KS9" s="170">
        <f t="shared" si="88"/>
        <v>7.6906671083486746E-3</v>
      </c>
      <c r="KT9" s="170">
        <f t="shared" si="89"/>
        <v>7.7948801396634862E-3</v>
      </c>
      <c r="KU9" s="170">
        <f t="shared" si="90"/>
        <v>7.8969149956849474E-3</v>
      </c>
      <c r="KV9" s="170">
        <f t="shared" si="91"/>
        <v>7.9966498192830787E-3</v>
      </c>
      <c r="KW9" s="170">
        <f t="shared" si="92"/>
        <v>8.0939643421459109E-3</v>
      </c>
      <c r="KX9" s="170">
        <f t="shared" si="93"/>
        <v>8.1887401248149673E-3</v>
      </c>
      <c r="KY9" s="170">
        <f t="shared" si="94"/>
        <v>8.2808607955160516E-3</v>
      </c>
      <c r="KZ9" s="170">
        <f t="shared" si="95"/>
        <v>8.3702122871156508E-3</v>
      </c>
      <c r="LA9" s="170">
        <f t="shared" si="96"/>
        <v>8.456683071531388E-3</v>
      </c>
      <c r="LB9" s="170">
        <f t="shared" si="97"/>
        <v>8.5401643909252221E-3</v>
      </c>
      <c r="LC9" s="170">
        <f t="shared" si="98"/>
        <v>8.6205504850111608E-3</v>
      </c>
      <c r="LD9" s="170">
        <f t="shared" si="99"/>
        <v>8.697738813814495E-3</v>
      </c>
      <c r="LE9" s="170">
        <f t="shared" si="100"/>
        <v>8.7716302752274475E-3</v>
      </c>
      <c r="LF9" s="170">
        <f t="shared" si="101"/>
        <v>8.8421294167164537E-3</v>
      </c>
      <c r="LG9" s="170">
        <f t="shared" si="102"/>
        <v>8.909144640549033E-3</v>
      </c>
      <c r="LH9" s="170">
        <f t="shared" si="103"/>
        <v>8.9725884019233974E-3</v>
      </c>
      <c r="LI9" s="170">
        <f t="shared" si="104"/>
        <v>9.0323773994015304E-3</v>
      </c>
      <c r="LJ9" s="170">
        <f t="shared" si="105"/>
        <v>9.088432757066332E-3</v>
      </c>
      <c r="LK9" s="170">
        <f t="shared" si="106"/>
        <v>9.1406801978455923E-3</v>
      </c>
      <c r="LL9" s="170">
        <f t="shared" si="107"/>
        <v>9.1890502074699239E-3</v>
      </c>
      <c r="LM9" s="170">
        <f t="shared" si="108"/>
        <v>9.2334781885581984E-3</v>
      </c>
      <c r="LN9" s="170">
        <f t="shared" si="109"/>
        <v>9.2739046043525172E-3</v>
      </c>
      <c r="LO9" s="170">
        <f t="shared" si="110"/>
        <v>9.3102751116551277E-3</v>
      </c>
      <c r="LP9" s="170">
        <f t="shared" si="111"/>
        <v>9.3425406825518049E-3</v>
      </c>
      <c r="LQ9" s="170">
        <f t="shared" si="112"/>
        <v>9.3706577145401173E-3</v>
      </c>
      <c r="LR9" s="170">
        <f t="shared" si="113"/>
        <v>9.3945881287162848E-3</v>
      </c>
      <c r="LS9" s="170">
        <f t="shared" si="114"/>
        <v>9.4142994557111746E-3</v>
      </c>
      <c r="LT9" s="170">
        <f t="shared" si="115"/>
        <v>9.429764909103933E-3</v>
      </c>
      <c r="LU9" s="170">
        <f t="shared" si="116"/>
        <v>9.4409634460809431E-3</v>
      </c>
      <c r="LV9" s="170">
        <f t="shared" si="117"/>
        <v>9.4478798151477958E-3</v>
      </c>
      <c r="LW9" s="170">
        <f t="shared" si="118"/>
        <v>9.4505045907428489E-3</v>
      </c>
      <c r="LX9" s="170">
        <f t="shared" si="119"/>
        <v>9.4488341946424286E-3</v>
      </c>
      <c r="LY9" s="170">
        <f t="shared" si="120"/>
        <v>9.4428709040896251E-3</v>
      </c>
      <c r="LZ9" s="170">
        <f t="shared" si="121"/>
        <v>9.4326228466208081E-3</v>
      </c>
      <c r="MA9" s="170">
        <f t="shared" si="122"/>
        <v>9.4181039816063471E-3</v>
      </c>
      <c r="MB9" s="170">
        <f t="shared" si="123"/>
        <v>9.3993340685642086E-3</v>
      </c>
      <c r="MC9" s="170">
        <f t="shared" si="124"/>
        <v>9.3763386223471006E-3</v>
      </c>
      <c r="MD9" s="170">
        <f t="shared" si="125"/>
        <v>9.3491488553454419E-3</v>
      </c>
      <c r="ME9" s="170">
        <f t="shared" si="126"/>
        <v>9.317801606889416E-3</v>
      </c>
      <c r="MF9" s="170">
        <f t="shared" si="127"/>
        <v>9.2823392600736247E-3</v>
      </c>
      <c r="MG9" s="170">
        <f t="shared" si="128"/>
        <v>9.2428096462672197E-3</v>
      </c>
      <c r="MH9" s="170">
        <f t="shared" si="129"/>
        <v>9.1992659376106279E-3</v>
      </c>
      <c r="MI9" s="170">
        <f t="shared" si="130"/>
        <v>9.151766527837113E-3</v>
      </c>
      <c r="MJ9" s="170">
        <f t="shared" si="131"/>
        <v>9.1003749017930079E-3</v>
      </c>
      <c r="MK9" s="170">
        <f t="shared" si="132"/>
        <v>9.0451594940647497E-3</v>
      </c>
      <c r="ML9" s="170">
        <f t="shared" si="133"/>
        <v>8.9861935371532645E-3</v>
      </c>
      <c r="MM9" s="170">
        <f t="shared" si="134"/>
        <v>8.9235548996671379E-3</v>
      </c>
      <c r="MN9" s="170">
        <f t="shared" si="135"/>
        <v>8.8573259150348266E-3</v>
      </c>
      <c r="MO9" s="170">
        <f t="shared" si="136"/>
        <v>8.7875932012631119E-3</v>
      </c>
      <c r="MP9" s="170">
        <f t="shared" si="137"/>
        <v>8.7144474722937858E-3</v>
      </c>
      <c r="MQ9" s="170">
        <f t="shared" si="138"/>
        <v>8.6379833415332671E-3</v>
      </c>
      <c r="MR9" s="170">
        <f t="shared" si="139"/>
        <v>8.5582991181501599E-3</v>
      </c>
      <c r="MS9" s="170">
        <f t="shared" si="140"/>
        <v>8.4754965967539491E-3</v>
      </c>
      <c r="MT9" s="170">
        <f t="shared" si="141"/>
        <v>8.3896808410836715E-3</v>
      </c>
      <c r="MU9" s="170">
        <f t="shared" si="142"/>
        <v>8.3009599623487529E-3</v>
      </c>
      <c r="MV9" s="170">
        <f t="shared" si="143"/>
        <v>8.2094448928750098E-3</v>
      </c>
      <c r="MW9" s="170">
        <f t="shared" si="144"/>
        <v>8.1152491557172739E-3</v>
      </c>
      <c r="MX9" s="170">
        <f t="shared" si="145"/>
        <v>8.0184886309059636E-3</v>
      </c>
      <c r="MY9" s="170">
        <f t="shared" si="146"/>
        <v>7.9192813189983609E-3</v>
      </c>
      <c r="MZ9" s="170">
        <f t="shared" si="147"/>
        <v>7.8177471026063886E-3</v>
      </c>
      <c r="NA9" s="170">
        <f t="shared" si="148"/>
        <v>7.7140075065711489E-3</v>
      </c>
      <c r="NB9" s="170">
        <f t="shared" si="149"/>
        <v>7.6081854574506901E-3</v>
      </c>
      <c r="NC9" s="170">
        <f t="shared" si="150"/>
        <v>7.5004050429811888E-3</v>
      </c>
      <c r="ND9" s="170">
        <f t="shared" si="151"/>
        <v>7.390791272163238E-3</v>
      </c>
      <c r="NE9" s="170">
        <f t="shared" si="152"/>
        <v>7.2794698366141809E-3</v>
      </c>
      <c r="NF9" s="170">
        <f t="shared" si="153"/>
        <v>7.1665668738144497E-3</v>
      </c>
      <c r="NG9" s="170">
        <f t="shared" si="154"/>
        <v>7.052208732860896E-3</v>
      </c>
      <c r="NH9" s="170">
        <f t="shared" si="155"/>
        <v>6.9365217433230916E-3</v>
      </c>
      <c r="NI9" s="170">
        <f t="shared" si="156"/>
        <v>6.819631987779652E-3</v>
      </c>
      <c r="NJ9" s="170">
        <f t="shared" si="157"/>
        <v>6.7016650785909565E-3</v>
      </c>
      <c r="NK9" s="170">
        <f t="shared" si="158"/>
        <v>6.5827459394423209E-3</v>
      </c>
      <c r="NL9" s="170">
        <f t="shared" si="159"/>
        <v>6.4629985921676805E-3</v>
      </c>
      <c r="NM9" s="170">
        <f t="shared" si="160"/>
        <v>6.3425459493385381E-3</v>
      </c>
      <c r="NN9" s="170">
        <f t="shared" si="161"/>
        <v>6.2215096130762574E-3</v>
      </c>
      <c r="NO9" s="170">
        <f t="shared" si="162"/>
        <v>6.1000096805179562E-3</v>
      </c>
      <c r="NP9" s="170">
        <f t="shared" si="163"/>
        <v>5.9781645563373106E-3</v>
      </c>
      <c r="NQ9" s="170">
        <f t="shared" si="164"/>
        <v>5.8560907726918719E-3</v>
      </c>
      <c r="NR9" s="170">
        <f t="shared" si="165"/>
        <v>5.7339028169378853E-3</v>
      </c>
      <c r="NS9" s="170">
        <f t="shared" si="166"/>
        <v>5.6117129674224326E-3</v>
      </c>
      <c r="NT9" s="170">
        <f t="shared" si="167"/>
        <v>5.4896311376310134E-3</v>
      </c>
      <c r="NU9" s="170">
        <f t="shared" si="168"/>
        <v>5.3677647289366937E-3</v>
      </c>
      <c r="NV9" s="170">
        <f t="shared" si="169"/>
        <v>5.2462184921646298E-3</v>
      </c>
      <c r="NW9" s="170">
        <f t="shared" si="170"/>
        <v>5.1250943981535129E-3</v>
      </c>
      <c r="NX9" s="170">
        <f t="shared" si="171"/>
        <v>5.0044915174631563E-3</v>
      </c>
      <c r="NY9" s="170">
        <f t="shared" si="172"/>
        <v>4.8845059093453212E-3</v>
      </c>
      <c r="NZ9" s="170">
        <f t="shared" si="173"/>
        <v>4.7652305200631675E-3</v>
      </c>
      <c r="OA9" s="170">
        <f t="shared" si="174"/>
        <v>4.6467550906132381E-3</v>
      </c>
      <c r="OB9" s="170">
        <f t="shared" si="175"/>
        <v>4.529166073873137E-3</v>
      </c>
      <c r="OC9" s="170">
        <f t="shared" si="176"/>
        <v>4.4125465611678698E-3</v>
      </c>
      <c r="OD9" s="170">
        <f t="shared" si="177"/>
        <v>4.2969762182183836E-3</v>
      </c>
      <c r="OE9" s="170">
        <f t="shared" si="178"/>
        <v>4.1825312304073527E-3</v>
      </c>
      <c r="OF9" s="170">
        <f t="shared" si="179"/>
        <v>4.0692842572695974E-3</v>
      </c>
      <c r="OG9" s="170">
        <f t="shared" si="180"/>
        <v>3.957304396088014E-3</v>
      </c>
      <c r="OH9" s="170">
        <f t="shared" si="181"/>
        <v>3.8466571544505091E-3</v>
      </c>
      <c r="OI9" s="170">
        <f t="shared" si="182"/>
        <v>3.7374044315990713E-3</v>
      </c>
      <c r="OJ9" s="170">
        <f t="shared" si="183"/>
        <v>3.6296045083793098E-3</v>
      </c>
      <c r="OK9" s="170">
        <f t="shared" si="184"/>
        <v>3.5233120455770042E-3</v>
      </c>
      <c r="OL9" s="170">
        <f t="shared" si="185"/>
        <v>3.4185780904079886E-3</v>
      </c>
      <c r="OM9" s="170">
        <f t="shared" si="186"/>
        <v>3.3154500909088483E-3</v>
      </c>
      <c r="ON9" s="170">
        <f t="shared" si="187"/>
        <v>3.2139719179583989E-3</v>
      </c>
      <c r="OO9" s="170">
        <f t="shared" si="188"/>
        <v>3.1141838946440971E-3</v>
      </c>
      <c r="OP9" s="170">
        <f t="shared" si="189"/>
        <v>3.0161228326729701E-3</v>
      </c>
      <c r="OQ9" s="170">
        <f t="shared" si="190"/>
        <v>2.9198220755137947E-3</v>
      </c>
      <c r="OR9" s="170">
        <f t="shared" si="191"/>
        <v>2.8253115479458107E-3</v>
      </c>
      <c r="OS9" s="170">
        <f t="shared" si="192"/>
        <v>2.7326178116793423E-3</v>
      </c>
      <c r="OT9" s="170">
        <f t="shared" si="193"/>
        <v>2.6417641267053203E-3</v>
      </c>
      <c r="OU9" s="170">
        <f t="shared" si="194"/>
        <v>2.5527705180238133E-3</v>
      </c>
      <c r="OV9" s="170">
        <f t="shared" si="195"/>
        <v>2.4656538473961979E-3</v>
      </c>
      <c r="OW9" s="170">
        <f t="shared" si="196"/>
        <v>2.3804278897617062E-3</v>
      </c>
      <c r="OX9" s="170">
        <f t="shared" si="197"/>
        <v>2.2971034139564277E-3</v>
      </c>
      <c r="OY9" s="170">
        <f t="shared" si="198"/>
        <v>2.2156882673717462E-3</v>
      </c>
      <c r="OZ9" s="170">
        <f t="shared" si="199"/>
        <v>2.1361874641893049E-3</v>
      </c>
      <c r="PA9" s="170">
        <f t="shared" si="200"/>
        <v>2.0586032768310342E-3</v>
      </c>
      <c r="PB9" s="170">
        <f t="shared" si="201"/>
        <v>1.9829353302654924E-3</v>
      </c>
      <c r="PC9" s="170">
        <f t="shared" si="202"/>
        <v>1.9091806988156058E-3</v>
      </c>
      <c r="PD9" s="170">
        <f t="shared" si="203"/>
        <v>1.8373340051179206E-3</v>
      </c>
      <c r="PE9" s="170">
        <f t="shared" si="204"/>
        <v>1.7673875208895288E-3</v>
      </c>
      <c r="PF9" s="170">
        <f t="shared" si="205"/>
        <v>1.6993312691659019E-3</v>
      </c>
      <c r="PG9" s="170">
        <f t="shared" si="206"/>
        <v>1.6331531276808716E-3</v>
      </c>
      <c r="PH9" s="170">
        <f t="shared" si="207"/>
        <v>1.568838933068894E-3</v>
      </c>
    </row>
    <row r="10" spans="1:425" x14ac:dyDescent="0.75">
      <c r="A10" s="4">
        <v>7</v>
      </c>
      <c r="B10" s="97">
        <f t="shared" si="208"/>
        <v>60</v>
      </c>
      <c r="C10" s="96">
        <v>120</v>
      </c>
      <c r="D10" s="97">
        <f t="shared" si="209"/>
        <v>240</v>
      </c>
      <c r="E10" s="36">
        <f t="shared" si="0"/>
        <v>1</v>
      </c>
      <c r="F10" s="36">
        <f t="shared" si="1"/>
        <v>0.5</v>
      </c>
      <c r="G10" s="74">
        <f t="shared" si="210"/>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211"/>
        <v>0.9</v>
      </c>
      <c r="W10" s="50">
        <f t="shared" si="212"/>
        <v>29.999999999999702</v>
      </c>
      <c r="X10" s="50">
        <f t="shared" ref="X10:CI13" si="220">IF(ISNONTEXT($V10),Y10-$V10,"")</f>
        <v>30.8999999999997</v>
      </c>
      <c r="Y10" s="50">
        <f t="shared" si="220"/>
        <v>31.799999999999699</v>
      </c>
      <c r="Z10" s="50">
        <f t="shared" si="220"/>
        <v>32.699999999999697</v>
      </c>
      <c r="AA10" s="50">
        <f t="shared" si="220"/>
        <v>33.599999999999696</v>
      </c>
      <c r="AB10" s="50">
        <f t="shared" si="220"/>
        <v>34.499999999999694</v>
      </c>
      <c r="AC10" s="50">
        <f t="shared" si="220"/>
        <v>35.399999999999693</v>
      </c>
      <c r="AD10" s="50">
        <f t="shared" si="220"/>
        <v>36.299999999999692</v>
      </c>
      <c r="AE10" s="50">
        <f t="shared" si="220"/>
        <v>37.19999999999969</v>
      </c>
      <c r="AF10" s="50">
        <f t="shared" si="220"/>
        <v>38.099999999999689</v>
      </c>
      <c r="AG10" s="50">
        <f t="shared" si="220"/>
        <v>38.999999999999687</v>
      </c>
      <c r="AH10" s="50">
        <f t="shared" si="220"/>
        <v>39.899999999999686</v>
      </c>
      <c r="AI10" s="50">
        <f t="shared" si="220"/>
        <v>40.799999999999685</v>
      </c>
      <c r="AJ10" s="50">
        <f t="shared" si="220"/>
        <v>41.699999999999683</v>
      </c>
      <c r="AK10" s="50">
        <f t="shared" si="220"/>
        <v>42.599999999999682</v>
      </c>
      <c r="AL10" s="50">
        <f t="shared" si="220"/>
        <v>43.49999999999968</v>
      </c>
      <c r="AM10" s="50">
        <f t="shared" si="220"/>
        <v>44.399999999999679</v>
      </c>
      <c r="AN10" s="50">
        <f t="shared" si="220"/>
        <v>45.299999999999677</v>
      </c>
      <c r="AO10" s="50">
        <f t="shared" si="220"/>
        <v>46.199999999999676</v>
      </c>
      <c r="AP10" s="50">
        <f t="shared" si="220"/>
        <v>47.099999999999675</v>
      </c>
      <c r="AQ10" s="50">
        <f t="shared" si="220"/>
        <v>47.999999999999673</v>
      </c>
      <c r="AR10" s="50">
        <f t="shared" si="220"/>
        <v>48.899999999999672</v>
      </c>
      <c r="AS10" s="50">
        <f t="shared" si="220"/>
        <v>49.79999999999967</v>
      </c>
      <c r="AT10" s="50">
        <f t="shared" si="220"/>
        <v>50.699999999999669</v>
      </c>
      <c r="AU10" s="50">
        <f t="shared" si="220"/>
        <v>51.599999999999667</v>
      </c>
      <c r="AV10" s="50">
        <f t="shared" si="220"/>
        <v>52.499999999999666</v>
      </c>
      <c r="AW10" s="50">
        <f t="shared" si="220"/>
        <v>53.399999999999665</v>
      </c>
      <c r="AX10" s="50">
        <f t="shared" si="220"/>
        <v>54.299999999999663</v>
      </c>
      <c r="AY10" s="50">
        <f t="shared" si="220"/>
        <v>55.199999999999662</v>
      </c>
      <c r="AZ10" s="50">
        <f t="shared" si="220"/>
        <v>56.09999999999966</v>
      </c>
      <c r="BA10" s="50">
        <f t="shared" si="220"/>
        <v>56.999999999999659</v>
      </c>
      <c r="BB10" s="50">
        <f t="shared" si="220"/>
        <v>57.899999999999658</v>
      </c>
      <c r="BC10" s="50">
        <f t="shared" si="220"/>
        <v>58.799999999999656</v>
      </c>
      <c r="BD10" s="50">
        <f t="shared" si="220"/>
        <v>59.699999999999655</v>
      </c>
      <c r="BE10" s="50">
        <f t="shared" si="220"/>
        <v>60.599999999999653</v>
      </c>
      <c r="BF10" s="50">
        <f t="shared" si="220"/>
        <v>61.499999999999652</v>
      </c>
      <c r="BG10" s="50">
        <f t="shared" si="220"/>
        <v>62.39999999999965</v>
      </c>
      <c r="BH10" s="50">
        <f t="shared" si="220"/>
        <v>63.299999999999649</v>
      </c>
      <c r="BI10" s="50">
        <f t="shared" si="220"/>
        <v>64.199999999999648</v>
      </c>
      <c r="BJ10" s="50">
        <f t="shared" si="220"/>
        <v>65.099999999999653</v>
      </c>
      <c r="BK10" s="50">
        <f t="shared" si="220"/>
        <v>65.999999999999659</v>
      </c>
      <c r="BL10" s="50">
        <f t="shared" si="220"/>
        <v>66.899999999999665</v>
      </c>
      <c r="BM10" s="50">
        <f t="shared" si="220"/>
        <v>67.79999999999967</v>
      </c>
      <c r="BN10" s="50">
        <f t="shared" si="220"/>
        <v>68.699999999999676</v>
      </c>
      <c r="BO10" s="50">
        <f t="shared" si="220"/>
        <v>69.599999999999682</v>
      </c>
      <c r="BP10" s="50">
        <f t="shared" si="220"/>
        <v>70.499999999999687</v>
      </c>
      <c r="BQ10" s="50">
        <f t="shared" si="220"/>
        <v>71.399999999999693</v>
      </c>
      <c r="BR10" s="50">
        <f t="shared" si="220"/>
        <v>72.299999999999699</v>
      </c>
      <c r="BS10" s="50">
        <f t="shared" si="220"/>
        <v>73.199999999999704</v>
      </c>
      <c r="BT10" s="50">
        <f t="shared" si="220"/>
        <v>74.09999999999971</v>
      </c>
      <c r="BU10" s="50">
        <f t="shared" si="220"/>
        <v>74.999999999999716</v>
      </c>
      <c r="BV10" s="50">
        <f t="shared" si="220"/>
        <v>75.899999999999721</v>
      </c>
      <c r="BW10" s="50">
        <f t="shared" si="220"/>
        <v>76.799999999999727</v>
      </c>
      <c r="BX10" s="50">
        <f t="shared" si="220"/>
        <v>77.699999999999733</v>
      </c>
      <c r="BY10" s="50">
        <f t="shared" si="220"/>
        <v>78.599999999999739</v>
      </c>
      <c r="BZ10" s="50">
        <f t="shared" si="220"/>
        <v>79.499999999999744</v>
      </c>
      <c r="CA10" s="50">
        <f t="shared" si="220"/>
        <v>80.39999999999975</v>
      </c>
      <c r="CB10" s="50">
        <f t="shared" si="220"/>
        <v>81.299999999999756</v>
      </c>
      <c r="CC10" s="50">
        <f t="shared" si="220"/>
        <v>82.199999999999761</v>
      </c>
      <c r="CD10" s="50">
        <f t="shared" si="220"/>
        <v>83.099999999999767</v>
      </c>
      <c r="CE10" s="50">
        <f t="shared" si="220"/>
        <v>83.999999999999773</v>
      </c>
      <c r="CF10" s="50">
        <f t="shared" si="220"/>
        <v>84.899999999999778</v>
      </c>
      <c r="CG10" s="50">
        <f t="shared" si="220"/>
        <v>85.799999999999784</v>
      </c>
      <c r="CH10" s="50">
        <f t="shared" si="220"/>
        <v>86.69999999999979</v>
      </c>
      <c r="CI10" s="50">
        <f t="shared" si="220"/>
        <v>87.599999999999795</v>
      </c>
      <c r="CJ10" s="50">
        <f t="shared" si="218"/>
        <v>88.499999999999801</v>
      </c>
      <c r="CK10" s="50">
        <f t="shared" si="218"/>
        <v>89.399999999999807</v>
      </c>
      <c r="CL10" s="50">
        <f t="shared" si="218"/>
        <v>90.299999999999812</v>
      </c>
      <c r="CM10" s="50">
        <f t="shared" si="218"/>
        <v>91.199999999999818</v>
      </c>
      <c r="CN10" s="50">
        <f t="shared" si="218"/>
        <v>92.099999999999824</v>
      </c>
      <c r="CO10" s="50">
        <f t="shared" si="218"/>
        <v>92.999999999999829</v>
      </c>
      <c r="CP10" s="50">
        <f t="shared" si="218"/>
        <v>93.899999999999835</v>
      </c>
      <c r="CQ10" s="50">
        <f t="shared" si="218"/>
        <v>94.799999999999841</v>
      </c>
      <c r="CR10" s="50">
        <f t="shared" si="218"/>
        <v>95.699999999999847</v>
      </c>
      <c r="CS10" s="50">
        <f t="shared" si="218"/>
        <v>96.599999999999852</v>
      </c>
      <c r="CT10" s="50">
        <f t="shared" si="218"/>
        <v>97.499999999999858</v>
      </c>
      <c r="CU10" s="50">
        <f t="shared" si="218"/>
        <v>98.399999999999864</v>
      </c>
      <c r="CV10" s="50">
        <f t="shared" si="218"/>
        <v>99.299999999999869</v>
      </c>
      <c r="CW10" s="50">
        <f t="shared" si="218"/>
        <v>100.19999999999987</v>
      </c>
      <c r="CX10" s="50">
        <f t="shared" si="218"/>
        <v>101.09999999999988</v>
      </c>
      <c r="CY10" s="50">
        <f t="shared" si="218"/>
        <v>101.99999999999989</v>
      </c>
      <c r="CZ10" s="50">
        <f t="shared" si="218"/>
        <v>102.89999999999989</v>
      </c>
      <c r="DA10" s="50">
        <f t="shared" si="218"/>
        <v>103.7999999999999</v>
      </c>
      <c r="DB10" s="50">
        <f t="shared" si="218"/>
        <v>104.6999999999999</v>
      </c>
      <c r="DC10" s="50">
        <f t="shared" si="218"/>
        <v>105.59999999999991</v>
      </c>
      <c r="DD10" s="50">
        <f t="shared" si="218"/>
        <v>106.49999999999991</v>
      </c>
      <c r="DE10" s="50">
        <f t="shared" si="218"/>
        <v>107.39999999999992</v>
      </c>
      <c r="DF10" s="50">
        <f t="shared" si="218"/>
        <v>108.29999999999993</v>
      </c>
      <c r="DG10" s="50">
        <f t="shared" si="218"/>
        <v>109.19999999999993</v>
      </c>
      <c r="DH10" s="50">
        <f t="shared" si="218"/>
        <v>110.09999999999994</v>
      </c>
      <c r="DI10" s="50">
        <f t="shared" si="218"/>
        <v>110.99999999999994</v>
      </c>
      <c r="DJ10" s="50">
        <f t="shared" si="218"/>
        <v>111.89999999999995</v>
      </c>
      <c r="DK10" s="50">
        <f t="shared" si="218"/>
        <v>112.79999999999995</v>
      </c>
      <c r="DL10" s="50">
        <f t="shared" si="218"/>
        <v>113.69999999999996</v>
      </c>
      <c r="DM10" s="50">
        <f t="shared" si="218"/>
        <v>114.59999999999997</v>
      </c>
      <c r="DN10" s="50">
        <f t="shared" si="218"/>
        <v>115.49999999999997</v>
      </c>
      <c r="DO10" s="50">
        <f t="shared" si="218"/>
        <v>116.39999999999998</v>
      </c>
      <c r="DP10" s="50">
        <f t="shared" si="218"/>
        <v>117.29999999999998</v>
      </c>
      <c r="DQ10" s="50">
        <f t="shared" si="218"/>
        <v>118.19999999999999</v>
      </c>
      <c r="DR10" s="50">
        <f t="shared" si="218"/>
        <v>119.1</v>
      </c>
      <c r="DS10" s="184">
        <f t="shared" si="213"/>
        <v>120</v>
      </c>
      <c r="DT10" s="50">
        <f t="shared" si="214"/>
        <v>120.9</v>
      </c>
      <c r="DU10" s="50">
        <f t="shared" ref="DU10:GF13" si="221">IF(ISNONTEXT($V10),DT10+$V10,"")</f>
        <v>121.80000000000001</v>
      </c>
      <c r="DV10" s="50">
        <f t="shared" si="221"/>
        <v>122.70000000000002</v>
      </c>
      <c r="DW10" s="50">
        <f t="shared" si="221"/>
        <v>123.60000000000002</v>
      </c>
      <c r="DX10" s="50">
        <f t="shared" si="221"/>
        <v>124.50000000000003</v>
      </c>
      <c r="DY10" s="50">
        <f t="shared" si="221"/>
        <v>125.40000000000003</v>
      </c>
      <c r="DZ10" s="50">
        <f t="shared" si="221"/>
        <v>126.30000000000004</v>
      </c>
      <c r="EA10" s="50">
        <f t="shared" si="221"/>
        <v>127.20000000000005</v>
      </c>
      <c r="EB10" s="50">
        <f t="shared" si="221"/>
        <v>128.10000000000005</v>
      </c>
      <c r="EC10" s="50">
        <f t="shared" si="221"/>
        <v>129.00000000000006</v>
      </c>
      <c r="ED10" s="50">
        <f t="shared" si="221"/>
        <v>129.90000000000006</v>
      </c>
      <c r="EE10" s="50">
        <f t="shared" si="221"/>
        <v>130.80000000000007</v>
      </c>
      <c r="EF10" s="50">
        <f t="shared" si="221"/>
        <v>131.70000000000007</v>
      </c>
      <c r="EG10" s="50">
        <f t="shared" si="221"/>
        <v>132.60000000000008</v>
      </c>
      <c r="EH10" s="50">
        <f t="shared" si="221"/>
        <v>133.50000000000009</v>
      </c>
      <c r="EI10" s="50">
        <f t="shared" si="221"/>
        <v>134.40000000000009</v>
      </c>
      <c r="EJ10" s="50">
        <f t="shared" si="221"/>
        <v>135.3000000000001</v>
      </c>
      <c r="EK10" s="50">
        <f t="shared" si="221"/>
        <v>136.2000000000001</v>
      </c>
      <c r="EL10" s="50">
        <f t="shared" si="221"/>
        <v>137.10000000000011</v>
      </c>
      <c r="EM10" s="50">
        <f t="shared" si="221"/>
        <v>138.00000000000011</v>
      </c>
      <c r="EN10" s="50">
        <f t="shared" si="221"/>
        <v>138.90000000000012</v>
      </c>
      <c r="EO10" s="50">
        <f t="shared" si="221"/>
        <v>139.80000000000013</v>
      </c>
      <c r="EP10" s="50">
        <f t="shared" si="221"/>
        <v>140.70000000000013</v>
      </c>
      <c r="EQ10" s="50">
        <f t="shared" si="221"/>
        <v>141.60000000000014</v>
      </c>
      <c r="ER10" s="50">
        <f t="shared" si="221"/>
        <v>142.50000000000014</v>
      </c>
      <c r="ES10" s="50">
        <f t="shared" si="221"/>
        <v>143.40000000000015</v>
      </c>
      <c r="ET10" s="50">
        <f t="shared" si="221"/>
        <v>144.30000000000015</v>
      </c>
      <c r="EU10" s="50">
        <f t="shared" si="221"/>
        <v>145.20000000000016</v>
      </c>
      <c r="EV10" s="50">
        <f t="shared" si="221"/>
        <v>146.10000000000016</v>
      </c>
      <c r="EW10" s="50">
        <f t="shared" si="221"/>
        <v>147.00000000000017</v>
      </c>
      <c r="EX10" s="50">
        <f t="shared" si="221"/>
        <v>147.90000000000018</v>
      </c>
      <c r="EY10" s="50">
        <f t="shared" si="221"/>
        <v>148.80000000000018</v>
      </c>
      <c r="EZ10" s="50">
        <f t="shared" si="221"/>
        <v>149.70000000000019</v>
      </c>
      <c r="FA10" s="50">
        <f t="shared" si="221"/>
        <v>150.60000000000019</v>
      </c>
      <c r="FB10" s="50">
        <f t="shared" si="221"/>
        <v>151.5000000000002</v>
      </c>
      <c r="FC10" s="50">
        <f t="shared" si="221"/>
        <v>152.4000000000002</v>
      </c>
      <c r="FD10" s="50">
        <f t="shared" si="221"/>
        <v>153.30000000000021</v>
      </c>
      <c r="FE10" s="50">
        <f t="shared" si="221"/>
        <v>154.20000000000022</v>
      </c>
      <c r="FF10" s="50">
        <f t="shared" si="221"/>
        <v>155.10000000000022</v>
      </c>
      <c r="FG10" s="50">
        <f t="shared" si="221"/>
        <v>156.00000000000023</v>
      </c>
      <c r="FH10" s="50">
        <f t="shared" si="221"/>
        <v>156.90000000000023</v>
      </c>
      <c r="FI10" s="50">
        <f t="shared" si="221"/>
        <v>157.80000000000024</v>
      </c>
      <c r="FJ10" s="50">
        <f t="shared" si="221"/>
        <v>158.70000000000024</v>
      </c>
      <c r="FK10" s="50">
        <f t="shared" si="221"/>
        <v>159.60000000000025</v>
      </c>
      <c r="FL10" s="50">
        <f t="shared" si="221"/>
        <v>160.50000000000026</v>
      </c>
      <c r="FM10" s="50">
        <f t="shared" si="221"/>
        <v>161.40000000000026</v>
      </c>
      <c r="FN10" s="50">
        <f t="shared" si="221"/>
        <v>162.30000000000027</v>
      </c>
      <c r="FO10" s="50">
        <f t="shared" si="221"/>
        <v>163.20000000000027</v>
      </c>
      <c r="FP10" s="50">
        <f t="shared" si="221"/>
        <v>164.10000000000028</v>
      </c>
      <c r="FQ10" s="50">
        <f t="shared" si="221"/>
        <v>165.00000000000028</v>
      </c>
      <c r="FR10" s="50">
        <f t="shared" si="221"/>
        <v>165.90000000000029</v>
      </c>
      <c r="FS10" s="50">
        <f t="shared" si="221"/>
        <v>166.8000000000003</v>
      </c>
      <c r="FT10" s="50">
        <f t="shared" si="221"/>
        <v>167.7000000000003</v>
      </c>
      <c r="FU10" s="50">
        <f t="shared" si="221"/>
        <v>168.60000000000031</v>
      </c>
      <c r="FV10" s="50">
        <f t="shared" si="221"/>
        <v>169.50000000000031</v>
      </c>
      <c r="FW10" s="50">
        <f t="shared" si="221"/>
        <v>170.40000000000032</v>
      </c>
      <c r="FX10" s="50">
        <f t="shared" si="221"/>
        <v>171.30000000000032</v>
      </c>
      <c r="FY10" s="50">
        <f t="shared" si="221"/>
        <v>172.20000000000033</v>
      </c>
      <c r="FZ10" s="50">
        <f t="shared" si="221"/>
        <v>173.10000000000034</v>
      </c>
      <c r="GA10" s="50">
        <f t="shared" si="221"/>
        <v>174.00000000000034</v>
      </c>
      <c r="GB10" s="50">
        <f t="shared" si="221"/>
        <v>174.90000000000035</v>
      </c>
      <c r="GC10" s="50">
        <f t="shared" si="221"/>
        <v>175.80000000000035</v>
      </c>
      <c r="GD10" s="50">
        <f t="shared" si="221"/>
        <v>176.70000000000036</v>
      </c>
      <c r="GE10" s="50">
        <f t="shared" si="221"/>
        <v>177.60000000000036</v>
      </c>
      <c r="GF10" s="50">
        <f t="shared" si="221"/>
        <v>178.50000000000037</v>
      </c>
      <c r="GG10" s="50">
        <f t="shared" si="219"/>
        <v>179.40000000000038</v>
      </c>
      <c r="GH10" s="50">
        <f t="shared" si="219"/>
        <v>180.30000000000038</v>
      </c>
      <c r="GI10" s="50">
        <f t="shared" si="219"/>
        <v>181.20000000000039</v>
      </c>
      <c r="GJ10" s="50">
        <f t="shared" si="219"/>
        <v>182.10000000000039</v>
      </c>
      <c r="GK10" s="50">
        <f t="shared" si="219"/>
        <v>183.0000000000004</v>
      </c>
      <c r="GL10" s="50">
        <f t="shared" si="219"/>
        <v>183.9000000000004</v>
      </c>
      <c r="GM10" s="50">
        <f t="shared" si="219"/>
        <v>184.80000000000041</v>
      </c>
      <c r="GN10" s="50">
        <f t="shared" si="219"/>
        <v>185.70000000000041</v>
      </c>
      <c r="GO10" s="50">
        <f t="shared" si="219"/>
        <v>186.60000000000042</v>
      </c>
      <c r="GP10" s="50">
        <f t="shared" si="219"/>
        <v>187.50000000000043</v>
      </c>
      <c r="GQ10" s="50">
        <f t="shared" si="219"/>
        <v>188.40000000000043</v>
      </c>
      <c r="GR10" s="50">
        <f t="shared" si="219"/>
        <v>189.30000000000044</v>
      </c>
      <c r="GS10" s="50">
        <f t="shared" si="219"/>
        <v>190.20000000000044</v>
      </c>
      <c r="GT10" s="50">
        <f t="shared" si="219"/>
        <v>191.10000000000045</v>
      </c>
      <c r="GU10" s="50">
        <f t="shared" si="219"/>
        <v>192.00000000000045</v>
      </c>
      <c r="GV10" s="50">
        <f t="shared" si="219"/>
        <v>192.90000000000046</v>
      </c>
      <c r="GW10" s="50">
        <f t="shared" si="219"/>
        <v>193.80000000000047</v>
      </c>
      <c r="GX10" s="50">
        <f t="shared" si="219"/>
        <v>194.70000000000047</v>
      </c>
      <c r="GY10" s="50">
        <f t="shared" si="219"/>
        <v>195.60000000000048</v>
      </c>
      <c r="GZ10" s="50">
        <f t="shared" si="219"/>
        <v>196.50000000000048</v>
      </c>
      <c r="HA10" s="50">
        <f t="shared" si="219"/>
        <v>197.40000000000049</v>
      </c>
      <c r="HB10" s="50">
        <f t="shared" si="219"/>
        <v>198.30000000000049</v>
      </c>
      <c r="HC10" s="50">
        <f t="shared" si="219"/>
        <v>199.2000000000005</v>
      </c>
      <c r="HD10" s="50">
        <f t="shared" si="219"/>
        <v>200.10000000000051</v>
      </c>
      <c r="HE10" s="50">
        <f t="shared" si="219"/>
        <v>201.00000000000051</v>
      </c>
      <c r="HF10" s="50">
        <f t="shared" si="219"/>
        <v>201.90000000000052</v>
      </c>
      <c r="HG10" s="50">
        <f t="shared" si="219"/>
        <v>202.80000000000052</v>
      </c>
      <c r="HH10" s="50">
        <f t="shared" si="219"/>
        <v>203.70000000000053</v>
      </c>
      <c r="HI10" s="50">
        <f t="shared" si="219"/>
        <v>204.60000000000053</v>
      </c>
      <c r="HJ10" s="50">
        <f t="shared" si="219"/>
        <v>205.50000000000054</v>
      </c>
      <c r="HK10" s="50">
        <f t="shared" si="219"/>
        <v>206.40000000000055</v>
      </c>
      <c r="HL10" s="50">
        <f t="shared" si="219"/>
        <v>207.30000000000055</v>
      </c>
      <c r="HM10" s="50">
        <f t="shared" si="219"/>
        <v>208.20000000000056</v>
      </c>
      <c r="HN10" s="50">
        <f t="shared" si="219"/>
        <v>209.10000000000056</v>
      </c>
      <c r="HO10" s="50">
        <f t="shared" si="219"/>
        <v>210.00000000000057</v>
      </c>
      <c r="HP10" s="170">
        <f t="shared" si="7"/>
        <v>1.0339436824485686E-3</v>
      </c>
      <c r="HQ10" s="170">
        <f t="shared" si="8"/>
        <v>1.0727770705084812E-3</v>
      </c>
      <c r="HR10" s="170">
        <f t="shared" si="9"/>
        <v>1.1126980217455189E-3</v>
      </c>
      <c r="HS10" s="170">
        <f t="shared" si="10"/>
        <v>1.153719902703302E-3</v>
      </c>
      <c r="HT10" s="170">
        <f t="shared" si="11"/>
        <v>1.1958554540028076E-3</v>
      </c>
      <c r="HU10" s="170">
        <f t="shared" si="12"/>
        <v>1.239116749974686E-3</v>
      </c>
      <c r="HV10" s="170">
        <f t="shared" si="13"/>
        <v>1.2835151579409028E-3</v>
      </c>
      <c r="HW10" s="170">
        <f t="shared" si="14"/>
        <v>1.3290612972157979E-3</v>
      </c>
      <c r="HX10" s="170">
        <f t="shared" si="15"/>
        <v>1.3757649978998574E-3</v>
      </c>
      <c r="HY10" s="170">
        <f t="shared" si="16"/>
        <v>1.4236352595426174E-3</v>
      </c>
      <c r="HZ10" s="170">
        <f t="shared" si="17"/>
        <v>1.4726802097541512E-3</v>
      </c>
      <c r="IA10" s="170">
        <f t="shared" si="18"/>
        <v>1.5229070628475405E-3</v>
      </c>
      <c r="IB10" s="170">
        <f t="shared" si="19"/>
        <v>1.574322078597515E-3</v>
      </c>
      <c r="IC10" s="170">
        <f t="shared" si="20"/>
        <v>1.6269305212031258E-3</v>
      </c>
      <c r="ID10" s="170">
        <f t="shared" si="21"/>
        <v>1.6807366185448542E-3</v>
      </c>
      <c r="IE10" s="170">
        <f t="shared" si="22"/>
        <v>1.7357435218289046E-3</v>
      </c>
      <c r="IF10" s="170">
        <f t="shared" si="23"/>
        <v>1.7919532657136529E-3</v>
      </c>
      <c r="IG10" s="170">
        <f t="shared" si="24"/>
        <v>1.849366729015225E-3</v>
      </c>
      <c r="IH10" s="170">
        <f t="shared" si="25"/>
        <v>1.9079835960909791E-3</v>
      </c>
      <c r="II10" s="170">
        <f t="shared" si="26"/>
        <v>1.9678023190012944E-3</v>
      </c>
      <c r="IJ10" s="170">
        <f t="shared" si="27"/>
        <v>2.0288200805514732E-3</v>
      </c>
      <c r="IK10" s="170">
        <f t="shared" si="28"/>
        <v>2.0910327583166751E-3</v>
      </c>
      <c r="IL10" s="170">
        <f t="shared" si="29"/>
        <v>2.154434889753754E-3</v>
      </c>
      <c r="IM10" s="170">
        <f t="shared" si="30"/>
        <v>2.2190196385045245E-3</v>
      </c>
      <c r="IN10" s="170">
        <f t="shared" si="31"/>
        <v>2.2847787619953764E-3</v>
      </c>
      <c r="IO10" s="170">
        <f t="shared" si="32"/>
        <v>2.3517025804383083E-3</v>
      </c>
      <c r="IP10" s="170">
        <f t="shared" si="33"/>
        <v>2.4197799473382529E-3</v>
      </c>
      <c r="IQ10" s="170">
        <f t="shared" si="34"/>
        <v>2.4889982216111865E-3</v>
      </c>
      <c r="IR10" s="170">
        <f t="shared" si="35"/>
        <v>2.5593432414167377E-3</v>
      </c>
      <c r="IS10" s="170">
        <f t="shared" si="36"/>
        <v>2.6307992998080036E-3</v>
      </c>
      <c r="IT10" s="170">
        <f t="shared" si="37"/>
        <v>2.7033491222998966E-3</v>
      </c>
      <c r="IU10" s="170">
        <f t="shared" si="38"/>
        <v>2.7769738464557248E-3</v>
      </c>
      <c r="IV10" s="170">
        <f t="shared" si="39"/>
        <v>2.8516530035897392E-3</v>
      </c>
      <c r="IW10" s="170">
        <f t="shared" si="40"/>
        <v>2.9273645026810578E-3</v>
      </c>
      <c r="IX10" s="170">
        <f t="shared" si="41"/>
        <v>3.0040846165917678E-3</v>
      </c>
      <c r="IY10" s="170">
        <f t="shared" si="42"/>
        <v>3.0817879706791125E-3</v>
      </c>
      <c r="IZ10" s="170">
        <f t="shared" si="43"/>
        <v>3.1604475338883561E-3</v>
      </c>
      <c r="JA10" s="170">
        <f t="shared" si="44"/>
        <v>3.2400346124093903E-3</v>
      </c>
      <c r="JB10" s="170">
        <f t="shared" si="45"/>
        <v>3.3205188459762124E-3</v>
      </c>
      <c r="JC10" s="170">
        <f t="shared" si="46"/>
        <v>3.4018682068842243E-3</v>
      </c>
      <c r="JD10" s="170">
        <f t="shared" si="47"/>
        <v>3.4840490017957592E-3</v>
      </c>
      <c r="JE10" s="170">
        <f t="shared" si="48"/>
        <v>3.5670258763994597E-3</v>
      </c>
      <c r="JF10" s="170">
        <f t="shared" si="49"/>
        <v>3.6507618229839373E-3</v>
      </c>
      <c r="JG10" s="170">
        <f t="shared" si="50"/>
        <v>3.7352181909808217E-3</v>
      </c>
      <c r="JH10" s="170">
        <f t="shared" si="51"/>
        <v>3.820354700526551E-3</v>
      </c>
      <c r="JI10" s="170">
        <f t="shared" si="52"/>
        <v>3.9061294590863453E-3</v>
      </c>
      <c r="JJ10" s="170">
        <f t="shared" si="53"/>
        <v>3.9924989811775573E-3</v>
      </c>
      <c r="JK10" s="170">
        <f t="shared" si="54"/>
        <v>4.0794182112231583E-3</v>
      </c>
      <c r="JL10" s="170">
        <f t="shared" si="55"/>
        <v>4.1668405495594333E-3</v>
      </c>
      <c r="JM10" s="170">
        <f t="shared" si="56"/>
        <v>4.2547178816150144E-3</v>
      </c>
      <c r="JN10" s="170">
        <f t="shared" si="57"/>
        <v>4.343000610271373E-3</v>
      </c>
      <c r="JO10" s="170">
        <f t="shared" si="58"/>
        <v>4.4316376914074855E-3</v>
      </c>
      <c r="JP10" s="170">
        <f t="shared" si="59"/>
        <v>4.520576672624046E-3</v>
      </c>
      <c r="JQ10" s="170">
        <f t="shared" si="60"/>
        <v>4.6097637351349462E-3</v>
      </c>
      <c r="JR10" s="170">
        <f t="shared" si="61"/>
        <v>4.6991437388060756E-3</v>
      </c>
      <c r="JS10" s="170">
        <f t="shared" si="62"/>
        <v>4.7886602703136024E-3</v>
      </c>
      <c r="JT10" s="170">
        <f t="shared" si="63"/>
        <v>4.8782556943861039E-3</v>
      </c>
      <c r="JU10" s="170">
        <f t="shared" si="64"/>
        <v>4.9678712080868234E-3</v>
      </c>
      <c r="JV10" s="170">
        <f t="shared" si="65"/>
        <v>5.0574468980844681E-3</v>
      </c>
      <c r="JW10" s="170">
        <f t="shared" si="66"/>
        <v>5.1469218008528385E-3</v>
      </c>
      <c r="JX10" s="170">
        <f t="shared" si="67"/>
        <v>5.2362339657316395E-3</v>
      </c>
      <c r="JY10" s="170">
        <f t="shared" si="68"/>
        <v>5.3253205207728646E-3</v>
      </c>
      <c r="JZ10" s="170">
        <f t="shared" si="69"/>
        <v>5.4141177412891824E-3</v>
      </c>
      <c r="KA10" s="170">
        <f t="shared" si="70"/>
        <v>5.5025611210130169E-3</v>
      </c>
      <c r="KB10" s="170">
        <f t="shared" si="71"/>
        <v>5.5905854457672134E-3</v>
      </c>
      <c r="KC10" s="170">
        <f t="shared" si="72"/>
        <v>5.6781248695406831E-3</v>
      </c>
      <c r="KD10" s="170">
        <f t="shared" si="73"/>
        <v>5.7651129928549547E-3</v>
      </c>
      <c r="KE10" s="170">
        <f t="shared" si="74"/>
        <v>5.8514829433003509E-3</v>
      </c>
      <c r="KF10" s="170">
        <f t="shared" si="75"/>
        <v>5.9371674581134935E-3</v>
      </c>
      <c r="KG10" s="170">
        <f t="shared" si="76"/>
        <v>6.0220989686610325E-3</v>
      </c>
      <c r="KH10" s="170">
        <f t="shared" si="77"/>
        <v>6.1062096866880081E-3</v>
      </c>
      <c r="KI10" s="170">
        <f t="shared" si="78"/>
        <v>6.189431692182952E-3</v>
      </c>
      <c r="KJ10" s="170">
        <f t="shared" si="79"/>
        <v>6.2716970227059765E-3</v>
      </c>
      <c r="KK10" s="170">
        <f t="shared" si="80"/>
        <v>6.3529377640204002E-3</v>
      </c>
      <c r="KL10" s="170">
        <f t="shared" si="81"/>
        <v>6.4330861418632835E-3</v>
      </c>
      <c r="KM10" s="170">
        <f t="shared" si="82"/>
        <v>6.5120746146852832E-3</v>
      </c>
      <c r="KN10" s="170">
        <f t="shared" si="83"/>
        <v>6.5898359671858016E-3</v>
      </c>
      <c r="KO10" s="170">
        <f t="shared" si="84"/>
        <v>6.6663034044652488E-3</v>
      </c>
      <c r="KP10" s="170">
        <f t="shared" si="85"/>
        <v>6.7414106466126391E-3</v>
      </c>
      <c r="KQ10" s="170">
        <f t="shared" si="86"/>
        <v>6.8150920235434606E-3</v>
      </c>
      <c r="KR10" s="170">
        <f t="shared" si="87"/>
        <v>6.8872825699000184E-3</v>
      </c>
      <c r="KS10" s="170">
        <f t="shared" si="88"/>
        <v>6.9579181198241727E-3</v>
      </c>
      <c r="KT10" s="170">
        <f t="shared" si="89"/>
        <v>7.0269354014105461E-3</v>
      </c>
      <c r="KU10" s="170">
        <f t="shared" si="90"/>
        <v>7.0942721306470075E-3</v>
      </c>
      <c r="KV10" s="170">
        <f t="shared" si="91"/>
        <v>7.1598671046483528E-3</v>
      </c>
      <c r="KW10" s="170">
        <f t="shared" si="92"/>
        <v>7.2236602939889163E-3</v>
      </c>
      <c r="KX10" s="170">
        <f t="shared" si="93"/>
        <v>7.2855929339399285E-3</v>
      </c>
      <c r="KY10" s="170">
        <f t="shared" si="94"/>
        <v>7.345607614418298E-3</v>
      </c>
      <c r="KZ10" s="170">
        <f t="shared" si="95"/>
        <v>7.4036483684546848E-3</v>
      </c>
      <c r="LA10" s="170">
        <f t="shared" si="96"/>
        <v>7.4596607589905292E-3</v>
      </c>
      <c r="LB10" s="170">
        <f t="shared" si="97"/>
        <v>7.5135919638160574E-3</v>
      </c>
      <c r="LC10" s="170">
        <f t="shared" si="98"/>
        <v>7.5653908584640732E-3</v>
      </c>
      <c r="LD10" s="170">
        <f t="shared" si="99"/>
        <v>7.6150080968777189E-3</v>
      </c>
      <c r="LE10" s="170">
        <f t="shared" si="100"/>
        <v>7.6623961896742747E-3</v>
      </c>
      <c r="LF10" s="170">
        <f t="shared" si="101"/>
        <v>7.707509579831383E-3</v>
      </c>
      <c r="LG10" s="170">
        <f t="shared" si="102"/>
        <v>7.7503047156270172E-3</v>
      </c>
      <c r="LH10" s="170">
        <f t="shared" si="103"/>
        <v>7.7907401206698066E-3</v>
      </c>
      <c r="LI10" s="170">
        <f t="shared" si="104"/>
        <v>7.8287764608621635E-3</v>
      </c>
      <c r="LJ10" s="170">
        <f t="shared" si="105"/>
        <v>7.8643766081449625E-3</v>
      </c>
      <c r="LK10" s="170">
        <f t="shared" si="106"/>
        <v>7.897505700879175E-3</v>
      </c>
      <c r="LL10" s="170">
        <f t="shared" si="107"/>
        <v>7.9281312007270562E-3</v>
      </c>
      <c r="LM10" s="170">
        <f t="shared" si="108"/>
        <v>7.9562229459029608E-3</v>
      </c>
      <c r="LN10" s="170">
        <f t="shared" si="109"/>
        <v>7.9817532006718501E-3</v>
      </c>
      <c r="LO10" s="170">
        <f t="shared" si="110"/>
        <v>8.0046967009817366E-3</v>
      </c>
      <c r="LP10" s="170">
        <f t="shared" si="111"/>
        <v>8.0250306961250281E-3</v>
      </c>
      <c r="LQ10" s="170">
        <f t="shared" si="112"/>
        <v>8.0427349863325722E-3</v>
      </c>
      <c r="LR10" s="170">
        <f t="shared" si="113"/>
        <v>8.0577919562134521E-3</v>
      </c>
      <c r="LS10" s="170">
        <f t="shared" si="114"/>
        <v>8.0701866039630393E-3</v>
      </c>
      <c r="LT10" s="170">
        <f t="shared" si="115"/>
        <v>8.0799065662715171E-3</v>
      </c>
      <c r="LU10" s="170">
        <f t="shared" si="116"/>
        <v>8.0869421388749824E-3</v>
      </c>
      <c r="LV10" s="170">
        <f t="shared" si="117"/>
        <v>8.0912862927012743E-3</v>
      </c>
      <c r="LW10" s="170">
        <f t="shared" si="118"/>
        <v>8.0929346855729903E-3</v>
      </c>
      <c r="LX10" s="170">
        <f t="shared" si="119"/>
        <v>8.0918856694403383E-3</v>
      </c>
      <c r="LY10" s="170">
        <f t="shared" si="120"/>
        <v>8.0881402931270111E-3</v>
      </c>
      <c r="LZ10" s="170">
        <f t="shared" si="121"/>
        <v>8.081702300582666E-3</v>
      </c>
      <c r="MA10" s="170">
        <f t="shared" si="122"/>
        <v>8.0725781246460768E-3</v>
      </c>
      <c r="MB10" s="170">
        <f t="shared" si="123"/>
        <v>8.0607768763335044E-3</v>
      </c>
      <c r="MC10" s="170">
        <f t="shared" si="124"/>
        <v>8.046310329677276E-3</v>
      </c>
      <c r="MD10" s="170">
        <f t="shared" si="125"/>
        <v>8.0291929021498419E-3</v>
      </c>
      <c r="ME10" s="170">
        <f t="shared" si="126"/>
        <v>8.009441630718938E-3</v>
      </c>
      <c r="MF10" s="170">
        <f t="shared" si="127"/>
        <v>7.9870761435894555E-3</v>
      </c>
      <c r="MG10" s="170">
        <f t="shared" si="128"/>
        <v>7.9621186276976758E-3</v>
      </c>
      <c r="MH10" s="170">
        <f t="shared" si="129"/>
        <v>7.9345937920332135E-3</v>
      </c>
      <c r="MI10" s="170">
        <f t="shared" si="130"/>
        <v>7.9045288268735203E-3</v>
      </c>
      <c r="MJ10" s="170">
        <f t="shared" si="131"/>
        <v>7.8719533590251387E-3</v>
      </c>
      <c r="MK10" s="170">
        <f t="shared" si="132"/>
        <v>7.8368994031747866E-3</v>
      </c>
      <c r="ML10" s="170">
        <f t="shared" si="133"/>
        <v>7.7994013094621383E-3</v>
      </c>
      <c r="MM10" s="170">
        <f t="shared" si="134"/>
        <v>7.7594957073944294E-3</v>
      </c>
      <c r="MN10" s="170">
        <f t="shared" si="135"/>
        <v>7.7172214462310831E-3</v>
      </c>
      <c r="MO10" s="170">
        <f t="shared" si="136"/>
        <v>7.6726195319741309E-3</v>
      </c>
      <c r="MP10" s="170">
        <f t="shared" si="137"/>
        <v>7.6257330611074455E-3</v>
      </c>
      <c r="MQ10" s="170">
        <f t="shared" si="138"/>
        <v>7.5766071512346168E-3</v>
      </c>
      <c r="MR10" s="170">
        <f t="shared" si="139"/>
        <v>7.5252888687716516E-3</v>
      </c>
      <c r="MS10" s="170">
        <f t="shared" si="140"/>
        <v>7.4718271538566213E-3</v>
      </c>
      <c r="MT10" s="170">
        <f t="shared" si="141"/>
        <v>7.4162727426438325E-3</v>
      </c>
      <c r="MU10" s="170">
        <f t="shared" si="142"/>
        <v>7.3586780871550371E-3</v>
      </c>
      <c r="MV10" s="170">
        <f t="shared" si="143"/>
        <v>7.2990972728647335E-3</v>
      </c>
      <c r="MW10" s="170">
        <f t="shared" si="144"/>
        <v>7.2375859342005367E-3</v>
      </c>
      <c r="MX10" s="170">
        <f t="shared" si="145"/>
        <v>7.1742011681431147E-3</v>
      </c>
      <c r="MY10" s="170">
        <f t="shared" si="146"/>
        <v>7.1090014461130746E-3</v>
      </c>
      <c r="MZ10" s="170">
        <f t="shared" si="147"/>
        <v>7.04204652433469E-3</v>
      </c>
      <c r="NA10" s="170">
        <f t="shared" si="148"/>
        <v>6.9733973528682104E-3</v>
      </c>
      <c r="NB10" s="170">
        <f t="shared" si="149"/>
        <v>6.9031159835038908E-3</v>
      </c>
      <c r="NC10" s="170">
        <f t="shared" si="150"/>
        <v>6.83126547671174E-3</v>
      </c>
      <c r="ND10" s="170">
        <f t="shared" si="151"/>
        <v>6.7579098078413297E-3</v>
      </c>
      <c r="NE10" s="170">
        <f t="shared" si="152"/>
        <v>6.6831137727657915E-3</v>
      </c>
      <c r="NF10" s="170">
        <f t="shared" si="153"/>
        <v>6.6069428931634349E-3</v>
      </c>
      <c r="NG10" s="170">
        <f t="shared" si="154"/>
        <v>6.5294633216292754E-3</v>
      </c>
      <c r="NH10" s="170">
        <f t="shared" si="155"/>
        <v>6.4507417468069508E-3</v>
      </c>
      <c r="NI10" s="170">
        <f t="shared" si="156"/>
        <v>6.3708452987294283E-3</v>
      </c>
      <c r="NJ10" s="170">
        <f t="shared" si="157"/>
        <v>6.2898414545541539E-3</v>
      </c>
      <c r="NK10" s="170">
        <f t="shared" si="158"/>
        <v>6.207797944875245E-3</v>
      </c>
      <c r="NL10" s="170">
        <f t="shared" si="159"/>
        <v>6.1247826607917074E-3</v>
      </c>
      <c r="NM10" s="170">
        <f t="shared" si="160"/>
        <v>6.0408635619066797E-3</v>
      </c>
      <c r="NN10" s="170">
        <f t="shared" si="161"/>
        <v>5.9561085854283047E-3</v>
      </c>
      <c r="NO10" s="170">
        <f t="shared" si="162"/>
        <v>5.8705855565380034E-3</v>
      </c>
      <c r="NP10" s="170">
        <f t="shared" si="163"/>
        <v>5.784362100186769E-3</v>
      </c>
      <c r="NQ10" s="170">
        <f t="shared" si="164"/>
        <v>5.6975055544745351E-3</v>
      </c>
      <c r="NR10" s="170">
        <f t="shared" si="165"/>
        <v>5.6100828857618499E-3</v>
      </c>
      <c r="NS10" s="170">
        <f t="shared" si="166"/>
        <v>5.5221606056568501E-3</v>
      </c>
      <c r="NT10" s="170">
        <f t="shared" si="167"/>
        <v>5.4338046900141313E-3</v>
      </c>
      <c r="NU10" s="170">
        <f t="shared" si="168"/>
        <v>5.3450805000753191E-3</v>
      </c>
      <c r="NV10" s="170">
        <f t="shared" si="169"/>
        <v>5.2560527058742295E-3</v>
      </c>
      <c r="NW10" s="170">
        <f t="shared" si="170"/>
        <v>5.1667852120222731E-3</v>
      </c>
      <c r="NX10" s="170">
        <f t="shared" si="171"/>
        <v>5.0773410859824165E-3</v>
      </c>
      <c r="NY10" s="170">
        <f t="shared" si="172"/>
        <v>4.9877824889324818E-3</v>
      </c>
      <c r="NZ10" s="170">
        <f t="shared" si="173"/>
        <v>4.8981706093108139E-3</v>
      </c>
      <c r="OA10" s="170">
        <f t="shared" si="174"/>
        <v>4.8085655991296399E-3</v>
      </c>
      <c r="OB10" s="170">
        <f t="shared" si="175"/>
        <v>4.7190265131334943E-3</v>
      </c>
      <c r="OC10" s="170">
        <f t="shared" si="176"/>
        <v>4.6296112508721265E-3</v>
      </c>
      <c r="OD10" s="170">
        <f t="shared" si="177"/>
        <v>4.5403765017493873E-3</v>
      </c>
      <c r="OE10" s="170">
        <f t="shared" si="178"/>
        <v>4.4513776931014524E-3</v>
      </c>
      <c r="OF10" s="170">
        <f t="shared" si="179"/>
        <v>4.3626689413498827E-3</v>
      </c>
      <c r="OG10" s="170">
        <f t="shared" si="180"/>
        <v>4.2743030062669229E-3</v>
      </c>
      <c r="OH10" s="170">
        <f t="shared" si="181"/>
        <v>4.1863312483826232E-3</v>
      </c>
      <c r="OI10" s="170">
        <f t="shared" si="182"/>
        <v>4.0988035895554546E-3</v>
      </c>
      <c r="OJ10" s="170">
        <f t="shared" si="183"/>
        <v>4.0117684767204103E-3</v>
      </c>
      <c r="OK10" s="170">
        <f t="shared" si="184"/>
        <v>3.9252728488209012E-3</v>
      </c>
      <c r="OL10" s="170">
        <f t="shared" si="185"/>
        <v>3.8393621069233472E-3</v>
      </c>
      <c r="OM10" s="170">
        <f t="shared" si="186"/>
        <v>3.7540800875059737E-3</v>
      </c>
      <c r="ON10" s="170">
        <f t="shared" si="187"/>
        <v>3.6694690389062344E-3</v>
      </c>
      <c r="OO10" s="170">
        <f t="shared" si="188"/>
        <v>3.5855696009042962E-3</v>
      </c>
      <c r="OP10" s="170">
        <f t="shared" si="189"/>
        <v>3.5024207874133121E-3</v>
      </c>
      <c r="OQ10" s="170">
        <f t="shared" si="190"/>
        <v>3.4200599722406778E-3</v>
      </c>
      <c r="OR10" s="170">
        <f t="shared" si="191"/>
        <v>3.3385228778782189E-3</v>
      </c>
      <c r="OS10" s="170">
        <f t="shared" si="192"/>
        <v>3.2578435672732243E-3</v>
      </c>
      <c r="OT10" s="170">
        <f t="shared" si="193"/>
        <v>3.1780544385264934E-3</v>
      </c>
      <c r="OU10" s="170">
        <f t="shared" si="194"/>
        <v>3.0991862224581143E-3</v>
      </c>
      <c r="OV10" s="170">
        <f t="shared" si="195"/>
        <v>3.0212679829764747E-3</v>
      </c>
      <c r="OW10" s="170">
        <f t="shared" si="196"/>
        <v>2.9443271201811524E-3</v>
      </c>
      <c r="OX10" s="170">
        <f t="shared" si="197"/>
        <v>2.8683893761256921E-3</v>
      </c>
      <c r="OY10" s="170">
        <f t="shared" si="198"/>
        <v>2.7934788431620682E-3</v>
      </c>
      <c r="OZ10" s="170">
        <f t="shared" si="199"/>
        <v>2.7196179747846069E-3</v>
      </c>
      <c r="PA10" s="170">
        <f t="shared" si="200"/>
        <v>2.6468275988875134E-3</v>
      </c>
      <c r="PB10" s="170">
        <f t="shared" si="201"/>
        <v>2.5751269333468322E-3</v>
      </c>
      <c r="PC10" s="170">
        <f t="shared" si="202"/>
        <v>2.5045336038346487E-3</v>
      </c>
      <c r="PD10" s="170">
        <f t="shared" si="203"/>
        <v>2.4350636637706594E-3</v>
      </c>
      <c r="PE10" s="170">
        <f t="shared" si="204"/>
        <v>2.3667316163138766E-3</v>
      </c>
      <c r="PF10" s="170">
        <f t="shared" si="205"/>
        <v>2.2995504382951806E-3</v>
      </c>
      <c r="PG10" s="170">
        <f t="shared" si="206"/>
        <v>2.2335316059897189E-3</v>
      </c>
      <c r="PH10" s="170">
        <f t="shared" si="207"/>
        <v>2.1686851226267313E-3</v>
      </c>
    </row>
    <row r="11" spans="1:425" x14ac:dyDescent="0.75">
      <c r="A11" s="4">
        <v>8</v>
      </c>
      <c r="B11" s="97">
        <f t="shared" si="208"/>
        <v>60</v>
      </c>
      <c r="C11" s="96">
        <v>120</v>
      </c>
      <c r="D11" s="97">
        <f t="shared" si="209"/>
        <v>240</v>
      </c>
      <c r="E11" s="36">
        <f t="shared" si="0"/>
        <v>1</v>
      </c>
      <c r="F11" s="36">
        <f t="shared" si="1"/>
        <v>0.5</v>
      </c>
      <c r="G11" s="74">
        <f t="shared" si="210"/>
        <v>130</v>
      </c>
      <c r="H11" s="23" t="s">
        <v>787</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211"/>
        <v>0.9</v>
      </c>
      <c r="W11" s="50">
        <f t="shared" si="212"/>
        <v>29.999999999999702</v>
      </c>
      <c r="X11" s="50">
        <f t="shared" si="220"/>
        <v>30.8999999999997</v>
      </c>
      <c r="Y11" s="50">
        <f t="shared" si="220"/>
        <v>31.799999999999699</v>
      </c>
      <c r="Z11" s="50">
        <f t="shared" si="220"/>
        <v>32.699999999999697</v>
      </c>
      <c r="AA11" s="50">
        <f t="shared" si="220"/>
        <v>33.599999999999696</v>
      </c>
      <c r="AB11" s="50">
        <f t="shared" si="220"/>
        <v>34.499999999999694</v>
      </c>
      <c r="AC11" s="50">
        <f t="shared" si="220"/>
        <v>35.399999999999693</v>
      </c>
      <c r="AD11" s="50">
        <f t="shared" si="220"/>
        <v>36.299999999999692</v>
      </c>
      <c r="AE11" s="50">
        <f t="shared" si="220"/>
        <v>37.19999999999969</v>
      </c>
      <c r="AF11" s="50">
        <f t="shared" si="220"/>
        <v>38.099999999999689</v>
      </c>
      <c r="AG11" s="50">
        <f t="shared" si="220"/>
        <v>38.999999999999687</v>
      </c>
      <c r="AH11" s="50">
        <f t="shared" si="220"/>
        <v>39.899999999999686</v>
      </c>
      <c r="AI11" s="50">
        <f t="shared" si="220"/>
        <v>40.799999999999685</v>
      </c>
      <c r="AJ11" s="50">
        <f t="shared" si="220"/>
        <v>41.699999999999683</v>
      </c>
      <c r="AK11" s="50">
        <f t="shared" si="220"/>
        <v>42.599999999999682</v>
      </c>
      <c r="AL11" s="50">
        <f t="shared" si="220"/>
        <v>43.49999999999968</v>
      </c>
      <c r="AM11" s="50">
        <f t="shared" si="220"/>
        <v>44.399999999999679</v>
      </c>
      <c r="AN11" s="50">
        <f t="shared" si="220"/>
        <v>45.299999999999677</v>
      </c>
      <c r="AO11" s="50">
        <f t="shared" si="220"/>
        <v>46.199999999999676</v>
      </c>
      <c r="AP11" s="50">
        <f t="shared" si="220"/>
        <v>47.099999999999675</v>
      </c>
      <c r="AQ11" s="50">
        <f t="shared" si="220"/>
        <v>47.999999999999673</v>
      </c>
      <c r="AR11" s="50">
        <f t="shared" si="220"/>
        <v>48.899999999999672</v>
      </c>
      <c r="AS11" s="50">
        <f t="shared" si="220"/>
        <v>49.79999999999967</v>
      </c>
      <c r="AT11" s="50">
        <f t="shared" si="220"/>
        <v>50.699999999999669</v>
      </c>
      <c r="AU11" s="50">
        <f t="shared" si="220"/>
        <v>51.599999999999667</v>
      </c>
      <c r="AV11" s="50">
        <f t="shared" si="220"/>
        <v>52.499999999999666</v>
      </c>
      <c r="AW11" s="50">
        <f t="shared" si="220"/>
        <v>53.399999999999665</v>
      </c>
      <c r="AX11" s="50">
        <f t="shared" si="220"/>
        <v>54.299999999999663</v>
      </c>
      <c r="AY11" s="50">
        <f t="shared" si="220"/>
        <v>55.199999999999662</v>
      </c>
      <c r="AZ11" s="50">
        <f t="shared" si="220"/>
        <v>56.09999999999966</v>
      </c>
      <c r="BA11" s="50">
        <f t="shared" si="220"/>
        <v>56.999999999999659</v>
      </c>
      <c r="BB11" s="50">
        <f t="shared" si="220"/>
        <v>57.899999999999658</v>
      </c>
      <c r="BC11" s="50">
        <f t="shared" si="220"/>
        <v>58.799999999999656</v>
      </c>
      <c r="BD11" s="50">
        <f t="shared" si="220"/>
        <v>59.699999999999655</v>
      </c>
      <c r="BE11" s="50">
        <f t="shared" si="220"/>
        <v>60.599999999999653</v>
      </c>
      <c r="BF11" s="50">
        <f t="shared" si="220"/>
        <v>61.499999999999652</v>
      </c>
      <c r="BG11" s="50">
        <f t="shared" si="220"/>
        <v>62.39999999999965</v>
      </c>
      <c r="BH11" s="50">
        <f t="shared" si="220"/>
        <v>63.299999999999649</v>
      </c>
      <c r="BI11" s="50">
        <f t="shared" si="220"/>
        <v>64.199999999999648</v>
      </c>
      <c r="BJ11" s="50">
        <f t="shared" si="220"/>
        <v>65.099999999999653</v>
      </c>
      <c r="BK11" s="50">
        <f t="shared" si="220"/>
        <v>65.999999999999659</v>
      </c>
      <c r="BL11" s="50">
        <f t="shared" si="220"/>
        <v>66.899999999999665</v>
      </c>
      <c r="BM11" s="50">
        <f t="shared" si="220"/>
        <v>67.79999999999967</v>
      </c>
      <c r="BN11" s="50">
        <f t="shared" si="220"/>
        <v>68.699999999999676</v>
      </c>
      <c r="BO11" s="50">
        <f t="shared" si="220"/>
        <v>69.599999999999682</v>
      </c>
      <c r="BP11" s="50">
        <f t="shared" si="220"/>
        <v>70.499999999999687</v>
      </c>
      <c r="BQ11" s="50">
        <f t="shared" si="220"/>
        <v>71.399999999999693</v>
      </c>
      <c r="BR11" s="50">
        <f t="shared" si="220"/>
        <v>72.299999999999699</v>
      </c>
      <c r="BS11" s="50">
        <f t="shared" si="220"/>
        <v>73.199999999999704</v>
      </c>
      <c r="BT11" s="50">
        <f t="shared" si="220"/>
        <v>74.09999999999971</v>
      </c>
      <c r="BU11" s="50">
        <f t="shared" si="220"/>
        <v>74.999999999999716</v>
      </c>
      <c r="BV11" s="50">
        <f t="shared" si="220"/>
        <v>75.899999999999721</v>
      </c>
      <c r="BW11" s="50">
        <f t="shared" si="220"/>
        <v>76.799999999999727</v>
      </c>
      <c r="BX11" s="50">
        <f t="shared" si="220"/>
        <v>77.699999999999733</v>
      </c>
      <c r="BY11" s="50">
        <f t="shared" si="220"/>
        <v>78.599999999999739</v>
      </c>
      <c r="BZ11" s="50">
        <f t="shared" si="220"/>
        <v>79.499999999999744</v>
      </c>
      <c r="CA11" s="50">
        <f t="shared" si="220"/>
        <v>80.39999999999975</v>
      </c>
      <c r="CB11" s="50">
        <f t="shared" si="220"/>
        <v>81.299999999999756</v>
      </c>
      <c r="CC11" s="50">
        <f t="shared" si="220"/>
        <v>82.199999999999761</v>
      </c>
      <c r="CD11" s="50">
        <f t="shared" si="220"/>
        <v>83.099999999999767</v>
      </c>
      <c r="CE11" s="50">
        <f t="shared" si="220"/>
        <v>83.999999999999773</v>
      </c>
      <c r="CF11" s="50">
        <f t="shared" si="220"/>
        <v>84.899999999999778</v>
      </c>
      <c r="CG11" s="50">
        <f t="shared" si="220"/>
        <v>85.799999999999784</v>
      </c>
      <c r="CH11" s="50">
        <f t="shared" si="220"/>
        <v>86.69999999999979</v>
      </c>
      <c r="CI11" s="50">
        <f t="shared" si="220"/>
        <v>87.599999999999795</v>
      </c>
      <c r="CJ11" s="50">
        <f t="shared" si="218"/>
        <v>88.499999999999801</v>
      </c>
      <c r="CK11" s="50">
        <f t="shared" si="218"/>
        <v>89.399999999999807</v>
      </c>
      <c r="CL11" s="50">
        <f t="shared" si="218"/>
        <v>90.299999999999812</v>
      </c>
      <c r="CM11" s="50">
        <f t="shared" si="218"/>
        <v>91.199999999999818</v>
      </c>
      <c r="CN11" s="50">
        <f t="shared" si="218"/>
        <v>92.099999999999824</v>
      </c>
      <c r="CO11" s="50">
        <f t="shared" si="218"/>
        <v>92.999999999999829</v>
      </c>
      <c r="CP11" s="50">
        <f t="shared" si="218"/>
        <v>93.899999999999835</v>
      </c>
      <c r="CQ11" s="50">
        <f t="shared" si="218"/>
        <v>94.799999999999841</v>
      </c>
      <c r="CR11" s="50">
        <f t="shared" si="218"/>
        <v>95.699999999999847</v>
      </c>
      <c r="CS11" s="50">
        <f t="shared" si="218"/>
        <v>96.599999999999852</v>
      </c>
      <c r="CT11" s="50">
        <f t="shared" si="218"/>
        <v>97.499999999999858</v>
      </c>
      <c r="CU11" s="50">
        <f t="shared" si="218"/>
        <v>98.399999999999864</v>
      </c>
      <c r="CV11" s="50">
        <f t="shared" si="218"/>
        <v>99.299999999999869</v>
      </c>
      <c r="CW11" s="50">
        <f t="shared" si="218"/>
        <v>100.19999999999987</v>
      </c>
      <c r="CX11" s="50">
        <f t="shared" si="218"/>
        <v>101.09999999999988</v>
      </c>
      <c r="CY11" s="50">
        <f t="shared" si="218"/>
        <v>101.99999999999989</v>
      </c>
      <c r="CZ11" s="50">
        <f t="shared" si="218"/>
        <v>102.89999999999989</v>
      </c>
      <c r="DA11" s="50">
        <f t="shared" si="218"/>
        <v>103.7999999999999</v>
      </c>
      <c r="DB11" s="50">
        <f t="shared" si="218"/>
        <v>104.6999999999999</v>
      </c>
      <c r="DC11" s="50">
        <f t="shared" si="218"/>
        <v>105.59999999999991</v>
      </c>
      <c r="DD11" s="50">
        <f t="shared" si="218"/>
        <v>106.49999999999991</v>
      </c>
      <c r="DE11" s="50">
        <f t="shared" si="218"/>
        <v>107.39999999999992</v>
      </c>
      <c r="DF11" s="50">
        <f t="shared" si="218"/>
        <v>108.29999999999993</v>
      </c>
      <c r="DG11" s="50">
        <f t="shared" si="218"/>
        <v>109.19999999999993</v>
      </c>
      <c r="DH11" s="50">
        <f t="shared" si="218"/>
        <v>110.09999999999994</v>
      </c>
      <c r="DI11" s="50">
        <f t="shared" si="218"/>
        <v>110.99999999999994</v>
      </c>
      <c r="DJ11" s="50">
        <f t="shared" si="218"/>
        <v>111.89999999999995</v>
      </c>
      <c r="DK11" s="50">
        <f t="shared" si="218"/>
        <v>112.79999999999995</v>
      </c>
      <c r="DL11" s="50">
        <f t="shared" si="218"/>
        <v>113.69999999999996</v>
      </c>
      <c r="DM11" s="50">
        <f t="shared" si="218"/>
        <v>114.59999999999997</v>
      </c>
      <c r="DN11" s="50">
        <f t="shared" si="218"/>
        <v>115.49999999999997</v>
      </c>
      <c r="DO11" s="50">
        <f t="shared" si="218"/>
        <v>116.39999999999998</v>
      </c>
      <c r="DP11" s="50">
        <f t="shared" si="218"/>
        <v>117.29999999999998</v>
      </c>
      <c r="DQ11" s="50">
        <f t="shared" si="218"/>
        <v>118.19999999999999</v>
      </c>
      <c r="DR11" s="50">
        <f t="shared" si="218"/>
        <v>119.1</v>
      </c>
      <c r="DS11" s="184">
        <f t="shared" si="213"/>
        <v>120</v>
      </c>
      <c r="DT11" s="50">
        <f t="shared" si="214"/>
        <v>120.9</v>
      </c>
      <c r="DU11" s="50">
        <f t="shared" si="221"/>
        <v>121.80000000000001</v>
      </c>
      <c r="DV11" s="50">
        <f t="shared" si="221"/>
        <v>122.70000000000002</v>
      </c>
      <c r="DW11" s="50">
        <f t="shared" si="221"/>
        <v>123.60000000000002</v>
      </c>
      <c r="DX11" s="50">
        <f t="shared" si="221"/>
        <v>124.50000000000003</v>
      </c>
      <c r="DY11" s="50">
        <f t="shared" si="221"/>
        <v>125.40000000000003</v>
      </c>
      <c r="DZ11" s="50">
        <f t="shared" si="221"/>
        <v>126.30000000000004</v>
      </c>
      <c r="EA11" s="50">
        <f t="shared" si="221"/>
        <v>127.20000000000005</v>
      </c>
      <c r="EB11" s="50">
        <f t="shared" si="221"/>
        <v>128.10000000000005</v>
      </c>
      <c r="EC11" s="50">
        <f t="shared" si="221"/>
        <v>129.00000000000006</v>
      </c>
      <c r="ED11" s="50">
        <f t="shared" si="221"/>
        <v>129.90000000000006</v>
      </c>
      <c r="EE11" s="50">
        <f t="shared" si="221"/>
        <v>130.80000000000007</v>
      </c>
      <c r="EF11" s="50">
        <f t="shared" si="221"/>
        <v>131.70000000000007</v>
      </c>
      <c r="EG11" s="50">
        <f t="shared" si="221"/>
        <v>132.60000000000008</v>
      </c>
      <c r="EH11" s="50">
        <f t="shared" si="221"/>
        <v>133.50000000000009</v>
      </c>
      <c r="EI11" s="50">
        <f t="shared" si="221"/>
        <v>134.40000000000009</v>
      </c>
      <c r="EJ11" s="50">
        <f t="shared" si="221"/>
        <v>135.3000000000001</v>
      </c>
      <c r="EK11" s="50">
        <f t="shared" si="221"/>
        <v>136.2000000000001</v>
      </c>
      <c r="EL11" s="50">
        <f t="shared" si="221"/>
        <v>137.10000000000011</v>
      </c>
      <c r="EM11" s="50">
        <f t="shared" si="221"/>
        <v>138.00000000000011</v>
      </c>
      <c r="EN11" s="50">
        <f t="shared" si="221"/>
        <v>138.90000000000012</v>
      </c>
      <c r="EO11" s="50">
        <f t="shared" si="221"/>
        <v>139.80000000000013</v>
      </c>
      <c r="EP11" s="50">
        <f t="shared" si="221"/>
        <v>140.70000000000013</v>
      </c>
      <c r="EQ11" s="50">
        <f t="shared" si="221"/>
        <v>141.60000000000014</v>
      </c>
      <c r="ER11" s="50">
        <f t="shared" si="221"/>
        <v>142.50000000000014</v>
      </c>
      <c r="ES11" s="50">
        <f t="shared" si="221"/>
        <v>143.40000000000015</v>
      </c>
      <c r="ET11" s="50">
        <f t="shared" si="221"/>
        <v>144.30000000000015</v>
      </c>
      <c r="EU11" s="50">
        <f t="shared" si="221"/>
        <v>145.20000000000016</v>
      </c>
      <c r="EV11" s="50">
        <f t="shared" si="221"/>
        <v>146.10000000000016</v>
      </c>
      <c r="EW11" s="50">
        <f t="shared" si="221"/>
        <v>147.00000000000017</v>
      </c>
      <c r="EX11" s="50">
        <f t="shared" si="221"/>
        <v>147.90000000000018</v>
      </c>
      <c r="EY11" s="50">
        <f t="shared" si="221"/>
        <v>148.80000000000018</v>
      </c>
      <c r="EZ11" s="50">
        <f t="shared" si="221"/>
        <v>149.70000000000019</v>
      </c>
      <c r="FA11" s="50">
        <f t="shared" si="221"/>
        <v>150.60000000000019</v>
      </c>
      <c r="FB11" s="50">
        <f t="shared" si="221"/>
        <v>151.5000000000002</v>
      </c>
      <c r="FC11" s="50">
        <f t="shared" si="221"/>
        <v>152.4000000000002</v>
      </c>
      <c r="FD11" s="50">
        <f t="shared" si="221"/>
        <v>153.30000000000021</v>
      </c>
      <c r="FE11" s="50">
        <f t="shared" si="221"/>
        <v>154.20000000000022</v>
      </c>
      <c r="FF11" s="50">
        <f t="shared" si="221"/>
        <v>155.10000000000022</v>
      </c>
      <c r="FG11" s="50">
        <f t="shared" si="221"/>
        <v>156.00000000000023</v>
      </c>
      <c r="FH11" s="50">
        <f t="shared" si="221"/>
        <v>156.90000000000023</v>
      </c>
      <c r="FI11" s="50">
        <f t="shared" si="221"/>
        <v>157.80000000000024</v>
      </c>
      <c r="FJ11" s="50">
        <f t="shared" si="221"/>
        <v>158.70000000000024</v>
      </c>
      <c r="FK11" s="50">
        <f t="shared" si="221"/>
        <v>159.60000000000025</v>
      </c>
      <c r="FL11" s="50">
        <f t="shared" si="221"/>
        <v>160.50000000000026</v>
      </c>
      <c r="FM11" s="50">
        <f t="shared" si="221"/>
        <v>161.40000000000026</v>
      </c>
      <c r="FN11" s="50">
        <f t="shared" si="221"/>
        <v>162.30000000000027</v>
      </c>
      <c r="FO11" s="50">
        <f t="shared" si="221"/>
        <v>163.20000000000027</v>
      </c>
      <c r="FP11" s="50">
        <f t="shared" si="221"/>
        <v>164.10000000000028</v>
      </c>
      <c r="FQ11" s="50">
        <f t="shared" si="221"/>
        <v>165.00000000000028</v>
      </c>
      <c r="FR11" s="50">
        <f t="shared" si="221"/>
        <v>165.90000000000029</v>
      </c>
      <c r="FS11" s="50">
        <f t="shared" si="221"/>
        <v>166.8000000000003</v>
      </c>
      <c r="FT11" s="50">
        <f t="shared" si="221"/>
        <v>167.7000000000003</v>
      </c>
      <c r="FU11" s="50">
        <f t="shared" si="221"/>
        <v>168.60000000000031</v>
      </c>
      <c r="FV11" s="50">
        <f t="shared" si="221"/>
        <v>169.50000000000031</v>
      </c>
      <c r="FW11" s="50">
        <f t="shared" si="221"/>
        <v>170.40000000000032</v>
      </c>
      <c r="FX11" s="50">
        <f t="shared" si="221"/>
        <v>171.30000000000032</v>
      </c>
      <c r="FY11" s="50">
        <f t="shared" si="221"/>
        <v>172.20000000000033</v>
      </c>
      <c r="FZ11" s="50">
        <f t="shared" si="221"/>
        <v>173.10000000000034</v>
      </c>
      <c r="GA11" s="50">
        <f t="shared" si="221"/>
        <v>174.00000000000034</v>
      </c>
      <c r="GB11" s="50">
        <f t="shared" si="221"/>
        <v>174.90000000000035</v>
      </c>
      <c r="GC11" s="50">
        <f t="shared" si="221"/>
        <v>175.80000000000035</v>
      </c>
      <c r="GD11" s="50">
        <f t="shared" si="221"/>
        <v>176.70000000000036</v>
      </c>
      <c r="GE11" s="50">
        <f t="shared" si="221"/>
        <v>177.60000000000036</v>
      </c>
      <c r="GF11" s="50">
        <f t="shared" si="221"/>
        <v>178.50000000000037</v>
      </c>
      <c r="GG11" s="50">
        <f t="shared" si="219"/>
        <v>179.40000000000038</v>
      </c>
      <c r="GH11" s="50">
        <f t="shared" si="219"/>
        <v>180.30000000000038</v>
      </c>
      <c r="GI11" s="50">
        <f t="shared" si="219"/>
        <v>181.20000000000039</v>
      </c>
      <c r="GJ11" s="50">
        <f t="shared" si="219"/>
        <v>182.10000000000039</v>
      </c>
      <c r="GK11" s="50">
        <f t="shared" si="219"/>
        <v>183.0000000000004</v>
      </c>
      <c r="GL11" s="50">
        <f t="shared" si="219"/>
        <v>183.9000000000004</v>
      </c>
      <c r="GM11" s="50">
        <f t="shared" si="219"/>
        <v>184.80000000000041</v>
      </c>
      <c r="GN11" s="50">
        <f t="shared" si="219"/>
        <v>185.70000000000041</v>
      </c>
      <c r="GO11" s="50">
        <f t="shared" si="219"/>
        <v>186.60000000000042</v>
      </c>
      <c r="GP11" s="50">
        <f t="shared" si="219"/>
        <v>187.50000000000043</v>
      </c>
      <c r="GQ11" s="50">
        <f t="shared" si="219"/>
        <v>188.40000000000043</v>
      </c>
      <c r="GR11" s="50">
        <f t="shared" si="219"/>
        <v>189.30000000000044</v>
      </c>
      <c r="GS11" s="50">
        <f t="shared" si="219"/>
        <v>190.20000000000044</v>
      </c>
      <c r="GT11" s="50">
        <f t="shared" si="219"/>
        <v>191.10000000000045</v>
      </c>
      <c r="GU11" s="50">
        <f t="shared" si="219"/>
        <v>192.00000000000045</v>
      </c>
      <c r="GV11" s="50">
        <f t="shared" si="219"/>
        <v>192.90000000000046</v>
      </c>
      <c r="GW11" s="50">
        <f t="shared" si="219"/>
        <v>193.80000000000047</v>
      </c>
      <c r="GX11" s="50">
        <f t="shared" si="219"/>
        <v>194.70000000000047</v>
      </c>
      <c r="GY11" s="50">
        <f t="shared" si="219"/>
        <v>195.60000000000048</v>
      </c>
      <c r="GZ11" s="50">
        <f t="shared" si="219"/>
        <v>196.50000000000048</v>
      </c>
      <c r="HA11" s="50">
        <f t="shared" si="219"/>
        <v>197.40000000000049</v>
      </c>
      <c r="HB11" s="50">
        <f t="shared" si="219"/>
        <v>198.30000000000049</v>
      </c>
      <c r="HC11" s="50">
        <f t="shared" si="219"/>
        <v>199.2000000000005</v>
      </c>
      <c r="HD11" s="50">
        <f t="shared" si="219"/>
        <v>200.10000000000051</v>
      </c>
      <c r="HE11" s="50">
        <f t="shared" si="219"/>
        <v>201.00000000000051</v>
      </c>
      <c r="HF11" s="50">
        <f t="shared" si="219"/>
        <v>201.90000000000052</v>
      </c>
      <c r="HG11" s="50">
        <f t="shared" si="219"/>
        <v>202.80000000000052</v>
      </c>
      <c r="HH11" s="50">
        <f t="shared" si="219"/>
        <v>203.70000000000053</v>
      </c>
      <c r="HI11" s="50">
        <f t="shared" si="219"/>
        <v>204.60000000000053</v>
      </c>
      <c r="HJ11" s="50">
        <f t="shared" si="219"/>
        <v>205.50000000000054</v>
      </c>
      <c r="HK11" s="50">
        <f t="shared" si="219"/>
        <v>206.40000000000055</v>
      </c>
      <c r="HL11" s="50">
        <f t="shared" si="219"/>
        <v>207.30000000000055</v>
      </c>
      <c r="HM11" s="50">
        <f t="shared" si="219"/>
        <v>208.20000000000056</v>
      </c>
      <c r="HN11" s="50">
        <f t="shared" si="219"/>
        <v>209.10000000000056</v>
      </c>
      <c r="HO11" s="50">
        <f t="shared" si="219"/>
        <v>210.00000000000057</v>
      </c>
      <c r="HP11" s="170">
        <f t="shared" si="7"/>
        <v>1.4977179228208095E-3</v>
      </c>
      <c r="HQ11" s="170">
        <f t="shared" si="8"/>
        <v>1.5397119332833866E-3</v>
      </c>
      <c r="HR11" s="170">
        <f t="shared" si="9"/>
        <v>1.5824877283304448E-3</v>
      </c>
      <c r="HS11" s="170">
        <f t="shared" si="10"/>
        <v>1.6260453449735701E-3</v>
      </c>
      <c r="HT11" s="170">
        <f t="shared" si="11"/>
        <v>1.6703842268981667E-3</v>
      </c>
      <c r="HU11" s="170">
        <f t="shared" si="12"/>
        <v>1.7155032086974959E-3</v>
      </c>
      <c r="HV11" s="170">
        <f t="shared" si="13"/>
        <v>1.7614005004464015E-3</v>
      </c>
      <c r="HW11" s="170">
        <f t="shared" si="14"/>
        <v>1.8080736726474279E-3</v>
      </c>
      <c r="HX11" s="170">
        <f t="shared" si="15"/>
        <v>1.8555196415822701E-3</v>
      </c>
      <c r="HY11" s="170">
        <f t="shared" si="16"/>
        <v>1.9037346551016594E-3</v>
      </c>
      <c r="HZ11" s="170">
        <f t="shared" si="17"/>
        <v>1.9527142788868807E-3</v>
      </c>
      <c r="IA11" s="170">
        <f t="shared" si="18"/>
        <v>2.0024533832161753E-3</v>
      </c>
      <c r="IB11" s="170">
        <f t="shared" si="19"/>
        <v>2.0529461302692532E-3</v>
      </c>
      <c r="IC11" s="170">
        <f t="shared" si="20"/>
        <v>2.1041859620030291E-3</v>
      </c>
      <c r="ID11" s="170">
        <f t="shared" si="21"/>
        <v>2.1561655886315509E-3</v>
      </c>
      <c r="IE11" s="170">
        <f t="shared" si="22"/>
        <v>2.208876977742834E-3</v>
      </c>
      <c r="IF11" s="170">
        <f t="shared" si="23"/>
        <v>2.2623113440850403E-3</v>
      </c>
      <c r="IG11" s="170">
        <f t="shared" si="24"/>
        <v>2.3164591400540186E-3</v>
      </c>
      <c r="IH11" s="170">
        <f t="shared" si="25"/>
        <v>2.3713100469137981E-3</v>
      </c>
      <c r="II11" s="170">
        <f t="shared" si="26"/>
        <v>2.4268529667810868E-3</v>
      </c>
      <c r="IJ11" s="170">
        <f t="shared" si="27"/>
        <v>2.4830760154042186E-3</v>
      </c>
      <c r="IK11" s="170">
        <f t="shared" si="28"/>
        <v>2.5399665157663344E-3</v>
      </c>
      <c r="IL11" s="170">
        <f t="shared" si="29"/>
        <v>2.5975109925417614E-3</v>
      </c>
      <c r="IM11" s="170">
        <f t="shared" si="30"/>
        <v>2.6556951674338129E-3</v>
      </c>
      <c r="IN11" s="170">
        <f t="shared" si="31"/>
        <v>2.7145039554212383E-3</v>
      </c>
      <c r="IO11" s="170">
        <f t="shared" si="32"/>
        <v>2.7739214619396176E-3</v>
      </c>
      <c r="IP11" s="170">
        <f t="shared" si="33"/>
        <v>2.8339309810228967E-3</v>
      </c>
      <c r="IQ11" s="170">
        <f t="shared" si="34"/>
        <v>2.8945149944291627E-3</v>
      </c>
      <c r="IR11" s="170">
        <f t="shared" si="35"/>
        <v>2.9556551717735001E-3</v>
      </c>
      <c r="IS11" s="170">
        <f t="shared" si="36"/>
        <v>3.0173323716895396E-3</v>
      </c>
      <c r="IT11" s="170">
        <f t="shared" si="37"/>
        <v>3.0795266440398969E-3</v>
      </c>
      <c r="IU11" s="170">
        <f t="shared" si="38"/>
        <v>3.1422172331943281E-3</v>
      </c>
      <c r="IV11" s="170">
        <f t="shared" si="39"/>
        <v>3.2053825823929001E-3</v>
      </c>
      <c r="IW11" s="170">
        <f t="shared" si="40"/>
        <v>3.2690003392099351E-3</v>
      </c>
      <c r="IX11" s="170">
        <f t="shared" si="41"/>
        <v>3.3330473621328576E-3</v>
      </c>
      <c r="IY11" s="170">
        <f t="shared" si="42"/>
        <v>3.3974997282683692E-3</v>
      </c>
      <c r="IZ11" s="170">
        <f t="shared" si="43"/>
        <v>3.4623327421866917E-3</v>
      </c>
      <c r="JA11" s="170">
        <f t="shared" si="44"/>
        <v>3.5275209459127415E-3</v>
      </c>
      <c r="JB11" s="170">
        <f t="shared" si="45"/>
        <v>3.5930381300713077E-3</v>
      </c>
      <c r="JC11" s="170">
        <f t="shared" si="46"/>
        <v>3.6588573461913691E-3</v>
      </c>
      <c r="JD11" s="170">
        <f t="shared" si="47"/>
        <v>3.7249509201727517E-3</v>
      </c>
      <c r="JE11" s="170">
        <f t="shared" si="48"/>
        <v>3.7912904669163325E-3</v>
      </c>
      <c r="JF11" s="170">
        <f t="shared" si="49"/>
        <v>3.8578469061169556E-3</v>
      </c>
      <c r="JG11" s="170">
        <f t="shared" si="50"/>
        <v>3.9245904792161689E-3</v>
      </c>
      <c r="JH11" s="170">
        <f t="shared" si="51"/>
        <v>3.9914907675097878E-3</v>
      </c>
      <c r="JI11" s="170">
        <f t="shared" si="52"/>
        <v>4.0585167114031619E-3</v>
      </c>
      <c r="JJ11" s="170">
        <f t="shared" si="53"/>
        <v>4.1256366308048756E-3</v>
      </c>
      <c r="JK11" s="170">
        <f t="shared" si="54"/>
        <v>4.1928182466474404E-3</v>
      </c>
      <c r="JL11" s="170">
        <f t="shared" si="55"/>
        <v>4.2600287035213756E-3</v>
      </c>
      <c r="JM11" s="170">
        <f t="shared" si="56"/>
        <v>4.3272345934068325E-3</v>
      </c>
      <c r="JN11" s="170">
        <f t="shared" si="57"/>
        <v>4.3944019804847976E-3</v>
      </c>
      <c r="JO11" s="170">
        <f t="shared" si="58"/>
        <v>4.4614964270076381E-3</v>
      </c>
      <c r="JP11" s="170">
        <f t="shared" si="59"/>
        <v>4.5284830202066174E-3</v>
      </c>
      <c r="JQ11" s="170">
        <f t="shared" si="60"/>
        <v>4.5953264002118119E-3</v>
      </c>
      <c r="JR11" s="170">
        <f t="shared" si="61"/>
        <v>4.6619907889576921E-3</v>
      </c>
      <c r="JS11" s="170">
        <f t="shared" si="62"/>
        <v>4.7284400200454952E-3</v>
      </c>
      <c r="JT11" s="170">
        <f t="shared" si="63"/>
        <v>4.7946375695313952E-3</v>
      </c>
      <c r="JU11" s="170">
        <f t="shared" si="64"/>
        <v>4.8605465876074092E-3</v>
      </c>
      <c r="JV11" s="170">
        <f t="shared" si="65"/>
        <v>4.9261299311398991E-3</v>
      </c>
      <c r="JW11" s="170">
        <f t="shared" si="66"/>
        <v>4.9913501970285544E-3</v>
      </c>
      <c r="JX11" s="170">
        <f t="shared" si="67"/>
        <v>5.0561697563467484E-3</v>
      </c>
      <c r="JY11" s="170">
        <f t="shared" si="68"/>
        <v>5.1205507892222819E-3</v>
      </c>
      <c r="JZ11" s="170">
        <f t="shared" si="69"/>
        <v>5.1844553204156629E-3</v>
      </c>
      <c r="KA11" s="170">
        <f t="shared" si="70"/>
        <v>5.2478452555512721E-3</v>
      </c>
      <c r="KB11" s="170">
        <f t="shared" si="71"/>
        <v>5.3106824179550496E-3</v>
      </c>
      <c r="KC11" s="170">
        <f t="shared" si="72"/>
        <v>5.3729285860506992E-3</v>
      </c>
      <c r="KD11" s="170">
        <f t="shared" si="73"/>
        <v>5.4345455312648063E-3</v>
      </c>
      <c r="KE11" s="170">
        <f t="shared" si="74"/>
        <v>5.4954950563897769E-3</v>
      </c>
      <c r="KF11" s="170">
        <f t="shared" si="75"/>
        <v>5.5557390343521076E-3</v>
      </c>
      <c r="KG11" s="170">
        <f t="shared" si="76"/>
        <v>5.6152394473321585E-3</v>
      </c>
      <c r="KH11" s="170">
        <f t="shared" si="77"/>
        <v>5.6739584261803824E-3</v>
      </c>
      <c r="KI11" s="170">
        <f t="shared" si="78"/>
        <v>5.7318582900738263E-3</v>
      </c>
      <c r="KJ11" s="170">
        <f t="shared" si="79"/>
        <v>5.7889015863556914E-3</v>
      </c>
      <c r="KK11" s="170">
        <f t="shared" si="80"/>
        <v>5.8450511304998093E-3</v>
      </c>
      <c r="KL11" s="170">
        <f t="shared" si="81"/>
        <v>5.9002700461410779E-3</v>
      </c>
      <c r="KM11" s="170">
        <f t="shared" si="82"/>
        <v>5.95452180511218E-3</v>
      </c>
      <c r="KN11" s="170">
        <f t="shared" si="83"/>
        <v>6.0077702674263258E-3</v>
      </c>
      <c r="KO11" s="170">
        <f t="shared" si="84"/>
        <v>6.0599797211452434E-3</v>
      </c>
      <c r="KP11" s="170">
        <f t="shared" si="85"/>
        <v>6.1111149220713489E-3</v>
      </c>
      <c r="KQ11" s="170">
        <f t="shared" si="86"/>
        <v>6.161141133202686E-3</v>
      </c>
      <c r="KR11" s="170">
        <f t="shared" si="87"/>
        <v>6.2100241638891763E-3</v>
      </c>
      <c r="KS11" s="170">
        <f t="shared" si="88"/>
        <v>6.2577304086286973E-3</v>
      </c>
      <c r="KT11" s="170">
        <f t="shared" si="89"/>
        <v>6.3042268854416146E-3</v>
      </c>
      <c r="KU11" s="170">
        <f t="shared" si="90"/>
        <v>6.3494812737626494E-3</v>
      </c>
      <c r="KV11" s="170">
        <f t="shared" si="91"/>
        <v>6.3934619517893379E-3</v>
      </c>
      <c r="KW11" s="170">
        <f t="shared" si="92"/>
        <v>6.4361380332268354E-3</v>
      </c>
      <c r="KX11" s="170">
        <f t="shared" si="93"/>
        <v>6.4774794033694173E-3</v>
      </c>
      <c r="KY11" s="170">
        <f t="shared" si="94"/>
        <v>6.5174567544597998E-3</v>
      </c>
      <c r="KZ11" s="170">
        <f t="shared" si="95"/>
        <v>6.5560416202682607E-3</v>
      </c>
      <c r="LA11" s="170">
        <f t="shared" si="96"/>
        <v>6.5932064098345212E-3</v>
      </c>
      <c r="LB11" s="170">
        <f t="shared" si="97"/>
        <v>6.6289244403164643E-3</v>
      </c>
      <c r="LC11" s="170">
        <f t="shared" si="98"/>
        <v>6.6631699688910178E-3</v>
      </c>
      <c r="LD11" s="170">
        <f t="shared" si="99"/>
        <v>6.695918223653825E-3</v>
      </c>
      <c r="LE11" s="170">
        <f t="shared" si="100"/>
        <v>6.7271454334658408E-3</v>
      </c>
      <c r="LF11" s="170">
        <f t="shared" si="101"/>
        <v>6.756828856696543E-3</v>
      </c>
      <c r="LG11" s="170">
        <f t="shared" si="102"/>
        <v>6.7849468088150887E-3</v>
      </c>
      <c r="LH11" s="170">
        <f t="shared" si="103"/>
        <v>6.8114786887826352E-3</v>
      </c>
      <c r="LI11" s="170">
        <f t="shared" si="104"/>
        <v>6.8364050042008153E-3</v>
      </c>
      <c r="LJ11" s="170">
        <f t="shared" si="105"/>
        <v>6.859707395173424E-3</v>
      </c>
      <c r="LK11" s="170">
        <f t="shared" si="106"/>
        <v>6.8813686568404385E-3</v>
      </c>
      <c r="LL11" s="170">
        <f t="shared" si="107"/>
        <v>6.9013727605456519E-3</v>
      </c>
      <c r="LM11" s="170">
        <f t="shared" si="108"/>
        <v>6.9197048736014486E-3</v>
      </c>
      <c r="LN11" s="170">
        <f t="shared" si="109"/>
        <v>6.9363513776166535E-3</v>
      </c>
      <c r="LO11" s="170">
        <f t="shared" si="110"/>
        <v>6.951299885355703E-3</v>
      </c>
      <c r="LP11" s="170">
        <f t="shared" si="111"/>
        <v>6.9645392560999499E-3</v>
      </c>
      <c r="LQ11" s="170">
        <f t="shared" si="112"/>
        <v>6.9760596094844401E-3</v>
      </c>
      <c r="LR11" s="170">
        <f t="shared" si="113"/>
        <v>6.9858523377860672E-3</v>
      </c>
      <c r="LS11" s="170">
        <f t="shared" si="114"/>
        <v>6.9939101166417751E-3</v>
      </c>
      <c r="LT11" s="170">
        <f t="shared" si="115"/>
        <v>7.0002269141780571E-3</v>
      </c>
      <c r="LU11" s="170">
        <f t="shared" si="116"/>
        <v>7.00479799853586E-3</v>
      </c>
      <c r="LV11" s="170">
        <f t="shared" si="117"/>
        <v>7.0076199437777596E-3</v>
      </c>
      <c r="LW11" s="170">
        <f t="shared" si="118"/>
        <v>7.0086906341670458E-3</v>
      </c>
      <c r="LX11" s="170">
        <f t="shared" si="119"/>
        <v>7.0080092668112865E-3</v>
      </c>
      <c r="LY11" s="170">
        <f t="shared" si="120"/>
        <v>7.00557635266568E-3</v>
      </c>
      <c r="LZ11" s="170">
        <f t="shared" si="121"/>
        <v>7.0013937158945267E-3</v>
      </c>
      <c r="MA11" s="170">
        <f t="shared" si="122"/>
        <v>6.9954644915918487E-3</v>
      </c>
      <c r="MB11" s="170">
        <f t="shared" si="123"/>
        <v>6.9877931218652054E-3</v>
      </c>
      <c r="MC11" s="170">
        <f t="shared" si="124"/>
        <v>6.9783853502895319E-3</v>
      </c>
      <c r="MD11" s="170">
        <f t="shared" si="125"/>
        <v>6.9672482147406936E-3</v>
      </c>
      <c r="ME11" s="170">
        <f t="shared" si="126"/>
        <v>6.9543900386212741E-3</v>
      </c>
      <c r="MF11" s="170">
        <f t="shared" si="127"/>
        <v>6.9398204204939081E-3</v>
      </c>
      <c r="MG11" s="170">
        <f t="shared" si="128"/>
        <v>6.9235502221402494E-3</v>
      </c>
      <c r="MH11" s="170">
        <f t="shared" si="129"/>
        <v>6.905591555066347E-3</v>
      </c>
      <c r="MI11" s="170">
        <f t="shared" si="130"/>
        <v>6.8859577654779092E-3</v>
      </c>
      <c r="MJ11" s="170">
        <f t="shared" si="131"/>
        <v>6.8646634177515521E-3</v>
      </c>
      <c r="MK11" s="170">
        <f t="shared" si="132"/>
        <v>6.8417242764306817E-3</v>
      </c>
      <c r="ML11" s="170">
        <f t="shared" si="133"/>
        <v>6.8171572867771601E-3</v>
      </c>
      <c r="MM11" s="170">
        <f t="shared" si="134"/>
        <v>6.7909805539123468E-3</v>
      </c>
      <c r="MN11" s="170">
        <f t="shared" si="135"/>
        <v>6.7632133205834666E-3</v>
      </c>
      <c r="MO11" s="170">
        <f t="shared" si="136"/>
        <v>6.7338759435934909E-3</v>
      </c>
      <c r="MP11" s="170">
        <f t="shared" si="137"/>
        <v>6.7029898689349729E-3</v>
      </c>
      <c r="MQ11" s="170">
        <f t="shared" si="138"/>
        <v>6.670577605670332E-3</v>
      </c>
      <c r="MR11" s="170">
        <f t="shared" si="139"/>
        <v>6.63666269860311E-3</v>
      </c>
      <c r="MS11" s="170">
        <f t="shared" si="140"/>
        <v>6.6012696997866322E-3</v>
      </c>
      <c r="MT11" s="170">
        <f t="shared" si="141"/>
        <v>6.564424138918324E-3</v>
      </c>
      <c r="MU11" s="170">
        <f t="shared" si="142"/>
        <v>6.5261524926696233E-3</v>
      </c>
      <c r="MV11" s="170">
        <f t="shared" si="143"/>
        <v>6.4864821530030243E-3</v>
      </c>
      <c r="MW11" s="170">
        <f t="shared" si="144"/>
        <v>6.4454413945293169E-3</v>
      </c>
      <c r="MX11" s="170">
        <f t="shared" si="145"/>
        <v>6.4030593409593831E-3</v>
      </c>
      <c r="MY11" s="170">
        <f t="shared" si="146"/>
        <v>6.3593659307062487E-3</v>
      </c>
      <c r="MZ11" s="170">
        <f t="shared" si="147"/>
        <v>6.3143918816941568E-3</v>
      </c>
      <c r="NA11" s="170">
        <f t="shared" si="148"/>
        <v>6.268168655432481E-3</v>
      </c>
      <c r="NB11" s="170">
        <f t="shared" si="149"/>
        <v>6.220728420413206E-3</v>
      </c>
      <c r="NC11" s="170">
        <f t="shared" si="150"/>
        <v>6.17210401489142E-3</v>
      </c>
      <c r="ND11" s="170">
        <f t="shared" si="151"/>
        <v>6.1223289091089711E-3</v>
      </c>
      <c r="NE11" s="170">
        <f t="shared" si="152"/>
        <v>6.0714371670219187E-3</v>
      </c>
      <c r="NF11" s="170">
        <f t="shared" si="153"/>
        <v>6.0194634075928502E-3</v>
      </c>
      <c r="NG11" s="170">
        <f t="shared" si="154"/>
        <v>5.966442765709342E-3</v>
      </c>
      <c r="NH11" s="170">
        <f t="shared" si="155"/>
        <v>5.9124108527900841E-3</v>
      </c>
      <c r="NI11" s="170">
        <f t="shared" si="156"/>
        <v>5.8574037171401257E-3</v>
      </c>
      <c r="NJ11" s="170">
        <f t="shared" si="157"/>
        <v>5.8014578041166564E-3</v>
      </c>
      <c r="NK11" s="170">
        <f t="shared" si="158"/>
        <v>5.7446099161665024E-3</v>
      </c>
      <c r="NL11" s="170">
        <f t="shared" si="159"/>
        <v>5.6868971727961756E-3</v>
      </c>
      <c r="NM11" s="170">
        <f t="shared" si="160"/>
        <v>5.6283569705348601E-3</v>
      </c>
      <c r="NN11" s="170">
        <f t="shared" si="161"/>
        <v>5.5690269429501584E-3</v>
      </c>
      <c r="NO11" s="170">
        <f t="shared" si="162"/>
        <v>5.5089449207757135E-3</v>
      </c>
      <c r="NP11" s="170">
        <f t="shared" si="163"/>
        <v>5.4481488922090565E-3</v>
      </c>
      <c r="NQ11" s="170">
        <f t="shared" si="164"/>
        <v>5.3866769634370818E-3</v>
      </c>
      <c r="NR11" s="170">
        <f t="shared" si="165"/>
        <v>5.3245673194456007E-3</v>
      </c>
      <c r="NS11" s="170">
        <f t="shared" si="166"/>
        <v>5.2618581851682656E-3</v>
      </c>
      <c r="NT11" s="170">
        <f t="shared" si="167"/>
        <v>5.1985877870289647E-3</v>
      </c>
      <c r="NU11" s="170">
        <f t="shared" si="168"/>
        <v>5.1347943149305077E-3</v>
      </c>
      <c r="NV11" s="170">
        <f t="shared" si="169"/>
        <v>5.0705158847409873E-3</v>
      </c>
      <c r="NW11" s="170">
        <f t="shared" si="170"/>
        <v>5.0057905013277722E-3</v>
      </c>
      <c r="NX11" s="170">
        <f t="shared" si="171"/>
        <v>4.9406560221874887E-3</v>
      </c>
      <c r="NY11" s="170">
        <f t="shared" si="172"/>
        <v>4.8751501217187401E-3</v>
      </c>
      <c r="NZ11" s="170">
        <f t="shared" si="173"/>
        <v>4.8093102561825871E-3</v>
      </c>
      <c r="OA11" s="170">
        <f t="shared" si="174"/>
        <v>4.7431736293940506E-3</v>
      </c>
      <c r="OB11" s="170">
        <f t="shared" si="175"/>
        <v>4.6767771591860437E-3</v>
      </c>
      <c r="OC11" s="170">
        <f t="shared" si="176"/>
        <v>4.6101574446852618E-3</v>
      </c>
      <c r="OD11" s="170">
        <f t="shared" si="177"/>
        <v>4.5433507344375974E-3</v>
      </c>
      <c r="OE11" s="170">
        <f t="shared" si="178"/>
        <v>4.476392895418649E-3</v>
      </c>
      <c r="OF11" s="170">
        <f t="shared" si="179"/>
        <v>4.409319382962862E-3</v>
      </c>
      <c r="OG11" s="170">
        <f t="shared" si="180"/>
        <v>4.3421652116427609E-3</v>
      </c>
      <c r="OH11" s="170">
        <f t="shared" si="181"/>
        <v>4.2749649271276091E-3</v>
      </c>
      <c r="OI11" s="170">
        <f t="shared" si="182"/>
        <v>4.2077525790487165E-3</v>
      </c>
      <c r="OJ11" s="170">
        <f t="shared" si="183"/>
        <v>4.1405616948964408E-3</v>
      </c>
      <c r="OK11" s="170">
        <f t="shared" si="184"/>
        <v>4.0734252549717541E-3</v>
      </c>
      <c r="OL11" s="170">
        <f t="shared" si="185"/>
        <v>4.0063756684130787E-3</v>
      </c>
      <c r="OM11" s="170">
        <f t="shared" si="186"/>
        <v>3.9394447503168688E-3</v>
      </c>
      <c r="ON11" s="170">
        <f t="shared" si="187"/>
        <v>3.872663699968235E-3</v>
      </c>
      <c r="OO11" s="170">
        <f t="shared" si="188"/>
        <v>3.8060630801957426E-3</v>
      </c>
      <c r="OP11" s="170">
        <f t="shared" si="189"/>
        <v>3.7396727978622805E-3</v>
      </c>
      <c r="OQ11" s="170">
        <f t="shared" si="190"/>
        <v>3.6735220855017656E-3</v>
      </c>
      <c r="OR11" s="170">
        <f t="shared" si="191"/>
        <v>3.6076394841092628E-3</v>
      </c>
      <c r="OS11" s="170">
        <f t="shared" si="192"/>
        <v>3.5420528270900162E-3</v>
      </c>
      <c r="OT11" s="170">
        <f t="shared" si="193"/>
        <v>3.4767892253707144E-3</v>
      </c>
      <c r="OU11" s="170">
        <f t="shared" si="194"/>
        <v>3.4118750536743072E-3</v>
      </c>
      <c r="OV11" s="170">
        <f t="shared" si="195"/>
        <v>3.3473359379575926E-3</v>
      </c>
      <c r="OW11" s="170">
        <f t="shared" si="196"/>
        <v>3.2831967440088276E-3</v>
      </c>
      <c r="OX11" s="170">
        <f t="shared" si="197"/>
        <v>3.2194815672006551E-3</v>
      </c>
      <c r="OY11" s="170">
        <f t="shared" si="198"/>
        <v>3.1562137233916905E-3</v>
      </c>
      <c r="OZ11" s="170">
        <f t="shared" si="199"/>
        <v>3.0934157409683101E-3</v>
      </c>
      <c r="PA11" s="170">
        <f t="shared" si="200"/>
        <v>3.03110935401629E-3</v>
      </c>
      <c r="PB11" s="170">
        <f t="shared" si="201"/>
        <v>2.9693154966102795E-3</v>
      </c>
      <c r="PC11" s="170">
        <f t="shared" si="202"/>
        <v>2.9080542982073128E-3</v>
      </c>
      <c r="PD11" s="170">
        <f t="shared" si="203"/>
        <v>2.8473450801289896E-3</v>
      </c>
      <c r="PE11" s="170">
        <f t="shared" si="204"/>
        <v>2.7872063531153264E-3</v>
      </c>
      <c r="PF11" s="170">
        <f t="shared" si="205"/>
        <v>2.7276558159318315E-3</v>
      </c>
      <c r="PG11" s="170">
        <f t="shared" si="206"/>
        <v>2.66871035500986E-3</v>
      </c>
      <c r="PH11" s="170">
        <f t="shared" si="207"/>
        <v>2.6103860450989872E-3</v>
      </c>
    </row>
    <row r="12" spans="1:425" x14ac:dyDescent="0.75">
      <c r="A12" s="4">
        <v>9</v>
      </c>
      <c r="B12" s="97">
        <f t="shared" si="208"/>
        <v>60</v>
      </c>
      <c r="C12" s="96">
        <v>120</v>
      </c>
      <c r="D12" s="97">
        <f t="shared" si="209"/>
        <v>240</v>
      </c>
      <c r="E12" s="36">
        <f t="shared" si="0"/>
        <v>1</v>
      </c>
      <c r="F12" s="36">
        <f t="shared" si="1"/>
        <v>0.5</v>
      </c>
      <c r="G12" s="74">
        <f t="shared" si="210"/>
        <v>130</v>
      </c>
      <c r="H12" s="23" t="s">
        <v>788</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211"/>
        <v>0.9</v>
      </c>
      <c r="W12" s="50">
        <f t="shared" si="212"/>
        <v>29.999999999999702</v>
      </c>
      <c r="X12" s="50">
        <f t="shared" si="220"/>
        <v>30.8999999999997</v>
      </c>
      <c r="Y12" s="50">
        <f t="shared" si="220"/>
        <v>31.799999999999699</v>
      </c>
      <c r="Z12" s="50">
        <f t="shared" si="220"/>
        <v>32.699999999999697</v>
      </c>
      <c r="AA12" s="50">
        <f t="shared" si="220"/>
        <v>33.599999999999696</v>
      </c>
      <c r="AB12" s="50">
        <f t="shared" si="220"/>
        <v>34.499999999999694</v>
      </c>
      <c r="AC12" s="50">
        <f t="shared" si="220"/>
        <v>35.399999999999693</v>
      </c>
      <c r="AD12" s="50">
        <f t="shared" si="220"/>
        <v>36.299999999999692</v>
      </c>
      <c r="AE12" s="50">
        <f t="shared" si="220"/>
        <v>37.19999999999969</v>
      </c>
      <c r="AF12" s="50">
        <f t="shared" si="220"/>
        <v>38.099999999999689</v>
      </c>
      <c r="AG12" s="50">
        <f t="shared" si="220"/>
        <v>38.999999999999687</v>
      </c>
      <c r="AH12" s="50">
        <f t="shared" si="220"/>
        <v>39.899999999999686</v>
      </c>
      <c r="AI12" s="50">
        <f t="shared" si="220"/>
        <v>40.799999999999685</v>
      </c>
      <c r="AJ12" s="50">
        <f t="shared" si="220"/>
        <v>41.699999999999683</v>
      </c>
      <c r="AK12" s="50">
        <f t="shared" si="220"/>
        <v>42.599999999999682</v>
      </c>
      <c r="AL12" s="50">
        <f t="shared" si="220"/>
        <v>43.49999999999968</v>
      </c>
      <c r="AM12" s="50">
        <f t="shared" si="220"/>
        <v>44.399999999999679</v>
      </c>
      <c r="AN12" s="50">
        <f t="shared" si="220"/>
        <v>45.299999999999677</v>
      </c>
      <c r="AO12" s="50">
        <f t="shared" si="220"/>
        <v>46.199999999999676</v>
      </c>
      <c r="AP12" s="50">
        <f t="shared" si="220"/>
        <v>47.099999999999675</v>
      </c>
      <c r="AQ12" s="50">
        <f t="shared" si="220"/>
        <v>47.999999999999673</v>
      </c>
      <c r="AR12" s="50">
        <f t="shared" si="220"/>
        <v>48.899999999999672</v>
      </c>
      <c r="AS12" s="50">
        <f t="shared" si="220"/>
        <v>49.79999999999967</v>
      </c>
      <c r="AT12" s="50">
        <f t="shared" si="220"/>
        <v>50.699999999999669</v>
      </c>
      <c r="AU12" s="50">
        <f t="shared" si="220"/>
        <v>51.599999999999667</v>
      </c>
      <c r="AV12" s="50">
        <f t="shared" si="220"/>
        <v>52.499999999999666</v>
      </c>
      <c r="AW12" s="50">
        <f t="shared" si="220"/>
        <v>53.399999999999665</v>
      </c>
      <c r="AX12" s="50">
        <f t="shared" si="220"/>
        <v>54.299999999999663</v>
      </c>
      <c r="AY12" s="50">
        <f t="shared" si="220"/>
        <v>55.199999999999662</v>
      </c>
      <c r="AZ12" s="50">
        <f t="shared" si="220"/>
        <v>56.09999999999966</v>
      </c>
      <c r="BA12" s="50">
        <f t="shared" si="220"/>
        <v>56.999999999999659</v>
      </c>
      <c r="BB12" s="50">
        <f t="shared" si="220"/>
        <v>57.899999999999658</v>
      </c>
      <c r="BC12" s="50">
        <f t="shared" si="220"/>
        <v>58.799999999999656</v>
      </c>
      <c r="BD12" s="50">
        <f t="shared" si="220"/>
        <v>59.699999999999655</v>
      </c>
      <c r="BE12" s="50">
        <f t="shared" si="220"/>
        <v>60.599999999999653</v>
      </c>
      <c r="BF12" s="50">
        <f t="shared" si="220"/>
        <v>61.499999999999652</v>
      </c>
      <c r="BG12" s="50">
        <f t="shared" si="220"/>
        <v>62.39999999999965</v>
      </c>
      <c r="BH12" s="50">
        <f t="shared" si="220"/>
        <v>63.299999999999649</v>
      </c>
      <c r="BI12" s="50">
        <f t="shared" si="220"/>
        <v>64.199999999999648</v>
      </c>
      <c r="BJ12" s="50">
        <f t="shared" si="220"/>
        <v>65.099999999999653</v>
      </c>
      <c r="BK12" s="50">
        <f t="shared" si="220"/>
        <v>65.999999999999659</v>
      </c>
      <c r="BL12" s="50">
        <f t="shared" si="220"/>
        <v>66.899999999999665</v>
      </c>
      <c r="BM12" s="50">
        <f t="shared" si="220"/>
        <v>67.79999999999967</v>
      </c>
      <c r="BN12" s="50">
        <f t="shared" si="220"/>
        <v>68.699999999999676</v>
      </c>
      <c r="BO12" s="50">
        <f t="shared" si="220"/>
        <v>69.599999999999682</v>
      </c>
      <c r="BP12" s="50">
        <f t="shared" si="220"/>
        <v>70.499999999999687</v>
      </c>
      <c r="BQ12" s="50">
        <f t="shared" si="220"/>
        <v>71.399999999999693</v>
      </c>
      <c r="BR12" s="50">
        <f t="shared" si="220"/>
        <v>72.299999999999699</v>
      </c>
      <c r="BS12" s="50">
        <f t="shared" si="220"/>
        <v>73.199999999999704</v>
      </c>
      <c r="BT12" s="50">
        <f t="shared" si="220"/>
        <v>74.09999999999971</v>
      </c>
      <c r="BU12" s="50">
        <f t="shared" si="220"/>
        <v>74.999999999999716</v>
      </c>
      <c r="BV12" s="50">
        <f t="shared" si="220"/>
        <v>75.899999999999721</v>
      </c>
      <c r="BW12" s="50">
        <f t="shared" si="220"/>
        <v>76.799999999999727</v>
      </c>
      <c r="BX12" s="50">
        <f t="shared" si="220"/>
        <v>77.699999999999733</v>
      </c>
      <c r="BY12" s="50">
        <f t="shared" si="220"/>
        <v>78.599999999999739</v>
      </c>
      <c r="BZ12" s="50">
        <f t="shared" si="220"/>
        <v>79.499999999999744</v>
      </c>
      <c r="CA12" s="50">
        <f t="shared" si="220"/>
        <v>80.39999999999975</v>
      </c>
      <c r="CB12" s="50">
        <f t="shared" si="220"/>
        <v>81.299999999999756</v>
      </c>
      <c r="CC12" s="50">
        <f t="shared" si="220"/>
        <v>82.199999999999761</v>
      </c>
      <c r="CD12" s="50">
        <f t="shared" si="220"/>
        <v>83.099999999999767</v>
      </c>
      <c r="CE12" s="50">
        <f t="shared" si="220"/>
        <v>83.999999999999773</v>
      </c>
      <c r="CF12" s="50">
        <f t="shared" si="220"/>
        <v>84.899999999999778</v>
      </c>
      <c r="CG12" s="50">
        <f t="shared" si="220"/>
        <v>85.799999999999784</v>
      </c>
      <c r="CH12" s="50">
        <f t="shared" si="220"/>
        <v>86.69999999999979</v>
      </c>
      <c r="CI12" s="50">
        <f t="shared" si="220"/>
        <v>87.599999999999795</v>
      </c>
      <c r="CJ12" s="50">
        <f t="shared" si="218"/>
        <v>88.499999999999801</v>
      </c>
      <c r="CK12" s="50">
        <f t="shared" si="218"/>
        <v>89.399999999999807</v>
      </c>
      <c r="CL12" s="50">
        <f t="shared" si="218"/>
        <v>90.299999999999812</v>
      </c>
      <c r="CM12" s="50">
        <f t="shared" si="218"/>
        <v>91.199999999999818</v>
      </c>
      <c r="CN12" s="50">
        <f t="shared" si="218"/>
        <v>92.099999999999824</v>
      </c>
      <c r="CO12" s="50">
        <f t="shared" si="218"/>
        <v>92.999999999999829</v>
      </c>
      <c r="CP12" s="50">
        <f t="shared" si="218"/>
        <v>93.899999999999835</v>
      </c>
      <c r="CQ12" s="50">
        <f t="shared" si="218"/>
        <v>94.799999999999841</v>
      </c>
      <c r="CR12" s="50">
        <f t="shared" si="218"/>
        <v>95.699999999999847</v>
      </c>
      <c r="CS12" s="50">
        <f t="shared" si="218"/>
        <v>96.599999999999852</v>
      </c>
      <c r="CT12" s="50">
        <f t="shared" si="218"/>
        <v>97.499999999999858</v>
      </c>
      <c r="CU12" s="50">
        <f t="shared" si="218"/>
        <v>98.399999999999864</v>
      </c>
      <c r="CV12" s="50">
        <f t="shared" si="218"/>
        <v>99.299999999999869</v>
      </c>
      <c r="CW12" s="50">
        <f t="shared" si="218"/>
        <v>100.19999999999987</v>
      </c>
      <c r="CX12" s="50">
        <f t="shared" si="218"/>
        <v>101.09999999999988</v>
      </c>
      <c r="CY12" s="50">
        <f t="shared" si="218"/>
        <v>101.99999999999989</v>
      </c>
      <c r="CZ12" s="50">
        <f t="shared" si="218"/>
        <v>102.89999999999989</v>
      </c>
      <c r="DA12" s="50">
        <f t="shared" si="218"/>
        <v>103.7999999999999</v>
      </c>
      <c r="DB12" s="50">
        <f t="shared" si="218"/>
        <v>104.6999999999999</v>
      </c>
      <c r="DC12" s="50">
        <f t="shared" si="218"/>
        <v>105.59999999999991</v>
      </c>
      <c r="DD12" s="50">
        <f t="shared" si="218"/>
        <v>106.49999999999991</v>
      </c>
      <c r="DE12" s="50">
        <f t="shared" si="218"/>
        <v>107.39999999999992</v>
      </c>
      <c r="DF12" s="50">
        <f t="shared" si="218"/>
        <v>108.29999999999993</v>
      </c>
      <c r="DG12" s="50">
        <f t="shared" si="218"/>
        <v>109.19999999999993</v>
      </c>
      <c r="DH12" s="50">
        <f t="shared" si="218"/>
        <v>110.09999999999994</v>
      </c>
      <c r="DI12" s="50">
        <f t="shared" si="218"/>
        <v>110.99999999999994</v>
      </c>
      <c r="DJ12" s="50">
        <f t="shared" si="218"/>
        <v>111.89999999999995</v>
      </c>
      <c r="DK12" s="50">
        <f t="shared" si="218"/>
        <v>112.79999999999995</v>
      </c>
      <c r="DL12" s="50">
        <f t="shared" si="218"/>
        <v>113.69999999999996</v>
      </c>
      <c r="DM12" s="50">
        <f t="shared" si="218"/>
        <v>114.59999999999997</v>
      </c>
      <c r="DN12" s="50">
        <f t="shared" si="218"/>
        <v>115.49999999999997</v>
      </c>
      <c r="DO12" s="50">
        <f t="shared" si="218"/>
        <v>116.39999999999998</v>
      </c>
      <c r="DP12" s="50">
        <f t="shared" si="218"/>
        <v>117.29999999999998</v>
      </c>
      <c r="DQ12" s="50">
        <f t="shared" si="218"/>
        <v>118.19999999999999</v>
      </c>
      <c r="DR12" s="50">
        <f t="shared" si="218"/>
        <v>119.1</v>
      </c>
      <c r="DS12" s="184">
        <f t="shared" si="213"/>
        <v>120</v>
      </c>
      <c r="DT12" s="50">
        <f t="shared" si="214"/>
        <v>120.9</v>
      </c>
      <c r="DU12" s="50">
        <f t="shared" si="221"/>
        <v>121.80000000000001</v>
      </c>
      <c r="DV12" s="50">
        <f t="shared" si="221"/>
        <v>122.70000000000002</v>
      </c>
      <c r="DW12" s="50">
        <f t="shared" si="221"/>
        <v>123.60000000000002</v>
      </c>
      <c r="DX12" s="50">
        <f t="shared" si="221"/>
        <v>124.50000000000003</v>
      </c>
      <c r="DY12" s="50">
        <f t="shared" si="221"/>
        <v>125.40000000000003</v>
      </c>
      <c r="DZ12" s="50">
        <f t="shared" si="221"/>
        <v>126.30000000000004</v>
      </c>
      <c r="EA12" s="50">
        <f t="shared" si="221"/>
        <v>127.20000000000005</v>
      </c>
      <c r="EB12" s="50">
        <f t="shared" si="221"/>
        <v>128.10000000000005</v>
      </c>
      <c r="EC12" s="50">
        <f t="shared" si="221"/>
        <v>129.00000000000006</v>
      </c>
      <c r="ED12" s="50">
        <f t="shared" si="221"/>
        <v>129.90000000000006</v>
      </c>
      <c r="EE12" s="50">
        <f t="shared" si="221"/>
        <v>130.80000000000007</v>
      </c>
      <c r="EF12" s="50">
        <f t="shared" si="221"/>
        <v>131.70000000000007</v>
      </c>
      <c r="EG12" s="50">
        <f t="shared" si="221"/>
        <v>132.60000000000008</v>
      </c>
      <c r="EH12" s="50">
        <f t="shared" si="221"/>
        <v>133.50000000000009</v>
      </c>
      <c r="EI12" s="50">
        <f t="shared" si="221"/>
        <v>134.40000000000009</v>
      </c>
      <c r="EJ12" s="50">
        <f t="shared" si="221"/>
        <v>135.3000000000001</v>
      </c>
      <c r="EK12" s="50">
        <f t="shared" si="221"/>
        <v>136.2000000000001</v>
      </c>
      <c r="EL12" s="50">
        <f t="shared" si="221"/>
        <v>137.10000000000011</v>
      </c>
      <c r="EM12" s="50">
        <f t="shared" si="221"/>
        <v>138.00000000000011</v>
      </c>
      <c r="EN12" s="50">
        <f t="shared" si="221"/>
        <v>138.90000000000012</v>
      </c>
      <c r="EO12" s="50">
        <f t="shared" si="221"/>
        <v>139.80000000000013</v>
      </c>
      <c r="EP12" s="50">
        <f t="shared" si="221"/>
        <v>140.70000000000013</v>
      </c>
      <c r="EQ12" s="50">
        <f t="shared" si="221"/>
        <v>141.60000000000014</v>
      </c>
      <c r="ER12" s="50">
        <f t="shared" si="221"/>
        <v>142.50000000000014</v>
      </c>
      <c r="ES12" s="50">
        <f t="shared" si="221"/>
        <v>143.40000000000015</v>
      </c>
      <c r="ET12" s="50">
        <f t="shared" si="221"/>
        <v>144.30000000000015</v>
      </c>
      <c r="EU12" s="50">
        <f t="shared" si="221"/>
        <v>145.20000000000016</v>
      </c>
      <c r="EV12" s="50">
        <f t="shared" si="221"/>
        <v>146.10000000000016</v>
      </c>
      <c r="EW12" s="50">
        <f t="shared" si="221"/>
        <v>147.00000000000017</v>
      </c>
      <c r="EX12" s="50">
        <f t="shared" si="221"/>
        <v>147.90000000000018</v>
      </c>
      <c r="EY12" s="50">
        <f t="shared" si="221"/>
        <v>148.80000000000018</v>
      </c>
      <c r="EZ12" s="50">
        <f t="shared" si="221"/>
        <v>149.70000000000019</v>
      </c>
      <c r="FA12" s="50">
        <f t="shared" si="221"/>
        <v>150.60000000000019</v>
      </c>
      <c r="FB12" s="50">
        <f t="shared" si="221"/>
        <v>151.5000000000002</v>
      </c>
      <c r="FC12" s="50">
        <f t="shared" si="221"/>
        <v>152.4000000000002</v>
      </c>
      <c r="FD12" s="50">
        <f t="shared" si="221"/>
        <v>153.30000000000021</v>
      </c>
      <c r="FE12" s="50">
        <f t="shared" si="221"/>
        <v>154.20000000000022</v>
      </c>
      <c r="FF12" s="50">
        <f t="shared" si="221"/>
        <v>155.10000000000022</v>
      </c>
      <c r="FG12" s="50">
        <f t="shared" si="221"/>
        <v>156.00000000000023</v>
      </c>
      <c r="FH12" s="50">
        <f t="shared" si="221"/>
        <v>156.90000000000023</v>
      </c>
      <c r="FI12" s="50">
        <f t="shared" si="221"/>
        <v>157.80000000000024</v>
      </c>
      <c r="FJ12" s="50">
        <f t="shared" si="221"/>
        <v>158.70000000000024</v>
      </c>
      <c r="FK12" s="50">
        <f t="shared" si="221"/>
        <v>159.60000000000025</v>
      </c>
      <c r="FL12" s="50">
        <f t="shared" si="221"/>
        <v>160.50000000000026</v>
      </c>
      <c r="FM12" s="50">
        <f t="shared" si="221"/>
        <v>161.40000000000026</v>
      </c>
      <c r="FN12" s="50">
        <f t="shared" si="221"/>
        <v>162.30000000000027</v>
      </c>
      <c r="FO12" s="50">
        <f t="shared" si="221"/>
        <v>163.20000000000027</v>
      </c>
      <c r="FP12" s="50">
        <f t="shared" si="221"/>
        <v>164.10000000000028</v>
      </c>
      <c r="FQ12" s="50">
        <f t="shared" si="221"/>
        <v>165.00000000000028</v>
      </c>
      <c r="FR12" s="50">
        <f t="shared" si="221"/>
        <v>165.90000000000029</v>
      </c>
      <c r="FS12" s="50">
        <f t="shared" si="221"/>
        <v>166.8000000000003</v>
      </c>
      <c r="FT12" s="50">
        <f t="shared" si="221"/>
        <v>167.7000000000003</v>
      </c>
      <c r="FU12" s="50">
        <f t="shared" si="221"/>
        <v>168.60000000000031</v>
      </c>
      <c r="FV12" s="50">
        <f t="shared" si="221"/>
        <v>169.50000000000031</v>
      </c>
      <c r="FW12" s="50">
        <f t="shared" si="221"/>
        <v>170.40000000000032</v>
      </c>
      <c r="FX12" s="50">
        <f t="shared" si="221"/>
        <v>171.30000000000032</v>
      </c>
      <c r="FY12" s="50">
        <f t="shared" si="221"/>
        <v>172.20000000000033</v>
      </c>
      <c r="FZ12" s="50">
        <f t="shared" si="221"/>
        <v>173.10000000000034</v>
      </c>
      <c r="GA12" s="50">
        <f t="shared" si="221"/>
        <v>174.00000000000034</v>
      </c>
      <c r="GB12" s="50">
        <f t="shared" si="221"/>
        <v>174.90000000000035</v>
      </c>
      <c r="GC12" s="50">
        <f t="shared" si="221"/>
        <v>175.80000000000035</v>
      </c>
      <c r="GD12" s="50">
        <f t="shared" si="221"/>
        <v>176.70000000000036</v>
      </c>
      <c r="GE12" s="50">
        <f t="shared" si="221"/>
        <v>177.60000000000036</v>
      </c>
      <c r="GF12" s="50">
        <f t="shared" si="221"/>
        <v>178.50000000000037</v>
      </c>
      <c r="GG12" s="50">
        <f t="shared" si="219"/>
        <v>179.40000000000038</v>
      </c>
      <c r="GH12" s="50">
        <f t="shared" si="219"/>
        <v>180.30000000000038</v>
      </c>
      <c r="GI12" s="50">
        <f t="shared" si="219"/>
        <v>181.20000000000039</v>
      </c>
      <c r="GJ12" s="50">
        <f t="shared" si="219"/>
        <v>182.10000000000039</v>
      </c>
      <c r="GK12" s="50">
        <f t="shared" si="219"/>
        <v>183.0000000000004</v>
      </c>
      <c r="GL12" s="50">
        <f t="shared" si="219"/>
        <v>183.9000000000004</v>
      </c>
      <c r="GM12" s="50">
        <f t="shared" si="219"/>
        <v>184.80000000000041</v>
      </c>
      <c r="GN12" s="50">
        <f t="shared" si="219"/>
        <v>185.70000000000041</v>
      </c>
      <c r="GO12" s="50">
        <f t="shared" si="219"/>
        <v>186.60000000000042</v>
      </c>
      <c r="GP12" s="50">
        <f t="shared" si="219"/>
        <v>187.50000000000043</v>
      </c>
      <c r="GQ12" s="50">
        <f t="shared" si="219"/>
        <v>188.40000000000043</v>
      </c>
      <c r="GR12" s="50">
        <f t="shared" si="219"/>
        <v>189.30000000000044</v>
      </c>
      <c r="GS12" s="50">
        <f t="shared" si="219"/>
        <v>190.20000000000044</v>
      </c>
      <c r="GT12" s="50">
        <f t="shared" si="219"/>
        <v>191.10000000000045</v>
      </c>
      <c r="GU12" s="50">
        <f t="shared" si="219"/>
        <v>192.00000000000045</v>
      </c>
      <c r="GV12" s="50">
        <f t="shared" si="219"/>
        <v>192.90000000000046</v>
      </c>
      <c r="GW12" s="50">
        <f t="shared" si="219"/>
        <v>193.80000000000047</v>
      </c>
      <c r="GX12" s="50">
        <f t="shared" si="219"/>
        <v>194.70000000000047</v>
      </c>
      <c r="GY12" s="50">
        <f t="shared" si="219"/>
        <v>195.60000000000048</v>
      </c>
      <c r="GZ12" s="50">
        <f t="shared" si="219"/>
        <v>196.50000000000048</v>
      </c>
      <c r="HA12" s="50">
        <f t="shared" si="219"/>
        <v>197.40000000000049</v>
      </c>
      <c r="HB12" s="50">
        <f t="shared" si="219"/>
        <v>198.30000000000049</v>
      </c>
      <c r="HC12" s="50">
        <f t="shared" si="219"/>
        <v>199.2000000000005</v>
      </c>
      <c r="HD12" s="50">
        <f t="shared" si="219"/>
        <v>200.10000000000051</v>
      </c>
      <c r="HE12" s="50">
        <f t="shared" si="219"/>
        <v>201.00000000000051</v>
      </c>
      <c r="HF12" s="50">
        <f t="shared" si="219"/>
        <v>201.90000000000052</v>
      </c>
      <c r="HG12" s="50">
        <f t="shared" si="219"/>
        <v>202.80000000000052</v>
      </c>
      <c r="HH12" s="50">
        <f t="shared" si="219"/>
        <v>203.70000000000053</v>
      </c>
      <c r="HI12" s="50">
        <f t="shared" si="219"/>
        <v>204.60000000000053</v>
      </c>
      <c r="HJ12" s="50">
        <f t="shared" si="219"/>
        <v>205.50000000000054</v>
      </c>
      <c r="HK12" s="50">
        <f t="shared" si="219"/>
        <v>206.40000000000055</v>
      </c>
      <c r="HL12" s="50">
        <f t="shared" si="219"/>
        <v>207.30000000000055</v>
      </c>
      <c r="HM12" s="50">
        <f t="shared" si="219"/>
        <v>208.20000000000056</v>
      </c>
      <c r="HN12" s="50">
        <f t="shared" si="219"/>
        <v>209.10000000000056</v>
      </c>
      <c r="HO12" s="50">
        <f t="shared" si="219"/>
        <v>210.00000000000057</v>
      </c>
      <c r="HP12" s="170">
        <f t="shared" si="7"/>
        <v>1.8239651123946449E-3</v>
      </c>
      <c r="HQ12" s="170">
        <f t="shared" si="8"/>
        <v>1.8647649010188601E-3</v>
      </c>
      <c r="HR12" s="170">
        <f t="shared" si="9"/>
        <v>1.9060960718829583E-3</v>
      </c>
      <c r="HS12" s="170">
        <f t="shared" si="10"/>
        <v>1.9479536886795232E-3</v>
      </c>
      <c r="HT12" s="170">
        <f t="shared" si="11"/>
        <v>1.9903323868996859E-3</v>
      </c>
      <c r="HU12" s="170">
        <f t="shared" si="12"/>
        <v>2.0332263687684177E-3</v>
      </c>
      <c r="HV12" s="170">
        <f t="shared" si="13"/>
        <v>2.0766293985070286E-3</v>
      </c>
      <c r="HW12" s="170">
        <f t="shared" si="14"/>
        <v>2.1205347979357417E-3</v>
      </c>
      <c r="HX12" s="170">
        <f t="shared" si="15"/>
        <v>2.1649354424290016E-3</v>
      </c>
      <c r="HY12" s="170">
        <f t="shared" si="16"/>
        <v>2.2098237572359524E-3</v>
      </c>
      <c r="HZ12" s="170">
        <f t="shared" si="17"/>
        <v>2.255191714178257E-3</v>
      </c>
      <c r="IA12" s="170">
        <f t="shared" si="18"/>
        <v>2.3010308287371734E-3</v>
      </c>
      <c r="IB12" s="170">
        <f t="shared" si="19"/>
        <v>2.3473321575414809E-3</v>
      </c>
      <c r="IC12" s="170">
        <f t="shared" si="20"/>
        <v>2.3940862962675354E-3</v>
      </c>
      <c r="ID12" s="170">
        <f t="shared" si="21"/>
        <v>2.4412833779623657E-3</v>
      </c>
      <c r="IE12" s="170">
        <f t="shared" si="22"/>
        <v>2.4889130718003609E-3</v>
      </c>
      <c r="IF12" s="170">
        <f t="shared" si="23"/>
        <v>2.5369645822836931E-3</v>
      </c>
      <c r="IG12" s="170">
        <f t="shared" si="24"/>
        <v>2.585426648896189E-3</v>
      </c>
      <c r="IH12" s="170">
        <f t="shared" si="25"/>
        <v>2.6342875462199082E-3</v>
      </c>
      <c r="II12" s="170">
        <f t="shared" si="26"/>
        <v>2.6835350845232251E-3</v>
      </c>
      <c r="IJ12" s="170">
        <f t="shared" si="27"/>
        <v>2.7331566108287197E-3</v>
      </c>
      <c r="IK12" s="170">
        <f t="shared" si="28"/>
        <v>2.7831390104686268E-3</v>
      </c>
      <c r="IL12" s="170">
        <f t="shared" si="29"/>
        <v>2.8334687091350927E-3</v>
      </c>
      <c r="IM12" s="170">
        <f t="shared" si="30"/>
        <v>2.8841316754318978E-3</v>
      </c>
      <c r="IN12" s="170">
        <f t="shared" si="31"/>
        <v>2.9351134239337258E-3</v>
      </c>
      <c r="IO12" s="170">
        <f t="shared" si="32"/>
        <v>2.9863990187584625E-3</v>
      </c>
      <c r="IP12" s="170">
        <f t="shared" si="33"/>
        <v>3.0379730776573534E-3</v>
      </c>
      <c r="IQ12" s="170">
        <f t="shared" si="34"/>
        <v>3.0898197766272397E-3</v>
      </c>
      <c r="IR12" s="170">
        <f t="shared" si="35"/>
        <v>3.1419228550484081E-3</v>
      </c>
      <c r="IS12" s="170">
        <f t="shared" si="36"/>
        <v>3.1942656213509125E-3</v>
      </c>
      <c r="IT12" s="170">
        <f t="shared" si="37"/>
        <v>3.2468309592115253E-3</v>
      </c>
      <c r="IU12" s="170">
        <f t="shared" si="38"/>
        <v>3.2996013342827756E-3</v>
      </c>
      <c r="IV12" s="170">
        <f t="shared" si="39"/>
        <v>3.3525588014547869E-3</v>
      </c>
      <c r="IW12" s="170">
        <f t="shared" si="40"/>
        <v>3.4056850126499257E-3</v>
      </c>
      <c r="IX12" s="170">
        <f t="shared" si="41"/>
        <v>3.4589612251494412E-3</v>
      </c>
      <c r="IY12" s="170">
        <f t="shared" si="42"/>
        <v>3.5123683104506167E-3</v>
      </c>
      <c r="IZ12" s="170">
        <f t="shared" si="43"/>
        <v>3.5658867636520993E-3</v>
      </c>
      <c r="JA12" s="170">
        <f t="shared" si="44"/>
        <v>3.6194967133643262E-3</v>
      </c>
      <c r="JB12" s="170">
        <f t="shared" si="45"/>
        <v>3.6731779321411777E-3</v>
      </c>
      <c r="JC12" s="170">
        <f t="shared" si="46"/>
        <v>3.7269098474281797E-3</v>
      </c>
      <c r="JD12" s="170">
        <f t="shared" si="47"/>
        <v>3.7806715530217996E-3</v>
      </c>
      <c r="JE12" s="170">
        <f t="shared" si="48"/>
        <v>3.8344418210335524E-3</v>
      </c>
      <c r="JF12" s="170">
        <f t="shared" si="49"/>
        <v>3.8881991143518537E-3</v>
      </c>
      <c r="JG12" s="170">
        <f t="shared" si="50"/>
        <v>3.9419215995937255E-3</v>
      </c>
      <c r="JH12" s="170">
        <f t="shared" si="51"/>
        <v>3.9955871605376909E-3</v>
      </c>
      <c r="JI12" s="170">
        <f t="shared" si="52"/>
        <v>4.0491734120283581E-3</v>
      </c>
      <c r="JJ12" s="170">
        <f t="shared" si="53"/>
        <v>4.1026577143424203E-3</v>
      </c>
      <c r="JK12" s="170">
        <f t="shared" si="54"/>
        <v>4.1560171880050054E-3</v>
      </c>
      <c r="JL12" s="170">
        <f t="shared" si="55"/>
        <v>4.2092287290445042E-3</v>
      </c>
      <c r="JM12" s="170">
        <f t="shared" si="56"/>
        <v>4.2622690246732703E-3</v>
      </c>
      <c r="JN12" s="170">
        <f t="shared" si="57"/>
        <v>4.315114569380764E-3</v>
      </c>
      <c r="JO12" s="170">
        <f t="shared" si="58"/>
        <v>4.3677416814250193E-3</v>
      </c>
      <c r="JP12" s="170">
        <f t="shared" si="59"/>
        <v>4.4201265197075261E-3</v>
      </c>
      <c r="JQ12" s="170">
        <f t="shared" si="60"/>
        <v>4.4722451010159123E-3</v>
      </c>
      <c r="JR12" s="170">
        <f t="shared" si="61"/>
        <v>4.5240733176180993E-3</v>
      </c>
      <c r="JS12" s="170">
        <f t="shared" si="62"/>
        <v>4.575586955190919E-3</v>
      </c>
      <c r="JT12" s="170">
        <f t="shared" si="63"/>
        <v>4.6267617110654809E-3</v>
      </c>
      <c r="JU12" s="170">
        <f t="shared" si="64"/>
        <v>4.6775732127709684E-3</v>
      </c>
      <c r="JV12" s="170">
        <f t="shared" si="65"/>
        <v>4.7279970368578617E-3</v>
      </c>
      <c r="JW12" s="170">
        <f t="shared" si="66"/>
        <v>4.7780087279810229E-3</v>
      </c>
      <c r="JX12" s="170">
        <f t="shared" si="67"/>
        <v>4.8275838182224749E-3</v>
      </c>
      <c r="JY12" s="170">
        <f t="shared" si="68"/>
        <v>4.876697846633124E-3</v>
      </c>
      <c r="JZ12" s="170">
        <f t="shared" si="69"/>
        <v>4.9253263789722258E-3</v>
      </c>
      <c r="KA12" s="170">
        <f t="shared" si="70"/>
        <v>4.973445027622779E-3</v>
      </c>
      <c r="KB12" s="170">
        <f t="shared" si="71"/>
        <v>5.0210294716606808E-3</v>
      </c>
      <c r="KC12" s="170">
        <f t="shared" si="72"/>
        <v>5.0680554770549217E-3</v>
      </c>
      <c r="KD12" s="170">
        <f t="shared" si="73"/>
        <v>5.1144989169758107E-3</v>
      </c>
      <c r="KE12" s="170">
        <f t="shared" si="74"/>
        <v>5.1603357921877141E-3</v>
      </c>
      <c r="KF12" s="170">
        <f t="shared" si="75"/>
        <v>5.205542251502584E-3</v>
      </c>
      <c r="KG12" s="170">
        <f t="shared" si="76"/>
        <v>5.250094612270129E-3</v>
      </c>
      <c r="KH12" s="170">
        <f t="shared" si="77"/>
        <v>5.2939693808803047E-3</v>
      </c>
      <c r="KI12" s="170">
        <f t="shared" si="78"/>
        <v>5.3371432732534918E-3</v>
      </c>
      <c r="KJ12" s="170">
        <f t="shared" si="79"/>
        <v>5.3795932352936025E-3</v>
      </c>
      <c r="KK12" s="170">
        <f t="shared" si="80"/>
        <v>5.4212964632791242E-3</v>
      </c>
      <c r="KL12" s="170">
        <f t="shared" si="81"/>
        <v>5.4622304241670758E-3</v>
      </c>
      <c r="KM12" s="170">
        <f t="shared" si="82"/>
        <v>5.5023728757846941E-3</v>
      </c>
      <c r="KN12" s="170">
        <f t="shared" si="83"/>
        <v>5.5417018868836676E-3</v>
      </c>
      <c r="KO12" s="170">
        <f t="shared" si="84"/>
        <v>5.5801958570317525E-3</v>
      </c>
      <c r="KP12" s="170">
        <f t="shared" si="85"/>
        <v>5.6178335363165858E-3</v>
      </c>
      <c r="KQ12" s="170">
        <f t="shared" si="86"/>
        <v>5.6545940448366611E-3</v>
      </c>
      <c r="KR12" s="170">
        <f t="shared" si="87"/>
        <v>5.6904568919545111E-3</v>
      </c>
      <c r="KS12" s="170">
        <f t="shared" si="88"/>
        <v>5.7254019952873124E-3</v>
      </c>
      <c r="KT12" s="170">
        <f t="shared" si="89"/>
        <v>5.7594096994103465E-3</v>
      </c>
      <c r="KU12" s="170">
        <f t="shared" si="90"/>
        <v>5.7924607942489758E-3</v>
      </c>
      <c r="KV12" s="170">
        <f t="shared" si="91"/>
        <v>5.8245365331350994E-3</v>
      </c>
      <c r="KW12" s="170">
        <f t="shared" si="92"/>
        <v>5.8556186505043543E-3</v>
      </c>
      <c r="KX12" s="170">
        <f t="shared" si="93"/>
        <v>5.8856893792107205E-3</v>
      </c>
      <c r="KY12" s="170">
        <f t="shared" si="94"/>
        <v>5.9147314674355784E-3</v>
      </c>
      <c r="KZ12" s="170">
        <f t="shared" si="95"/>
        <v>5.9427281951687132E-3</v>
      </c>
      <c r="LA12" s="170">
        <f t="shared" si="96"/>
        <v>5.9696633902392307E-3</v>
      </c>
      <c r="LB12" s="170">
        <f t="shared" si="97"/>
        <v>5.9955214438749179E-3</v>
      </c>
      <c r="LC12" s="170">
        <f t="shared" si="98"/>
        <v>6.0202873257690602E-3</v>
      </c>
      <c r="LD12" s="170">
        <f t="shared" si="99"/>
        <v>6.0439465986344126E-3</v>
      </c>
      <c r="LE12" s="170">
        <f t="shared" si="100"/>
        <v>6.0664854322245608E-3</v>
      </c>
      <c r="LF12" s="170">
        <f t="shared" si="101"/>
        <v>6.087890616803651E-3</v>
      </c>
      <c r="LG12" s="170">
        <f t="shared" si="102"/>
        <v>6.1081495760461069E-3</v>
      </c>
      <c r="LH12" s="170">
        <f t="shared" si="103"/>
        <v>6.127250379348712E-3</v>
      </c>
      <c r="LI12" s="170">
        <f t="shared" si="104"/>
        <v>6.1451817535381932E-3</v>
      </c>
      <c r="LJ12" s="170">
        <f t="shared" si="105"/>
        <v>6.1619330939582002E-3</v>
      </c>
      <c r="LK12" s="170">
        <f t="shared" si="106"/>
        <v>6.1774944749204514E-3</v>
      </c>
      <c r="LL12" s="170">
        <f t="shared" si="107"/>
        <v>6.1918566595056046E-3</v>
      </c>
      <c r="LM12" s="170">
        <f t="shared" si="108"/>
        <v>6.205011108700309E-3</v>
      </c>
      <c r="LN12" s="170">
        <f t="shared" si="109"/>
        <v>6.2169499898578045E-3</v>
      </c>
      <c r="LO12" s="170">
        <f t="shared" si="110"/>
        <v>6.2276661844703016E-3</v>
      </c>
      <c r="LP12" s="170">
        <f t="shared" si="111"/>
        <v>6.2371532952423762E-3</v>
      </c>
      <c r="LQ12" s="170">
        <f t="shared" si="112"/>
        <v>6.2454056524555174E-3</v>
      </c>
      <c r="LR12" s="170">
        <f t="shared" si="113"/>
        <v>6.252418319614989E-3</v>
      </c>
      <c r="LS12" s="170">
        <f t="shared" si="114"/>
        <v>6.2581870983710892E-3</v>
      </c>
      <c r="LT12" s="170">
        <f t="shared" si="115"/>
        <v>6.2627085327080015E-3</v>
      </c>
      <c r="LU12" s="170">
        <f t="shared" si="116"/>
        <v>6.2659799123943203E-3</v>
      </c>
      <c r="LV12" s="170">
        <f t="shared" si="117"/>
        <v>6.2679992756904841E-3</v>
      </c>
      <c r="LW12" s="170">
        <f t="shared" si="118"/>
        <v>6.2687654113092912E-3</v>
      </c>
      <c r="LX12" s="170">
        <f t="shared" si="119"/>
        <v>6.2682778596267787E-3</v>
      </c>
      <c r="LY12" s="170">
        <f t="shared" si="120"/>
        <v>6.2665369131417554E-3</v>
      </c>
      <c r="LZ12" s="170">
        <f t="shared" si="121"/>
        <v>6.263543616183356E-3</v>
      </c>
      <c r="MA12" s="170">
        <f t="shared" si="122"/>
        <v>6.2592997638670237E-3</v>
      </c>
      <c r="MB12" s="170">
        <f t="shared" si="123"/>
        <v>6.2538079003003708E-3</v>
      </c>
      <c r="MC12" s="170">
        <f t="shared" si="124"/>
        <v>6.2470713160414464E-3</v>
      </c>
      <c r="MD12" s="170">
        <f t="shared" si="125"/>
        <v>6.2390940448129517E-3</v>
      </c>
      <c r="ME12" s="170">
        <f t="shared" si="126"/>
        <v>6.2298808594770045E-3</v>
      </c>
      <c r="MF12" s="170">
        <f t="shared" si="127"/>
        <v>6.2194372672760671E-3</v>
      </c>
      <c r="MG12" s="170">
        <f t="shared" si="128"/>
        <v>6.2077695043466895E-3</v>
      </c>
      <c r="MH12" s="170">
        <f t="shared" si="129"/>
        <v>6.1948845295137205E-3</v>
      </c>
      <c r="MI12" s="170">
        <f t="shared" si="130"/>
        <v>6.1807900173736115E-3</v>
      </c>
      <c r="MJ12" s="170">
        <f t="shared" si="131"/>
        <v>6.1654943506764667E-3</v>
      </c>
      <c r="MK12" s="170">
        <f t="shared" si="132"/>
        <v>6.1490066120174058E-3</v>
      </c>
      <c r="ML12" s="170">
        <f t="shared" si="133"/>
        <v>6.1313365748487687E-3</v>
      </c>
      <c r="MM12" s="170">
        <f t="shared" si="134"/>
        <v>6.1124946938256215E-3</v>
      </c>
      <c r="MN12" s="170">
        <f t="shared" si="135"/>
        <v>6.092492094497904E-3</v>
      </c>
      <c r="MO12" s="170">
        <f t="shared" si="136"/>
        <v>6.0713405623634533E-3</v>
      </c>
      <c r="MP12" s="170">
        <f t="shared" si="137"/>
        <v>6.0490525312969666E-3</v>
      </c>
      <c r="MQ12" s="170">
        <f t="shared" si="138"/>
        <v>6.025641071370832E-3</v>
      </c>
      <c r="MR12" s="170">
        <f t="shared" si="139"/>
        <v>6.0011198760844906E-3</v>
      </c>
      <c r="MS12" s="170">
        <f t="shared" si="140"/>
        <v>5.9755032490198205E-3</v>
      </c>
      <c r="MT12" s="170">
        <f t="shared" si="141"/>
        <v>5.9488060899407355E-3</v>
      </c>
      <c r="MU12" s="170">
        <f t="shared" si="142"/>
        <v>5.9210438803558871E-3</v>
      </c>
      <c r="MV12" s="170">
        <f t="shared" si="143"/>
        <v>5.8922326685640798E-3</v>
      </c>
      <c r="MW12" s="170">
        <f t="shared" si="144"/>
        <v>5.8623890542025764E-3</v>
      </c>
      <c r="MX12" s="170">
        <f t="shared" si="145"/>
        <v>5.8315301723191318E-3</v>
      </c>
      <c r="MY12" s="170">
        <f t="shared" si="146"/>
        <v>5.7996736769891167E-3</v>
      </c>
      <c r="MZ12" s="170">
        <f t="shared" si="147"/>
        <v>5.7668377244996646E-3</v>
      </c>
      <c r="NA12" s="170">
        <f t="shared" si="148"/>
        <v>5.7330409561232171E-3</v>
      </c>
      <c r="NB12" s="170">
        <f t="shared" si="149"/>
        <v>5.6983024805033339E-3</v>
      </c>
      <c r="NC12" s="170">
        <f t="shared" si="150"/>
        <v>5.6626418556760399E-3</v>
      </c>
      <c r="ND12" s="170">
        <f t="shared" si="151"/>
        <v>5.6260790707503413E-3</v>
      </c>
      <c r="NE12" s="170">
        <f t="shared" si="152"/>
        <v>5.5886345272718879E-3</v>
      </c>
      <c r="NF12" s="170">
        <f t="shared" si="153"/>
        <v>5.550329020294063E-3</v>
      </c>
      <c r="NG12" s="170">
        <f t="shared" si="154"/>
        <v>5.5111837191810144E-3</v>
      </c>
      <c r="NH12" s="170">
        <f t="shared" si="155"/>
        <v>5.47122014816738E-3</v>
      </c>
      <c r="NI12" s="170">
        <f t="shared" si="156"/>
        <v>5.4304601666995958E-3</v>
      </c>
      <c r="NJ12" s="170">
        <f t="shared" si="157"/>
        <v>5.3889259495838553E-3</v>
      </c>
      <c r="NK12" s="170">
        <f t="shared" si="158"/>
        <v>5.346639966965828E-3</v>
      </c>
      <c r="NL12" s="170">
        <f t="shared" si="159"/>
        <v>5.3036249641673448E-3</v>
      </c>
      <c r="NM12" s="170">
        <f t="shared" si="160"/>
        <v>5.2599039414052157E-3</v>
      </c>
      <c r="NN12" s="170">
        <f t="shared" si="161"/>
        <v>5.2155001334173662E-3</v>
      </c>
      <c r="NO12" s="170">
        <f t="shared" si="162"/>
        <v>5.1704369890213661E-3</v>
      </c>
      <c r="NP12" s="170">
        <f t="shared" si="163"/>
        <v>5.1247381506303331E-3</v>
      </c>
      <c r="NQ12" s="170">
        <f t="shared" si="164"/>
        <v>5.0784274337510541E-3</v>
      </c>
      <c r="NR12" s="170">
        <f t="shared" si="165"/>
        <v>5.0315288064889576E-3</v>
      </c>
      <c r="NS12" s="170">
        <f t="shared" si="166"/>
        <v>4.9840663690843513E-3</v>
      </c>
      <c r="NT12" s="170">
        <f t="shared" si="167"/>
        <v>4.9360643335041041E-3</v>
      </c>
      <c r="NU12" s="170">
        <f t="shared" si="168"/>
        <v>4.8875470031126073E-3</v>
      </c>
      <c r="NV12" s="170">
        <f t="shared" si="169"/>
        <v>4.8385387524455571E-3</v>
      </c>
      <c r="NW12" s="170">
        <f t="shared" si="170"/>
        <v>4.7890640071097191E-3</v>
      </c>
      <c r="NX12" s="170">
        <f t="shared" si="171"/>
        <v>4.7391472238314108E-3</v>
      </c>
      <c r="NY12" s="170">
        <f t="shared" si="172"/>
        <v>4.6888128706760622E-3</v>
      </c>
      <c r="NZ12" s="170">
        <f t="shared" si="173"/>
        <v>4.6380854074606799E-3</v>
      </c>
      <c r="OA12" s="170">
        <f t="shared" si="174"/>
        <v>4.5869892663806134E-3</v>
      </c>
      <c r="OB12" s="170">
        <f t="shared" si="175"/>
        <v>4.535548832871438E-3</v>
      </c>
      <c r="OC12" s="170">
        <f t="shared" si="176"/>
        <v>4.4837884267262713E-3</v>
      </c>
      <c r="OD12" s="170">
        <f t="shared" si="177"/>
        <v>4.4317322834882267E-3</v>
      </c>
      <c r="OE12" s="170">
        <f t="shared" si="178"/>
        <v>4.3794045361371077E-3</v>
      </c>
      <c r="OF12" s="170">
        <f t="shared" si="179"/>
        <v>4.3268291970888642E-3</v>
      </c>
      <c r="OG12" s="170">
        <f t="shared" si="180"/>
        <v>4.2740301405256075E-3</v>
      </c>
      <c r="OH12" s="170">
        <f t="shared" si="181"/>
        <v>4.2210310850733911E-3</v>
      </c>
      <c r="OI12" s="170">
        <f t="shared" si="182"/>
        <v>4.167855576844218E-3</v>
      </c>
      <c r="OJ12" s="170">
        <f t="shared" si="183"/>
        <v>4.1145269728580635E-3</v>
      </c>
      <c r="OK12" s="170">
        <f t="shared" si="184"/>
        <v>4.0610684248599573E-3</v>
      </c>
      <c r="OL12" s="170">
        <f t="shared" si="185"/>
        <v>4.007502863546451E-3</v>
      </c>
      <c r="OM12" s="170">
        <f t="shared" si="186"/>
        <v>3.953852983215031E-3</v>
      </c>
      <c r="ON12" s="170">
        <f t="shared" si="187"/>
        <v>3.9001412268492778E-3</v>
      </c>
      <c r="OO12" s="170">
        <f t="shared" si="188"/>
        <v>3.8463897716518049E-3</v>
      </c>
      <c r="OP12" s="170">
        <f t="shared" si="189"/>
        <v>3.7926205150362164E-3</v>
      </c>
      <c r="OQ12" s="170">
        <f t="shared" si="190"/>
        <v>3.7388550610885527E-3</v>
      </c>
      <c r="OR12" s="170">
        <f t="shared" si="191"/>
        <v>3.6851147075078663E-3</v>
      </c>
      <c r="OS12" s="170">
        <f t="shared" si="192"/>
        <v>3.6314204330348122E-3</v>
      </c>
      <c r="OT12" s="170">
        <f t="shared" si="193"/>
        <v>3.5777928853762864E-3</v>
      </c>
      <c r="OU12" s="170">
        <f t="shared" si="194"/>
        <v>3.5242523696333806E-3</v>
      </c>
      <c r="OV12" s="170">
        <f t="shared" si="195"/>
        <v>3.4708188372391045E-3</v>
      </c>
      <c r="OW12" s="170">
        <f t="shared" si="196"/>
        <v>3.4175118754115079E-3</v>
      </c>
      <c r="OX12" s="170">
        <f t="shared" si="197"/>
        <v>3.3643506971270691E-3</v>
      </c>
      <c r="OY12" s="170">
        <f t="shared" si="198"/>
        <v>3.3113541316183775E-3</v>
      </c>
      <c r="OZ12" s="170">
        <f t="shared" si="199"/>
        <v>3.2585406153993897E-3</v>
      </c>
      <c r="PA12" s="170">
        <f t="shared" si="200"/>
        <v>3.2059281838207284E-3</v>
      </c>
      <c r="PB12" s="170">
        <f t="shared" si="201"/>
        <v>3.1535344631567321E-3</v>
      </c>
      <c r="PC12" s="170">
        <f t="shared" si="202"/>
        <v>3.1013766632251782E-3</v>
      </c>
      <c r="PD12" s="170">
        <f t="shared" si="203"/>
        <v>3.0494715705398877E-3</v>
      </c>
      <c r="PE12" s="170">
        <f t="shared" si="204"/>
        <v>2.9978355419956275E-3</v>
      </c>
      <c r="PF12" s="170">
        <f t="shared" si="205"/>
        <v>2.9464844990840337E-3</v>
      </c>
      <c r="PG12" s="170">
        <f t="shared" si="206"/>
        <v>2.8954339226385508E-3</v>
      </c>
      <c r="PH12" s="170">
        <f t="shared" si="207"/>
        <v>2.8446988481056704E-3</v>
      </c>
    </row>
    <row r="13" spans="1:425" x14ac:dyDescent="0.75">
      <c r="A13" s="4">
        <v>10</v>
      </c>
      <c r="B13" s="97">
        <f t="shared" si="208"/>
        <v>60</v>
      </c>
      <c r="C13" s="96">
        <v>120</v>
      </c>
      <c r="D13" s="97">
        <f t="shared" si="209"/>
        <v>240</v>
      </c>
      <c r="E13" s="36">
        <f t="shared" si="0"/>
        <v>1</v>
      </c>
      <c r="F13" s="36">
        <f t="shared" si="1"/>
        <v>0.5</v>
      </c>
      <c r="G13" s="74">
        <f t="shared" si="210"/>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211"/>
        <v>0.9</v>
      </c>
      <c r="W13" s="50">
        <f t="shared" si="212"/>
        <v>29.999999999999702</v>
      </c>
      <c r="X13" s="50">
        <f t="shared" si="220"/>
        <v>30.8999999999997</v>
      </c>
      <c r="Y13" s="50">
        <f t="shared" si="220"/>
        <v>31.799999999999699</v>
      </c>
      <c r="Z13" s="50">
        <f t="shared" si="220"/>
        <v>32.699999999999697</v>
      </c>
      <c r="AA13" s="50">
        <f t="shared" si="220"/>
        <v>33.599999999999696</v>
      </c>
      <c r="AB13" s="50">
        <f t="shared" si="220"/>
        <v>34.499999999999694</v>
      </c>
      <c r="AC13" s="50">
        <f t="shared" si="220"/>
        <v>35.399999999999693</v>
      </c>
      <c r="AD13" s="50">
        <f t="shared" si="220"/>
        <v>36.299999999999692</v>
      </c>
      <c r="AE13" s="50">
        <f t="shared" si="220"/>
        <v>37.19999999999969</v>
      </c>
      <c r="AF13" s="50">
        <f t="shared" si="220"/>
        <v>38.099999999999689</v>
      </c>
      <c r="AG13" s="50">
        <f t="shared" si="220"/>
        <v>38.999999999999687</v>
      </c>
      <c r="AH13" s="50">
        <f t="shared" si="220"/>
        <v>39.899999999999686</v>
      </c>
      <c r="AI13" s="50">
        <f t="shared" si="220"/>
        <v>40.799999999999685</v>
      </c>
      <c r="AJ13" s="50">
        <f t="shared" si="220"/>
        <v>41.699999999999683</v>
      </c>
      <c r="AK13" s="50">
        <f t="shared" si="220"/>
        <v>42.599999999999682</v>
      </c>
      <c r="AL13" s="50">
        <f t="shared" si="220"/>
        <v>43.49999999999968</v>
      </c>
      <c r="AM13" s="50">
        <f t="shared" si="220"/>
        <v>44.399999999999679</v>
      </c>
      <c r="AN13" s="50">
        <f t="shared" si="220"/>
        <v>45.299999999999677</v>
      </c>
      <c r="AO13" s="50">
        <f t="shared" si="220"/>
        <v>46.199999999999676</v>
      </c>
      <c r="AP13" s="50">
        <f t="shared" si="220"/>
        <v>47.099999999999675</v>
      </c>
      <c r="AQ13" s="50">
        <f t="shared" si="220"/>
        <v>47.999999999999673</v>
      </c>
      <c r="AR13" s="50">
        <f t="shared" si="220"/>
        <v>48.899999999999672</v>
      </c>
      <c r="AS13" s="50">
        <f t="shared" si="220"/>
        <v>49.79999999999967</v>
      </c>
      <c r="AT13" s="50">
        <f t="shared" si="220"/>
        <v>50.699999999999669</v>
      </c>
      <c r="AU13" s="50">
        <f t="shared" si="220"/>
        <v>51.599999999999667</v>
      </c>
      <c r="AV13" s="50">
        <f t="shared" si="220"/>
        <v>52.499999999999666</v>
      </c>
      <c r="AW13" s="50">
        <f t="shared" si="220"/>
        <v>53.399999999999665</v>
      </c>
      <c r="AX13" s="50">
        <f t="shared" si="220"/>
        <v>54.299999999999663</v>
      </c>
      <c r="AY13" s="50">
        <f t="shared" si="220"/>
        <v>55.199999999999662</v>
      </c>
      <c r="AZ13" s="50">
        <f t="shared" si="220"/>
        <v>56.09999999999966</v>
      </c>
      <c r="BA13" s="50">
        <f t="shared" si="220"/>
        <v>56.999999999999659</v>
      </c>
      <c r="BB13" s="50">
        <f t="shared" si="220"/>
        <v>57.899999999999658</v>
      </c>
      <c r="BC13" s="50">
        <f t="shared" si="220"/>
        <v>58.799999999999656</v>
      </c>
      <c r="BD13" s="50">
        <f t="shared" si="220"/>
        <v>59.699999999999655</v>
      </c>
      <c r="BE13" s="50">
        <f t="shared" si="220"/>
        <v>60.599999999999653</v>
      </c>
      <c r="BF13" s="50">
        <f t="shared" si="220"/>
        <v>61.499999999999652</v>
      </c>
      <c r="BG13" s="50">
        <f t="shared" si="220"/>
        <v>62.39999999999965</v>
      </c>
      <c r="BH13" s="50">
        <f t="shared" si="220"/>
        <v>63.299999999999649</v>
      </c>
      <c r="BI13" s="50">
        <f t="shared" si="220"/>
        <v>64.199999999999648</v>
      </c>
      <c r="BJ13" s="50">
        <f t="shared" si="220"/>
        <v>65.099999999999653</v>
      </c>
      <c r="BK13" s="50">
        <f t="shared" si="220"/>
        <v>65.999999999999659</v>
      </c>
      <c r="BL13" s="50">
        <f t="shared" si="220"/>
        <v>66.899999999999665</v>
      </c>
      <c r="BM13" s="50">
        <f t="shared" si="220"/>
        <v>67.79999999999967</v>
      </c>
      <c r="BN13" s="50">
        <f t="shared" si="220"/>
        <v>68.699999999999676</v>
      </c>
      <c r="BO13" s="50">
        <f t="shared" si="220"/>
        <v>69.599999999999682</v>
      </c>
      <c r="BP13" s="50">
        <f t="shared" si="220"/>
        <v>70.499999999999687</v>
      </c>
      <c r="BQ13" s="50">
        <f t="shared" si="220"/>
        <v>71.399999999999693</v>
      </c>
      <c r="BR13" s="50">
        <f t="shared" si="220"/>
        <v>72.299999999999699</v>
      </c>
      <c r="BS13" s="50">
        <f t="shared" si="220"/>
        <v>73.199999999999704</v>
      </c>
      <c r="BT13" s="50">
        <f t="shared" si="220"/>
        <v>74.09999999999971</v>
      </c>
      <c r="BU13" s="50">
        <f t="shared" si="220"/>
        <v>74.999999999999716</v>
      </c>
      <c r="BV13" s="50">
        <f t="shared" si="220"/>
        <v>75.899999999999721</v>
      </c>
      <c r="BW13" s="50">
        <f t="shared" si="220"/>
        <v>76.799999999999727</v>
      </c>
      <c r="BX13" s="50">
        <f t="shared" si="220"/>
        <v>77.699999999999733</v>
      </c>
      <c r="BY13" s="50">
        <f t="shared" si="220"/>
        <v>78.599999999999739</v>
      </c>
      <c r="BZ13" s="50">
        <f t="shared" si="220"/>
        <v>79.499999999999744</v>
      </c>
      <c r="CA13" s="50">
        <f t="shared" si="220"/>
        <v>80.39999999999975</v>
      </c>
      <c r="CB13" s="50">
        <f t="shared" si="220"/>
        <v>81.299999999999756</v>
      </c>
      <c r="CC13" s="50">
        <f t="shared" si="220"/>
        <v>82.199999999999761</v>
      </c>
      <c r="CD13" s="50">
        <f t="shared" si="220"/>
        <v>83.099999999999767</v>
      </c>
      <c r="CE13" s="50">
        <f t="shared" si="220"/>
        <v>83.999999999999773</v>
      </c>
      <c r="CF13" s="50">
        <f t="shared" si="220"/>
        <v>84.899999999999778</v>
      </c>
      <c r="CG13" s="50">
        <f t="shared" si="220"/>
        <v>85.799999999999784</v>
      </c>
      <c r="CH13" s="50">
        <f t="shared" si="220"/>
        <v>86.69999999999979</v>
      </c>
      <c r="CI13" s="50">
        <f t="shared" ref="CI13:DR16" si="222">IF(ISNONTEXT($V13),CJ13-$V13,"")</f>
        <v>87.599999999999795</v>
      </c>
      <c r="CJ13" s="50">
        <f t="shared" si="222"/>
        <v>88.499999999999801</v>
      </c>
      <c r="CK13" s="50">
        <f t="shared" si="222"/>
        <v>89.399999999999807</v>
      </c>
      <c r="CL13" s="50">
        <f t="shared" si="222"/>
        <v>90.299999999999812</v>
      </c>
      <c r="CM13" s="50">
        <f t="shared" si="222"/>
        <v>91.199999999999818</v>
      </c>
      <c r="CN13" s="50">
        <f t="shared" si="222"/>
        <v>92.099999999999824</v>
      </c>
      <c r="CO13" s="50">
        <f t="shared" si="222"/>
        <v>92.999999999999829</v>
      </c>
      <c r="CP13" s="50">
        <f t="shared" si="222"/>
        <v>93.899999999999835</v>
      </c>
      <c r="CQ13" s="50">
        <f t="shared" si="222"/>
        <v>94.799999999999841</v>
      </c>
      <c r="CR13" s="50">
        <f t="shared" si="222"/>
        <v>95.699999999999847</v>
      </c>
      <c r="CS13" s="50">
        <f t="shared" si="222"/>
        <v>96.599999999999852</v>
      </c>
      <c r="CT13" s="50">
        <f t="shared" si="222"/>
        <v>97.499999999999858</v>
      </c>
      <c r="CU13" s="50">
        <f t="shared" si="222"/>
        <v>98.399999999999864</v>
      </c>
      <c r="CV13" s="50">
        <f t="shared" si="222"/>
        <v>99.299999999999869</v>
      </c>
      <c r="CW13" s="50">
        <f t="shared" si="222"/>
        <v>100.19999999999987</v>
      </c>
      <c r="CX13" s="50">
        <f t="shared" si="222"/>
        <v>101.09999999999988</v>
      </c>
      <c r="CY13" s="50">
        <f t="shared" si="222"/>
        <v>101.99999999999989</v>
      </c>
      <c r="CZ13" s="50">
        <f t="shared" si="222"/>
        <v>102.89999999999989</v>
      </c>
      <c r="DA13" s="50">
        <f t="shared" si="222"/>
        <v>103.7999999999999</v>
      </c>
      <c r="DB13" s="50">
        <f t="shared" si="222"/>
        <v>104.6999999999999</v>
      </c>
      <c r="DC13" s="50">
        <f t="shared" si="222"/>
        <v>105.59999999999991</v>
      </c>
      <c r="DD13" s="50">
        <f t="shared" si="222"/>
        <v>106.49999999999991</v>
      </c>
      <c r="DE13" s="50">
        <f t="shared" si="222"/>
        <v>107.39999999999992</v>
      </c>
      <c r="DF13" s="50">
        <f t="shared" si="222"/>
        <v>108.29999999999993</v>
      </c>
      <c r="DG13" s="50">
        <f t="shared" si="222"/>
        <v>109.19999999999993</v>
      </c>
      <c r="DH13" s="50">
        <f t="shared" si="222"/>
        <v>110.09999999999994</v>
      </c>
      <c r="DI13" s="50">
        <f t="shared" si="222"/>
        <v>110.99999999999994</v>
      </c>
      <c r="DJ13" s="50">
        <f t="shared" si="222"/>
        <v>111.89999999999995</v>
      </c>
      <c r="DK13" s="50">
        <f t="shared" si="222"/>
        <v>112.79999999999995</v>
      </c>
      <c r="DL13" s="50">
        <f t="shared" si="222"/>
        <v>113.69999999999996</v>
      </c>
      <c r="DM13" s="50">
        <f t="shared" si="222"/>
        <v>114.59999999999997</v>
      </c>
      <c r="DN13" s="50">
        <f t="shared" si="222"/>
        <v>115.49999999999997</v>
      </c>
      <c r="DO13" s="50">
        <f t="shared" si="222"/>
        <v>116.39999999999998</v>
      </c>
      <c r="DP13" s="50">
        <f t="shared" si="222"/>
        <v>117.29999999999998</v>
      </c>
      <c r="DQ13" s="50">
        <f t="shared" si="222"/>
        <v>118.19999999999999</v>
      </c>
      <c r="DR13" s="50">
        <f t="shared" si="222"/>
        <v>119.1</v>
      </c>
      <c r="DS13" s="184">
        <f t="shared" si="213"/>
        <v>120</v>
      </c>
      <c r="DT13" s="50">
        <f t="shared" si="214"/>
        <v>120.9</v>
      </c>
      <c r="DU13" s="50">
        <f t="shared" si="221"/>
        <v>121.80000000000001</v>
      </c>
      <c r="DV13" s="50">
        <f t="shared" si="221"/>
        <v>122.70000000000002</v>
      </c>
      <c r="DW13" s="50">
        <f t="shared" si="221"/>
        <v>123.60000000000002</v>
      </c>
      <c r="DX13" s="50">
        <f t="shared" si="221"/>
        <v>124.50000000000003</v>
      </c>
      <c r="DY13" s="50">
        <f t="shared" si="221"/>
        <v>125.40000000000003</v>
      </c>
      <c r="DZ13" s="50">
        <f t="shared" si="221"/>
        <v>126.30000000000004</v>
      </c>
      <c r="EA13" s="50">
        <f t="shared" si="221"/>
        <v>127.20000000000005</v>
      </c>
      <c r="EB13" s="50">
        <f t="shared" si="221"/>
        <v>128.10000000000005</v>
      </c>
      <c r="EC13" s="50">
        <f t="shared" si="221"/>
        <v>129.00000000000006</v>
      </c>
      <c r="ED13" s="50">
        <f t="shared" si="221"/>
        <v>129.90000000000006</v>
      </c>
      <c r="EE13" s="50">
        <f t="shared" si="221"/>
        <v>130.80000000000007</v>
      </c>
      <c r="EF13" s="50">
        <f t="shared" si="221"/>
        <v>131.70000000000007</v>
      </c>
      <c r="EG13" s="50">
        <f t="shared" si="221"/>
        <v>132.60000000000008</v>
      </c>
      <c r="EH13" s="50">
        <f t="shared" si="221"/>
        <v>133.50000000000009</v>
      </c>
      <c r="EI13" s="50">
        <f t="shared" si="221"/>
        <v>134.40000000000009</v>
      </c>
      <c r="EJ13" s="50">
        <f t="shared" si="221"/>
        <v>135.3000000000001</v>
      </c>
      <c r="EK13" s="50">
        <f t="shared" si="221"/>
        <v>136.2000000000001</v>
      </c>
      <c r="EL13" s="50">
        <f t="shared" si="221"/>
        <v>137.10000000000011</v>
      </c>
      <c r="EM13" s="50">
        <f t="shared" si="221"/>
        <v>138.00000000000011</v>
      </c>
      <c r="EN13" s="50">
        <f t="shared" si="221"/>
        <v>138.90000000000012</v>
      </c>
      <c r="EO13" s="50">
        <f t="shared" si="221"/>
        <v>139.80000000000013</v>
      </c>
      <c r="EP13" s="50">
        <f t="shared" si="221"/>
        <v>140.70000000000013</v>
      </c>
      <c r="EQ13" s="50">
        <f t="shared" si="221"/>
        <v>141.60000000000014</v>
      </c>
      <c r="ER13" s="50">
        <f t="shared" si="221"/>
        <v>142.50000000000014</v>
      </c>
      <c r="ES13" s="50">
        <f t="shared" si="221"/>
        <v>143.40000000000015</v>
      </c>
      <c r="ET13" s="50">
        <f t="shared" si="221"/>
        <v>144.30000000000015</v>
      </c>
      <c r="EU13" s="50">
        <f t="shared" si="221"/>
        <v>145.20000000000016</v>
      </c>
      <c r="EV13" s="50">
        <f t="shared" si="221"/>
        <v>146.10000000000016</v>
      </c>
      <c r="EW13" s="50">
        <f t="shared" si="221"/>
        <v>147.00000000000017</v>
      </c>
      <c r="EX13" s="50">
        <f t="shared" si="221"/>
        <v>147.90000000000018</v>
      </c>
      <c r="EY13" s="50">
        <f t="shared" si="221"/>
        <v>148.80000000000018</v>
      </c>
      <c r="EZ13" s="50">
        <f t="shared" si="221"/>
        <v>149.70000000000019</v>
      </c>
      <c r="FA13" s="50">
        <f t="shared" si="221"/>
        <v>150.60000000000019</v>
      </c>
      <c r="FB13" s="50">
        <f t="shared" si="221"/>
        <v>151.5000000000002</v>
      </c>
      <c r="FC13" s="50">
        <f t="shared" si="221"/>
        <v>152.4000000000002</v>
      </c>
      <c r="FD13" s="50">
        <f t="shared" si="221"/>
        <v>153.30000000000021</v>
      </c>
      <c r="FE13" s="50">
        <f t="shared" si="221"/>
        <v>154.20000000000022</v>
      </c>
      <c r="FF13" s="50">
        <f t="shared" si="221"/>
        <v>155.10000000000022</v>
      </c>
      <c r="FG13" s="50">
        <f t="shared" si="221"/>
        <v>156.00000000000023</v>
      </c>
      <c r="FH13" s="50">
        <f t="shared" si="221"/>
        <v>156.90000000000023</v>
      </c>
      <c r="FI13" s="50">
        <f t="shared" si="221"/>
        <v>157.80000000000024</v>
      </c>
      <c r="FJ13" s="50">
        <f t="shared" si="221"/>
        <v>158.70000000000024</v>
      </c>
      <c r="FK13" s="50">
        <f t="shared" si="221"/>
        <v>159.60000000000025</v>
      </c>
      <c r="FL13" s="50">
        <f t="shared" si="221"/>
        <v>160.50000000000026</v>
      </c>
      <c r="FM13" s="50">
        <f t="shared" si="221"/>
        <v>161.40000000000026</v>
      </c>
      <c r="FN13" s="50">
        <f t="shared" si="221"/>
        <v>162.30000000000027</v>
      </c>
      <c r="FO13" s="50">
        <f t="shared" si="221"/>
        <v>163.20000000000027</v>
      </c>
      <c r="FP13" s="50">
        <f t="shared" si="221"/>
        <v>164.10000000000028</v>
      </c>
      <c r="FQ13" s="50">
        <f t="shared" si="221"/>
        <v>165.00000000000028</v>
      </c>
      <c r="FR13" s="50">
        <f t="shared" si="221"/>
        <v>165.90000000000029</v>
      </c>
      <c r="FS13" s="50">
        <f t="shared" si="221"/>
        <v>166.8000000000003</v>
      </c>
      <c r="FT13" s="50">
        <f t="shared" si="221"/>
        <v>167.7000000000003</v>
      </c>
      <c r="FU13" s="50">
        <f t="shared" si="221"/>
        <v>168.60000000000031</v>
      </c>
      <c r="FV13" s="50">
        <f t="shared" si="221"/>
        <v>169.50000000000031</v>
      </c>
      <c r="FW13" s="50">
        <f t="shared" si="221"/>
        <v>170.40000000000032</v>
      </c>
      <c r="FX13" s="50">
        <f t="shared" si="221"/>
        <v>171.30000000000032</v>
      </c>
      <c r="FY13" s="50">
        <f t="shared" si="221"/>
        <v>172.20000000000033</v>
      </c>
      <c r="FZ13" s="50">
        <f t="shared" si="221"/>
        <v>173.10000000000034</v>
      </c>
      <c r="GA13" s="50">
        <f t="shared" si="221"/>
        <v>174.00000000000034</v>
      </c>
      <c r="GB13" s="50">
        <f t="shared" si="221"/>
        <v>174.90000000000035</v>
      </c>
      <c r="GC13" s="50">
        <f t="shared" si="221"/>
        <v>175.80000000000035</v>
      </c>
      <c r="GD13" s="50">
        <f t="shared" si="221"/>
        <v>176.70000000000036</v>
      </c>
      <c r="GE13" s="50">
        <f t="shared" si="221"/>
        <v>177.60000000000036</v>
      </c>
      <c r="GF13" s="50">
        <f t="shared" ref="GF13:HO16" si="223">IF(ISNONTEXT($V13),GE13+$V13,"")</f>
        <v>178.50000000000037</v>
      </c>
      <c r="GG13" s="50">
        <f t="shared" si="223"/>
        <v>179.40000000000038</v>
      </c>
      <c r="GH13" s="50">
        <f t="shared" si="223"/>
        <v>180.30000000000038</v>
      </c>
      <c r="GI13" s="50">
        <f t="shared" si="223"/>
        <v>181.20000000000039</v>
      </c>
      <c r="GJ13" s="50">
        <f t="shared" si="223"/>
        <v>182.10000000000039</v>
      </c>
      <c r="GK13" s="50">
        <f t="shared" si="223"/>
        <v>183.0000000000004</v>
      </c>
      <c r="GL13" s="50">
        <f t="shared" si="223"/>
        <v>183.9000000000004</v>
      </c>
      <c r="GM13" s="50">
        <f t="shared" si="223"/>
        <v>184.80000000000041</v>
      </c>
      <c r="GN13" s="50">
        <f t="shared" si="223"/>
        <v>185.70000000000041</v>
      </c>
      <c r="GO13" s="50">
        <f t="shared" si="223"/>
        <v>186.60000000000042</v>
      </c>
      <c r="GP13" s="50">
        <f t="shared" si="223"/>
        <v>187.50000000000043</v>
      </c>
      <c r="GQ13" s="50">
        <f t="shared" si="223"/>
        <v>188.40000000000043</v>
      </c>
      <c r="GR13" s="50">
        <f t="shared" si="223"/>
        <v>189.30000000000044</v>
      </c>
      <c r="GS13" s="50">
        <f t="shared" si="223"/>
        <v>190.20000000000044</v>
      </c>
      <c r="GT13" s="50">
        <f t="shared" si="223"/>
        <v>191.10000000000045</v>
      </c>
      <c r="GU13" s="50">
        <f t="shared" si="223"/>
        <v>192.00000000000045</v>
      </c>
      <c r="GV13" s="50">
        <f t="shared" si="223"/>
        <v>192.90000000000046</v>
      </c>
      <c r="GW13" s="50">
        <f t="shared" si="223"/>
        <v>193.80000000000047</v>
      </c>
      <c r="GX13" s="50">
        <f t="shared" si="223"/>
        <v>194.70000000000047</v>
      </c>
      <c r="GY13" s="50">
        <f t="shared" si="223"/>
        <v>195.60000000000048</v>
      </c>
      <c r="GZ13" s="50">
        <f t="shared" si="223"/>
        <v>196.50000000000048</v>
      </c>
      <c r="HA13" s="50">
        <f t="shared" si="223"/>
        <v>197.40000000000049</v>
      </c>
      <c r="HB13" s="50">
        <f t="shared" si="223"/>
        <v>198.30000000000049</v>
      </c>
      <c r="HC13" s="50">
        <f t="shared" si="223"/>
        <v>199.2000000000005</v>
      </c>
      <c r="HD13" s="50">
        <f t="shared" si="223"/>
        <v>200.10000000000051</v>
      </c>
      <c r="HE13" s="50">
        <f t="shared" si="223"/>
        <v>201.00000000000051</v>
      </c>
      <c r="HF13" s="50">
        <f t="shared" si="223"/>
        <v>201.90000000000052</v>
      </c>
      <c r="HG13" s="50">
        <f t="shared" si="223"/>
        <v>202.80000000000052</v>
      </c>
      <c r="HH13" s="50">
        <f t="shared" si="223"/>
        <v>203.70000000000053</v>
      </c>
      <c r="HI13" s="50">
        <f t="shared" si="223"/>
        <v>204.60000000000053</v>
      </c>
      <c r="HJ13" s="50">
        <f t="shared" si="223"/>
        <v>205.50000000000054</v>
      </c>
      <c r="HK13" s="50">
        <f t="shared" si="223"/>
        <v>206.40000000000055</v>
      </c>
      <c r="HL13" s="50">
        <f t="shared" si="223"/>
        <v>207.30000000000055</v>
      </c>
      <c r="HM13" s="50">
        <f t="shared" si="223"/>
        <v>208.20000000000056</v>
      </c>
      <c r="HN13" s="50">
        <f t="shared" si="223"/>
        <v>209.10000000000056</v>
      </c>
      <c r="HO13" s="50">
        <f t="shared" si="223"/>
        <v>210.00000000000057</v>
      </c>
      <c r="HP13" s="170">
        <f t="shared" si="7"/>
        <v>2.1414562416747695E-3</v>
      </c>
      <c r="HQ13" s="170">
        <f t="shared" si="8"/>
        <v>2.1776478875091126E-3</v>
      </c>
      <c r="HR13" s="170">
        <f t="shared" si="9"/>
        <v>2.2141156921655671E-3</v>
      </c>
      <c r="HS13" s="170">
        <f t="shared" si="10"/>
        <v>2.2508531377787412E-3</v>
      </c>
      <c r="HT13" s="170">
        <f t="shared" si="11"/>
        <v>2.2878534742666826E-3</v>
      </c>
      <c r="HU13" s="170">
        <f t="shared" si="12"/>
        <v>2.3251097196023839E-3</v>
      </c>
      <c r="HV13" s="170">
        <f t="shared" si="13"/>
        <v>2.3626146602669152E-3</v>
      </c>
      <c r="HW13" s="170">
        <f t="shared" si="14"/>
        <v>2.4003608518867337E-3</v>
      </c>
      <c r="HX13" s="170">
        <f t="shared" si="15"/>
        <v>2.4383406200576231E-3</v>
      </c>
      <c r="HY13" s="170">
        <f t="shared" si="16"/>
        <v>2.4765460613574743E-3</v>
      </c>
      <c r="HZ13" s="170">
        <f t="shared" si="17"/>
        <v>2.5149690445500309E-3</v>
      </c>
      <c r="IA13" s="170">
        <f t="shared" si="18"/>
        <v>2.5536012119814983E-3</v>
      </c>
      <c r="IB13" s="170">
        <f t="shared" si="19"/>
        <v>2.5924339811717657E-3</v>
      </c>
      <c r="IC13" s="170">
        <f t="shared" si="20"/>
        <v>2.6314585466018078E-3</v>
      </c>
      <c r="ID13" s="170">
        <f t="shared" si="21"/>
        <v>2.670665881698626E-3</v>
      </c>
      <c r="IE13" s="170">
        <f t="shared" si="22"/>
        <v>2.7100467410189348E-3</v>
      </c>
      <c r="IF13" s="170">
        <f t="shared" si="23"/>
        <v>2.7495916626325695E-3</v>
      </c>
      <c r="IG13" s="170">
        <f t="shared" si="24"/>
        <v>2.7892909707064196E-3</v>
      </c>
      <c r="IH13" s="170">
        <f t="shared" si="25"/>
        <v>2.8291347782894746E-3</v>
      </c>
      <c r="II13" s="170">
        <f t="shared" si="26"/>
        <v>2.8691129902993521E-3</v>
      </c>
      <c r="IJ13" s="170">
        <f t="shared" si="27"/>
        <v>2.9092153067105204E-3</v>
      </c>
      <c r="IK13" s="170">
        <f t="shared" si="28"/>
        <v>2.9494312259441299E-3</v>
      </c>
      <c r="IL13" s="170">
        <f t="shared" si="29"/>
        <v>2.9897500484592442E-3</v>
      </c>
      <c r="IM13" s="170">
        <f t="shared" si="30"/>
        <v>3.0301608805449586E-3</v>
      </c>
      <c r="IN13" s="170">
        <f t="shared" si="31"/>
        <v>3.0706526383127452E-3</v>
      </c>
      <c r="IO13" s="170">
        <f t="shared" si="32"/>
        <v>3.1112140518880938E-3</v>
      </c>
      <c r="IP13" s="170">
        <f t="shared" si="33"/>
        <v>3.151833669800297E-3</v>
      </c>
      <c r="IQ13" s="170">
        <f t="shared" si="34"/>
        <v>3.1924998635690302E-3</v>
      </c>
      <c r="IR13" s="170">
        <f t="shared" si="35"/>
        <v>3.233200832486112E-3</v>
      </c>
      <c r="IS13" s="170">
        <f t="shared" si="36"/>
        <v>3.2739246085906381E-3</v>
      </c>
      <c r="IT13" s="170">
        <f t="shared" si="37"/>
        <v>3.3146590618354029E-3</v>
      </c>
      <c r="IU13" s="170">
        <f t="shared" si="38"/>
        <v>3.3553919054423518E-3</v>
      </c>
      <c r="IV13" s="170">
        <f t="shared" si="39"/>
        <v>3.3961107014445304E-3</v>
      </c>
      <c r="IW13" s="170">
        <f t="shared" si="40"/>
        <v>3.4368028664117844E-3</v>
      </c>
      <c r="IX13" s="170">
        <f t="shared" si="41"/>
        <v>3.4774556773572336E-3</v>
      </c>
      <c r="IY13" s="170">
        <f t="shared" si="42"/>
        <v>3.5180562778213071E-3</v>
      </c>
      <c r="IZ13" s="170">
        <f t="shared" si="43"/>
        <v>3.5585916841299175E-3</v>
      </c>
      <c r="JA13" s="170">
        <f t="shared" si="44"/>
        <v>3.5990487918230976E-3</v>
      </c>
      <c r="JB13" s="170">
        <f t="shared" si="45"/>
        <v>3.6394143822502164E-3</v>
      </c>
      <c r="JC13" s="170">
        <f t="shared" si="46"/>
        <v>3.6796751293276674E-3</v>
      </c>
      <c r="JD13" s="170">
        <f t="shared" si="47"/>
        <v>3.7198176064546992E-3</v>
      </c>
      <c r="JE13" s="170">
        <f t="shared" si="48"/>
        <v>3.7598282935828366E-3</v>
      </c>
      <c r="JF13" s="170">
        <f t="shared" si="49"/>
        <v>3.7996935844341329E-3</v>
      </c>
      <c r="JG13" s="170">
        <f t="shared" si="50"/>
        <v>3.8393997938632775E-3</v>
      </c>
      <c r="JH13" s="170">
        <f t="shared" si="51"/>
        <v>3.8789331653583882E-3</v>
      </c>
      <c r="JI13" s="170">
        <f t="shared" si="52"/>
        <v>3.9182798786750817E-3</v>
      </c>
      <c r="JJ13" s="170">
        <f t="shared" si="53"/>
        <v>3.957426057598276E-3</v>
      </c>
      <c r="JK13" s="170">
        <f t="shared" si="54"/>
        <v>3.9963577778259016E-3</v>
      </c>
      <c r="JL13" s="170">
        <f t="shared" si="55"/>
        <v>4.0350610749686124E-3</v>
      </c>
      <c r="JM13" s="170">
        <f t="shared" si="56"/>
        <v>4.0735219526592883E-3</v>
      </c>
      <c r="JN13" s="170">
        <f t="shared" si="57"/>
        <v>4.1117263907660467E-3</v>
      </c>
      <c r="JO13" s="170">
        <f t="shared" si="58"/>
        <v>4.1496603537022501E-3</v>
      </c>
      <c r="JP13" s="170">
        <f t="shared" si="59"/>
        <v>4.1873097988268278E-3</v>
      </c>
      <c r="JQ13" s="170">
        <f t="shared" si="60"/>
        <v>4.224660684928128E-3</v>
      </c>
      <c r="JR13" s="170">
        <f t="shared" si="61"/>
        <v>4.2616989807842702E-3</v>
      </c>
      <c r="JS13" s="170">
        <f t="shared" si="62"/>
        <v>4.2984106737929267E-3</v>
      </c>
      <c r="JT13" s="170">
        <f t="shared" si="63"/>
        <v>4.33478177866324E-3</v>
      </c>
      <c r="JU13" s="170">
        <f t="shared" si="64"/>
        <v>4.3707983461625053E-3</v>
      </c>
      <c r="JV13" s="170">
        <f t="shared" si="65"/>
        <v>4.4064464719100879E-3</v>
      </c>
      <c r="JW13" s="170">
        <f t="shared" si="66"/>
        <v>4.4417123052109654E-3</v>
      </c>
      <c r="JX13" s="170">
        <f t="shared" si="67"/>
        <v>4.4765820579211494E-3</v>
      </c>
      <c r="JY13" s="170">
        <f t="shared" si="68"/>
        <v>4.5110420133371637E-3</v>
      </c>
      <c r="JZ13" s="170">
        <f t="shared" si="69"/>
        <v>4.5450785351016498E-3</v>
      </c>
      <c r="KA13" s="170">
        <f t="shared" si="70"/>
        <v>4.5786780761171162E-3</v>
      </c>
      <c r="KB13" s="170">
        <f t="shared" si="71"/>
        <v>4.6118271874597359E-3</v>
      </c>
      <c r="KC13" s="170">
        <f t="shared" si="72"/>
        <v>4.6445125272850862E-3</v>
      </c>
      <c r="KD13" s="170">
        <f t="shared" si="73"/>
        <v>4.67672086971763E-3</v>
      </c>
      <c r="KE13" s="170">
        <f t="shared" si="74"/>
        <v>4.7084391137157148E-3</v>
      </c>
      <c r="KF13" s="170">
        <f t="shared" si="75"/>
        <v>4.7396542919038373E-3</v>
      </c>
      <c r="KG13" s="170">
        <f t="shared" si="76"/>
        <v>4.7703535793638752E-3</v>
      </c>
      <c r="KH13" s="170">
        <f t="shared" si="77"/>
        <v>4.8005243023770119E-3</v>
      </c>
      <c r="KI13" s="170">
        <f t="shared" si="78"/>
        <v>4.830153947108025E-3</v>
      </c>
      <c r="KJ13" s="170">
        <f t="shared" si="79"/>
        <v>4.8592301682236876E-3</v>
      </c>
      <c r="KK13" s="170">
        <f t="shared" si="80"/>
        <v>4.8877407974369626E-3</v>
      </c>
      <c r="KL13" s="170">
        <f t="shared" si="81"/>
        <v>4.9156738519687739E-3</v>
      </c>
      <c r="KM13" s="170">
        <f t="shared" si="82"/>
        <v>4.943017542919129E-3</v>
      </c>
      <c r="KN13" s="170">
        <f t="shared" si="83"/>
        <v>4.9697602835394403E-3</v>
      </c>
      <c r="KO13" s="170">
        <f t="shared" si="84"/>
        <v>4.9958906973979235E-3</v>
      </c>
      <c r="KP13" s="170">
        <f t="shared" si="85"/>
        <v>5.0213976264300575E-3</v>
      </c>
      <c r="KQ13" s="170">
        <f t="shared" si="86"/>
        <v>5.0462701388661246E-3</v>
      </c>
      <c r="KR13" s="170">
        <f t="shared" si="87"/>
        <v>5.070497537027983E-3</v>
      </c>
      <c r="KS13" s="170">
        <f t="shared" si="88"/>
        <v>5.0940693649872779E-3</v>
      </c>
      <c r="KT13" s="170">
        <f t="shared" si="89"/>
        <v>5.1169754160774366E-3</v>
      </c>
      <c r="KU13" s="170">
        <f t="shared" si="90"/>
        <v>5.1392057402519075E-3</v>
      </c>
      <c r="KV13" s="170">
        <f t="shared" si="91"/>
        <v>5.1607506512812143E-3</v>
      </c>
      <c r="KW13" s="170">
        <f t="shared" si="92"/>
        <v>5.1816007337815422E-3</v>
      </c>
      <c r="KX13" s="170">
        <f t="shared" si="93"/>
        <v>5.2017468500677403E-3</v>
      </c>
      <c r="KY13" s="170">
        <f t="shared" si="94"/>
        <v>5.2211801468237343E-3</v>
      </c>
      <c r="KZ13" s="170">
        <f t="shared" si="95"/>
        <v>5.2398920615835667E-3</v>
      </c>
      <c r="LA13" s="170">
        <f t="shared" si="96"/>
        <v>5.2578743290163966E-3</v>
      </c>
      <c r="LB13" s="170">
        <f t="shared" si="97"/>
        <v>5.2751189870090288E-3</v>
      </c>
      <c r="LC13" s="170">
        <f t="shared" si="98"/>
        <v>5.2916183825396923E-3</v>
      </c>
      <c r="LD13" s="170">
        <f t="shared" si="99"/>
        <v>5.3073651773370058E-3</v>
      </c>
      <c r="LE13" s="170">
        <f t="shared" si="100"/>
        <v>5.322352353318285E-3</v>
      </c>
      <c r="LF13" s="170">
        <f t="shared" si="101"/>
        <v>5.3365732178015275E-3</v>
      </c>
      <c r="LG13" s="170">
        <f t="shared" si="102"/>
        <v>5.3500214084856914E-3</v>
      </c>
      <c r="LH13" s="170">
        <f t="shared" si="103"/>
        <v>5.3626908981940424E-3</v>
      </c>
      <c r="LI13" s="170">
        <f t="shared" si="104"/>
        <v>5.3745759993756468E-3</v>
      </c>
      <c r="LJ13" s="170">
        <f t="shared" si="105"/>
        <v>5.3856713683602961E-3</v>
      </c>
      <c r="LK13" s="170">
        <f t="shared" si="106"/>
        <v>5.3959720093624004E-3</v>
      </c>
      <c r="LL13" s="170">
        <f t="shared" si="107"/>
        <v>5.4054732782296598E-3</v>
      </c>
      <c r="LM13" s="170">
        <f t="shared" si="108"/>
        <v>5.414170885932575E-3</v>
      </c>
      <c r="LN13" s="170">
        <f t="shared" si="109"/>
        <v>5.4220609017911212E-3</v>
      </c>
      <c r="LO13" s="170">
        <f t="shared" si="110"/>
        <v>5.4291397564351935E-3</v>
      </c>
      <c r="LP13" s="170">
        <f t="shared" si="111"/>
        <v>5.435404244495695E-3</v>
      </c>
      <c r="LQ13" s="170">
        <f t="shared" si="112"/>
        <v>5.4408515270234345E-3</v>
      </c>
      <c r="LR13" s="170">
        <f t="shared" si="113"/>
        <v>5.4454791336332829E-3</v>
      </c>
      <c r="LS13" s="170">
        <f t="shared" si="114"/>
        <v>5.4492849643712976E-3</v>
      </c>
      <c r="LT13" s="170">
        <f t="shared" si="115"/>
        <v>5.4522672913028692E-3</v>
      </c>
      <c r="LU13" s="170">
        <f t="shared" si="116"/>
        <v>5.4544247598201957E-3</v>
      </c>
      <c r="LV13" s="170">
        <f t="shared" si="117"/>
        <v>5.455756389667687E-3</v>
      </c>
      <c r="LW13" s="170">
        <f t="shared" si="118"/>
        <v>5.4562615756842403E-3</v>
      </c>
      <c r="LX13" s="170">
        <f t="shared" si="119"/>
        <v>5.4559400882615745E-3</v>
      </c>
      <c r="LY13" s="170">
        <f t="shared" si="120"/>
        <v>5.4547920735181481E-3</v>
      </c>
      <c r="LZ13" s="170">
        <f t="shared" si="121"/>
        <v>5.4528180531884865E-3</v>
      </c>
      <c r="MA13" s="170">
        <f t="shared" si="122"/>
        <v>5.4500189242280058E-3</v>
      </c>
      <c r="MB13" s="170">
        <f t="shared" si="123"/>
        <v>5.4463959581337908E-3</v>
      </c>
      <c r="MC13" s="170">
        <f t="shared" si="124"/>
        <v>5.4419507999820199E-3</v>
      </c>
      <c r="MD13" s="170">
        <f t="shared" si="125"/>
        <v>5.436685467183058E-3</v>
      </c>
      <c r="ME13" s="170">
        <f t="shared" si="126"/>
        <v>5.4306023479555607E-3</v>
      </c>
      <c r="MF13" s="170">
        <f t="shared" si="127"/>
        <v>5.4237041995211684E-3</v>
      </c>
      <c r="MG13" s="170">
        <f t="shared" si="128"/>
        <v>5.4159941460217385E-3</v>
      </c>
      <c r="MH13" s="170">
        <f t="shared" si="129"/>
        <v>5.4074756761612851E-3</v>
      </c>
      <c r="MI13" s="170">
        <f t="shared" si="130"/>
        <v>5.3981526405751448E-3</v>
      </c>
      <c r="MJ13" s="170">
        <f t="shared" si="131"/>
        <v>5.3880292489291272E-3</v>
      </c>
      <c r="MK13" s="170">
        <f t="shared" si="132"/>
        <v>5.3771100667517162E-3</v>
      </c>
      <c r="ML13" s="170">
        <f t="shared" si="133"/>
        <v>5.3654000120026664E-3</v>
      </c>
      <c r="MM13" s="170">
        <f t="shared" si="134"/>
        <v>5.3529043513815865E-3</v>
      </c>
      <c r="MN13" s="170">
        <f t="shared" si="135"/>
        <v>5.3396286963804116E-3</v>
      </c>
      <c r="MO13" s="170">
        <f t="shared" si="136"/>
        <v>5.3255789990838825E-3</v>
      </c>
      <c r="MP13" s="170">
        <f t="shared" si="137"/>
        <v>5.310761547722454E-3</v>
      </c>
      <c r="MQ13" s="170">
        <f t="shared" si="138"/>
        <v>5.295182961982268E-3</v>
      </c>
      <c r="MR13" s="170">
        <f t="shared" si="139"/>
        <v>5.2788501880770911E-3</v>
      </c>
      <c r="MS13" s="170">
        <f t="shared" si="140"/>
        <v>5.2617704935873557E-3</v>
      </c>
      <c r="MT13" s="170">
        <f t="shared" si="141"/>
        <v>5.2439514620716684E-3</v>
      </c>
      <c r="MU13" s="170">
        <f t="shared" si="142"/>
        <v>5.2254009874563856E-3</v>
      </c>
      <c r="MV13" s="170">
        <f t="shared" si="143"/>
        <v>5.2061272682090414E-3</v>
      </c>
      <c r="MW13" s="170">
        <f t="shared" si="144"/>
        <v>5.1861388013016915E-3</v>
      </c>
      <c r="MX13" s="170">
        <f t="shared" si="145"/>
        <v>5.165444375970339E-3</v>
      </c>
      <c r="MY13" s="170">
        <f t="shared" si="146"/>
        <v>5.1440530672769011E-3</v>
      </c>
      <c r="MZ13" s="170">
        <f t="shared" si="147"/>
        <v>5.1219742294802903E-3</v>
      </c>
      <c r="NA13" s="170">
        <f t="shared" si="148"/>
        <v>5.0992174892233975E-3</v>
      </c>
      <c r="NB13" s="170">
        <f t="shared" si="149"/>
        <v>5.0757927385429074E-3</v>
      </c>
      <c r="NC13" s="170">
        <f t="shared" si="150"/>
        <v>5.0517101277090552E-3</v>
      </c>
      <c r="ND13" s="170">
        <f t="shared" si="151"/>
        <v>5.0269800579025815E-3</v>
      </c>
      <c r="NE13" s="170">
        <f t="shared" si="152"/>
        <v>5.0016131737362426E-3</v>
      </c>
      <c r="NF13" s="170">
        <f t="shared" si="153"/>
        <v>4.9756203556284434E-3</v>
      </c>
      <c r="NG13" s="170">
        <f t="shared" si="154"/>
        <v>4.9490127120365868E-3</v>
      </c>
      <c r="NH13" s="170">
        <f t="shared" si="155"/>
        <v>4.9218015715579121E-3</v>
      </c>
      <c r="NI13" s="170">
        <f t="shared" si="156"/>
        <v>4.8939984749056704E-3</v>
      </c>
      <c r="NJ13" s="170">
        <f t="shared" si="157"/>
        <v>4.865615166768574E-3</v>
      </c>
      <c r="NK13" s="170">
        <f t="shared" si="158"/>
        <v>4.8366635875615365E-3</v>
      </c>
      <c r="NL13" s="170">
        <f t="shared" si="159"/>
        <v>4.807155865075804E-3</v>
      </c>
      <c r="NM13" s="170">
        <f t="shared" si="160"/>
        <v>4.7771043060366239E-3</v>
      </c>
      <c r="NN13" s="170">
        <f t="shared" si="161"/>
        <v>4.746521387576641E-3</v>
      </c>
      <c r="NO13" s="170">
        <f t="shared" si="162"/>
        <v>4.7154197486332927E-3</v>
      </c>
      <c r="NP13" s="170">
        <f t="shared" si="163"/>
        <v>4.6838121812784288E-3</v>
      </c>
      <c r="NQ13" s="170">
        <f t="shared" si="164"/>
        <v>4.6517116219884896E-3</v>
      </c>
      <c r="NR13" s="170">
        <f t="shared" si="165"/>
        <v>4.6191311428635026E-3</v>
      </c>
      <c r="NS13" s="170">
        <f t="shared" si="166"/>
        <v>4.5860839428032317E-3</v>
      </c>
      <c r="NT13" s="170">
        <f t="shared" si="167"/>
        <v>4.5525833386487304E-3</v>
      </c>
      <c r="NU13" s="170">
        <f t="shared" si="168"/>
        <v>4.5186427562975886E-3</v>
      </c>
      <c r="NV13" s="170">
        <f t="shared" si="169"/>
        <v>4.4842757218011018E-3</v>
      </c>
      <c r="NW13" s="170">
        <f t="shared" si="170"/>
        <v>4.4494958524515541E-3</v>
      </c>
      <c r="NX13" s="170">
        <f t="shared" si="171"/>
        <v>4.414316847867761E-3</v>
      </c>
      <c r="NY13" s="170">
        <f t="shared" si="172"/>
        <v>4.3787524810869616E-3</v>
      </c>
      <c r="NZ13" s="170">
        <f t="shared" si="173"/>
        <v>4.3428165896710648E-3</v>
      </c>
      <c r="OA13" s="170">
        <f t="shared" si="174"/>
        <v>4.3065230668352062E-3</v>
      </c>
      <c r="OB13" s="170">
        <f t="shared" si="175"/>
        <v>4.2698858526064474E-3</v>
      </c>
      <c r="OC13" s="170">
        <f t="shared" si="176"/>
        <v>4.2329189250203906E-3</v>
      </c>
      <c r="OD13" s="170">
        <f t="shared" si="177"/>
        <v>4.1956362913633484E-3</v>
      </c>
      <c r="OE13" s="170">
        <f t="shared" si="178"/>
        <v>4.1580519794676045E-3</v>
      </c>
      <c r="OF13" s="170">
        <f t="shared" si="179"/>
        <v>4.1201800290672054E-3</v>
      </c>
      <c r="OG13" s="170">
        <f t="shared" si="180"/>
        <v>4.0820344832215479E-3</v>
      </c>
      <c r="OH13" s="170">
        <f t="shared" si="181"/>
        <v>4.0436293798139233E-3</v>
      </c>
      <c r="OI13" s="170">
        <f t="shared" si="182"/>
        <v>4.0049787431320396E-3</v>
      </c>
      <c r="OJ13" s="170">
        <f t="shared" si="183"/>
        <v>3.966096575537357E-3</v>
      </c>
      <c r="OK13" s="170">
        <f t="shared" si="184"/>
        <v>3.9269968492299627E-3</v>
      </c>
      <c r="OL13" s="170">
        <f t="shared" si="185"/>
        <v>3.8876934981155044E-3</v>
      </c>
      <c r="OM13" s="170">
        <f t="shared" si="186"/>
        <v>3.848200409780548E-3</v>
      </c>
      <c r="ON13" s="170">
        <f t="shared" si="187"/>
        <v>3.8085314175825657E-3</v>
      </c>
      <c r="OO13" s="170">
        <f t="shared" si="188"/>
        <v>3.7687002928605412E-3</v>
      </c>
      <c r="OP13" s="170">
        <f t="shared" si="189"/>
        <v>3.7287207372720156E-3</v>
      </c>
      <c r="OQ13" s="170">
        <f t="shared" si="190"/>
        <v>3.6886063752622146E-3</v>
      </c>
      <c r="OR13" s="170">
        <f t="shared" si="191"/>
        <v>3.6483707466706604E-3</v>
      </c>
      <c r="OS13" s="170">
        <f t="shared" si="192"/>
        <v>3.6080272994805209E-3</v>
      </c>
      <c r="OT13" s="170">
        <f t="shared" si="193"/>
        <v>3.5675893827156885E-3</v>
      </c>
      <c r="OU13" s="170">
        <f t="shared" si="194"/>
        <v>3.5270702394904242E-3</v>
      </c>
      <c r="OV13" s="170">
        <f t="shared" si="195"/>
        <v>3.4864830002161429E-3</v>
      </c>
      <c r="OW13" s="170">
        <f t="shared" si="196"/>
        <v>3.4458406759697272E-3</v>
      </c>
      <c r="OX13" s="170">
        <f t="shared" si="197"/>
        <v>3.4051561520275289E-3</v>
      </c>
      <c r="OY13" s="170">
        <f t="shared" si="198"/>
        <v>3.3644421815689934E-3</v>
      </c>
      <c r="OZ13" s="170">
        <f t="shared" si="199"/>
        <v>3.3237113795536216E-3</v>
      </c>
      <c r="PA13" s="170">
        <f t="shared" si="200"/>
        <v>3.2829762167747496E-3</v>
      </c>
      <c r="PB13" s="170">
        <f t="shared" si="201"/>
        <v>3.2422490140934135E-3</v>
      </c>
      <c r="PC13" s="170">
        <f t="shared" si="202"/>
        <v>3.201541936855319E-3</v>
      </c>
      <c r="PD13" s="170">
        <f t="shared" si="203"/>
        <v>3.1608669894937244E-3</v>
      </c>
      <c r="PE13" s="170">
        <f t="shared" si="204"/>
        <v>3.1202360103208E-3</v>
      </c>
      <c r="PF13" s="170">
        <f t="shared" si="205"/>
        <v>3.0796606665098045E-3</v>
      </c>
      <c r="PG13" s="170">
        <f t="shared" si="206"/>
        <v>3.0391524492701842E-3</v>
      </c>
      <c r="PH13" s="170">
        <f t="shared" si="207"/>
        <v>2.9987226692174797E-3</v>
      </c>
    </row>
    <row r="14" spans="1:425" hidden="1"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5" hidden="1"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5" hidden="1"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hidden="1"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hidden="1"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hidden="1"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hidden="1"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hidden="1"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hidden="1"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hidden="1"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hidden="1"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hidden="1"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hidden="1"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hidden="1"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hidden="1"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hidden="1"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hidden="1"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hidden="1"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hidden="1"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hidden="1"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hidden="1"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hidden="1"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hidden="1"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hidden="1"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hidden="1"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hidden="1"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hidden="1"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hidden="1"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hidden="1"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hidden="1"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hidden="1"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hidden="1"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hidden="1"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hidden="1"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hidden="1"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hidden="1"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hidden="1"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hidden="1"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hidden="1"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hidden="1"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hidden="1"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hidden="1"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hidden="1"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hidden="1"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hidden="1"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hidden="1"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hidden="1"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hidden="1"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hidden="1"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hidden="1"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hidden="1"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hidden="1"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hidden="1"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hidden="1"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hidden="1"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hidden="1"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hidden="1"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hidden="1"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hidden="1"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hidden="1"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hidden="1"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hidden="1"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hidden="1"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hidden="1"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hidden="1"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hidden="1"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hidden="1"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hidden="1"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hidden="1"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hidden="1"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hidden="1"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hidden="1"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hidden="1"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hidden="1"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hidden="1"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hidden="1"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hidden="1"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hidden="1"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hidden="1"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hidden="1"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hidden="1"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hidden="1"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hidden="1"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hidden="1"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hidden="1"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hidden="1"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hidden="1"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hidden="1"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hidden="1"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hidden="1"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2400</v>
      </c>
      <c r="E104" s="37"/>
      <c r="F104" s="37"/>
      <c r="G104" s="91">
        <f>SUM(G4:G103)</f>
        <v>1300</v>
      </c>
      <c r="H104" s="368" t="s">
        <v>942</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729">SUM(P4:P103)</f>
        <v>1823.5732869319359</v>
      </c>
      <c r="Q104" s="93">
        <f t="shared" si="729"/>
        <v>1723.4311369224306</v>
      </c>
      <c r="R104" s="93">
        <f t="shared" si="729"/>
        <v>1643.8413306656337</v>
      </c>
      <c r="S104" s="93">
        <f t="shared" si="729"/>
        <v>1575.5603637080278</v>
      </c>
      <c r="T104" s="93">
        <f t="shared" si="729"/>
        <v>1300</v>
      </c>
      <c r="U104" s="5"/>
      <c r="V104" s="379"/>
      <c r="W104" s="185">
        <f>IF(AND(B104&gt;0,C104&gt;0,D104&gt;0),G104-(3*K104),"")</f>
        <v>873.09251587726885</v>
      </c>
      <c r="X104" s="251">
        <f>IF(ISNONTEXT($W$104),W104+(($HO$104-$W$104)/200),"")</f>
        <v>877.36159071849613</v>
      </c>
      <c r="Y104" s="251">
        <f t="shared" ref="Y104:CJ104" si="730">IF(ISNONTEXT($W$104),X104+(($HO$104-$W$104)/200),"")</f>
        <v>881.63066555972341</v>
      </c>
      <c r="Z104" s="251">
        <f t="shared" si="730"/>
        <v>885.89974040095069</v>
      </c>
      <c r="AA104" s="251">
        <f t="shared" si="730"/>
        <v>890.16881524217797</v>
      </c>
      <c r="AB104" s="251">
        <f t="shared" si="730"/>
        <v>894.43789008340525</v>
      </c>
      <c r="AC104" s="251">
        <f t="shared" si="730"/>
        <v>898.70696492463253</v>
      </c>
      <c r="AD104" s="251">
        <f t="shared" si="730"/>
        <v>902.97603976585981</v>
      </c>
      <c r="AE104" s="251">
        <f t="shared" si="730"/>
        <v>907.24511460708709</v>
      </c>
      <c r="AF104" s="251">
        <f t="shared" si="730"/>
        <v>911.51418944831437</v>
      </c>
      <c r="AG104" s="251">
        <f t="shared" si="730"/>
        <v>915.78326428954165</v>
      </c>
      <c r="AH104" s="251">
        <f t="shared" si="730"/>
        <v>920.05233913076893</v>
      </c>
      <c r="AI104" s="251">
        <f t="shared" si="730"/>
        <v>924.32141397199621</v>
      </c>
      <c r="AJ104" s="251">
        <f t="shared" si="730"/>
        <v>928.59048881322349</v>
      </c>
      <c r="AK104" s="251">
        <f t="shared" si="730"/>
        <v>932.85956365445077</v>
      </c>
      <c r="AL104" s="251">
        <f t="shared" si="730"/>
        <v>937.12863849567805</v>
      </c>
      <c r="AM104" s="251">
        <f t="shared" si="730"/>
        <v>941.39771333690533</v>
      </c>
      <c r="AN104" s="251">
        <f t="shared" si="730"/>
        <v>945.66678817813261</v>
      </c>
      <c r="AO104" s="251">
        <f t="shared" si="730"/>
        <v>949.93586301935989</v>
      </c>
      <c r="AP104" s="251">
        <f t="shared" si="730"/>
        <v>954.20493786058717</v>
      </c>
      <c r="AQ104" s="251">
        <f t="shared" si="730"/>
        <v>958.47401270181444</v>
      </c>
      <c r="AR104" s="251">
        <f t="shared" si="730"/>
        <v>962.74308754304172</v>
      </c>
      <c r="AS104" s="251">
        <f t="shared" si="730"/>
        <v>967.012162384269</v>
      </c>
      <c r="AT104" s="251">
        <f t="shared" si="730"/>
        <v>971.28123722549628</v>
      </c>
      <c r="AU104" s="251">
        <f t="shared" si="730"/>
        <v>975.55031206672356</v>
      </c>
      <c r="AV104" s="251">
        <f t="shared" si="730"/>
        <v>979.81938690795084</v>
      </c>
      <c r="AW104" s="251">
        <f t="shared" si="730"/>
        <v>984.08846174917812</v>
      </c>
      <c r="AX104" s="251">
        <f t="shared" si="730"/>
        <v>988.3575365904054</v>
      </c>
      <c r="AY104" s="251">
        <f t="shared" si="730"/>
        <v>992.62661143163268</v>
      </c>
      <c r="AZ104" s="251">
        <f t="shared" si="730"/>
        <v>996.89568627285996</v>
      </c>
      <c r="BA104" s="251">
        <f t="shared" si="730"/>
        <v>1001.1647611140872</v>
      </c>
      <c r="BB104" s="251">
        <f t="shared" si="730"/>
        <v>1005.4338359553145</v>
      </c>
      <c r="BC104" s="251">
        <f t="shared" si="730"/>
        <v>1009.7029107965418</v>
      </c>
      <c r="BD104" s="251">
        <f t="shared" si="730"/>
        <v>1013.9719856377691</v>
      </c>
      <c r="BE104" s="251">
        <f t="shared" si="730"/>
        <v>1018.2410604789964</v>
      </c>
      <c r="BF104" s="251">
        <f t="shared" si="730"/>
        <v>1022.5101353202236</v>
      </c>
      <c r="BG104" s="251">
        <f t="shared" si="730"/>
        <v>1026.7792101614509</v>
      </c>
      <c r="BH104" s="251">
        <f t="shared" si="730"/>
        <v>1031.0482850026783</v>
      </c>
      <c r="BI104" s="251">
        <f t="shared" si="730"/>
        <v>1035.3173598439057</v>
      </c>
      <c r="BJ104" s="251">
        <f t="shared" si="730"/>
        <v>1039.5864346851331</v>
      </c>
      <c r="BK104" s="251">
        <f t="shared" si="730"/>
        <v>1043.8555095263605</v>
      </c>
      <c r="BL104" s="251">
        <f t="shared" si="730"/>
        <v>1048.1245843675879</v>
      </c>
      <c r="BM104" s="251">
        <f t="shared" si="730"/>
        <v>1052.3936592088153</v>
      </c>
      <c r="BN104" s="251">
        <f t="shared" si="730"/>
        <v>1056.6627340500427</v>
      </c>
      <c r="BO104" s="251">
        <f t="shared" si="730"/>
        <v>1060.9318088912701</v>
      </c>
      <c r="BP104" s="251">
        <f t="shared" si="730"/>
        <v>1065.2008837324975</v>
      </c>
      <c r="BQ104" s="251">
        <f t="shared" si="730"/>
        <v>1069.4699585737249</v>
      </c>
      <c r="BR104" s="251">
        <f t="shared" si="730"/>
        <v>1073.7390334149522</v>
      </c>
      <c r="BS104" s="251">
        <f t="shared" si="730"/>
        <v>1078.0081082561796</v>
      </c>
      <c r="BT104" s="251">
        <f t="shared" si="730"/>
        <v>1082.277183097407</v>
      </c>
      <c r="BU104" s="251">
        <f t="shared" si="730"/>
        <v>1086.5462579386344</v>
      </c>
      <c r="BV104" s="251">
        <f t="shared" si="730"/>
        <v>1090.8153327798618</v>
      </c>
      <c r="BW104" s="251">
        <f t="shared" si="730"/>
        <v>1095.0844076210892</v>
      </c>
      <c r="BX104" s="251">
        <f t="shared" si="730"/>
        <v>1099.3534824623166</v>
      </c>
      <c r="BY104" s="251">
        <f t="shared" si="730"/>
        <v>1103.622557303544</v>
      </c>
      <c r="BZ104" s="251">
        <f t="shared" si="730"/>
        <v>1107.8916321447714</v>
      </c>
      <c r="CA104" s="251">
        <f t="shared" si="730"/>
        <v>1112.1607069859988</v>
      </c>
      <c r="CB104" s="251">
        <f t="shared" si="730"/>
        <v>1116.4297818272262</v>
      </c>
      <c r="CC104" s="251">
        <f t="shared" si="730"/>
        <v>1120.6988566684536</v>
      </c>
      <c r="CD104" s="251">
        <f t="shared" si="730"/>
        <v>1124.967931509681</v>
      </c>
      <c r="CE104" s="251">
        <f t="shared" si="730"/>
        <v>1129.2370063509084</v>
      </c>
      <c r="CF104" s="251">
        <f t="shared" si="730"/>
        <v>1133.5060811921358</v>
      </c>
      <c r="CG104" s="251">
        <f t="shared" si="730"/>
        <v>1137.7751560333631</v>
      </c>
      <c r="CH104" s="251">
        <f t="shared" si="730"/>
        <v>1142.0442308745905</v>
      </c>
      <c r="CI104" s="251">
        <f t="shared" si="730"/>
        <v>1146.3133057158179</v>
      </c>
      <c r="CJ104" s="251">
        <f t="shared" si="730"/>
        <v>1150.5823805570453</v>
      </c>
      <c r="CK104" s="251">
        <f t="shared" ref="CK104:EV104" si="731">IF(ISNONTEXT($W$104),CJ104+(($HO$104-$W$104)/200),"")</f>
        <v>1154.8514553982727</v>
      </c>
      <c r="CL104" s="251">
        <f t="shared" si="731"/>
        <v>1159.1205302395001</v>
      </c>
      <c r="CM104" s="251">
        <f t="shared" si="731"/>
        <v>1163.3896050807275</v>
      </c>
      <c r="CN104" s="251">
        <f t="shared" si="731"/>
        <v>1167.6586799219549</v>
      </c>
      <c r="CO104" s="251">
        <f t="shared" si="731"/>
        <v>1171.9277547631823</v>
      </c>
      <c r="CP104" s="251">
        <f t="shared" si="731"/>
        <v>1176.1968296044097</v>
      </c>
      <c r="CQ104" s="251">
        <f t="shared" si="731"/>
        <v>1180.4659044456371</v>
      </c>
      <c r="CR104" s="251">
        <f t="shared" si="731"/>
        <v>1184.7349792868645</v>
      </c>
      <c r="CS104" s="251">
        <f t="shared" si="731"/>
        <v>1189.0040541280919</v>
      </c>
      <c r="CT104" s="251">
        <f t="shared" si="731"/>
        <v>1193.2731289693193</v>
      </c>
      <c r="CU104" s="251">
        <f t="shared" si="731"/>
        <v>1197.5422038105467</v>
      </c>
      <c r="CV104" s="251">
        <f t="shared" si="731"/>
        <v>1201.811278651774</v>
      </c>
      <c r="CW104" s="251">
        <f t="shared" si="731"/>
        <v>1206.0803534930014</v>
      </c>
      <c r="CX104" s="251">
        <f t="shared" si="731"/>
        <v>1210.3494283342288</v>
      </c>
      <c r="CY104" s="251">
        <f t="shared" si="731"/>
        <v>1214.6185031754562</v>
      </c>
      <c r="CZ104" s="251">
        <f t="shared" si="731"/>
        <v>1218.8875780166836</v>
      </c>
      <c r="DA104" s="251">
        <f t="shared" si="731"/>
        <v>1223.156652857911</v>
      </c>
      <c r="DB104" s="251">
        <f t="shared" si="731"/>
        <v>1227.4257276991384</v>
      </c>
      <c r="DC104" s="251">
        <f t="shared" si="731"/>
        <v>1231.6948025403658</v>
      </c>
      <c r="DD104" s="251">
        <f t="shared" si="731"/>
        <v>1235.9638773815932</v>
      </c>
      <c r="DE104" s="251">
        <f t="shared" si="731"/>
        <v>1240.2329522228206</v>
      </c>
      <c r="DF104" s="251">
        <f t="shared" si="731"/>
        <v>1244.502027064048</v>
      </c>
      <c r="DG104" s="251">
        <f t="shared" si="731"/>
        <v>1248.7711019052754</v>
      </c>
      <c r="DH104" s="251">
        <f t="shared" si="731"/>
        <v>1253.0401767465028</v>
      </c>
      <c r="DI104" s="251">
        <f t="shared" si="731"/>
        <v>1257.3092515877302</v>
      </c>
      <c r="DJ104" s="251">
        <f t="shared" si="731"/>
        <v>1261.5783264289576</v>
      </c>
      <c r="DK104" s="251">
        <f t="shared" si="731"/>
        <v>1265.8474012701849</v>
      </c>
      <c r="DL104" s="251">
        <f t="shared" si="731"/>
        <v>1270.1164761114123</v>
      </c>
      <c r="DM104" s="251">
        <f t="shared" si="731"/>
        <v>1274.3855509526397</v>
      </c>
      <c r="DN104" s="251">
        <f t="shared" si="731"/>
        <v>1278.6546257938671</v>
      </c>
      <c r="DO104" s="251">
        <f t="shared" si="731"/>
        <v>1282.9237006350945</v>
      </c>
      <c r="DP104" s="251">
        <f t="shared" si="731"/>
        <v>1287.1927754763219</v>
      </c>
      <c r="DQ104" s="251">
        <f t="shared" si="731"/>
        <v>1291.4618503175493</v>
      </c>
      <c r="DR104" s="251">
        <f t="shared" si="731"/>
        <v>1295.7309251587767</v>
      </c>
      <c r="DS104" s="251">
        <f t="shared" si="731"/>
        <v>1300.0000000000041</v>
      </c>
      <c r="DT104" s="251">
        <f t="shared" si="731"/>
        <v>1304.2690748412315</v>
      </c>
      <c r="DU104" s="251">
        <f t="shared" si="731"/>
        <v>1308.5381496824589</v>
      </c>
      <c r="DV104" s="251">
        <f t="shared" si="731"/>
        <v>1312.8072245236863</v>
      </c>
      <c r="DW104" s="251">
        <f t="shared" si="731"/>
        <v>1317.0762993649137</v>
      </c>
      <c r="DX104" s="251">
        <f t="shared" si="731"/>
        <v>1321.3453742061411</v>
      </c>
      <c r="DY104" s="251">
        <f t="shared" si="731"/>
        <v>1325.6144490473685</v>
      </c>
      <c r="DZ104" s="251">
        <f t="shared" si="731"/>
        <v>1329.8835238885958</v>
      </c>
      <c r="EA104" s="251">
        <f t="shared" si="731"/>
        <v>1334.1525987298232</v>
      </c>
      <c r="EB104" s="251">
        <f t="shared" si="731"/>
        <v>1338.4216735710506</v>
      </c>
      <c r="EC104" s="251">
        <f t="shared" si="731"/>
        <v>1342.690748412278</v>
      </c>
      <c r="ED104" s="251">
        <f t="shared" si="731"/>
        <v>1346.9598232535054</v>
      </c>
      <c r="EE104" s="251">
        <f t="shared" si="731"/>
        <v>1351.2288980947328</v>
      </c>
      <c r="EF104" s="251">
        <f t="shared" si="731"/>
        <v>1355.4979729359602</v>
      </c>
      <c r="EG104" s="251">
        <f t="shared" si="731"/>
        <v>1359.7670477771876</v>
      </c>
      <c r="EH104" s="251">
        <f t="shared" si="731"/>
        <v>1364.036122618415</v>
      </c>
      <c r="EI104" s="251">
        <f t="shared" si="731"/>
        <v>1368.3051974596424</v>
      </c>
      <c r="EJ104" s="251">
        <f t="shared" si="731"/>
        <v>1372.5742723008698</v>
      </c>
      <c r="EK104" s="251">
        <f t="shared" si="731"/>
        <v>1376.8433471420972</v>
      </c>
      <c r="EL104" s="251">
        <f t="shared" si="731"/>
        <v>1381.1124219833246</v>
      </c>
      <c r="EM104" s="251">
        <f t="shared" si="731"/>
        <v>1385.381496824552</v>
      </c>
      <c r="EN104" s="251">
        <f t="shared" si="731"/>
        <v>1389.6505716657794</v>
      </c>
      <c r="EO104" s="251">
        <f t="shared" si="731"/>
        <v>1393.9196465070067</v>
      </c>
      <c r="EP104" s="251">
        <f t="shared" si="731"/>
        <v>1398.1887213482341</v>
      </c>
      <c r="EQ104" s="251">
        <f t="shared" si="731"/>
        <v>1402.4577961894615</v>
      </c>
      <c r="ER104" s="251">
        <f t="shared" si="731"/>
        <v>1406.7268710306889</v>
      </c>
      <c r="ES104" s="251">
        <f t="shared" si="731"/>
        <v>1410.9959458719163</v>
      </c>
      <c r="ET104" s="251">
        <f t="shared" si="731"/>
        <v>1415.2650207131437</v>
      </c>
      <c r="EU104" s="251">
        <f t="shared" si="731"/>
        <v>1419.5340955543711</v>
      </c>
      <c r="EV104" s="251">
        <f t="shared" si="731"/>
        <v>1423.8031703955985</v>
      </c>
      <c r="EW104" s="251">
        <f t="shared" ref="EW104:HH104" si="732">IF(ISNONTEXT($W$104),EV104+(($HO$104-$W$104)/200),"")</f>
        <v>1428.0722452368259</v>
      </c>
      <c r="EX104" s="251">
        <f t="shared" si="732"/>
        <v>1432.3413200780533</v>
      </c>
      <c r="EY104" s="251">
        <f t="shared" si="732"/>
        <v>1436.6103949192807</v>
      </c>
      <c r="EZ104" s="251">
        <f t="shared" si="732"/>
        <v>1440.8794697605081</v>
      </c>
      <c r="FA104" s="251">
        <f t="shared" si="732"/>
        <v>1445.1485446017355</v>
      </c>
      <c r="FB104" s="251">
        <f t="shared" si="732"/>
        <v>1449.4176194429629</v>
      </c>
      <c r="FC104" s="251">
        <f t="shared" si="732"/>
        <v>1453.6866942841903</v>
      </c>
      <c r="FD104" s="251">
        <f t="shared" si="732"/>
        <v>1457.9557691254176</v>
      </c>
      <c r="FE104" s="251">
        <f t="shared" si="732"/>
        <v>1462.224843966645</v>
      </c>
      <c r="FF104" s="251">
        <f t="shared" si="732"/>
        <v>1466.4939188078724</v>
      </c>
      <c r="FG104" s="251">
        <f t="shared" si="732"/>
        <v>1470.7629936490998</v>
      </c>
      <c r="FH104" s="251">
        <f t="shared" si="732"/>
        <v>1475.0320684903272</v>
      </c>
      <c r="FI104" s="251">
        <f t="shared" si="732"/>
        <v>1479.3011433315546</v>
      </c>
      <c r="FJ104" s="251">
        <f t="shared" si="732"/>
        <v>1483.570218172782</v>
      </c>
      <c r="FK104" s="251">
        <f t="shared" si="732"/>
        <v>1487.8392930140094</v>
      </c>
      <c r="FL104" s="251">
        <f t="shared" si="732"/>
        <v>1492.1083678552368</v>
      </c>
      <c r="FM104" s="251">
        <f t="shared" si="732"/>
        <v>1496.3774426964642</v>
      </c>
      <c r="FN104" s="251">
        <f t="shared" si="732"/>
        <v>1500.6465175376916</v>
      </c>
      <c r="FO104" s="251">
        <f t="shared" si="732"/>
        <v>1504.915592378919</v>
      </c>
      <c r="FP104" s="251">
        <f t="shared" si="732"/>
        <v>1509.1846672201464</v>
      </c>
      <c r="FQ104" s="251">
        <f t="shared" si="732"/>
        <v>1513.4537420613738</v>
      </c>
      <c r="FR104" s="251">
        <f t="shared" si="732"/>
        <v>1517.7228169026012</v>
      </c>
      <c r="FS104" s="251">
        <f t="shared" si="732"/>
        <v>1521.9918917438285</v>
      </c>
      <c r="FT104" s="251">
        <f t="shared" si="732"/>
        <v>1526.2609665850559</v>
      </c>
      <c r="FU104" s="251">
        <f t="shared" si="732"/>
        <v>1530.5300414262833</v>
      </c>
      <c r="FV104" s="251">
        <f t="shared" si="732"/>
        <v>1534.7991162675107</v>
      </c>
      <c r="FW104" s="251">
        <f t="shared" si="732"/>
        <v>1539.0681911087381</v>
      </c>
      <c r="FX104" s="251">
        <f t="shared" si="732"/>
        <v>1543.3372659499655</v>
      </c>
      <c r="FY104" s="251">
        <f t="shared" si="732"/>
        <v>1547.6063407911929</v>
      </c>
      <c r="FZ104" s="251">
        <f t="shared" si="732"/>
        <v>1551.8754156324203</v>
      </c>
      <c r="GA104" s="251">
        <f t="shared" si="732"/>
        <v>1556.1444904736477</v>
      </c>
      <c r="GB104" s="251">
        <f t="shared" si="732"/>
        <v>1560.4135653148751</v>
      </c>
      <c r="GC104" s="251">
        <f t="shared" si="732"/>
        <v>1564.6826401561025</v>
      </c>
      <c r="GD104" s="251">
        <f t="shared" si="732"/>
        <v>1568.9517149973299</v>
      </c>
      <c r="GE104" s="251">
        <f t="shared" si="732"/>
        <v>1573.2207898385573</v>
      </c>
      <c r="GF104" s="251">
        <f t="shared" si="732"/>
        <v>1577.4898646797847</v>
      </c>
      <c r="GG104" s="251">
        <f t="shared" si="732"/>
        <v>1581.7589395210121</v>
      </c>
      <c r="GH104" s="251">
        <f t="shared" si="732"/>
        <v>1586.0280143622394</v>
      </c>
      <c r="GI104" s="251">
        <f t="shared" si="732"/>
        <v>1590.2970892034668</v>
      </c>
      <c r="GJ104" s="251">
        <f t="shared" si="732"/>
        <v>1594.5661640446942</v>
      </c>
      <c r="GK104" s="251">
        <f t="shared" si="732"/>
        <v>1598.8352388859216</v>
      </c>
      <c r="GL104" s="251">
        <f t="shared" si="732"/>
        <v>1603.104313727149</v>
      </c>
      <c r="GM104" s="251">
        <f t="shared" si="732"/>
        <v>1607.3733885683764</v>
      </c>
      <c r="GN104" s="251">
        <f t="shared" si="732"/>
        <v>1611.6424634096038</v>
      </c>
      <c r="GO104" s="251">
        <f t="shared" si="732"/>
        <v>1615.9115382508312</v>
      </c>
      <c r="GP104" s="251">
        <f t="shared" si="732"/>
        <v>1620.1806130920586</v>
      </c>
      <c r="GQ104" s="251">
        <f t="shared" si="732"/>
        <v>1624.449687933286</v>
      </c>
      <c r="GR104" s="251">
        <f t="shared" si="732"/>
        <v>1628.7187627745134</v>
      </c>
      <c r="GS104" s="251">
        <f t="shared" si="732"/>
        <v>1632.9878376157408</v>
      </c>
      <c r="GT104" s="251">
        <f t="shared" si="732"/>
        <v>1637.2569124569682</v>
      </c>
      <c r="GU104" s="251">
        <f t="shared" si="732"/>
        <v>1641.5259872981956</v>
      </c>
      <c r="GV104" s="251">
        <f t="shared" si="732"/>
        <v>1645.795062139423</v>
      </c>
      <c r="GW104" s="251">
        <f t="shared" si="732"/>
        <v>1650.0641369806503</v>
      </c>
      <c r="GX104" s="251">
        <f t="shared" si="732"/>
        <v>1654.3332118218777</v>
      </c>
      <c r="GY104" s="251">
        <f t="shared" si="732"/>
        <v>1658.6022866631051</v>
      </c>
      <c r="GZ104" s="251">
        <f t="shared" si="732"/>
        <v>1662.8713615043325</v>
      </c>
      <c r="HA104" s="251">
        <f t="shared" si="732"/>
        <v>1667.1404363455599</v>
      </c>
      <c r="HB104" s="251">
        <f t="shared" si="732"/>
        <v>1671.4095111867873</v>
      </c>
      <c r="HC104" s="251">
        <f t="shared" si="732"/>
        <v>1675.6785860280147</v>
      </c>
      <c r="HD104" s="251">
        <f t="shared" si="732"/>
        <v>1679.9476608692421</v>
      </c>
      <c r="HE104" s="251">
        <f t="shared" si="732"/>
        <v>1684.2167357104695</v>
      </c>
      <c r="HF104" s="251">
        <f t="shared" si="732"/>
        <v>1688.4858105516969</v>
      </c>
      <c r="HG104" s="251">
        <f t="shared" si="732"/>
        <v>1692.7548853929243</v>
      </c>
      <c r="HH104" s="251">
        <f t="shared" si="732"/>
        <v>1697.0239602341517</v>
      </c>
      <c r="HI104" s="251">
        <f t="shared" ref="HI104:HN104" si="733">IF(ISNONTEXT($W$104),HH104+(($HO$104-$W$104)/200),"")</f>
        <v>1701.2930350753791</v>
      </c>
      <c r="HJ104" s="251">
        <f t="shared" si="733"/>
        <v>1705.5621099166065</v>
      </c>
      <c r="HK104" s="251">
        <f t="shared" si="733"/>
        <v>1709.8311847578339</v>
      </c>
      <c r="HL104" s="251">
        <f t="shared" si="733"/>
        <v>1714.1002595990612</v>
      </c>
      <c r="HM104" s="251">
        <f t="shared" si="733"/>
        <v>1718.3693344402886</v>
      </c>
      <c r="HN104" s="251">
        <f t="shared" si="733"/>
        <v>1722.638409281516</v>
      </c>
      <c r="HO104" s="185">
        <f>IF(ISNONTEXT($V104),G104+(3*K104),"")</f>
        <v>1726.9074841227311</v>
      </c>
      <c r="HP104" s="170">
        <f>IF(ISNONTEXT($K104),_xlfn.NORM.DIST(W104,$G104,$K104,FALSE),NA())</f>
        <v>3.1143856058498431E-5</v>
      </c>
      <c r="HQ104" s="170">
        <f t="shared" si="484"/>
        <v>3.406147528150725E-5</v>
      </c>
      <c r="HR104" s="170">
        <f t="shared" si="485"/>
        <v>3.7218910857428628E-5</v>
      </c>
      <c r="HS104" s="170">
        <f t="shared" si="486"/>
        <v>4.0632449188971229E-5</v>
      </c>
      <c r="HT104" s="170">
        <f t="shared" si="487"/>
        <v>4.4319155537124345E-5</v>
      </c>
      <c r="HU104" s="170">
        <f t="shared" si="488"/>
        <v>4.8296881265062017E-5</v>
      </c>
      <c r="HV104" s="170">
        <f t="shared" si="489"/>
        <v>5.2584268049252252E-5</v>
      </c>
      <c r="HW104" s="170">
        <f t="shared" si="490"/>
        <v>5.7200748758992614E-5</v>
      </c>
      <c r="HX104" s="170">
        <f t="shared" si="491"/>
        <v>6.2166544700541684E-5</v>
      </c>
      <c r="HY104" s="170">
        <f t="shared" si="492"/>
        <v>6.7502658918797351E-5</v>
      </c>
      <c r="HZ104" s="170">
        <f t="shared" si="493"/>
        <v>7.3230865248265141E-5</v>
      </c>
      <c r="IA104" s="170">
        <f t="shared" si="494"/>
        <v>7.9373692806066111E-5</v>
      </c>
      <c r="IB104" s="170">
        <f t="shared" si="495"/>
        <v>8.5954405623126569E-5</v>
      </c>
      <c r="IC104" s="170">
        <f t="shared" si="496"/>
        <v>9.2996977115655831E-5</v>
      </c>
      <c r="ID104" s="170">
        <f t="shared" si="497"/>
        <v>1.005260591077178E-4</v>
      </c>
      <c r="IE104" s="170">
        <f t="shared" si="498"/>
        <v>1.0856694512729746E-4</v>
      </c>
      <c r="IF104" s="170">
        <f t="shared" si="499"/>
        <v>1.1714552771289759E-4</v>
      </c>
      <c r="IG104" s="170">
        <f t="shared" si="500"/>
        <v>1.2628824948549965E-4</v>
      </c>
      <c r="IH104" s="170">
        <f t="shared" si="501"/>
        <v>1.3602204776179614E-4</v>
      </c>
      <c r="II104" s="170">
        <f t="shared" si="502"/>
        <v>1.4637429250903298E-4</v>
      </c>
      <c r="IJ104" s="170">
        <f t="shared" si="503"/>
        <v>1.5737271746965541E-4</v>
      </c>
      <c r="IK104" s="170">
        <f t="shared" si="504"/>
        <v>1.6904534431525918E-4</v>
      </c>
      <c r="IL104" s="170">
        <f t="shared" si="505"/>
        <v>1.8142039972411504E-4</v>
      </c>
      <c r="IM104" s="170">
        <f t="shared" si="506"/>
        <v>1.9452622531474366E-4</v>
      </c>
      <c r="IN104" s="170">
        <f t="shared" si="507"/>
        <v>2.0839118040958651E-4</v>
      </c>
      <c r="IO104" s="170">
        <f t="shared" si="508"/>
        <v>2.2304353764767147E-4</v>
      </c>
      <c r="IP104" s="170">
        <f t="shared" si="509"/>
        <v>2.3851137151316263E-4</v>
      </c>
      <c r="IQ104" s="170">
        <f t="shared" si="510"/>
        <v>2.5482243989763983E-4</v>
      </c>
      <c r="IR104" s="170">
        <f t="shared" si="511"/>
        <v>2.7200405886766325E-4</v>
      </c>
      <c r="IS104" s="170">
        <f t="shared" si="512"/>
        <v>2.9008297086538629E-4</v>
      </c>
      <c r="IT104" s="170">
        <f t="shared" si="513"/>
        <v>3.090852066283884E-4</v>
      </c>
      <c r="IU104" s="170">
        <f t="shared" si="514"/>
        <v>3.2903594117517174E-4</v>
      </c>
      <c r="IV104" s="170">
        <f t="shared" si="515"/>
        <v>3.4995934426452764E-4</v>
      </c>
      <c r="IW104" s="170">
        <f t="shared" si="516"/>
        <v>3.7187842579981004E-4</v>
      </c>
      <c r="IX104" s="170">
        <f t="shared" si="517"/>
        <v>3.9481487671259847E-4</v>
      </c>
      <c r="IY104" s="170">
        <f t="shared" si="518"/>
        <v>4.1878890592381173E-4</v>
      </c>
      <c r="IZ104" s="170">
        <f t="shared" si="519"/>
        <v>4.4381907404350562E-4</v>
      </c>
      <c r="JA104" s="170">
        <f t="shared" si="520"/>
        <v>4.6992212453282877E-4</v>
      </c>
      <c r="JB104" s="170">
        <f t="shared" si="521"/>
        <v>4.9711281311230467E-4</v>
      </c>
      <c r="JC104" s="170">
        <f t="shared" si="522"/>
        <v>5.2540373625920532E-4</v>
      </c>
      <c r="JD104" s="170">
        <f t="shared" si="523"/>
        <v>5.5480515969260496E-4</v>
      </c>
      <c r="JE104" s="170">
        <f t="shared" si="524"/>
        <v>5.8532484779719532E-4</v>
      </c>
      <c r="JF104" s="170">
        <f t="shared" si="525"/>
        <v>6.1696789498540063E-4</v>
      </c>
      <c r="JG104" s="170">
        <f t="shared" si="526"/>
        <v>6.4973656004118524E-4</v>
      </c>
      <c r="JH104" s="170">
        <f t="shared" si="527"/>
        <v>6.8363010452751431E-4</v>
      </c>
      <c r="JI104" s="170">
        <f t="shared" si="528"/>
        <v>7.1864463637215728E-4</v>
      </c>
      <c r="JJ104" s="170">
        <f t="shared" si="529"/>
        <v>7.54772959772746E-4</v>
      </c>
      <c r="JK104" s="170">
        <f t="shared" si="530"/>
        <v>7.920044325812458E-4</v>
      </c>
      <c r="JL104" s="170">
        <f t="shared" si="531"/>
        <v>8.303248323396447E-4</v>
      </c>
      <c r="JM104" s="170">
        <f t="shared" si="532"/>
        <v>8.6971623214229658E-4</v>
      </c>
      <c r="JN104" s="170">
        <f t="shared" si="533"/>
        <v>9.1015688749549004E-4</v>
      </c>
      <c r="JO104" s="170">
        <f t="shared" si="534"/>
        <v>9.5162113533109349E-4</v>
      </c>
      <c r="JP104" s="170">
        <f t="shared" si="535"/>
        <v>9.9407930630823196E-4</v>
      </c>
      <c r="JQ104" s="170">
        <f t="shared" si="536"/>
        <v>1.0374976515045941E-3</v>
      </c>
      <c r="JR104" s="170">
        <f t="shared" si="537"/>
        <v>1.0818382845570527E-3</v>
      </c>
      <c r="JS104" s="170">
        <f t="shared" si="538"/>
        <v>1.1270591402596153E-3</v>
      </c>
      <c r="JT104" s="170">
        <f t="shared" si="539"/>
        <v>1.1731139505653789E-3</v>
      </c>
      <c r="JU104" s="170">
        <f t="shared" si="540"/>
        <v>1.2199522388681655E-3</v>
      </c>
      <c r="JV104" s="170">
        <f t="shared" si="541"/>
        <v>1.2675193333590755E-3</v>
      </c>
      <c r="JW104" s="170">
        <f t="shared" si="542"/>
        <v>1.3157564001635255E-3</v>
      </c>
      <c r="JX104" s="170">
        <f t="shared" si="543"/>
        <v>1.3646004968658827E-3</v>
      </c>
      <c r="JY104" s="170">
        <f t="shared" si="544"/>
        <v>1.4139846469219E-3</v>
      </c>
      <c r="JZ104" s="170">
        <f t="shared" si="545"/>
        <v>1.4638379353444913E-3</v>
      </c>
      <c r="KA104" s="170">
        <f t="shared" si="546"/>
        <v>1.5140856259264809E-3</v>
      </c>
      <c r="KB104" s="170">
        <f t="shared" si="547"/>
        <v>1.564649300135619E-3</v>
      </c>
      <c r="KC104" s="170">
        <f t="shared" si="548"/>
        <v>1.6154470176832031E-3</v>
      </c>
      <c r="KD104" s="170">
        <f t="shared" si="549"/>
        <v>1.6663934986289135E-3</v>
      </c>
      <c r="KE104" s="170">
        <f t="shared" si="550"/>
        <v>1.7174003267420518E-3</v>
      </c>
      <c r="KF104" s="170">
        <f t="shared" si="551"/>
        <v>1.7683761736941674E-3</v>
      </c>
      <c r="KG104" s="170">
        <f t="shared" si="552"/>
        <v>1.8192270435113259E-3</v>
      </c>
      <c r="KH104" s="170">
        <f t="shared" si="553"/>
        <v>1.8698565365670261E-3</v>
      </c>
      <c r="KI104" s="170">
        <f t="shared" si="554"/>
        <v>1.9201661322503147E-3</v>
      </c>
      <c r="KJ104" s="170">
        <f t="shared" si="555"/>
        <v>1.9700554892991369E-3</v>
      </c>
      <c r="KK104" s="170">
        <f t="shared" si="556"/>
        <v>2.0194227626476749E-3</v>
      </c>
      <c r="KL104" s="170">
        <f t="shared" si="557"/>
        <v>2.0681649354996005E-3</v>
      </c>
      <c r="KM104" s="170">
        <f t="shared" si="558"/>
        <v>2.1161781652080432E-3</v>
      </c>
      <c r="KN104" s="170">
        <f t="shared" si="559"/>
        <v>2.1633581414188963E-3</v>
      </c>
      <c r="KO104" s="170">
        <f t="shared" si="560"/>
        <v>2.2096004548180165E-3</v>
      </c>
      <c r="KP104" s="170">
        <f t="shared" si="561"/>
        <v>2.2548009747160895E-3</v>
      </c>
      <c r="KQ104" s="170">
        <f t="shared" si="562"/>
        <v>2.2988562336085268E-3</v>
      </c>
      <c r="KR104" s="170">
        <f t="shared" si="563"/>
        <v>2.3416638167627303E-3</v>
      </c>
      <c r="KS104" s="170">
        <f t="shared" si="564"/>
        <v>2.3831227548123833E-3</v>
      </c>
      <c r="KT104" s="170">
        <f t="shared" si="565"/>
        <v>2.4231339172789395E-3</v>
      </c>
      <c r="KU104" s="170">
        <f t="shared" si="566"/>
        <v>2.4616004048949223E-3</v>
      </c>
      <c r="KV104" s="170">
        <f t="shared" si="567"/>
        <v>2.4984279385726728E-3</v>
      </c>
      <c r="KW104" s="170">
        <f t="shared" si="568"/>
        <v>2.533525242846319E-3</v>
      </c>
      <c r="KX104" s="170">
        <f t="shared" si="569"/>
        <v>2.5668044216143192E-3</v>
      </c>
      <c r="KY104" s="170">
        <f t="shared" si="570"/>
        <v>2.5981813240252972E-3</v>
      </c>
      <c r="KZ104" s="170">
        <f t="shared" si="571"/>
        <v>2.6275758983810844E-3</v>
      </c>
      <c r="LA104" s="170">
        <f t="shared" si="572"/>
        <v>2.6549125319779159E-3</v>
      </c>
      <c r="LB104" s="170">
        <f t="shared" si="573"/>
        <v>2.6801203748694313E-3</v>
      </c>
      <c r="LC104" s="170">
        <f t="shared" si="574"/>
        <v>2.7031336456131952E-3</v>
      </c>
      <c r="LD104" s="170">
        <f t="shared" si="575"/>
        <v>2.7238919171553868E-3</v>
      </c>
      <c r="LE104" s="170">
        <f t="shared" si="576"/>
        <v>2.7423403811155916E-3</v>
      </c>
      <c r="LF104" s="170">
        <f t="shared" si="577"/>
        <v>2.758430088854443E-3</v>
      </c>
      <c r="LG104" s="170">
        <f t="shared" si="578"/>
        <v>2.7721181678404261E-3</v>
      </c>
      <c r="LH104" s="170">
        <f t="shared" si="579"/>
        <v>2.7833680119774286E-3</v>
      </c>
      <c r="LI104" s="170">
        <f t="shared" si="580"/>
        <v>2.7921494447105642E-3</v>
      </c>
      <c r="LJ104" s="170">
        <f t="shared" si="581"/>
        <v>2.7984388538931466E-3</v>
      </c>
      <c r="LK104" s="170">
        <f t="shared" si="582"/>
        <v>2.802219297571228E-3</v>
      </c>
      <c r="LL104" s="170">
        <f t="shared" si="583"/>
        <v>2.8034805800224005E-3</v>
      </c>
      <c r="LM104" s="170">
        <f t="shared" si="584"/>
        <v>2.8022192975712236E-3</v>
      </c>
      <c r="LN104" s="170">
        <f t="shared" si="585"/>
        <v>2.7984388538931371E-3</v>
      </c>
      <c r="LO104" s="170">
        <f t="shared" si="586"/>
        <v>2.7921494447105499E-3</v>
      </c>
      <c r="LP104" s="170">
        <f t="shared" si="587"/>
        <v>2.7833680119774096E-3</v>
      </c>
      <c r="LQ104" s="170">
        <f t="shared" si="588"/>
        <v>2.7721181678404018E-3</v>
      </c>
      <c r="LR104" s="170">
        <f t="shared" si="589"/>
        <v>2.7584300888544144E-3</v>
      </c>
      <c r="LS104" s="170">
        <f t="shared" si="590"/>
        <v>2.7423403811155582E-3</v>
      </c>
      <c r="LT104" s="170">
        <f t="shared" si="591"/>
        <v>2.723891917155349E-3</v>
      </c>
      <c r="LU104" s="170">
        <f t="shared" si="592"/>
        <v>2.7031336456131531E-3</v>
      </c>
      <c r="LV104" s="170">
        <f t="shared" si="593"/>
        <v>2.6801203748693853E-3</v>
      </c>
      <c r="LW104" s="170">
        <f t="shared" si="594"/>
        <v>2.6549125319778651E-3</v>
      </c>
      <c r="LX104" s="170">
        <f t="shared" si="595"/>
        <v>2.6275758983810298E-3</v>
      </c>
      <c r="LY104" s="170">
        <f t="shared" si="596"/>
        <v>2.5981813240252391E-3</v>
      </c>
      <c r="LZ104" s="170">
        <f t="shared" si="597"/>
        <v>2.5668044216142572E-3</v>
      </c>
      <c r="MA104" s="170">
        <f t="shared" si="598"/>
        <v>2.533525242846254E-3</v>
      </c>
      <c r="MB104" s="170">
        <f t="shared" si="599"/>
        <v>2.4984279385726034E-3</v>
      </c>
      <c r="MC104" s="170">
        <f t="shared" si="600"/>
        <v>2.4616004048948498E-3</v>
      </c>
      <c r="MD104" s="170">
        <f t="shared" si="601"/>
        <v>2.4231339172788645E-3</v>
      </c>
      <c r="ME104" s="170">
        <f t="shared" si="602"/>
        <v>2.3831227548123052E-3</v>
      </c>
      <c r="MF104" s="170">
        <f t="shared" si="603"/>
        <v>2.3416638167626496E-3</v>
      </c>
      <c r="MG104" s="170">
        <f t="shared" si="604"/>
        <v>2.2988562336084435E-3</v>
      </c>
      <c r="MH104" s="170">
        <f t="shared" si="605"/>
        <v>2.254800974716004E-3</v>
      </c>
      <c r="MI104" s="170">
        <f t="shared" si="606"/>
        <v>2.2096004548179289E-3</v>
      </c>
      <c r="MJ104" s="170">
        <f t="shared" si="607"/>
        <v>2.163358141418807E-3</v>
      </c>
      <c r="MK104" s="170">
        <f t="shared" si="608"/>
        <v>2.1161781652079513E-3</v>
      </c>
      <c r="ML104" s="170">
        <f t="shared" si="609"/>
        <v>2.0681649354995072E-3</v>
      </c>
      <c r="MM104" s="170">
        <f t="shared" si="610"/>
        <v>2.0194227626475808E-3</v>
      </c>
      <c r="MN104" s="170">
        <f t="shared" si="611"/>
        <v>1.9700554892990419E-3</v>
      </c>
      <c r="MO104" s="170">
        <f t="shared" si="612"/>
        <v>1.9201661322502186E-3</v>
      </c>
      <c r="MP104" s="170">
        <f t="shared" si="613"/>
        <v>1.8698565365669292E-3</v>
      </c>
      <c r="MQ104" s="170">
        <f t="shared" si="614"/>
        <v>1.8192270435112283E-3</v>
      </c>
      <c r="MR104" s="170">
        <f t="shared" si="615"/>
        <v>1.7683761736940699E-3</v>
      </c>
      <c r="MS104" s="170">
        <f t="shared" si="616"/>
        <v>1.7174003267419542E-3</v>
      </c>
      <c r="MT104" s="170">
        <f t="shared" si="617"/>
        <v>1.6663934986288159E-3</v>
      </c>
      <c r="MU104" s="170">
        <f t="shared" si="618"/>
        <v>1.6154470176831055E-3</v>
      </c>
      <c r="MV104" s="170">
        <f t="shared" si="619"/>
        <v>1.5646493001355221E-3</v>
      </c>
      <c r="MW104" s="170">
        <f t="shared" si="620"/>
        <v>1.5140856259263842E-3</v>
      </c>
      <c r="MX104" s="170">
        <f t="shared" si="621"/>
        <v>1.4638379353443954E-3</v>
      </c>
      <c r="MY104" s="170">
        <f t="shared" si="622"/>
        <v>1.4139846469218048E-3</v>
      </c>
      <c r="MZ104" s="170">
        <f t="shared" si="623"/>
        <v>1.3646004968657886E-3</v>
      </c>
      <c r="NA104" s="170">
        <f t="shared" si="624"/>
        <v>1.3157564001634327E-3</v>
      </c>
      <c r="NB104" s="170">
        <f t="shared" si="625"/>
        <v>1.2675193333589834E-3</v>
      </c>
      <c r="NC104" s="170">
        <f t="shared" si="626"/>
        <v>1.2199522388680751E-3</v>
      </c>
      <c r="ND104" s="170">
        <f t="shared" si="627"/>
        <v>1.1731139505652896E-3</v>
      </c>
      <c r="NE104" s="170">
        <f t="shared" si="628"/>
        <v>1.1270591402595277E-3</v>
      </c>
      <c r="NF104" s="170">
        <f t="shared" si="629"/>
        <v>1.0818382845569669E-3</v>
      </c>
      <c r="NG104" s="170">
        <f t="shared" si="630"/>
        <v>1.0374976515045097E-3</v>
      </c>
      <c r="NH104" s="170">
        <f t="shared" si="631"/>
        <v>9.9407930630814978E-4</v>
      </c>
      <c r="NI104" s="170">
        <f t="shared" si="632"/>
        <v>9.5162113533101304E-4</v>
      </c>
      <c r="NJ104" s="170">
        <f t="shared" si="633"/>
        <v>9.1015688749541133E-4</v>
      </c>
      <c r="NK104" s="170">
        <f t="shared" si="634"/>
        <v>8.6971623214222014E-4</v>
      </c>
      <c r="NL104" s="170">
        <f t="shared" si="635"/>
        <v>8.3032483233957011E-4</v>
      </c>
      <c r="NM104" s="170">
        <f t="shared" si="636"/>
        <v>7.9200443258117305E-4</v>
      </c>
      <c r="NN104" s="170">
        <f t="shared" si="637"/>
        <v>7.5477295977267563E-4</v>
      </c>
      <c r="NO104" s="170">
        <f t="shared" si="638"/>
        <v>7.1864463637208919E-4</v>
      </c>
      <c r="NP104" s="170">
        <f t="shared" si="639"/>
        <v>6.8363010452744829E-4</v>
      </c>
      <c r="NQ104" s="170">
        <f t="shared" si="640"/>
        <v>6.4973656004112127E-4</v>
      </c>
      <c r="NR104" s="170">
        <f t="shared" si="641"/>
        <v>6.1696789498533904E-4</v>
      </c>
      <c r="NS104" s="170">
        <f t="shared" si="642"/>
        <v>5.8532484779713579E-4</v>
      </c>
      <c r="NT104" s="170">
        <f t="shared" si="643"/>
        <v>5.548051596925475E-4</v>
      </c>
      <c r="NU104" s="170">
        <f t="shared" si="644"/>
        <v>5.2540373625915003E-4</v>
      </c>
      <c r="NV104" s="170">
        <f t="shared" si="645"/>
        <v>4.9711281311225165E-4</v>
      </c>
      <c r="NW104" s="170">
        <f t="shared" si="646"/>
        <v>4.699221245327777E-4</v>
      </c>
      <c r="NX104" s="170">
        <f t="shared" si="647"/>
        <v>4.4381907404345662E-4</v>
      </c>
      <c r="NY104" s="170">
        <f t="shared" si="648"/>
        <v>4.1878890592376397E-4</v>
      </c>
      <c r="NZ104" s="170">
        <f t="shared" si="649"/>
        <v>3.9481487671255228E-4</v>
      </c>
      <c r="OA104" s="170">
        <f t="shared" si="650"/>
        <v>3.7187842579976515E-4</v>
      </c>
      <c r="OB104" s="170">
        <f t="shared" si="651"/>
        <v>3.4995934426448422E-4</v>
      </c>
      <c r="OC104" s="170">
        <f t="shared" si="652"/>
        <v>3.2903594117512968E-4</v>
      </c>
      <c r="OD104" s="170">
        <f t="shared" si="653"/>
        <v>3.090852066283478E-4</v>
      </c>
      <c r="OE104" s="170">
        <f t="shared" si="654"/>
        <v>2.9008297086534726E-4</v>
      </c>
      <c r="OF104" s="170">
        <f t="shared" si="655"/>
        <v>2.7200405886762568E-4</v>
      </c>
      <c r="OG104" s="170">
        <f t="shared" si="656"/>
        <v>2.5482243989760362E-4</v>
      </c>
      <c r="OH104" s="170">
        <f t="shared" si="657"/>
        <v>2.3851137151312789E-4</v>
      </c>
      <c r="OI104" s="170">
        <f t="shared" si="658"/>
        <v>2.230435376476383E-4</v>
      </c>
      <c r="OJ104" s="170">
        <f t="shared" si="659"/>
        <v>2.0839118040955469E-4</v>
      </c>
      <c r="OK104" s="170">
        <f t="shared" si="660"/>
        <v>1.9452622531471314E-4</v>
      </c>
      <c r="OL104" s="170">
        <f t="shared" si="661"/>
        <v>1.8142039972408601E-4</v>
      </c>
      <c r="OM104" s="170">
        <f t="shared" si="662"/>
        <v>1.6904534431523143E-4</v>
      </c>
      <c r="ON104" s="170">
        <f t="shared" si="663"/>
        <v>1.5737271746962893E-4</v>
      </c>
      <c r="OO104" s="170">
        <f t="shared" si="664"/>
        <v>1.4637429250900755E-4</v>
      </c>
      <c r="OP104" s="170">
        <f t="shared" si="665"/>
        <v>1.360220477617721E-4</v>
      </c>
      <c r="OQ104" s="170">
        <f t="shared" si="666"/>
        <v>1.2628824948547677E-4</v>
      </c>
      <c r="OR104" s="170">
        <f t="shared" si="667"/>
        <v>1.1714552771287578E-4</v>
      </c>
      <c r="OS104" s="170">
        <f t="shared" si="668"/>
        <v>1.0856694512727691E-4</v>
      </c>
      <c r="OT104" s="170">
        <f t="shared" si="669"/>
        <v>1.0052605910769836E-4</v>
      </c>
      <c r="OU104" s="170">
        <f t="shared" si="670"/>
        <v>9.2996977115637414E-5</v>
      </c>
      <c r="OV104" s="170">
        <f t="shared" si="671"/>
        <v>8.5954405623109114E-5</v>
      </c>
      <c r="OW104" s="170">
        <f t="shared" si="672"/>
        <v>7.9373692806049712E-5</v>
      </c>
      <c r="OX104" s="170">
        <f t="shared" si="673"/>
        <v>7.3230865248249692E-5</v>
      </c>
      <c r="OY104" s="170">
        <f t="shared" si="674"/>
        <v>6.7502658918782782E-5</v>
      </c>
      <c r="OZ104" s="170">
        <f t="shared" si="675"/>
        <v>6.2166544700527983E-5</v>
      </c>
      <c r="PA104" s="170">
        <f t="shared" si="676"/>
        <v>5.7200748758979794E-5</v>
      </c>
      <c r="PB104" s="170">
        <f t="shared" si="677"/>
        <v>5.258426804924021E-5</v>
      </c>
      <c r="PC104" s="170">
        <f t="shared" si="678"/>
        <v>4.8296881265050646E-5</v>
      </c>
      <c r="PD104" s="170">
        <f t="shared" si="679"/>
        <v>4.431915553711372E-5</v>
      </c>
      <c r="PE104" s="170">
        <f t="shared" si="680"/>
        <v>4.0632449188961309E-5</v>
      </c>
      <c r="PF104" s="170">
        <f t="shared" si="681"/>
        <v>3.7218910857419337E-5</v>
      </c>
      <c r="PG104" s="170">
        <f t="shared" si="682"/>
        <v>3.406147528149857E-5</v>
      </c>
      <c r="PH104" s="170">
        <f t="shared" si="683"/>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6" t="s">
        <v>77</v>
      </c>
      <c r="C106" s="427"/>
      <c r="D106" s="428"/>
      <c r="E106" s="5"/>
      <c r="F106" s="5"/>
      <c r="G106" s="5"/>
      <c r="H106" s="5"/>
      <c r="I106" s="5"/>
      <c r="K106" s="33" t="s">
        <v>86</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HP106" s="209">
        <f>IF(AND($D$112&gt;0,$D$113&gt;0),IF(OR(W104&lt;$D$112,W104=$D$112),HP104,0),"")</f>
        <v>3.1143856058498431E-5</v>
      </c>
      <c r="HQ106" s="209">
        <f t="shared" ref="HQ106:KA106" si="734">IF(AND($D$112&gt;0,$D$113&gt;0),IF(OR(X104&lt;$D$112,X104=$D$112),HQ104,0),"")</f>
        <v>3.406147528150725E-5</v>
      </c>
      <c r="HR106" s="209">
        <f t="shared" si="734"/>
        <v>3.7218910857428628E-5</v>
      </c>
      <c r="HS106" s="209">
        <f t="shared" si="734"/>
        <v>4.0632449188971229E-5</v>
      </c>
      <c r="HT106" s="209">
        <f t="shared" si="734"/>
        <v>4.4319155537124345E-5</v>
      </c>
      <c r="HU106" s="209">
        <f t="shared" si="734"/>
        <v>4.8296881265062017E-5</v>
      </c>
      <c r="HV106" s="209">
        <f t="shared" si="734"/>
        <v>5.2584268049252252E-5</v>
      </c>
      <c r="HW106" s="209">
        <f t="shared" si="734"/>
        <v>5.7200748758992614E-5</v>
      </c>
      <c r="HX106" s="209">
        <f t="shared" si="734"/>
        <v>6.2166544700541684E-5</v>
      </c>
      <c r="HY106" s="209">
        <f t="shared" si="734"/>
        <v>6.7502658918797351E-5</v>
      </c>
      <c r="HZ106" s="209">
        <f t="shared" si="734"/>
        <v>7.3230865248265141E-5</v>
      </c>
      <c r="IA106" s="209">
        <f t="shared" si="734"/>
        <v>7.9373692806066111E-5</v>
      </c>
      <c r="IB106" s="209">
        <f t="shared" si="734"/>
        <v>8.5954405623126569E-5</v>
      </c>
      <c r="IC106" s="209">
        <f t="shared" si="734"/>
        <v>9.2996977115655831E-5</v>
      </c>
      <c r="ID106" s="209">
        <f t="shared" si="734"/>
        <v>1.005260591077178E-4</v>
      </c>
      <c r="IE106" s="209">
        <f t="shared" si="734"/>
        <v>1.0856694512729746E-4</v>
      </c>
      <c r="IF106" s="209">
        <f t="shared" si="734"/>
        <v>1.1714552771289759E-4</v>
      </c>
      <c r="IG106" s="209">
        <f t="shared" si="734"/>
        <v>1.2628824948549965E-4</v>
      </c>
      <c r="IH106" s="209">
        <f t="shared" si="734"/>
        <v>1.3602204776179614E-4</v>
      </c>
      <c r="II106" s="209">
        <f t="shared" si="734"/>
        <v>1.4637429250903298E-4</v>
      </c>
      <c r="IJ106" s="209">
        <f t="shared" si="734"/>
        <v>1.5737271746965541E-4</v>
      </c>
      <c r="IK106" s="209">
        <f t="shared" si="734"/>
        <v>1.6904534431525918E-4</v>
      </c>
      <c r="IL106" s="209">
        <f t="shared" si="734"/>
        <v>1.8142039972411504E-4</v>
      </c>
      <c r="IM106" s="209">
        <f t="shared" si="734"/>
        <v>1.9452622531474366E-4</v>
      </c>
      <c r="IN106" s="209">
        <f t="shared" si="734"/>
        <v>2.0839118040958651E-4</v>
      </c>
      <c r="IO106" s="209">
        <f t="shared" si="734"/>
        <v>2.2304353764767147E-4</v>
      </c>
      <c r="IP106" s="209">
        <f t="shared" si="734"/>
        <v>2.3851137151316263E-4</v>
      </c>
      <c r="IQ106" s="209">
        <f t="shared" si="734"/>
        <v>2.5482243989763983E-4</v>
      </c>
      <c r="IR106" s="209">
        <f t="shared" si="734"/>
        <v>2.7200405886766325E-4</v>
      </c>
      <c r="IS106" s="209">
        <f t="shared" si="734"/>
        <v>2.9008297086538629E-4</v>
      </c>
      <c r="IT106" s="209">
        <f t="shared" si="734"/>
        <v>3.090852066283884E-4</v>
      </c>
      <c r="IU106" s="209">
        <f t="shared" si="734"/>
        <v>3.2903594117517174E-4</v>
      </c>
      <c r="IV106" s="209">
        <f t="shared" si="734"/>
        <v>3.4995934426452764E-4</v>
      </c>
      <c r="IW106" s="209">
        <f t="shared" si="734"/>
        <v>3.7187842579981004E-4</v>
      </c>
      <c r="IX106" s="209">
        <f t="shared" si="734"/>
        <v>3.9481487671259847E-4</v>
      </c>
      <c r="IY106" s="209">
        <f t="shared" si="734"/>
        <v>4.1878890592381173E-4</v>
      </c>
      <c r="IZ106" s="209">
        <f t="shared" si="734"/>
        <v>4.4381907404350562E-4</v>
      </c>
      <c r="JA106" s="209">
        <f t="shared" si="734"/>
        <v>4.6992212453282877E-4</v>
      </c>
      <c r="JB106" s="209">
        <f t="shared" si="734"/>
        <v>4.9711281311230467E-4</v>
      </c>
      <c r="JC106" s="209">
        <f t="shared" si="734"/>
        <v>5.2540373625920532E-4</v>
      </c>
      <c r="JD106" s="209">
        <f t="shared" si="734"/>
        <v>5.5480515969260496E-4</v>
      </c>
      <c r="JE106" s="209">
        <f t="shared" si="734"/>
        <v>5.8532484779719532E-4</v>
      </c>
      <c r="JF106" s="209">
        <f t="shared" si="734"/>
        <v>6.1696789498540063E-4</v>
      </c>
      <c r="JG106" s="209">
        <f t="shared" si="734"/>
        <v>6.4973656004118524E-4</v>
      </c>
      <c r="JH106" s="209">
        <f t="shared" si="734"/>
        <v>6.8363010452751431E-4</v>
      </c>
      <c r="JI106" s="209">
        <f t="shared" si="734"/>
        <v>7.1864463637215728E-4</v>
      </c>
      <c r="JJ106" s="209">
        <f t="shared" si="734"/>
        <v>7.54772959772746E-4</v>
      </c>
      <c r="JK106" s="209">
        <f t="shared" si="734"/>
        <v>7.920044325812458E-4</v>
      </c>
      <c r="JL106" s="209">
        <f t="shared" si="734"/>
        <v>8.303248323396447E-4</v>
      </c>
      <c r="JM106" s="209">
        <f t="shared" si="734"/>
        <v>8.6971623214229658E-4</v>
      </c>
      <c r="JN106" s="209">
        <f t="shared" si="734"/>
        <v>9.1015688749549004E-4</v>
      </c>
      <c r="JO106" s="209">
        <f t="shared" si="734"/>
        <v>9.5162113533109349E-4</v>
      </c>
      <c r="JP106" s="209">
        <f t="shared" si="734"/>
        <v>9.9407930630823196E-4</v>
      </c>
      <c r="JQ106" s="209">
        <f t="shared" si="734"/>
        <v>1.0374976515045941E-3</v>
      </c>
      <c r="JR106" s="209">
        <f t="shared" si="734"/>
        <v>1.0818382845570527E-3</v>
      </c>
      <c r="JS106" s="209">
        <f t="shared" si="734"/>
        <v>1.1270591402596153E-3</v>
      </c>
      <c r="JT106" s="209">
        <f t="shared" si="734"/>
        <v>1.1731139505653789E-3</v>
      </c>
      <c r="JU106" s="209">
        <f t="shared" si="734"/>
        <v>1.2199522388681655E-3</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0</v>
      </c>
      <c r="JV107" s="209">
        <f t="shared" si="738"/>
        <v>1.2675193333590755E-3</v>
      </c>
      <c r="JW107" s="209">
        <f t="shared" si="738"/>
        <v>1.3157564001635255E-3</v>
      </c>
      <c r="JX107" s="209">
        <f t="shared" si="738"/>
        <v>1.3646004968658827E-3</v>
      </c>
      <c r="JY107" s="209">
        <f t="shared" si="738"/>
        <v>1.4139846469219E-3</v>
      </c>
      <c r="JZ107" s="209">
        <f t="shared" si="738"/>
        <v>1.4638379353444913E-3</v>
      </c>
      <c r="KA107" s="209">
        <f t="shared" si="738"/>
        <v>1.5140856259264809E-3</v>
      </c>
      <c r="KB107" s="209">
        <f t="shared" ref="KB107:MM107" si="739">IF(AND($D$112&gt;0,$D$113&gt;0),IF(AND(CI104&gt;$D$112,OR(CI104&lt;$D$113,CI104=$D$113)),KB104,0),"")</f>
        <v>1.564649300135619E-3</v>
      </c>
      <c r="KC107" s="209">
        <f t="shared" si="739"/>
        <v>1.6154470176832031E-3</v>
      </c>
      <c r="KD107" s="209">
        <f t="shared" si="739"/>
        <v>1.6663934986289135E-3</v>
      </c>
      <c r="KE107" s="209">
        <f t="shared" si="739"/>
        <v>1.7174003267420518E-3</v>
      </c>
      <c r="KF107" s="209">
        <f t="shared" si="739"/>
        <v>1.7683761736941674E-3</v>
      </c>
      <c r="KG107" s="209">
        <f t="shared" si="739"/>
        <v>1.8192270435113259E-3</v>
      </c>
      <c r="KH107" s="209">
        <f t="shared" si="739"/>
        <v>1.8698565365670261E-3</v>
      </c>
      <c r="KI107" s="209">
        <f t="shared" si="739"/>
        <v>1.9201661322503147E-3</v>
      </c>
      <c r="KJ107" s="209">
        <f t="shared" si="739"/>
        <v>1.9700554892991369E-3</v>
      </c>
      <c r="KK107" s="209">
        <f t="shared" si="739"/>
        <v>2.0194227626476749E-3</v>
      </c>
      <c r="KL107" s="209">
        <f t="shared" si="739"/>
        <v>2.0681649354996005E-3</v>
      </c>
      <c r="KM107" s="209">
        <f t="shared" si="739"/>
        <v>2.1161781652080432E-3</v>
      </c>
      <c r="KN107" s="209">
        <f t="shared" si="739"/>
        <v>2.1633581414188963E-3</v>
      </c>
      <c r="KO107" s="209">
        <f t="shared" si="739"/>
        <v>2.2096004548180165E-3</v>
      </c>
      <c r="KP107" s="209">
        <f t="shared" si="739"/>
        <v>2.2548009747160895E-3</v>
      </c>
      <c r="KQ107" s="209">
        <f t="shared" si="739"/>
        <v>2.2988562336085268E-3</v>
      </c>
      <c r="KR107" s="209">
        <f t="shared" si="739"/>
        <v>2.3416638167627303E-3</v>
      </c>
      <c r="KS107" s="209">
        <f t="shared" si="739"/>
        <v>2.3831227548123833E-3</v>
      </c>
      <c r="KT107" s="209">
        <f t="shared" si="739"/>
        <v>2.4231339172789395E-3</v>
      </c>
      <c r="KU107" s="209">
        <f t="shared" si="739"/>
        <v>2.4616004048949223E-3</v>
      </c>
      <c r="KV107" s="209">
        <f t="shared" si="739"/>
        <v>2.4984279385726728E-3</v>
      </c>
      <c r="KW107" s="209">
        <f t="shared" si="739"/>
        <v>2.533525242846319E-3</v>
      </c>
      <c r="KX107" s="209">
        <f t="shared" si="739"/>
        <v>2.5668044216143192E-3</v>
      </c>
      <c r="KY107" s="209">
        <f t="shared" si="739"/>
        <v>2.5981813240252972E-3</v>
      </c>
      <c r="KZ107" s="209">
        <f t="shared" si="739"/>
        <v>2.6275758983810844E-3</v>
      </c>
      <c r="LA107" s="209">
        <f t="shared" si="739"/>
        <v>2.6549125319779159E-3</v>
      </c>
      <c r="LB107" s="209">
        <f t="shared" si="739"/>
        <v>2.6801203748694313E-3</v>
      </c>
      <c r="LC107" s="209">
        <f t="shared" si="739"/>
        <v>2.7031336456131952E-3</v>
      </c>
      <c r="LD107" s="209">
        <f t="shared" si="739"/>
        <v>2.7238919171553868E-3</v>
      </c>
      <c r="LE107" s="209">
        <f t="shared" si="739"/>
        <v>2.7423403811155916E-3</v>
      </c>
      <c r="LF107" s="209">
        <f t="shared" si="739"/>
        <v>2.758430088854443E-3</v>
      </c>
      <c r="LG107" s="209">
        <f t="shared" si="739"/>
        <v>2.7721181678404261E-3</v>
      </c>
      <c r="LH107" s="209">
        <f t="shared" si="739"/>
        <v>2.7833680119774286E-3</v>
      </c>
      <c r="LI107" s="209">
        <f t="shared" si="739"/>
        <v>2.7921494447105642E-3</v>
      </c>
      <c r="LJ107" s="209">
        <f t="shared" si="739"/>
        <v>2.7984388538931466E-3</v>
      </c>
      <c r="LK107" s="209">
        <f t="shared" si="739"/>
        <v>2.802219297571228E-3</v>
      </c>
      <c r="LL107" s="209">
        <f t="shared" si="739"/>
        <v>2.8034805800224005E-3</v>
      </c>
      <c r="LM107" s="209">
        <f t="shared" si="739"/>
        <v>2.8022192975712236E-3</v>
      </c>
      <c r="LN107" s="209">
        <f t="shared" si="739"/>
        <v>2.7984388538931371E-3</v>
      </c>
      <c r="LO107" s="209">
        <f t="shared" si="739"/>
        <v>2.7921494447105499E-3</v>
      </c>
      <c r="LP107" s="209">
        <f t="shared" si="739"/>
        <v>2.7833680119774096E-3</v>
      </c>
      <c r="LQ107" s="209">
        <f t="shared" si="739"/>
        <v>2.7721181678404018E-3</v>
      </c>
      <c r="LR107" s="209">
        <f t="shared" si="739"/>
        <v>2.7584300888544144E-3</v>
      </c>
      <c r="LS107" s="209">
        <f t="shared" si="739"/>
        <v>2.7423403811155582E-3</v>
      </c>
      <c r="LT107" s="209">
        <f t="shared" si="739"/>
        <v>2.723891917155349E-3</v>
      </c>
      <c r="LU107" s="209">
        <f t="shared" si="739"/>
        <v>2.7031336456131531E-3</v>
      </c>
      <c r="LV107" s="209">
        <f t="shared" si="739"/>
        <v>2.6801203748693853E-3</v>
      </c>
      <c r="LW107" s="209">
        <f t="shared" si="739"/>
        <v>2.6549125319778651E-3</v>
      </c>
      <c r="LX107" s="209">
        <f t="shared" si="739"/>
        <v>2.6275758983810298E-3</v>
      </c>
      <c r="LY107" s="209">
        <f t="shared" si="739"/>
        <v>2.5981813240252391E-3</v>
      </c>
      <c r="LZ107" s="209">
        <f t="shared" si="739"/>
        <v>2.5668044216142572E-3</v>
      </c>
      <c r="MA107" s="209">
        <f t="shared" si="739"/>
        <v>2.533525242846254E-3</v>
      </c>
      <c r="MB107" s="209">
        <f t="shared" si="739"/>
        <v>2.4984279385726034E-3</v>
      </c>
      <c r="MC107" s="209">
        <f t="shared" si="739"/>
        <v>2.4616004048948498E-3</v>
      </c>
      <c r="MD107" s="209">
        <f t="shared" si="739"/>
        <v>2.4231339172788645E-3</v>
      </c>
      <c r="ME107" s="209">
        <f t="shared" si="739"/>
        <v>2.3831227548123052E-3</v>
      </c>
      <c r="MF107" s="209">
        <f t="shared" si="739"/>
        <v>2.3416638167626496E-3</v>
      </c>
      <c r="MG107" s="209">
        <f t="shared" si="739"/>
        <v>2.2988562336084435E-3</v>
      </c>
      <c r="MH107" s="209">
        <f t="shared" si="739"/>
        <v>2.254800974716004E-3</v>
      </c>
      <c r="MI107" s="209">
        <f t="shared" si="739"/>
        <v>2.2096004548179289E-3</v>
      </c>
      <c r="MJ107" s="209">
        <f t="shared" si="739"/>
        <v>2.163358141418807E-3</v>
      </c>
      <c r="MK107" s="209">
        <f t="shared" si="739"/>
        <v>2.1161781652079513E-3</v>
      </c>
      <c r="ML107" s="209">
        <f t="shared" si="739"/>
        <v>2.0681649354995072E-3</v>
      </c>
      <c r="MM107" s="209">
        <f t="shared" si="739"/>
        <v>2.0194227626475808E-3</v>
      </c>
      <c r="MN107" s="209">
        <f t="shared" ref="MN107:OY107" si="740">IF(AND($D$112&gt;0,$D$113&gt;0),IF(AND(EU104&gt;$D$112,OR(EU104&lt;$D$113,EU104=$D$113)),MN104,0),"")</f>
        <v>1.9700554892990419E-3</v>
      </c>
      <c r="MO107" s="209">
        <f t="shared" si="740"/>
        <v>1.9201661322502186E-3</v>
      </c>
      <c r="MP107" s="209">
        <f t="shared" si="740"/>
        <v>1.8698565365669292E-3</v>
      </c>
      <c r="MQ107" s="209">
        <f t="shared" si="740"/>
        <v>1.8192270435112283E-3</v>
      </c>
      <c r="MR107" s="209">
        <f t="shared" si="740"/>
        <v>1.7683761736940699E-3</v>
      </c>
      <c r="MS107" s="209">
        <f t="shared" si="740"/>
        <v>1.7174003267419542E-3</v>
      </c>
      <c r="MT107" s="209">
        <f t="shared" si="740"/>
        <v>1.6663934986288159E-3</v>
      </c>
      <c r="MU107" s="209">
        <f t="shared" si="740"/>
        <v>1.6154470176831055E-3</v>
      </c>
      <c r="MV107" s="209">
        <f t="shared" si="740"/>
        <v>1.5646493001355221E-3</v>
      </c>
      <c r="MW107" s="209">
        <f t="shared" si="740"/>
        <v>1.5140856259263842E-3</v>
      </c>
      <c r="MX107" s="209">
        <f t="shared" si="740"/>
        <v>1.4638379353443954E-3</v>
      </c>
      <c r="MY107" s="209">
        <f t="shared" si="740"/>
        <v>1.4139846469218048E-3</v>
      </c>
      <c r="MZ107" s="209">
        <f t="shared" si="740"/>
        <v>1.3646004968657886E-3</v>
      </c>
      <c r="NA107" s="209">
        <f t="shared" si="740"/>
        <v>1.3157564001634327E-3</v>
      </c>
      <c r="NB107" s="209">
        <f t="shared" si="740"/>
        <v>1.2675193333589834E-3</v>
      </c>
      <c r="NC107" s="209">
        <f t="shared" si="740"/>
        <v>0</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1.2199522388680751E-3</v>
      </c>
      <c r="ND108" s="209">
        <f t="shared" si="744"/>
        <v>1.1731139505652896E-3</v>
      </c>
      <c r="NE108" s="209">
        <f t="shared" si="744"/>
        <v>1.1270591402595277E-3</v>
      </c>
      <c r="NF108" s="209">
        <f t="shared" si="744"/>
        <v>1.0818382845569669E-3</v>
      </c>
      <c r="NG108" s="209">
        <f t="shared" si="744"/>
        <v>1.0374976515045097E-3</v>
      </c>
      <c r="NH108" s="209">
        <f t="shared" si="744"/>
        <v>9.9407930630814978E-4</v>
      </c>
      <c r="NI108" s="209">
        <f t="shared" si="744"/>
        <v>9.5162113533101304E-4</v>
      </c>
      <c r="NJ108" s="209">
        <f t="shared" si="744"/>
        <v>9.1015688749541133E-4</v>
      </c>
      <c r="NK108" s="209">
        <f t="shared" si="744"/>
        <v>8.6971623214222014E-4</v>
      </c>
      <c r="NL108" s="209">
        <f t="shared" si="744"/>
        <v>8.3032483233957011E-4</v>
      </c>
      <c r="NM108" s="209">
        <f t="shared" si="744"/>
        <v>7.9200443258117305E-4</v>
      </c>
      <c r="NN108" s="209">
        <f t="shared" si="744"/>
        <v>7.5477295977267563E-4</v>
      </c>
      <c r="NO108" s="209">
        <f t="shared" si="744"/>
        <v>7.1864463637208919E-4</v>
      </c>
      <c r="NP108" s="209">
        <f t="shared" si="744"/>
        <v>6.8363010452744829E-4</v>
      </c>
      <c r="NQ108" s="209">
        <f t="shared" si="744"/>
        <v>6.4973656004112127E-4</v>
      </c>
      <c r="NR108" s="209">
        <f t="shared" si="744"/>
        <v>6.1696789498533904E-4</v>
      </c>
      <c r="NS108" s="209">
        <f t="shared" si="744"/>
        <v>5.8532484779713579E-4</v>
      </c>
      <c r="NT108" s="209">
        <f t="shared" si="744"/>
        <v>5.548051596925475E-4</v>
      </c>
      <c r="NU108" s="209">
        <f t="shared" si="744"/>
        <v>5.2540373625915003E-4</v>
      </c>
      <c r="NV108" s="209">
        <f t="shared" si="744"/>
        <v>4.9711281311225165E-4</v>
      </c>
      <c r="NW108" s="209">
        <f t="shared" si="744"/>
        <v>4.699221245327777E-4</v>
      </c>
      <c r="NX108" s="209">
        <f t="shared" si="744"/>
        <v>4.4381907404345662E-4</v>
      </c>
      <c r="NY108" s="209">
        <f t="shared" si="744"/>
        <v>4.1878890592376397E-4</v>
      </c>
      <c r="NZ108" s="209">
        <f t="shared" si="744"/>
        <v>3.9481487671255228E-4</v>
      </c>
      <c r="OA108" s="209">
        <f t="shared" si="744"/>
        <v>3.7187842579976515E-4</v>
      </c>
      <c r="OB108" s="209">
        <f t="shared" si="744"/>
        <v>3.4995934426448422E-4</v>
      </c>
      <c r="OC108" s="209">
        <f t="shared" si="744"/>
        <v>3.2903594117512968E-4</v>
      </c>
      <c r="OD108" s="209">
        <f t="shared" si="744"/>
        <v>3.090852066283478E-4</v>
      </c>
      <c r="OE108" s="209">
        <f t="shared" si="744"/>
        <v>2.9008297086534726E-4</v>
      </c>
      <c r="OF108" s="209">
        <f t="shared" si="744"/>
        <v>2.7200405886762568E-4</v>
      </c>
      <c r="OG108" s="209">
        <f t="shared" si="744"/>
        <v>2.5482243989760362E-4</v>
      </c>
      <c r="OH108" s="209">
        <f t="shared" si="744"/>
        <v>2.3851137151312789E-4</v>
      </c>
      <c r="OI108" s="209">
        <f t="shared" si="744"/>
        <v>2.230435376476383E-4</v>
      </c>
      <c r="OJ108" s="209">
        <f t="shared" si="744"/>
        <v>2.0839118040955469E-4</v>
      </c>
      <c r="OK108" s="209">
        <f t="shared" si="744"/>
        <v>1.9452622531471314E-4</v>
      </c>
      <c r="OL108" s="209">
        <f t="shared" si="744"/>
        <v>1.8142039972408601E-4</v>
      </c>
      <c r="OM108" s="209">
        <f t="shared" si="744"/>
        <v>1.6904534431523143E-4</v>
      </c>
      <c r="ON108" s="209">
        <f t="shared" si="744"/>
        <v>1.5737271746962893E-4</v>
      </c>
      <c r="OO108" s="209">
        <f t="shared" si="744"/>
        <v>1.4637429250900755E-4</v>
      </c>
      <c r="OP108" s="209">
        <f t="shared" si="744"/>
        <v>1.360220477617721E-4</v>
      </c>
      <c r="OQ108" s="209">
        <f t="shared" si="744"/>
        <v>1.2628824948547677E-4</v>
      </c>
      <c r="OR108" s="209">
        <f t="shared" si="744"/>
        <v>1.1714552771287578E-4</v>
      </c>
      <c r="OS108" s="209">
        <f t="shared" si="744"/>
        <v>1.0856694512727691E-4</v>
      </c>
      <c r="OT108" s="209">
        <f t="shared" si="744"/>
        <v>1.0052605910769836E-4</v>
      </c>
      <c r="OU108" s="209">
        <f t="shared" si="744"/>
        <v>9.2996977115637414E-5</v>
      </c>
      <c r="OV108" s="209">
        <f t="shared" si="744"/>
        <v>8.5954405623109114E-5</v>
      </c>
      <c r="OW108" s="209">
        <f t="shared" si="744"/>
        <v>7.9373692806049712E-5</v>
      </c>
      <c r="OX108" s="209">
        <f t="shared" si="744"/>
        <v>7.3230865248249692E-5</v>
      </c>
      <c r="OY108" s="209">
        <f t="shared" si="744"/>
        <v>6.7502658918782782E-5</v>
      </c>
      <c r="OZ108" s="209">
        <f t="shared" ref="OZ108:PH108" si="745">IF(AND($D$112&gt;0,$D$113&gt;0),IF(AND(HG104&gt;$D$113),OZ104,0),"")</f>
        <v>6.2166544700527983E-5</v>
      </c>
      <c r="PA108" s="209">
        <f t="shared" si="745"/>
        <v>5.7200748758979794E-5</v>
      </c>
      <c r="PB108" s="209">
        <f t="shared" si="745"/>
        <v>5.258426804924021E-5</v>
      </c>
      <c r="PC108" s="209">
        <f t="shared" si="745"/>
        <v>4.8296881265050646E-5</v>
      </c>
      <c r="PD108" s="209">
        <f t="shared" si="745"/>
        <v>4.431915553711372E-5</v>
      </c>
      <c r="PE108" s="209">
        <f t="shared" si="745"/>
        <v>4.0632449188961309E-5</v>
      </c>
      <c r="PF108" s="209">
        <f t="shared" si="745"/>
        <v>3.7218910857419337E-5</v>
      </c>
      <c r="PG108" s="209">
        <f t="shared" si="745"/>
        <v>3.406147528149857E-5</v>
      </c>
      <c r="PH108" s="209">
        <f t="shared" si="745"/>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746">MAX(HQ106:HQ108)</f>
        <v>3.406147528150725E-5</v>
      </c>
      <c r="HR109" s="260">
        <f t="shared" si="746"/>
        <v>3.7218910857428628E-5</v>
      </c>
      <c r="HS109" s="260">
        <f t="shared" si="746"/>
        <v>4.0632449188971229E-5</v>
      </c>
      <c r="HT109" s="260">
        <f t="shared" si="746"/>
        <v>4.4319155537124345E-5</v>
      </c>
      <c r="HU109" s="260">
        <f t="shared" si="746"/>
        <v>4.8296881265062017E-5</v>
      </c>
      <c r="HV109" s="260">
        <f t="shared" si="746"/>
        <v>5.2584268049252252E-5</v>
      </c>
      <c r="HW109" s="260">
        <f t="shared" si="746"/>
        <v>5.7200748758992614E-5</v>
      </c>
      <c r="HX109" s="260">
        <f t="shared" si="746"/>
        <v>6.2166544700541684E-5</v>
      </c>
      <c r="HY109" s="260">
        <f t="shared" si="746"/>
        <v>6.7502658918797351E-5</v>
      </c>
      <c r="HZ109" s="260">
        <f t="shared" si="746"/>
        <v>7.3230865248265141E-5</v>
      </c>
      <c r="IA109" s="260">
        <f t="shared" si="746"/>
        <v>7.9373692806066111E-5</v>
      </c>
      <c r="IB109" s="260">
        <f t="shared" si="746"/>
        <v>8.5954405623126569E-5</v>
      </c>
      <c r="IC109" s="260">
        <f t="shared" si="746"/>
        <v>9.2996977115655831E-5</v>
      </c>
      <c r="ID109" s="260">
        <f t="shared" si="746"/>
        <v>1.005260591077178E-4</v>
      </c>
      <c r="IE109" s="260">
        <f t="shared" si="746"/>
        <v>1.0856694512729746E-4</v>
      </c>
      <c r="IF109" s="260">
        <f t="shared" si="746"/>
        <v>1.1714552771289759E-4</v>
      </c>
      <c r="IG109" s="260">
        <f t="shared" si="746"/>
        <v>1.2628824948549965E-4</v>
      </c>
      <c r="IH109" s="260">
        <f t="shared" si="746"/>
        <v>1.3602204776179614E-4</v>
      </c>
      <c r="II109" s="260">
        <f t="shared" si="746"/>
        <v>1.4637429250903298E-4</v>
      </c>
      <c r="IJ109" s="260">
        <f t="shared" si="746"/>
        <v>1.5737271746965541E-4</v>
      </c>
      <c r="IK109" s="260">
        <f t="shared" si="746"/>
        <v>1.6904534431525918E-4</v>
      </c>
      <c r="IL109" s="260">
        <f t="shared" si="746"/>
        <v>1.8142039972411504E-4</v>
      </c>
      <c r="IM109" s="260">
        <f t="shared" si="746"/>
        <v>1.9452622531474366E-4</v>
      </c>
      <c r="IN109" s="260">
        <f t="shared" si="746"/>
        <v>2.0839118040958651E-4</v>
      </c>
      <c r="IO109" s="260">
        <f t="shared" si="746"/>
        <v>2.2304353764767147E-4</v>
      </c>
      <c r="IP109" s="260">
        <f t="shared" si="746"/>
        <v>2.3851137151316263E-4</v>
      </c>
      <c r="IQ109" s="260">
        <f t="shared" si="746"/>
        <v>2.5482243989763983E-4</v>
      </c>
      <c r="IR109" s="260">
        <f t="shared" si="746"/>
        <v>2.7200405886766325E-4</v>
      </c>
      <c r="IS109" s="260">
        <f t="shared" si="746"/>
        <v>2.9008297086538629E-4</v>
      </c>
      <c r="IT109" s="260">
        <f t="shared" si="746"/>
        <v>3.090852066283884E-4</v>
      </c>
      <c r="IU109" s="260">
        <f t="shared" si="746"/>
        <v>3.2903594117517174E-4</v>
      </c>
      <c r="IV109" s="260">
        <f t="shared" si="746"/>
        <v>3.4995934426452764E-4</v>
      </c>
      <c r="IW109" s="260">
        <f t="shared" si="746"/>
        <v>3.7187842579981004E-4</v>
      </c>
      <c r="IX109" s="260">
        <f t="shared" si="746"/>
        <v>3.9481487671259847E-4</v>
      </c>
      <c r="IY109" s="260">
        <f t="shared" si="746"/>
        <v>4.1878890592381173E-4</v>
      </c>
      <c r="IZ109" s="260">
        <f t="shared" si="746"/>
        <v>4.4381907404350562E-4</v>
      </c>
      <c r="JA109" s="260">
        <f t="shared" si="746"/>
        <v>4.6992212453282877E-4</v>
      </c>
      <c r="JB109" s="260">
        <f t="shared" si="746"/>
        <v>4.9711281311230467E-4</v>
      </c>
      <c r="JC109" s="260">
        <f t="shared" si="746"/>
        <v>5.2540373625920532E-4</v>
      </c>
      <c r="JD109" s="260">
        <f t="shared" si="746"/>
        <v>5.5480515969260496E-4</v>
      </c>
      <c r="JE109" s="260">
        <f t="shared" si="746"/>
        <v>5.8532484779719532E-4</v>
      </c>
      <c r="JF109" s="260">
        <f t="shared" si="746"/>
        <v>6.1696789498540063E-4</v>
      </c>
      <c r="JG109" s="260">
        <f t="shared" si="746"/>
        <v>6.4973656004118524E-4</v>
      </c>
      <c r="JH109" s="260">
        <f t="shared" si="746"/>
        <v>6.8363010452751431E-4</v>
      </c>
      <c r="JI109" s="260">
        <f t="shared" si="746"/>
        <v>7.1864463637215728E-4</v>
      </c>
      <c r="JJ109" s="260">
        <f t="shared" si="746"/>
        <v>7.54772959772746E-4</v>
      </c>
      <c r="JK109" s="260">
        <f t="shared" si="746"/>
        <v>7.920044325812458E-4</v>
      </c>
      <c r="JL109" s="260">
        <f t="shared" si="746"/>
        <v>8.303248323396447E-4</v>
      </c>
      <c r="JM109" s="260">
        <f t="shared" si="746"/>
        <v>8.6971623214229658E-4</v>
      </c>
      <c r="JN109" s="260">
        <f t="shared" si="746"/>
        <v>9.1015688749549004E-4</v>
      </c>
      <c r="JO109" s="260">
        <f t="shared" si="746"/>
        <v>9.5162113533109349E-4</v>
      </c>
      <c r="JP109" s="260">
        <f t="shared" si="746"/>
        <v>9.9407930630823196E-4</v>
      </c>
      <c r="JQ109" s="260">
        <f t="shared" si="746"/>
        <v>1.0374976515045941E-3</v>
      </c>
      <c r="JR109" s="260">
        <f t="shared" si="746"/>
        <v>1.0818382845570527E-3</v>
      </c>
      <c r="JS109" s="260">
        <f t="shared" si="746"/>
        <v>1.1270591402596153E-3</v>
      </c>
      <c r="JT109" s="260">
        <f t="shared" si="746"/>
        <v>1.1731139505653789E-3</v>
      </c>
      <c r="JU109" s="260">
        <f t="shared" si="746"/>
        <v>1.2199522388681655E-3</v>
      </c>
      <c r="JV109" s="260">
        <f t="shared" si="746"/>
        <v>1.2675193333590755E-3</v>
      </c>
      <c r="JW109" s="260">
        <f t="shared" si="746"/>
        <v>1.3157564001635255E-3</v>
      </c>
      <c r="JX109" s="260">
        <f t="shared" si="746"/>
        <v>1.3646004968658827E-3</v>
      </c>
      <c r="JY109" s="260">
        <f t="shared" si="746"/>
        <v>1.4139846469219E-3</v>
      </c>
      <c r="JZ109" s="260">
        <f t="shared" si="746"/>
        <v>1.4638379353444913E-3</v>
      </c>
      <c r="KA109" s="260">
        <f t="shared" si="746"/>
        <v>1.5140856259264809E-3</v>
      </c>
      <c r="KB109" s="260">
        <f t="shared" si="746"/>
        <v>1.564649300135619E-3</v>
      </c>
      <c r="KC109" s="260">
        <f t="shared" ref="KC109:MN109" si="747">MAX(KC106:KC108)</f>
        <v>1.6154470176832031E-3</v>
      </c>
      <c r="KD109" s="260">
        <f t="shared" si="747"/>
        <v>1.6663934986289135E-3</v>
      </c>
      <c r="KE109" s="260">
        <f t="shared" si="747"/>
        <v>1.7174003267420518E-3</v>
      </c>
      <c r="KF109" s="260">
        <f t="shared" si="747"/>
        <v>1.7683761736941674E-3</v>
      </c>
      <c r="KG109" s="260">
        <f t="shared" si="747"/>
        <v>1.8192270435113259E-3</v>
      </c>
      <c r="KH109" s="260">
        <f t="shared" si="747"/>
        <v>1.8698565365670261E-3</v>
      </c>
      <c r="KI109" s="260">
        <f t="shared" si="747"/>
        <v>1.9201661322503147E-3</v>
      </c>
      <c r="KJ109" s="260">
        <f t="shared" si="747"/>
        <v>1.9700554892991369E-3</v>
      </c>
      <c r="KK109" s="260">
        <f t="shared" si="747"/>
        <v>2.0194227626476749E-3</v>
      </c>
      <c r="KL109" s="260">
        <f t="shared" si="747"/>
        <v>2.0681649354996005E-3</v>
      </c>
      <c r="KM109" s="260">
        <f t="shared" si="747"/>
        <v>2.1161781652080432E-3</v>
      </c>
      <c r="KN109" s="260">
        <f t="shared" si="747"/>
        <v>2.1633581414188963E-3</v>
      </c>
      <c r="KO109" s="260">
        <f t="shared" si="747"/>
        <v>2.2096004548180165E-3</v>
      </c>
      <c r="KP109" s="260">
        <f t="shared" si="747"/>
        <v>2.2548009747160895E-3</v>
      </c>
      <c r="KQ109" s="260">
        <f t="shared" si="747"/>
        <v>2.2988562336085268E-3</v>
      </c>
      <c r="KR109" s="260">
        <f t="shared" si="747"/>
        <v>2.3416638167627303E-3</v>
      </c>
      <c r="KS109" s="260">
        <f t="shared" si="747"/>
        <v>2.3831227548123833E-3</v>
      </c>
      <c r="KT109" s="260">
        <f t="shared" si="747"/>
        <v>2.4231339172789395E-3</v>
      </c>
      <c r="KU109" s="260">
        <f t="shared" si="747"/>
        <v>2.4616004048949223E-3</v>
      </c>
      <c r="KV109" s="260">
        <f t="shared" si="747"/>
        <v>2.4984279385726728E-3</v>
      </c>
      <c r="KW109" s="260">
        <f t="shared" si="747"/>
        <v>2.533525242846319E-3</v>
      </c>
      <c r="KX109" s="260">
        <f t="shared" si="747"/>
        <v>2.5668044216143192E-3</v>
      </c>
      <c r="KY109" s="260">
        <f t="shared" si="747"/>
        <v>2.5981813240252972E-3</v>
      </c>
      <c r="KZ109" s="260">
        <f t="shared" si="747"/>
        <v>2.6275758983810844E-3</v>
      </c>
      <c r="LA109" s="260">
        <f t="shared" si="747"/>
        <v>2.6549125319779159E-3</v>
      </c>
      <c r="LB109" s="260">
        <f t="shared" si="747"/>
        <v>2.6801203748694313E-3</v>
      </c>
      <c r="LC109" s="260">
        <f t="shared" si="747"/>
        <v>2.7031336456131952E-3</v>
      </c>
      <c r="LD109" s="260">
        <f t="shared" si="747"/>
        <v>2.7238919171553868E-3</v>
      </c>
      <c r="LE109" s="260">
        <f t="shared" si="747"/>
        <v>2.7423403811155916E-3</v>
      </c>
      <c r="LF109" s="260">
        <f t="shared" si="747"/>
        <v>2.758430088854443E-3</v>
      </c>
      <c r="LG109" s="260">
        <f t="shared" si="747"/>
        <v>2.7721181678404261E-3</v>
      </c>
      <c r="LH109" s="260">
        <f t="shared" si="747"/>
        <v>2.7833680119774286E-3</v>
      </c>
      <c r="LI109" s="260">
        <f t="shared" si="747"/>
        <v>2.7921494447105642E-3</v>
      </c>
      <c r="LJ109" s="260">
        <f t="shared" si="747"/>
        <v>2.7984388538931466E-3</v>
      </c>
      <c r="LK109" s="260">
        <f t="shared" si="747"/>
        <v>2.802219297571228E-3</v>
      </c>
      <c r="LL109" s="260">
        <f t="shared" si="747"/>
        <v>2.8034805800224005E-3</v>
      </c>
      <c r="LM109" s="260">
        <f t="shared" si="747"/>
        <v>2.8022192975712236E-3</v>
      </c>
      <c r="LN109" s="260">
        <f t="shared" si="747"/>
        <v>2.7984388538931371E-3</v>
      </c>
      <c r="LO109" s="260">
        <f t="shared" si="747"/>
        <v>2.7921494447105499E-3</v>
      </c>
      <c r="LP109" s="260">
        <f t="shared" si="747"/>
        <v>2.7833680119774096E-3</v>
      </c>
      <c r="LQ109" s="260">
        <f t="shared" si="747"/>
        <v>2.7721181678404018E-3</v>
      </c>
      <c r="LR109" s="260">
        <f t="shared" si="747"/>
        <v>2.7584300888544144E-3</v>
      </c>
      <c r="LS109" s="260">
        <f t="shared" si="747"/>
        <v>2.7423403811155582E-3</v>
      </c>
      <c r="LT109" s="260">
        <f t="shared" si="747"/>
        <v>2.723891917155349E-3</v>
      </c>
      <c r="LU109" s="260">
        <f t="shared" si="747"/>
        <v>2.7031336456131531E-3</v>
      </c>
      <c r="LV109" s="260">
        <f t="shared" si="747"/>
        <v>2.6801203748693853E-3</v>
      </c>
      <c r="LW109" s="260">
        <f t="shared" si="747"/>
        <v>2.6549125319778651E-3</v>
      </c>
      <c r="LX109" s="260">
        <f t="shared" si="747"/>
        <v>2.6275758983810298E-3</v>
      </c>
      <c r="LY109" s="260">
        <f t="shared" si="747"/>
        <v>2.5981813240252391E-3</v>
      </c>
      <c r="LZ109" s="260">
        <f t="shared" si="747"/>
        <v>2.5668044216142572E-3</v>
      </c>
      <c r="MA109" s="260">
        <f t="shared" si="747"/>
        <v>2.533525242846254E-3</v>
      </c>
      <c r="MB109" s="260">
        <f t="shared" si="747"/>
        <v>2.4984279385726034E-3</v>
      </c>
      <c r="MC109" s="260">
        <f t="shared" si="747"/>
        <v>2.4616004048948498E-3</v>
      </c>
      <c r="MD109" s="260">
        <f t="shared" si="747"/>
        <v>2.4231339172788645E-3</v>
      </c>
      <c r="ME109" s="260">
        <f t="shared" si="747"/>
        <v>2.3831227548123052E-3</v>
      </c>
      <c r="MF109" s="260">
        <f t="shared" si="747"/>
        <v>2.3416638167626496E-3</v>
      </c>
      <c r="MG109" s="260">
        <f t="shared" si="747"/>
        <v>2.2988562336084435E-3</v>
      </c>
      <c r="MH109" s="260">
        <f t="shared" si="747"/>
        <v>2.254800974716004E-3</v>
      </c>
      <c r="MI109" s="260">
        <f t="shared" si="747"/>
        <v>2.2096004548179289E-3</v>
      </c>
      <c r="MJ109" s="260">
        <f t="shared" si="747"/>
        <v>2.163358141418807E-3</v>
      </c>
      <c r="MK109" s="260">
        <f t="shared" si="747"/>
        <v>2.1161781652079513E-3</v>
      </c>
      <c r="ML109" s="260">
        <f t="shared" si="747"/>
        <v>2.0681649354995072E-3</v>
      </c>
      <c r="MM109" s="260">
        <f t="shared" si="747"/>
        <v>2.0194227626475808E-3</v>
      </c>
      <c r="MN109" s="260">
        <f t="shared" si="747"/>
        <v>1.9700554892990419E-3</v>
      </c>
      <c r="MO109" s="260">
        <f t="shared" ref="MO109:OZ109" si="748">MAX(MO106:MO108)</f>
        <v>1.9201661322502186E-3</v>
      </c>
      <c r="MP109" s="260">
        <f t="shared" si="748"/>
        <v>1.8698565365669292E-3</v>
      </c>
      <c r="MQ109" s="260">
        <f t="shared" si="748"/>
        <v>1.8192270435112283E-3</v>
      </c>
      <c r="MR109" s="260">
        <f t="shared" si="748"/>
        <v>1.7683761736940699E-3</v>
      </c>
      <c r="MS109" s="260">
        <f t="shared" si="748"/>
        <v>1.7174003267419542E-3</v>
      </c>
      <c r="MT109" s="260">
        <f t="shared" si="748"/>
        <v>1.6663934986288159E-3</v>
      </c>
      <c r="MU109" s="260">
        <f t="shared" si="748"/>
        <v>1.6154470176831055E-3</v>
      </c>
      <c r="MV109" s="260">
        <f t="shared" si="748"/>
        <v>1.5646493001355221E-3</v>
      </c>
      <c r="MW109" s="260">
        <f t="shared" si="748"/>
        <v>1.5140856259263842E-3</v>
      </c>
      <c r="MX109" s="260">
        <f t="shared" si="748"/>
        <v>1.4638379353443954E-3</v>
      </c>
      <c r="MY109" s="260">
        <f t="shared" si="748"/>
        <v>1.4139846469218048E-3</v>
      </c>
      <c r="MZ109" s="260">
        <f t="shared" si="748"/>
        <v>1.3646004968657886E-3</v>
      </c>
      <c r="NA109" s="260">
        <f t="shared" si="748"/>
        <v>1.3157564001634327E-3</v>
      </c>
      <c r="NB109" s="260">
        <f t="shared" si="748"/>
        <v>1.2675193333589834E-3</v>
      </c>
      <c r="NC109" s="260">
        <f t="shared" si="748"/>
        <v>1.2199522388680751E-3</v>
      </c>
      <c r="ND109" s="260">
        <f t="shared" si="748"/>
        <v>1.1731139505652896E-3</v>
      </c>
      <c r="NE109" s="260">
        <f t="shared" si="748"/>
        <v>1.1270591402595277E-3</v>
      </c>
      <c r="NF109" s="260">
        <f t="shared" si="748"/>
        <v>1.0818382845569669E-3</v>
      </c>
      <c r="NG109" s="260">
        <f t="shared" si="748"/>
        <v>1.0374976515045097E-3</v>
      </c>
      <c r="NH109" s="260">
        <f t="shared" si="748"/>
        <v>9.9407930630814978E-4</v>
      </c>
      <c r="NI109" s="260">
        <f t="shared" si="748"/>
        <v>9.5162113533101304E-4</v>
      </c>
      <c r="NJ109" s="260">
        <f t="shared" si="748"/>
        <v>9.1015688749541133E-4</v>
      </c>
      <c r="NK109" s="260">
        <f t="shared" si="748"/>
        <v>8.6971623214222014E-4</v>
      </c>
      <c r="NL109" s="260">
        <f t="shared" si="748"/>
        <v>8.3032483233957011E-4</v>
      </c>
      <c r="NM109" s="260">
        <f t="shared" si="748"/>
        <v>7.9200443258117305E-4</v>
      </c>
      <c r="NN109" s="260">
        <f t="shared" si="748"/>
        <v>7.5477295977267563E-4</v>
      </c>
      <c r="NO109" s="260">
        <f t="shared" si="748"/>
        <v>7.1864463637208919E-4</v>
      </c>
      <c r="NP109" s="260">
        <f t="shared" si="748"/>
        <v>6.8363010452744829E-4</v>
      </c>
      <c r="NQ109" s="260">
        <f t="shared" si="748"/>
        <v>6.4973656004112127E-4</v>
      </c>
      <c r="NR109" s="260">
        <f t="shared" si="748"/>
        <v>6.1696789498533904E-4</v>
      </c>
      <c r="NS109" s="260">
        <f t="shared" si="748"/>
        <v>5.8532484779713579E-4</v>
      </c>
      <c r="NT109" s="260">
        <f t="shared" si="748"/>
        <v>5.548051596925475E-4</v>
      </c>
      <c r="NU109" s="260">
        <f t="shared" si="748"/>
        <v>5.2540373625915003E-4</v>
      </c>
      <c r="NV109" s="260">
        <f t="shared" si="748"/>
        <v>4.9711281311225165E-4</v>
      </c>
      <c r="NW109" s="260">
        <f t="shared" si="748"/>
        <v>4.699221245327777E-4</v>
      </c>
      <c r="NX109" s="260">
        <f t="shared" si="748"/>
        <v>4.4381907404345662E-4</v>
      </c>
      <c r="NY109" s="260">
        <f t="shared" si="748"/>
        <v>4.1878890592376397E-4</v>
      </c>
      <c r="NZ109" s="260">
        <f t="shared" si="748"/>
        <v>3.9481487671255228E-4</v>
      </c>
      <c r="OA109" s="260">
        <f t="shared" si="748"/>
        <v>3.7187842579976515E-4</v>
      </c>
      <c r="OB109" s="260">
        <f t="shared" si="748"/>
        <v>3.4995934426448422E-4</v>
      </c>
      <c r="OC109" s="260">
        <f t="shared" si="748"/>
        <v>3.2903594117512968E-4</v>
      </c>
      <c r="OD109" s="260">
        <f t="shared" si="748"/>
        <v>3.090852066283478E-4</v>
      </c>
      <c r="OE109" s="260">
        <f t="shared" si="748"/>
        <v>2.9008297086534726E-4</v>
      </c>
      <c r="OF109" s="260">
        <f t="shared" si="748"/>
        <v>2.7200405886762568E-4</v>
      </c>
      <c r="OG109" s="260">
        <f t="shared" si="748"/>
        <v>2.5482243989760362E-4</v>
      </c>
      <c r="OH109" s="260">
        <f t="shared" si="748"/>
        <v>2.3851137151312789E-4</v>
      </c>
      <c r="OI109" s="260">
        <f t="shared" si="748"/>
        <v>2.230435376476383E-4</v>
      </c>
      <c r="OJ109" s="260">
        <f t="shared" si="748"/>
        <v>2.0839118040955469E-4</v>
      </c>
      <c r="OK109" s="260">
        <f t="shared" si="748"/>
        <v>1.9452622531471314E-4</v>
      </c>
      <c r="OL109" s="260">
        <f t="shared" si="748"/>
        <v>1.8142039972408601E-4</v>
      </c>
      <c r="OM109" s="260">
        <f t="shared" si="748"/>
        <v>1.6904534431523143E-4</v>
      </c>
      <c r="ON109" s="260">
        <f t="shared" si="748"/>
        <v>1.5737271746962893E-4</v>
      </c>
      <c r="OO109" s="260">
        <f t="shared" si="748"/>
        <v>1.4637429250900755E-4</v>
      </c>
      <c r="OP109" s="260">
        <f t="shared" si="748"/>
        <v>1.360220477617721E-4</v>
      </c>
      <c r="OQ109" s="260">
        <f t="shared" si="748"/>
        <v>1.2628824948547677E-4</v>
      </c>
      <c r="OR109" s="260">
        <f t="shared" si="748"/>
        <v>1.1714552771287578E-4</v>
      </c>
      <c r="OS109" s="260">
        <f t="shared" si="748"/>
        <v>1.0856694512727691E-4</v>
      </c>
      <c r="OT109" s="260">
        <f t="shared" si="748"/>
        <v>1.0052605910769836E-4</v>
      </c>
      <c r="OU109" s="260">
        <f t="shared" si="748"/>
        <v>9.2996977115637414E-5</v>
      </c>
      <c r="OV109" s="260">
        <f t="shared" si="748"/>
        <v>8.5954405623109114E-5</v>
      </c>
      <c r="OW109" s="260">
        <f t="shared" si="748"/>
        <v>7.9373692806049712E-5</v>
      </c>
      <c r="OX109" s="260">
        <f t="shared" si="748"/>
        <v>7.3230865248249692E-5</v>
      </c>
      <c r="OY109" s="260">
        <f t="shared" si="748"/>
        <v>6.7502658918782782E-5</v>
      </c>
      <c r="OZ109" s="260">
        <f t="shared" si="748"/>
        <v>6.2166544700527983E-5</v>
      </c>
      <c r="PA109" s="260">
        <f t="shared" ref="PA109:PH109" si="749">MAX(PA106:PA108)</f>
        <v>5.7200748758979794E-5</v>
      </c>
      <c r="PB109" s="260">
        <f t="shared" si="749"/>
        <v>5.258426804924021E-5</v>
      </c>
      <c r="PC109" s="260">
        <f t="shared" si="749"/>
        <v>4.8296881265050646E-5</v>
      </c>
      <c r="PD109" s="260">
        <f t="shared" si="749"/>
        <v>4.431915553711372E-5</v>
      </c>
      <c r="PE109" s="260">
        <f t="shared" si="749"/>
        <v>4.0632449188961309E-5</v>
      </c>
      <c r="PF109" s="260">
        <f t="shared" si="749"/>
        <v>3.7218910857419337E-5</v>
      </c>
      <c r="PG109" s="260">
        <f t="shared" si="749"/>
        <v>3.406147528149857E-5</v>
      </c>
      <c r="PH109" s="260">
        <f t="shared" si="749"/>
        <v>3.1143856058498431E-5</v>
      </c>
    </row>
    <row r="110" spans="1:424" ht="16" x14ac:dyDescent="0.8">
      <c r="A110" s="5"/>
      <c r="B110" s="5"/>
      <c r="C110" s="33" t="s">
        <v>80</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81</v>
      </c>
      <c r="D114" s="43">
        <f>IF(AND($D$112&gt;0,$D$113&gt;0,$D$112&lt;$D$113,NOT(ISBLANK(D113)),NOT(K104="")),_xlfn.NORM.DIST($D$113,$G$104,$K$104,TRUE)-_xlfn.NORM.DIST($D$112,$G$104,$K$104,TRUE),"")</f>
        <v>0.79909084112303397</v>
      </c>
      <c r="E114" s="39"/>
      <c r="F114" s="46" t="s">
        <v>62</v>
      </c>
      <c r="G114" s="5"/>
      <c r="H114" s="5"/>
      <c r="I114" s="5"/>
      <c r="J114" s="5"/>
      <c r="K114" s="5"/>
      <c r="L114" s="5"/>
      <c r="M114" s="5"/>
      <c r="N114" s="5"/>
      <c r="O114" s="5"/>
      <c r="P114" s="5"/>
      <c r="Q114" s="5"/>
      <c r="R114" s="5"/>
      <c r="S114" s="5"/>
      <c r="T114" s="5"/>
      <c r="U114" s="5"/>
    </row>
    <row r="115" spans="1:21" ht="17.25" x14ac:dyDescent="0.85">
      <c r="A115" s="5"/>
      <c r="B115" s="5"/>
      <c r="C115" s="78" t="s">
        <v>230</v>
      </c>
      <c r="D115" s="45">
        <f>IF(AND($D$112&gt;0,$D$113&gt;0,$D$112&lt;$D$113,NOT($K$104="")),_xlfn.NORM.DIST(D112,$G$104,$K$104,TRUE),"")</f>
        <v>0.10045457943848307</v>
      </c>
      <c r="E115" s="39"/>
      <c r="F115" s="46" t="s">
        <v>63</v>
      </c>
      <c r="G115" s="5"/>
      <c r="H115" s="5"/>
      <c r="I115" s="5"/>
      <c r="J115" s="5"/>
      <c r="K115" s="5"/>
      <c r="L115" s="5"/>
      <c r="M115" s="5"/>
      <c r="N115" s="5"/>
      <c r="O115" s="5"/>
      <c r="P115" s="5"/>
      <c r="Q115" s="5"/>
      <c r="R115" s="5"/>
      <c r="S115" s="5"/>
      <c r="T115" s="5"/>
      <c r="U115" s="5"/>
    </row>
    <row r="116" spans="1:21" ht="17.25" x14ac:dyDescent="0.85">
      <c r="A116" s="5"/>
      <c r="B116" s="5"/>
      <c r="C116" s="78" t="s">
        <v>231</v>
      </c>
      <c r="D116" s="44">
        <f>IF(AND($D$112&gt;0,$D$113&gt;0,$D$112&lt;$D$113,NOT($K$104="")),1-_xlfn.NORM.DIST(D113,$G$104,$K$104,TRUE),"")</f>
        <v>0.10045457943848302</v>
      </c>
      <c r="E116" s="39"/>
      <c r="F116" s="46" t="s">
        <v>61</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78</v>
      </c>
      <c r="C138" s="11"/>
      <c r="D138" s="11"/>
      <c r="E138" s="12"/>
      <c r="F138" s="12"/>
      <c r="G138" s="11"/>
      <c r="H138" s="12"/>
      <c r="I138" s="12"/>
      <c r="J138" s="11"/>
      <c r="K138" s="11"/>
      <c r="L138" s="11"/>
      <c r="M138" s="11"/>
      <c r="N138" s="13"/>
      <c r="U138" s="5"/>
    </row>
    <row r="139" spans="1:21" x14ac:dyDescent="0.75">
      <c r="A139" s="2"/>
      <c r="B139" s="10" t="s">
        <v>88</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962</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79</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4" t="s">
        <v>137</v>
      </c>
      <c r="C148" s="414"/>
      <c r="D148" s="414"/>
      <c r="E148" s="414"/>
      <c r="F148" s="414"/>
      <c r="G148" s="414"/>
      <c r="H148" s="414"/>
      <c r="I148" s="104"/>
      <c r="J148" s="5"/>
      <c r="K148" s="5"/>
      <c r="L148" s="5"/>
      <c r="M148" s="5"/>
      <c r="N148" s="5"/>
      <c r="O148" s="5"/>
      <c r="P148" s="5"/>
      <c r="Q148" s="5"/>
      <c r="R148" s="5"/>
      <c r="S148" s="5"/>
      <c r="T148" s="5"/>
      <c r="U148" s="5"/>
    </row>
    <row r="149" spans="1:21" x14ac:dyDescent="0.75">
      <c r="A149" s="2"/>
      <c r="B149" s="414" t="s">
        <v>138</v>
      </c>
      <c r="C149" s="414"/>
      <c r="D149" s="414"/>
      <c r="E149" s="414"/>
      <c r="F149" s="414"/>
      <c r="G149" s="414"/>
      <c r="H149" s="414"/>
      <c r="I149" s="104"/>
      <c r="J149" s="5"/>
      <c r="K149" s="5"/>
      <c r="L149" s="5"/>
      <c r="M149" s="5"/>
      <c r="N149" s="5"/>
      <c r="O149" s="5"/>
      <c r="P149" s="5"/>
      <c r="Q149" s="5"/>
      <c r="R149" s="5"/>
      <c r="S149" s="5"/>
      <c r="T149" s="5"/>
      <c r="U149" s="5"/>
    </row>
    <row r="150" spans="1:21" x14ac:dyDescent="0.75">
      <c r="A150" s="2"/>
      <c r="B150" s="414" t="s">
        <v>92</v>
      </c>
      <c r="C150" s="414"/>
      <c r="D150" s="414"/>
      <c r="E150" s="414"/>
      <c r="F150" s="414"/>
      <c r="G150" s="414"/>
      <c r="H150" s="414"/>
      <c r="I150" s="104"/>
      <c r="J150" s="5"/>
      <c r="K150" s="5"/>
      <c r="L150" s="5"/>
      <c r="M150" s="5"/>
      <c r="N150" s="5"/>
      <c r="O150" s="5"/>
      <c r="P150" s="5"/>
      <c r="Q150" s="5"/>
      <c r="R150" s="5"/>
      <c r="S150" s="5"/>
      <c r="T150" s="5"/>
      <c r="U150" s="5"/>
    </row>
    <row r="151" spans="1:21" x14ac:dyDescent="0.75">
      <c r="A151" s="2"/>
      <c r="B151" s="414" t="s">
        <v>212</v>
      </c>
      <c r="C151" s="414"/>
      <c r="D151" s="414"/>
      <c r="E151" s="414"/>
      <c r="F151" s="414"/>
      <c r="G151" s="414"/>
      <c r="H151" s="414"/>
      <c r="I151" s="104"/>
      <c r="J151" s="5"/>
      <c r="K151" s="5"/>
      <c r="L151" s="5"/>
      <c r="M151" s="5"/>
      <c r="N151" s="5"/>
      <c r="O151" s="5"/>
      <c r="P151" s="5"/>
      <c r="Q151" s="5"/>
      <c r="R151" s="5"/>
      <c r="S151" s="5"/>
      <c r="T151" s="5"/>
      <c r="U151" s="5"/>
    </row>
    <row r="152" spans="1:21" x14ac:dyDescent="0.75">
      <c r="A152" s="2"/>
      <c r="B152" s="414" t="s">
        <v>829</v>
      </c>
      <c r="C152" s="414"/>
      <c r="D152" s="414"/>
      <c r="E152" s="414"/>
      <c r="F152" s="414"/>
      <c r="G152" s="414"/>
      <c r="H152" s="414"/>
      <c r="I152" s="104"/>
      <c r="J152" s="5"/>
      <c r="K152" s="5"/>
      <c r="L152" s="5"/>
      <c r="M152" s="5"/>
      <c r="N152" s="5"/>
      <c r="O152" s="5"/>
      <c r="P152" s="5"/>
      <c r="Q152" s="5"/>
      <c r="R152" s="5"/>
      <c r="S152" s="5"/>
      <c r="T152" s="5"/>
      <c r="U152" s="5"/>
    </row>
    <row r="153" spans="1:21" x14ac:dyDescent="0.75">
      <c r="A153" s="2"/>
      <c r="B153" s="155" t="s">
        <v>207</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90</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206</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208</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750</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751</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752</v>
      </c>
    </row>
    <row r="161" spans="1:9" x14ac:dyDescent="0.75">
      <c r="B161" s="155" t="s">
        <v>89</v>
      </c>
    </row>
    <row r="162" spans="1:9" x14ac:dyDescent="0.75">
      <c r="B162" s="415" t="s">
        <v>757</v>
      </c>
      <c r="C162" s="415"/>
      <c r="D162" s="415"/>
      <c r="E162" s="415"/>
      <c r="F162" s="415"/>
      <c r="G162" s="415"/>
      <c r="H162" s="41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773</v>
      </c>
      <c r="C1" s="5"/>
      <c r="D1" s="5"/>
      <c r="E1" s="2"/>
      <c r="F1" s="2"/>
      <c r="G1" s="5"/>
      <c r="H1" s="2"/>
      <c r="I1" s="2"/>
      <c r="J1" s="5"/>
      <c r="K1" s="5"/>
      <c r="L1" s="5"/>
      <c r="M1" s="418" t="s">
        <v>74</v>
      </c>
      <c r="N1" s="419"/>
      <c r="O1" s="434" t="str">
        <f>VLOOKUP(M1,VLookups!A43:C44,3,FALSE)</f>
        <v>Show the likelihood that the SPERT estimates will be EQUAL TO or GREATER THAN an uncertainty</v>
      </c>
      <c r="P1" s="434"/>
      <c r="Q1" s="434"/>
      <c r="R1" s="434"/>
      <c r="S1" s="434"/>
      <c r="T1" s="434"/>
      <c r="U1" s="5"/>
    </row>
    <row r="2" spans="1:425" ht="15" customHeight="1" x14ac:dyDescent="0.75">
      <c r="B2" s="25"/>
      <c r="C2" s="25"/>
      <c r="D2" s="25"/>
      <c r="E2" s="26"/>
      <c r="F2" s="26"/>
      <c r="G2" s="25"/>
      <c r="H2" s="26"/>
      <c r="I2" s="26"/>
      <c r="J2" s="5"/>
      <c r="K2" s="5"/>
      <c r="L2" s="5"/>
      <c r="M2" s="438" t="s">
        <v>71</v>
      </c>
      <c r="N2" s="438" t="s">
        <v>72</v>
      </c>
      <c r="O2" s="435" t="s">
        <v>53</v>
      </c>
      <c r="P2" s="436"/>
      <c r="Q2" s="436"/>
      <c r="R2" s="436"/>
      <c r="S2" s="436"/>
      <c r="T2" s="437"/>
      <c r="U2" s="5"/>
      <c r="V2" s="168" t="s">
        <v>175</v>
      </c>
    </row>
    <row r="3" spans="1:425" x14ac:dyDescent="0.75">
      <c r="A3" s="3" t="s">
        <v>5</v>
      </c>
      <c r="B3" s="58" t="s">
        <v>41</v>
      </c>
      <c r="C3" s="58" t="s">
        <v>6</v>
      </c>
      <c r="D3" s="58" t="s">
        <v>42</v>
      </c>
      <c r="E3" s="58"/>
      <c r="F3" s="58"/>
      <c r="G3" s="58" t="s">
        <v>67</v>
      </c>
      <c r="H3" s="58" t="s">
        <v>9</v>
      </c>
      <c r="I3" s="58" t="s">
        <v>169</v>
      </c>
      <c r="J3" s="58" t="s">
        <v>765</v>
      </c>
      <c r="K3" s="58" t="s">
        <v>65</v>
      </c>
      <c r="L3" s="58" t="s">
        <v>83</v>
      </c>
      <c r="M3" s="439"/>
      <c r="N3" s="439"/>
      <c r="O3" s="101">
        <v>0.1</v>
      </c>
      <c r="P3" s="54">
        <v>0.9</v>
      </c>
      <c r="Q3" s="54">
        <v>0.85</v>
      </c>
      <c r="R3" s="54">
        <v>0.8</v>
      </c>
      <c r="S3" s="54">
        <v>0.75</v>
      </c>
      <c r="T3" s="54">
        <v>0.7</v>
      </c>
      <c r="U3" s="5"/>
      <c r="V3" s="168" t="s">
        <v>857</v>
      </c>
      <c r="HP3" s="168" t="s">
        <v>170</v>
      </c>
      <c r="PI3" s="171" t="s">
        <v>917</v>
      </c>
    </row>
    <row r="4" spans="1:425"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5"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786</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5"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5"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5"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5"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5"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5" x14ac:dyDescent="0.75">
      <c r="A11" s="4">
        <v>8</v>
      </c>
      <c r="B11" s="96">
        <v>60</v>
      </c>
      <c r="C11" s="96">
        <v>120</v>
      </c>
      <c r="D11" s="96">
        <v>240</v>
      </c>
      <c r="E11" s="36">
        <f t="shared" si="28"/>
        <v>1</v>
      </c>
      <c r="F11" s="36">
        <f t="shared" si="29"/>
        <v>0.5</v>
      </c>
      <c r="G11" s="74">
        <f t="shared" si="30"/>
        <v>130</v>
      </c>
      <c r="H11" s="23" t="s">
        <v>787</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5" x14ac:dyDescent="0.75">
      <c r="A12" s="4">
        <v>9</v>
      </c>
      <c r="B12" s="96">
        <v>60</v>
      </c>
      <c r="C12" s="96">
        <v>120</v>
      </c>
      <c r="D12" s="96">
        <v>240</v>
      </c>
      <c r="E12" s="36">
        <f t="shared" si="28"/>
        <v>1</v>
      </c>
      <c r="F12" s="36">
        <f t="shared" si="29"/>
        <v>0.5</v>
      </c>
      <c r="G12" s="74">
        <f t="shared" si="30"/>
        <v>130</v>
      </c>
      <c r="H12" s="23" t="s">
        <v>788</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5"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5" hidden="1"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5" hidden="1"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5" hidden="1"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hidden="1"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hidden="1"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hidden="1"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hidden="1"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hidden="1"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hidden="1"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hidden="1"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hidden="1"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hidden="1"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hidden="1"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hidden="1"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hidden="1"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hidden="1"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hidden="1"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hidden="1"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hidden="1"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hidden="1"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hidden="1"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hidden="1"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hidden="1"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hidden="1"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hidden="1"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hidden="1"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hidden="1"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hidden="1"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hidden="1"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hidden="1"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hidden="1"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hidden="1"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hidden="1"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hidden="1"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hidden="1"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hidden="1"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hidden="1"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hidden="1"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hidden="1"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hidden="1"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hidden="1"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hidden="1"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hidden="1"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hidden="1"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hidden="1"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hidden="1"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hidden="1"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hidden="1"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hidden="1"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hidden="1"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hidden="1"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hidden="1"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hidden="1"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hidden="1"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hidden="1"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hidden="1"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hidden="1"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hidden="1"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hidden="1"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hidden="1"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hidden="1"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hidden="1"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hidden="1"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hidden="1"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hidden="1"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hidden="1"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hidden="1"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hidden="1"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hidden="1"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hidden="1"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hidden="1"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hidden="1"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hidden="1"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hidden="1"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hidden="1"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hidden="1"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hidden="1"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hidden="1"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hidden="1"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hidden="1"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hidden="1"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hidden="1"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hidden="1"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hidden="1"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hidden="1"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hidden="1"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hidden="1"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hidden="1"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hidden="1"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hidden="1"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942</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6" t="s">
        <v>77</v>
      </c>
      <c r="C106" s="427"/>
      <c r="D106" s="428"/>
      <c r="E106" s="5"/>
      <c r="F106" s="5"/>
      <c r="G106" s="5"/>
      <c r="H106" s="5"/>
      <c r="I106" s="5"/>
      <c r="K106" s="33" t="s">
        <v>86</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80</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81</v>
      </c>
      <c r="D114" s="43">
        <f>IF(AND($D$112&gt;0,$D$113&gt;0,$D$112&lt;$D$113,NOT(K104="")),_xlfn.NORM.DIST($D$113,$G$104,$K$104,TRUE)-_xlfn.NORM.DIST($D$112,$G$104,$K$104,TRUE),"")</f>
        <v>0.79909084112303397</v>
      </c>
      <c r="E114" s="39"/>
      <c r="F114" s="46" t="s">
        <v>62</v>
      </c>
      <c r="G114" s="5"/>
      <c r="H114" s="5"/>
      <c r="I114" s="5"/>
      <c r="J114" s="5"/>
      <c r="K114" s="5"/>
      <c r="L114" s="5"/>
      <c r="M114" s="5"/>
      <c r="N114" s="5"/>
      <c r="O114" s="5"/>
      <c r="P114" s="5"/>
      <c r="Q114" s="5"/>
      <c r="R114" s="5"/>
      <c r="S114" s="5"/>
      <c r="T114" s="5"/>
      <c r="U114" s="5"/>
    </row>
    <row r="115" spans="1:21" ht="17.25" x14ac:dyDescent="0.85">
      <c r="A115" s="5"/>
      <c r="B115" s="5"/>
      <c r="C115" s="78" t="s">
        <v>230</v>
      </c>
      <c r="D115" s="45">
        <f>IF(AND($D$112&gt;0,$D$113&gt;0,$D$112&lt;$D$113,NOT($K$104="")),_xlfn.NORM.DIST(D112,$G$104,$K$104,TRUE),"")</f>
        <v>0.10045457943848307</v>
      </c>
      <c r="E115" s="39"/>
      <c r="F115" s="46" t="s">
        <v>63</v>
      </c>
      <c r="G115" s="5"/>
      <c r="H115" s="5"/>
      <c r="I115" s="5"/>
      <c r="J115" s="5"/>
      <c r="K115" s="5"/>
      <c r="L115" s="5"/>
      <c r="M115" s="5"/>
      <c r="N115" s="5"/>
      <c r="O115" s="5"/>
      <c r="P115" s="5"/>
      <c r="Q115" s="5"/>
      <c r="R115" s="5"/>
      <c r="S115" s="5"/>
      <c r="T115" s="5"/>
      <c r="U115" s="5"/>
    </row>
    <row r="116" spans="1:21" ht="17.25" x14ac:dyDescent="0.85">
      <c r="A116" s="5"/>
      <c r="B116" s="5"/>
      <c r="C116" s="78" t="s">
        <v>231</v>
      </c>
      <c r="D116" s="44">
        <f>IF(AND($D$112&gt;0,$D$113&gt;0,$D$112&lt;$D$113,NOT($K$104="")),1-_xlfn.NORM.DIST(D113,$G$104,$K$104,TRUE),"")</f>
        <v>0.10045457943848302</v>
      </c>
      <c r="E116" s="39"/>
      <c r="F116" s="46" t="s">
        <v>61</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78</v>
      </c>
      <c r="C138" s="11"/>
      <c r="D138" s="11"/>
      <c r="E138" s="12"/>
      <c r="F138" s="12"/>
      <c r="G138" s="11"/>
      <c r="H138" s="12"/>
      <c r="I138" s="12"/>
      <c r="J138" s="11"/>
      <c r="K138" s="11"/>
      <c r="L138" s="11"/>
      <c r="M138" s="11"/>
      <c r="N138" s="13"/>
      <c r="U138" s="5"/>
    </row>
    <row r="139" spans="1:21" x14ac:dyDescent="0.75">
      <c r="A139" s="2"/>
      <c r="B139" s="10" t="s">
        <v>88</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962</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79</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4" t="s">
        <v>137</v>
      </c>
      <c r="C148" s="414"/>
      <c r="D148" s="414"/>
      <c r="E148" s="414"/>
      <c r="F148" s="414"/>
      <c r="G148" s="414"/>
      <c r="H148" s="414"/>
      <c r="I148" s="104"/>
      <c r="J148" s="2"/>
      <c r="K148" s="2"/>
      <c r="L148" s="5"/>
      <c r="M148" s="5"/>
      <c r="N148" s="5"/>
      <c r="O148" s="5"/>
      <c r="P148" s="5"/>
      <c r="Q148" s="5"/>
      <c r="R148" s="5"/>
      <c r="S148" s="5"/>
      <c r="T148" s="5"/>
      <c r="U148" s="5"/>
    </row>
    <row r="149" spans="1:21" x14ac:dyDescent="0.75">
      <c r="A149" s="2"/>
      <c r="B149" s="414" t="s">
        <v>138</v>
      </c>
      <c r="C149" s="414"/>
      <c r="D149" s="414"/>
      <c r="E149" s="414"/>
      <c r="F149" s="414"/>
      <c r="G149" s="414"/>
      <c r="H149" s="414"/>
      <c r="I149" s="104"/>
      <c r="J149" s="2"/>
      <c r="K149" s="2"/>
      <c r="L149" s="5"/>
      <c r="M149" s="5"/>
      <c r="N149" s="5"/>
      <c r="O149" s="5"/>
      <c r="P149" s="5"/>
      <c r="Q149" s="5"/>
      <c r="R149" s="5"/>
      <c r="S149" s="5"/>
      <c r="T149" s="5"/>
      <c r="U149" s="5"/>
    </row>
    <row r="150" spans="1:21" x14ac:dyDescent="0.75">
      <c r="A150" s="2"/>
      <c r="B150" s="414" t="s">
        <v>92</v>
      </c>
      <c r="C150" s="414"/>
      <c r="D150" s="414"/>
      <c r="E150" s="414"/>
      <c r="F150" s="414"/>
      <c r="G150" s="414"/>
      <c r="H150" s="414"/>
      <c r="I150" s="104"/>
      <c r="J150" s="2"/>
      <c r="K150" s="2"/>
      <c r="L150" s="5"/>
      <c r="M150" s="5"/>
      <c r="N150" s="5"/>
      <c r="O150" s="5"/>
      <c r="P150" s="5"/>
      <c r="Q150" s="5"/>
      <c r="R150" s="5"/>
      <c r="S150" s="5"/>
      <c r="T150" s="5"/>
      <c r="U150" s="5"/>
    </row>
    <row r="151" spans="1:21" x14ac:dyDescent="0.75">
      <c r="A151" s="2"/>
      <c r="B151" s="414" t="s">
        <v>212</v>
      </c>
      <c r="C151" s="414"/>
      <c r="D151" s="414"/>
      <c r="E151" s="414"/>
      <c r="F151" s="414"/>
      <c r="G151" s="414"/>
      <c r="H151" s="414"/>
      <c r="I151" s="104"/>
      <c r="J151" s="2"/>
      <c r="K151" s="2"/>
      <c r="L151" s="5"/>
      <c r="M151" s="5"/>
      <c r="N151" s="5"/>
      <c r="O151" s="5"/>
      <c r="P151" s="5"/>
      <c r="Q151" s="5"/>
      <c r="R151" s="5"/>
      <c r="S151" s="5"/>
      <c r="T151" s="5"/>
      <c r="U151" s="5"/>
    </row>
    <row r="152" spans="1:21" x14ac:dyDescent="0.75">
      <c r="A152" s="2"/>
      <c r="B152" s="414" t="s">
        <v>829</v>
      </c>
      <c r="C152" s="414"/>
      <c r="D152" s="414"/>
      <c r="E152" s="414"/>
      <c r="F152" s="414"/>
      <c r="G152" s="414"/>
      <c r="H152" s="414"/>
      <c r="I152" s="104"/>
      <c r="J152" s="2"/>
      <c r="K152" s="2"/>
      <c r="L152" s="5"/>
      <c r="M152" s="5"/>
      <c r="N152" s="5"/>
      <c r="O152" s="5"/>
      <c r="P152" s="5"/>
      <c r="Q152" s="5"/>
      <c r="R152" s="5"/>
      <c r="S152" s="5"/>
      <c r="T152" s="5"/>
      <c r="U152" s="5"/>
    </row>
    <row r="153" spans="1:21" x14ac:dyDescent="0.75">
      <c r="A153" s="2"/>
      <c r="B153" s="155" t="s">
        <v>207</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90</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206</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208</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750</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751</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752</v>
      </c>
    </row>
    <row r="161" spans="1:9" x14ac:dyDescent="0.75">
      <c r="B161" s="155" t="s">
        <v>89</v>
      </c>
    </row>
    <row r="162" spans="1:9" x14ac:dyDescent="0.75">
      <c r="B162" s="415" t="s">
        <v>757</v>
      </c>
      <c r="C162" s="415"/>
      <c r="D162" s="415"/>
      <c r="E162" s="415"/>
      <c r="F162" s="415"/>
      <c r="G162" s="415"/>
      <c r="H162" s="41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5"/>
      <c r="B1" s="55" t="s">
        <v>774</v>
      </c>
      <c r="C1" s="55"/>
      <c r="E1" s="5"/>
      <c r="F1" s="5"/>
      <c r="G1" s="5"/>
      <c r="H1" s="5"/>
      <c r="I1" s="2"/>
      <c r="J1" s="2"/>
      <c r="K1" s="5"/>
      <c r="L1" s="2"/>
      <c r="M1" s="2"/>
      <c r="N1" s="5"/>
      <c r="O1" s="5"/>
      <c r="P1" s="5"/>
      <c r="Q1" s="418" t="s">
        <v>74</v>
      </c>
      <c r="R1" s="419"/>
      <c r="S1" s="440" t="str">
        <f>VLOOKUP(Q1,VLookups!A43:C44,3,FALSE)</f>
        <v>Show the likelihood that the SPERT estimates will be EQUAL TO or GREATER THAN an uncertainty</v>
      </c>
      <c r="T1" s="440"/>
      <c r="U1" s="440"/>
      <c r="V1" s="440"/>
      <c r="W1" s="440"/>
      <c r="X1" s="440"/>
      <c r="Y1" s="5"/>
    </row>
    <row r="2" spans="1:429" ht="15" customHeight="1" x14ac:dyDescent="0.75">
      <c r="A2" s="2"/>
      <c r="C2" s="2"/>
      <c r="D2" s="53">
        <v>-0.5</v>
      </c>
      <c r="E2" s="122" t="s">
        <v>99</v>
      </c>
      <c r="F2" s="102">
        <v>1</v>
      </c>
      <c r="G2" s="2"/>
      <c r="I2" s="26"/>
      <c r="J2" s="26"/>
      <c r="K2" s="25"/>
      <c r="L2" s="26"/>
      <c r="M2" s="26"/>
      <c r="N2" s="5"/>
      <c r="O2" s="5"/>
      <c r="P2" s="5"/>
      <c r="Q2" s="438" t="s">
        <v>71</v>
      </c>
      <c r="R2" s="438" t="s">
        <v>72</v>
      </c>
      <c r="S2" s="435" t="s">
        <v>53</v>
      </c>
      <c r="T2" s="436"/>
      <c r="U2" s="436"/>
      <c r="V2" s="436"/>
      <c r="W2" s="436"/>
      <c r="X2" s="437"/>
      <c r="Y2" s="5"/>
      <c r="Z2" s="168" t="s">
        <v>175</v>
      </c>
    </row>
    <row r="3" spans="1:429" x14ac:dyDescent="0.75">
      <c r="A3" s="106" t="s">
        <v>5</v>
      </c>
      <c r="B3" s="124" t="s">
        <v>101</v>
      </c>
      <c r="C3" s="124" t="s">
        <v>103</v>
      </c>
      <c r="D3" s="119" t="s">
        <v>41</v>
      </c>
      <c r="E3" s="120" t="s">
        <v>6</v>
      </c>
      <c r="F3" s="121" t="s">
        <v>42</v>
      </c>
      <c r="G3" s="124" t="s">
        <v>104</v>
      </c>
      <c r="H3" s="124" t="s">
        <v>102</v>
      </c>
      <c r="I3" s="105"/>
      <c r="J3" s="58"/>
      <c r="K3" s="58" t="s">
        <v>67</v>
      </c>
      <c r="L3" s="58" t="s">
        <v>9</v>
      </c>
      <c r="M3" s="58" t="s">
        <v>169</v>
      </c>
      <c r="N3" s="58" t="s">
        <v>765</v>
      </c>
      <c r="O3" s="58" t="s">
        <v>65</v>
      </c>
      <c r="P3" s="58" t="s">
        <v>83</v>
      </c>
      <c r="Q3" s="439"/>
      <c r="R3" s="439"/>
      <c r="S3" s="101">
        <v>0.1</v>
      </c>
      <c r="T3" s="54">
        <v>0.9</v>
      </c>
      <c r="U3" s="54">
        <v>0.85</v>
      </c>
      <c r="V3" s="54">
        <v>0.8</v>
      </c>
      <c r="W3" s="54">
        <v>0.75</v>
      </c>
      <c r="X3" s="54">
        <v>0.7</v>
      </c>
      <c r="Y3" s="5"/>
      <c r="Z3" s="168" t="s">
        <v>176</v>
      </c>
      <c r="HT3" s="168" t="s">
        <v>170</v>
      </c>
      <c r="PM3" s="171" t="s">
        <v>918</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786</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787</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788</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hidden="1"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hidden="1"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hidden="1"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hidden="1"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hidden="1"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hidden="1"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hidden="1"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hidden="1"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hidden="1"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hidden="1"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hidden="1"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hidden="1"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hidden="1"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hidden="1"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hidden="1"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hidden="1"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hidden="1"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hidden="1"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hidden="1"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hidden="1"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hidden="1"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hidden="1"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hidden="1"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hidden="1"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hidden="1"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hidden="1"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hidden="1"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hidden="1"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hidden="1"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hidden="1"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hidden="1"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hidden="1"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hidden="1"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hidden="1"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hidden="1"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hidden="1"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hidden="1"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hidden="1"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hidden="1"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hidden="1"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hidden="1"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hidden="1"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hidden="1"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hidden="1"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hidden="1"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hidden="1"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hidden="1"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hidden="1"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hidden="1"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hidden="1"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hidden="1"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hidden="1"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hidden="1"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hidden="1"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hidden="1"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hidden="1"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hidden="1"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hidden="1"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hidden="1"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hidden="1"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hidden="1"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hidden="1"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hidden="1"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hidden="1"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hidden="1"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hidden="1"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hidden="1"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hidden="1"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hidden="1"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hidden="1"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hidden="1"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hidden="1"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hidden="1"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hidden="1"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hidden="1"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hidden="1"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hidden="1"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hidden="1"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hidden="1"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hidden="1"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hidden="1"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hidden="1"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hidden="1"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hidden="1"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hidden="1"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hidden="1"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hidden="1"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hidden="1"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hidden="1"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hidden="1"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942</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26" t="s">
        <v>77</v>
      </c>
      <c r="E106" s="427"/>
      <c r="F106" s="428"/>
      <c r="G106" s="5"/>
      <c r="H106" s="5"/>
      <c r="I106" s="2"/>
      <c r="J106" s="5"/>
      <c r="K106" s="5"/>
      <c r="L106" s="5"/>
      <c r="M106" s="5"/>
      <c r="O106" s="33" t="s">
        <v>86</v>
      </c>
      <c r="P106" s="33"/>
      <c r="Q106" s="98">
        <v>1400</v>
      </c>
      <c r="R106" s="274">
        <f>IF(OR(O104="",Q106=""),"",ABS(VLOOKUP($Q$1,VLookups!$A$43:$B$44,2,FALSE)-_xlfn.NORM.DIST(Q106,K104,O104,TRUE)))</f>
        <v>0.83873332731190975</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80</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81</v>
      </c>
      <c r="F114" s="43">
        <f>IF(AND($F$112&gt;0,$F$113&gt;0,$F$112&lt;$F$113,NOT(O104="")),_xlfn.NORM.DIST($F$113,$K$104,$O$104,TRUE)-_xlfn.NORM.DIST($F$112,$K$104,$O$104,TRUE),"")</f>
        <v>0.8004916205456083</v>
      </c>
      <c r="G114" s="114"/>
      <c r="H114" s="46" t="s">
        <v>62</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230</v>
      </c>
      <c r="F115" s="45">
        <f>IF(AND($F$112&gt;0,$F$113&gt;0,$F$112&lt;$F$113,NOT($O$104="")),_xlfn.NORM.DIST(F112,$K$104,$O$104,TRUE),"")</f>
        <v>9.9754189727195908E-2</v>
      </c>
      <c r="G115" s="114"/>
      <c r="H115" s="46" t="s">
        <v>63</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231</v>
      </c>
      <c r="F116" s="44">
        <f>IF(AND($F$112&gt;0,$F$113&gt;0,$F$112&lt;$F$113,NOT($O$104="")),1-_xlfn.NORM.DIST(F113,$K$104,$O$104,TRUE),"")</f>
        <v>9.9754189727195852E-2</v>
      </c>
      <c r="G116" s="114"/>
      <c r="H116" s="46" t="s">
        <v>61</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78</v>
      </c>
      <c r="C138" s="11"/>
      <c r="D138" s="11"/>
      <c r="E138" s="11"/>
      <c r="F138" s="11"/>
      <c r="G138" s="108"/>
      <c r="H138" s="12"/>
      <c r="I138" s="12"/>
      <c r="J138" s="12"/>
      <c r="K138" s="11"/>
      <c r="L138" s="11"/>
      <c r="M138" s="11"/>
      <c r="N138" s="13"/>
      <c r="O138" s="282"/>
      <c r="P138" s="11"/>
      <c r="W138" s="5"/>
      <c r="X138" s="5"/>
      <c r="Y138" s="5"/>
    </row>
    <row r="139" spans="1:25" x14ac:dyDescent="0.75">
      <c r="A139" s="2"/>
      <c r="B139" s="10" t="s">
        <v>88</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962</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79</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4" t="s">
        <v>137</v>
      </c>
      <c r="C148" s="414"/>
      <c r="D148" s="414"/>
      <c r="E148" s="414"/>
      <c r="F148" s="414"/>
      <c r="G148" s="414"/>
      <c r="H148" s="414"/>
      <c r="I148" s="414"/>
      <c r="J148" s="414"/>
      <c r="K148" s="48"/>
      <c r="L148" s="48"/>
      <c r="M148" s="48"/>
      <c r="N148" s="5"/>
      <c r="O148" s="5"/>
      <c r="P148" s="5"/>
      <c r="Q148" s="5"/>
      <c r="R148" s="5"/>
      <c r="S148" s="5"/>
      <c r="T148" s="5"/>
      <c r="U148" s="5"/>
      <c r="V148" s="5"/>
      <c r="W148" s="5"/>
      <c r="X148" s="5"/>
      <c r="Y148" s="5"/>
    </row>
    <row r="149" spans="1:25" x14ac:dyDescent="0.75">
      <c r="A149" s="2"/>
      <c r="B149" s="414" t="s">
        <v>854</v>
      </c>
      <c r="C149" s="414"/>
      <c r="D149" s="414"/>
      <c r="E149" s="414"/>
      <c r="F149" s="414"/>
      <c r="G149" s="414"/>
      <c r="H149" s="414"/>
      <c r="I149" s="414"/>
      <c r="J149" s="414"/>
      <c r="K149" s="48"/>
      <c r="L149" s="48"/>
      <c r="M149" s="48"/>
      <c r="N149" s="5"/>
      <c r="O149" s="5"/>
      <c r="P149" s="5"/>
      <c r="Q149" s="5"/>
      <c r="R149" s="5"/>
      <c r="S149" s="5"/>
      <c r="T149" s="5"/>
      <c r="U149" s="5"/>
      <c r="V149" s="5"/>
      <c r="W149" s="5"/>
      <c r="X149" s="5"/>
      <c r="Y149" s="5"/>
    </row>
    <row r="150" spans="1:25" x14ac:dyDescent="0.75">
      <c r="A150" s="2"/>
      <c r="B150" s="414" t="s">
        <v>92</v>
      </c>
      <c r="C150" s="414"/>
      <c r="D150" s="414"/>
      <c r="E150" s="414"/>
      <c r="F150" s="414"/>
      <c r="G150" s="414"/>
      <c r="H150" s="414"/>
      <c r="I150" s="414"/>
      <c r="J150" s="414"/>
      <c r="K150" s="48"/>
      <c r="L150" s="48"/>
      <c r="M150" s="48"/>
      <c r="N150" s="5"/>
      <c r="O150" s="5"/>
      <c r="P150" s="5"/>
      <c r="Q150" s="5"/>
      <c r="R150" s="5"/>
      <c r="S150" s="5"/>
      <c r="T150" s="5"/>
      <c r="U150" s="5"/>
      <c r="V150" s="5"/>
      <c r="W150" s="5"/>
      <c r="X150" s="5"/>
      <c r="Y150" s="5"/>
    </row>
    <row r="151" spans="1:25" x14ac:dyDescent="0.75">
      <c r="A151" s="2"/>
      <c r="B151" s="414" t="s">
        <v>212</v>
      </c>
      <c r="C151" s="414"/>
      <c r="D151" s="414"/>
      <c r="E151" s="414"/>
      <c r="F151" s="414"/>
      <c r="G151" s="414"/>
      <c r="H151" s="414"/>
      <c r="I151" s="414"/>
      <c r="J151" s="414"/>
      <c r="K151" s="48"/>
      <c r="L151" s="48"/>
      <c r="M151" s="48"/>
      <c r="N151" s="5"/>
      <c r="O151" s="5"/>
      <c r="P151" s="5"/>
      <c r="Q151" s="5"/>
      <c r="R151" s="5"/>
      <c r="S151" s="5"/>
      <c r="T151" s="5"/>
      <c r="U151" s="5"/>
      <c r="V151" s="5"/>
      <c r="W151" s="5"/>
      <c r="X151" s="5"/>
      <c r="Y151" s="5"/>
    </row>
    <row r="152" spans="1:25" x14ac:dyDescent="0.75">
      <c r="A152" s="2"/>
      <c r="B152" s="414" t="s">
        <v>829</v>
      </c>
      <c r="C152" s="414"/>
      <c r="D152" s="414"/>
      <c r="E152" s="414"/>
      <c r="F152" s="414"/>
      <c r="G152" s="414"/>
      <c r="H152" s="414"/>
      <c r="I152" s="414"/>
      <c r="J152" s="414"/>
      <c r="K152" s="414"/>
      <c r="L152" s="48"/>
      <c r="M152" s="48"/>
      <c r="N152" s="5"/>
      <c r="O152" s="5"/>
      <c r="P152" s="5"/>
      <c r="Q152" s="5"/>
      <c r="R152" s="5"/>
      <c r="S152" s="5"/>
      <c r="T152" s="5"/>
      <c r="U152" s="5"/>
      <c r="V152" s="5"/>
      <c r="W152" s="5"/>
      <c r="X152" s="5"/>
      <c r="Y152" s="5"/>
    </row>
    <row r="153" spans="1:25" x14ac:dyDescent="0.75">
      <c r="A153" s="2"/>
      <c r="B153" s="155" t="s">
        <v>207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90</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206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208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750</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751</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752</v>
      </c>
    </row>
    <row r="161" spans="1:13" x14ac:dyDescent="0.75">
      <c r="B161" s="155" t="s">
        <v>89</v>
      </c>
    </row>
    <row r="162" spans="1:13" x14ac:dyDescent="0.75">
      <c r="B162" s="415" t="s">
        <v>757</v>
      </c>
      <c r="C162" s="415"/>
      <c r="D162" s="415"/>
      <c r="E162" s="415"/>
      <c r="F162" s="415"/>
      <c r="G162" s="415"/>
      <c r="H162" s="415"/>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A4" sqref="A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9" t="s">
        <v>862</v>
      </c>
      <c r="B1" s="392" t="s">
        <v>864</v>
      </c>
      <c r="C1" s="393">
        <v>44410</v>
      </c>
      <c r="D1" s="394">
        <f>IF(C1="","",WORKDAY(C1,SUM(B104,B105)-1,$B$108:$B$147))</f>
        <v>44791</v>
      </c>
      <c r="E1" s="55" t="s">
        <v>886</v>
      </c>
      <c r="F1" s="55"/>
      <c r="H1" s="5"/>
      <c r="I1" s="5"/>
      <c r="J1" s="5"/>
      <c r="K1" s="5"/>
      <c r="L1" s="2"/>
      <c r="M1" s="2"/>
      <c r="N1" s="5"/>
      <c r="O1" s="2"/>
      <c r="P1" s="2"/>
      <c r="Q1" s="5"/>
      <c r="R1" s="5"/>
      <c r="S1" s="5"/>
      <c r="T1" s="418" t="s">
        <v>74</v>
      </c>
      <c r="U1" s="419"/>
      <c r="V1" s="440" t="str">
        <f>VLOOKUP(T1,VLookups!A43:C44,3,FALSE)</f>
        <v>Show the likelihood that the SPERT estimates will be EQUAL TO or GREATER THAN an uncertainty</v>
      </c>
      <c r="W1" s="440"/>
      <c r="X1" s="440"/>
      <c r="Y1" s="440"/>
      <c r="Z1" s="440"/>
      <c r="AA1" s="440"/>
      <c r="AB1" s="5"/>
    </row>
    <row r="2" spans="1:432" ht="15" customHeight="1" x14ac:dyDescent="0.75">
      <c r="A2" s="390" t="s">
        <v>863</v>
      </c>
      <c r="B2" s="130">
        <v>0.9</v>
      </c>
      <c r="C2" s="395"/>
      <c r="D2" s="396">
        <f>POWER(B2,COUNTIF(B4:B103,"&gt;0"))</f>
        <v>0.34867844010000015</v>
      </c>
      <c r="F2" s="2"/>
      <c r="G2" s="53">
        <v>-0.5</v>
      </c>
      <c r="H2" s="122" t="s">
        <v>99</v>
      </c>
      <c r="I2" s="102">
        <v>0.5</v>
      </c>
      <c r="J2" s="2"/>
      <c r="L2" s="387"/>
      <c r="M2" s="387"/>
      <c r="N2" s="25"/>
      <c r="O2" s="387"/>
      <c r="P2" s="387"/>
      <c r="Q2" s="5"/>
      <c r="R2" s="5"/>
      <c r="S2" s="5"/>
      <c r="T2" s="438" t="s">
        <v>71</v>
      </c>
      <c r="U2" s="438" t="s">
        <v>72</v>
      </c>
      <c r="V2" s="435" t="s">
        <v>53</v>
      </c>
      <c r="W2" s="436"/>
      <c r="X2" s="436"/>
      <c r="Y2" s="436"/>
      <c r="Z2" s="436"/>
      <c r="AA2" s="437"/>
      <c r="AB2" s="5"/>
      <c r="AC2" s="168" t="s">
        <v>175</v>
      </c>
    </row>
    <row r="3" spans="1:432" x14ac:dyDescent="0.75">
      <c r="A3" s="57" t="s">
        <v>938</v>
      </c>
      <c r="B3" s="57" t="s">
        <v>865</v>
      </c>
      <c r="C3" s="57" t="s">
        <v>866</v>
      </c>
      <c r="D3" s="57" t="s">
        <v>867</v>
      </c>
      <c r="E3" s="124" t="s">
        <v>101</v>
      </c>
      <c r="F3" s="124" t="s">
        <v>103</v>
      </c>
      <c r="G3" s="119" t="s">
        <v>41</v>
      </c>
      <c r="H3" s="120" t="s">
        <v>6</v>
      </c>
      <c r="I3" s="121" t="s">
        <v>42</v>
      </c>
      <c r="J3" s="124" t="s">
        <v>104</v>
      </c>
      <c r="K3" s="124" t="s">
        <v>102</v>
      </c>
      <c r="L3" s="386"/>
      <c r="M3" s="58"/>
      <c r="N3" s="58" t="s">
        <v>67</v>
      </c>
      <c r="O3" s="58" t="s">
        <v>9</v>
      </c>
      <c r="P3" s="58" t="s">
        <v>169</v>
      </c>
      <c r="Q3" s="58" t="s">
        <v>765</v>
      </c>
      <c r="R3" s="58" t="s">
        <v>65</v>
      </c>
      <c r="S3" s="58" t="s">
        <v>83</v>
      </c>
      <c r="T3" s="439"/>
      <c r="U3" s="439"/>
      <c r="V3" s="101">
        <v>0.1</v>
      </c>
      <c r="W3" s="54">
        <v>0.9</v>
      </c>
      <c r="X3" s="54">
        <v>0.85</v>
      </c>
      <c r="Y3" s="54">
        <v>0.8</v>
      </c>
      <c r="Z3" s="54">
        <v>0.75</v>
      </c>
      <c r="AA3" s="54">
        <v>0.7</v>
      </c>
      <c r="AB3" s="5"/>
      <c r="AC3" s="168" t="s">
        <v>176</v>
      </c>
      <c r="HW3" s="168" t="s">
        <v>170</v>
      </c>
      <c r="PP3" s="171" t="s">
        <v>919</v>
      </c>
    </row>
    <row r="4" spans="1:432" x14ac:dyDescent="0.75">
      <c r="A4" s="391" t="s">
        <v>877</v>
      </c>
      <c r="B4" s="397">
        <f>IF($R4="","",ROUND(_xlfn.NORM.INV(ABS(VLOOKUP($T$1,VLookups!$A$43:$B$44,2,FALSE)-B$2),$N4,$R4),0))</f>
        <v>6</v>
      </c>
      <c r="C4" s="404">
        <f>IF(ISBLANK(C1),"",C1)</f>
        <v>44410</v>
      </c>
      <c r="D4" s="404">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5</v>
      </c>
      <c r="U4" s="271">
        <f>IF(AND(T4&gt;0,H4&gt;0,NOT(R4="")),ABS(VLOOKUP($T$1,VLookups!$A$43:$B$44,2,FALSE)-_xlfn.NORM.DIST(T4,N4,R4,TRUE)),"")</f>
        <v>0.5</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1" t="s">
        <v>878</v>
      </c>
      <c r="B5" s="397">
        <f>IF($R5="","",ROUND(_xlfn.NORM.INV(ABS(VLOOKUP($T$1,VLookups!$A$43:$B$44,2,FALSE)-B$2),$N5,$R5),0))</f>
        <v>24</v>
      </c>
      <c r="C5" s="405">
        <f>IF(OR(D4="",B5=""),"",WORKDAY(C4,B4,$B$108:$B$147))</f>
        <v>44418</v>
      </c>
      <c r="D5" s="406">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21</v>
      </c>
      <c r="U5" s="271">
        <f>IF(AND(T5&gt;0,H5&gt;0,NOT(R5="")),ABS(VLOOKUP($T$1,VLookups!$A$43:$B$44,2,FALSE)-_xlfn.NORM.DIST(T5,N5,R5,TRUE)),"")</f>
        <v>0.52557461712865383</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1" t="s">
        <v>879</v>
      </c>
      <c r="B6" s="397">
        <f>IF($R6="","",ROUND(_xlfn.NORM.INV(ABS(VLOOKUP($T$1,VLookups!$A$43:$B$44,2,FALSE)-B$2),$N6,$R6),0))</f>
        <v>19</v>
      </c>
      <c r="C6" s="405">
        <f t="shared" ref="C6:C69" si="36">IF(OR(D5="",B6=""),"",WORKDAY(C5,B5,$B$108:$B$147))</f>
        <v>44453</v>
      </c>
      <c r="D6" s="406">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16</v>
      </c>
      <c r="U6" s="271">
        <f>IF(AND(T6&gt;0,H6&gt;0,NOT(R6="")),ABS(VLOOKUP($T$1,VLookups!$A$43:$B$44,2,FALSE)-_xlfn.NORM.DIST(T6,N6,R6,TRUE)),"")</f>
        <v>0.56618383261090366</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1" t="s">
        <v>880</v>
      </c>
      <c r="B7" s="397">
        <f>IF($R7="","",ROUND(_xlfn.NORM.INV(ABS(VLOOKUP($T$1,VLookups!$A$43:$B$44,2,FALSE)-B$2),$N7,$R7),0))</f>
        <v>26</v>
      </c>
      <c r="C7" s="405">
        <f t="shared" si="36"/>
        <v>44480</v>
      </c>
      <c r="D7" s="406">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20</v>
      </c>
      <c r="U7" s="271">
        <f>IF(AND(T7&gt;0,H7&gt;0,NOT(R7="")),ABS(VLOOKUP($T$1,VLookups!$A$43:$B$44,2,FALSE)-_xlfn.NORM.DIST(T7,N7,R7,TRUE)),"")</f>
        <v>0.5</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1" t="s">
        <v>881</v>
      </c>
      <c r="B8" s="397">
        <f>IF($R8="","",ROUND(_xlfn.NORM.INV(ABS(VLOOKUP($T$1,VLookups!$A$43:$B$44,2,FALSE)-B$2),$N8,$R8),0))</f>
        <v>99</v>
      </c>
      <c r="C8" s="405">
        <f t="shared" si="36"/>
        <v>44516</v>
      </c>
      <c r="D8" s="406">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83</v>
      </c>
      <c r="U8" s="271">
        <f>IF(AND(T8&gt;0,H8&gt;0,NOT(R8="")),ABS(VLOOKUP($T$1,VLookups!$A$43:$B$44,2,FALSE)-_xlfn.NORM.DIST(T8,N8,R8,TRUE)),"")</f>
        <v>0.48891969494352022</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1" t="s">
        <v>882</v>
      </c>
      <c r="B9" s="397">
        <f>IF($R9="","",ROUND(_xlfn.NORM.INV(ABS(VLOOKUP($T$1,VLookups!$A$43:$B$44,2,FALSE)-B$2),$N9,$R9),0))</f>
        <v>8</v>
      </c>
      <c r="C9" s="405">
        <f t="shared" si="36"/>
        <v>44672</v>
      </c>
      <c r="D9" s="406">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5</v>
      </c>
      <c r="U9" s="271">
        <f>IF(AND(T9&gt;0,H9&gt;0,NOT(R9="")),ABS(VLOOKUP($T$1,VLookups!$A$43:$B$44,2,FALSE)-_xlfn.NORM.DIST(T9,N9,R9,TRUE)),"")</f>
        <v>0.41962214907910989</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1" t="s">
        <v>939</v>
      </c>
      <c r="B10" s="397">
        <f>IF($R10="","",ROUND(_xlfn.NORM.INV(ABS(VLOOKUP($T$1,VLookups!$A$43:$B$44,2,FALSE)-B$2),$N10,$R10),0))</f>
        <v>42</v>
      </c>
      <c r="C10" s="405">
        <f t="shared" si="36"/>
        <v>44684</v>
      </c>
      <c r="D10" s="406">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34</v>
      </c>
      <c r="U10" s="271">
        <f>IF(AND(T10&gt;0,H10&gt;0,NOT(R10="")),ABS(VLOOKUP($T$1,VLookups!$A$43:$B$44,2,FALSE)-_xlfn.NORM.DIST(T10,N10,R10,TRUE)),"")</f>
        <v>0.51535150494345539</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1" t="s">
        <v>883</v>
      </c>
      <c r="B11" s="397">
        <f>IF($R11="","",ROUND(_xlfn.NORM.INV(ABS(VLOOKUP($T$1,VLookups!$A$43:$B$44,2,FALSE)-B$2),$N11,$R11),0))</f>
        <v>11</v>
      </c>
      <c r="C11" s="405">
        <f t="shared" si="36"/>
        <v>44743</v>
      </c>
      <c r="D11" s="406">
        <f t="shared" si="37"/>
        <v>44760</v>
      </c>
      <c r="E11" s="116"/>
      <c r="F11" s="118"/>
      <c r="G11" s="123">
        <f t="shared" si="30"/>
        <v>5</v>
      </c>
      <c r="H11" s="96">
        <v>10</v>
      </c>
      <c r="I11" s="123">
        <f t="shared" si="31"/>
        <v>15</v>
      </c>
      <c r="J11" s="118"/>
      <c r="K11" s="115"/>
      <c r="L11" s="36">
        <f t="shared" si="0"/>
        <v>1</v>
      </c>
      <c r="M11" s="36">
        <f t="shared" si="1"/>
        <v>1</v>
      </c>
      <c r="N11" s="74">
        <f t="shared" si="32"/>
        <v>10</v>
      </c>
      <c r="O11" s="23" t="s">
        <v>786</v>
      </c>
      <c r="P11" s="58"/>
      <c r="Q11" s="281"/>
      <c r="R11" s="75">
        <f>IF(AND(G11&gt;0,H11&gt;0,I11&gt;0),IF(ISBLANK(Q11),IF(ISBLANK(O11),"",(I11-G11)*VLOOKUP(O11,VLookups!$A$4:$B$13,2,FALSE)),Q11),"")</f>
        <v>1</v>
      </c>
      <c r="S11" s="76">
        <f t="shared" si="2"/>
        <v>1</v>
      </c>
      <c r="T11" s="96">
        <v>10</v>
      </c>
      <c r="U11" s="271">
        <f>IF(AND(T11&gt;0,H11&gt;0,NOT(R11="")),ABS(VLOOKUP($T$1,VLookups!$A$43:$B$44,2,FALSE)-_xlfn.NORM.DIST(T11,N11,R11,TRUE)),"")</f>
        <v>0.5</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1" t="s">
        <v>884</v>
      </c>
      <c r="B12" s="397">
        <f>IF($R12="","",ROUND(_xlfn.NORM.INV(ABS(VLOOKUP($T$1,VLookups!$A$43:$B$44,2,FALSE)-B$2),$N12,$R12),0))</f>
        <v>2</v>
      </c>
      <c r="C12" s="405">
        <f t="shared" si="36"/>
        <v>44761</v>
      </c>
      <c r="D12" s="406">
        <f t="shared" si="37"/>
        <v>44762</v>
      </c>
      <c r="E12" s="116"/>
      <c r="F12" s="118"/>
      <c r="G12" s="123">
        <f t="shared" si="30"/>
        <v>1</v>
      </c>
      <c r="H12" s="96">
        <v>2</v>
      </c>
      <c r="I12" s="123">
        <f t="shared" si="31"/>
        <v>3</v>
      </c>
      <c r="J12" s="118"/>
      <c r="K12" s="115"/>
      <c r="L12" s="36">
        <f t="shared" si="0"/>
        <v>1</v>
      </c>
      <c r="M12" s="36">
        <f t="shared" si="1"/>
        <v>1</v>
      </c>
      <c r="N12" s="74">
        <f t="shared" si="32"/>
        <v>2</v>
      </c>
      <c r="O12" s="23" t="s">
        <v>786</v>
      </c>
      <c r="P12" s="58"/>
      <c r="Q12" s="281"/>
      <c r="R12" s="75">
        <f>IF(AND(G12&gt;0,H12&gt;0,I12&gt;0),IF(ISBLANK(Q12),IF(ISBLANK(O12),"",(I12-G12)*VLOOKUP(O12,VLookups!$A$4:$B$13,2,FALSE)),Q12),"")</f>
        <v>0.2</v>
      </c>
      <c r="S12" s="76">
        <f t="shared" si="2"/>
        <v>4.0000000000000008E-2</v>
      </c>
      <c r="T12" s="96">
        <v>2</v>
      </c>
      <c r="U12" s="271">
        <f>IF(AND(T12&gt;0,H12&gt;0,NOT(R12="")),ABS(VLOOKUP($T$1,VLookups!$A$43:$B$44,2,FALSE)-_xlfn.NORM.DIST(T12,N12,R12,TRUE)),"")</f>
        <v>0.5</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1" t="s">
        <v>885</v>
      </c>
      <c r="B13" s="397">
        <f>IF($R13="","",ROUND(_xlfn.NORM.INV(ABS(VLOOKUP($T$1,VLookups!$A$43:$B$44,2,FALSE)-B$2),$N13,$R13),0))</f>
        <v>11</v>
      </c>
      <c r="C13" s="405">
        <f t="shared" si="36"/>
        <v>44763</v>
      </c>
      <c r="D13" s="406">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786</v>
      </c>
      <c r="P13" s="58"/>
      <c r="Q13" s="281"/>
      <c r="R13" s="75">
        <f>IF(AND(G13&gt;0,H13&gt;0,I13&gt;0),IF(ISBLANK(Q13),IF(ISBLANK(O13),"",(I13-G13)*VLOOKUP(O13,VLookups!$A$4:$B$13,2,FALSE)),Q13),"")</f>
        <v>0.4</v>
      </c>
      <c r="S13" s="76">
        <f t="shared" si="2"/>
        <v>0.16000000000000003</v>
      </c>
      <c r="T13" s="96">
        <v>10</v>
      </c>
      <c r="U13" s="271">
        <f>IF(AND(T13&gt;0,H13&gt;0,NOT(R13="")),ABS(VLOOKUP($T$1,VLookups!$A$43:$B$44,2,FALSE)-_xlfn.NORM.DIST(T13,N13,R13,TRUE)),"")</f>
        <v>0.5</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1"/>
      <c r="B14" s="397" t="str">
        <f>IF($R14="","",ROUND(_xlfn.NORM.INV(ABS(VLOOKUP($T$1,VLookups!$A$43:$B$44,2,FALSE)-B$2),$N14,$R14),0))</f>
        <v/>
      </c>
      <c r="C14" s="405" t="str">
        <f t="shared" si="36"/>
        <v/>
      </c>
      <c r="D14" s="406"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1"/>
      <c r="B15" s="397" t="str">
        <f>IF($R15="","",ROUND(_xlfn.NORM.INV(ABS(VLOOKUP($T$1,VLookups!$A$43:$B$44,2,FALSE)-B$2),$N15,$R15),0))</f>
        <v/>
      </c>
      <c r="C15" s="405" t="str">
        <f t="shared" si="36"/>
        <v/>
      </c>
      <c r="D15" s="406" t="str">
        <f t="shared" si="37"/>
        <v/>
      </c>
      <c r="E15" s="116"/>
      <c r="F15" s="118"/>
      <c r="G15" s="123" t="str">
        <f t="shared" si="30"/>
        <v/>
      </c>
      <c r="H15" s="96"/>
      <c r="I15" s="123" t="str">
        <f t="shared" si="31"/>
        <v/>
      </c>
      <c r="J15" s="118"/>
      <c r="K15" s="115"/>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hidden="1" x14ac:dyDescent="0.75">
      <c r="A16" s="391"/>
      <c r="B16" s="397" t="str">
        <f>IF($R16="","",ROUND(_xlfn.NORM.INV(ABS(VLOOKUP($T$1,VLookups!$A$43:$B$44,2,FALSE)-B$2),$N16,$R16),0))</f>
        <v/>
      </c>
      <c r="C16" s="405" t="str">
        <f t="shared" si="36"/>
        <v/>
      </c>
      <c r="D16" s="406"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hidden="1" x14ac:dyDescent="0.75">
      <c r="A17" s="391"/>
      <c r="B17" s="397" t="str">
        <f>IF($R17="","",ROUND(_xlfn.NORM.INV(ABS(VLOOKUP($T$1,VLookups!$A$43:$B$44,2,FALSE)-B$2),$N17,$R17),0))</f>
        <v/>
      </c>
      <c r="C17" s="405" t="str">
        <f t="shared" si="36"/>
        <v/>
      </c>
      <c r="D17" s="406"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hidden="1" x14ac:dyDescent="0.75">
      <c r="A18" s="391"/>
      <c r="B18" s="397" t="str">
        <f>IF($R18="","",ROUND(_xlfn.NORM.INV(ABS(VLOOKUP($T$1,VLookups!$A$43:$B$44,2,FALSE)-B$2),$N18,$R18),0))</f>
        <v/>
      </c>
      <c r="C18" s="405" t="str">
        <f t="shared" si="36"/>
        <v/>
      </c>
      <c r="D18" s="406"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hidden="1" x14ac:dyDescent="0.75">
      <c r="A19" s="391"/>
      <c r="B19" s="397" t="str">
        <f>IF($R19="","",ROUND(_xlfn.NORM.INV(ABS(VLOOKUP($T$1,VLookups!$A$43:$B$44,2,FALSE)-B$2),$N19,$R19),0))</f>
        <v/>
      </c>
      <c r="C19" s="405" t="str">
        <f t="shared" si="36"/>
        <v/>
      </c>
      <c r="D19" s="406"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hidden="1" x14ac:dyDescent="0.75">
      <c r="A20" s="391"/>
      <c r="B20" s="397" t="str">
        <f>IF($R20="","",ROUND(_xlfn.NORM.INV(ABS(VLOOKUP($T$1,VLookups!$A$43:$B$44,2,FALSE)-B$2),$N20,$R20),0))</f>
        <v/>
      </c>
      <c r="C20" s="405" t="str">
        <f t="shared" si="36"/>
        <v/>
      </c>
      <c r="D20" s="406"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hidden="1" x14ac:dyDescent="0.75">
      <c r="A21" s="391"/>
      <c r="B21" s="397" t="str">
        <f>IF($R21="","",ROUND(_xlfn.NORM.INV(ABS(VLOOKUP($T$1,VLookups!$A$43:$B$44,2,FALSE)-B$2),$N21,$R21),0))</f>
        <v/>
      </c>
      <c r="C21" s="405" t="str">
        <f t="shared" si="36"/>
        <v/>
      </c>
      <c r="D21" s="406"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hidden="1" x14ac:dyDescent="0.75">
      <c r="A22" s="391"/>
      <c r="B22" s="397" t="str">
        <f>IF($R22="","",ROUND(_xlfn.NORM.INV(ABS(VLOOKUP($T$1,VLookups!$A$43:$B$44,2,FALSE)-B$2),$N22,$R22),0))</f>
        <v/>
      </c>
      <c r="C22" s="405" t="str">
        <f t="shared" si="36"/>
        <v/>
      </c>
      <c r="D22" s="406"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hidden="1" x14ac:dyDescent="0.75">
      <c r="A23" s="391"/>
      <c r="B23" s="397" t="str">
        <f>IF($R23="","",ROUND(_xlfn.NORM.INV(ABS(VLOOKUP($T$1,VLookups!$A$43:$B$44,2,FALSE)-B$2),$N23,$R23),0))</f>
        <v/>
      </c>
      <c r="C23" s="405" t="str">
        <f t="shared" si="36"/>
        <v/>
      </c>
      <c r="D23" s="406"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hidden="1" x14ac:dyDescent="0.75">
      <c r="A24" s="391"/>
      <c r="B24" s="397" t="str">
        <f>IF($R24="","",ROUND(_xlfn.NORM.INV(ABS(VLOOKUP($T$1,VLookups!$A$43:$B$44,2,FALSE)-B$2),$N24,$R24),0))</f>
        <v/>
      </c>
      <c r="C24" s="405" t="str">
        <f t="shared" si="36"/>
        <v/>
      </c>
      <c r="D24" s="406"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hidden="1" x14ac:dyDescent="0.75">
      <c r="A25" s="391"/>
      <c r="B25" s="397" t="str">
        <f>IF($R25="","",ROUND(_xlfn.NORM.INV(ABS(VLOOKUP($T$1,VLookups!$A$43:$B$44,2,FALSE)-B$2),$N25,$R25),0))</f>
        <v/>
      </c>
      <c r="C25" s="405" t="str">
        <f t="shared" si="36"/>
        <v/>
      </c>
      <c r="D25" s="406"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hidden="1" x14ac:dyDescent="0.75">
      <c r="A26" s="391"/>
      <c r="B26" s="397" t="str">
        <f>IF($R26="","",ROUND(_xlfn.NORM.INV(ABS(VLOOKUP($T$1,VLookups!$A$43:$B$44,2,FALSE)-B$2),$N26,$R26),0))</f>
        <v/>
      </c>
      <c r="C26" s="405" t="str">
        <f t="shared" si="36"/>
        <v/>
      </c>
      <c r="D26" s="406"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hidden="1" x14ac:dyDescent="0.75">
      <c r="A27" s="391"/>
      <c r="B27" s="397" t="str">
        <f>IF($R27="","",ROUND(_xlfn.NORM.INV(ABS(VLOOKUP($T$1,VLookups!$A$43:$B$44,2,FALSE)-B$2),$N27,$R27),0))</f>
        <v/>
      </c>
      <c r="C27" s="405" t="str">
        <f t="shared" si="36"/>
        <v/>
      </c>
      <c r="D27" s="406"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hidden="1" x14ac:dyDescent="0.75">
      <c r="A28" s="391"/>
      <c r="B28" s="397" t="str">
        <f>IF($R28="","",ROUND(_xlfn.NORM.INV(ABS(VLOOKUP($T$1,VLookups!$A$43:$B$44,2,FALSE)-B$2),$N28,$R28),0))</f>
        <v/>
      </c>
      <c r="C28" s="405" t="str">
        <f t="shared" si="36"/>
        <v/>
      </c>
      <c r="D28" s="406"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hidden="1" x14ac:dyDescent="0.75">
      <c r="A29" s="391"/>
      <c r="B29" s="397" t="str">
        <f>IF($R29="","",ROUND(_xlfn.NORM.INV(ABS(VLOOKUP($T$1,VLookups!$A$43:$B$44,2,FALSE)-B$2),$N29,$R29),0))</f>
        <v/>
      </c>
      <c r="C29" s="405" t="str">
        <f t="shared" si="36"/>
        <v/>
      </c>
      <c r="D29" s="406"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hidden="1" x14ac:dyDescent="0.75">
      <c r="A30" s="391"/>
      <c r="B30" s="397" t="str">
        <f>IF($R30="","",ROUND(_xlfn.NORM.INV(ABS(VLOOKUP($T$1,VLookups!$A$43:$B$44,2,FALSE)-B$2),$N30,$R30),0))</f>
        <v/>
      </c>
      <c r="C30" s="405" t="str">
        <f t="shared" si="36"/>
        <v/>
      </c>
      <c r="D30" s="406"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hidden="1" x14ac:dyDescent="0.75">
      <c r="A31" s="391"/>
      <c r="B31" s="397" t="str">
        <f>IF($R31="","",ROUND(_xlfn.NORM.INV(ABS(VLOOKUP($T$1,VLookups!$A$43:$B$44,2,FALSE)-B$2),$N31,$R31),0))</f>
        <v/>
      </c>
      <c r="C31" s="405" t="str">
        <f t="shared" si="36"/>
        <v/>
      </c>
      <c r="D31" s="406"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hidden="1" x14ac:dyDescent="0.75">
      <c r="A32" s="391"/>
      <c r="B32" s="397" t="str">
        <f>IF($R32="","",ROUND(_xlfn.NORM.INV(ABS(VLOOKUP($T$1,VLookups!$A$43:$B$44,2,FALSE)-B$2),$N32,$R32),0))</f>
        <v/>
      </c>
      <c r="C32" s="405" t="str">
        <f t="shared" si="36"/>
        <v/>
      </c>
      <c r="D32" s="406"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hidden="1" x14ac:dyDescent="0.75">
      <c r="A33" s="391"/>
      <c r="B33" s="397" t="str">
        <f>IF($R33="","",ROUND(_xlfn.NORM.INV(ABS(VLOOKUP($T$1,VLookups!$A$43:$B$44,2,FALSE)-B$2),$N33,$R33),0))</f>
        <v/>
      </c>
      <c r="C33" s="405" t="str">
        <f t="shared" si="36"/>
        <v/>
      </c>
      <c r="D33" s="406"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hidden="1" x14ac:dyDescent="0.75">
      <c r="A34" s="391"/>
      <c r="B34" s="397" t="str">
        <f>IF($R34="","",ROUND(_xlfn.NORM.INV(ABS(VLOOKUP($T$1,VLookups!$A$43:$B$44,2,FALSE)-B$2),$N34,$R34),0))</f>
        <v/>
      </c>
      <c r="C34" s="405" t="str">
        <f t="shared" si="36"/>
        <v/>
      </c>
      <c r="D34" s="406"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hidden="1" x14ac:dyDescent="0.75">
      <c r="A35" s="391"/>
      <c r="B35" s="397" t="str">
        <f>IF($R35="","",ROUND(_xlfn.NORM.INV(ABS(VLOOKUP($T$1,VLookups!$A$43:$B$44,2,FALSE)-B$2),$N35,$R35),0))</f>
        <v/>
      </c>
      <c r="C35" s="405" t="str">
        <f t="shared" si="36"/>
        <v/>
      </c>
      <c r="D35" s="406"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hidden="1" x14ac:dyDescent="0.75">
      <c r="A36" s="391"/>
      <c r="B36" s="397" t="str">
        <f>IF($R36="","",ROUND(_xlfn.NORM.INV(ABS(VLOOKUP($T$1,VLookups!$A$43:$B$44,2,FALSE)-B$2),$N36,$R36),0))</f>
        <v/>
      </c>
      <c r="C36" s="405" t="str">
        <f t="shared" si="36"/>
        <v/>
      </c>
      <c r="D36" s="406"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hidden="1" x14ac:dyDescent="0.75">
      <c r="A37" s="391"/>
      <c r="B37" s="397" t="str">
        <f>IF($R37="","",ROUND(_xlfn.NORM.INV(ABS(VLOOKUP($T$1,VLookups!$A$43:$B$44,2,FALSE)-B$2),$N37,$R37),0))</f>
        <v/>
      </c>
      <c r="C37" s="405" t="str">
        <f t="shared" si="36"/>
        <v/>
      </c>
      <c r="D37" s="406"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hidden="1" x14ac:dyDescent="0.75">
      <c r="A38" s="391"/>
      <c r="B38" s="397" t="str">
        <f>IF($R38="","",ROUND(_xlfn.NORM.INV(ABS(VLOOKUP($T$1,VLookups!$A$43:$B$44,2,FALSE)-B$2),$N38,$R38),0))</f>
        <v/>
      </c>
      <c r="C38" s="405" t="str">
        <f t="shared" si="36"/>
        <v/>
      </c>
      <c r="D38" s="406"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hidden="1" x14ac:dyDescent="0.75">
      <c r="A39" s="391"/>
      <c r="B39" s="397" t="str">
        <f>IF($R39="","",ROUND(_xlfn.NORM.INV(ABS(VLOOKUP($T$1,VLookups!$A$43:$B$44,2,FALSE)-B$2),$N39,$R39),0))</f>
        <v/>
      </c>
      <c r="C39" s="405" t="str">
        <f t="shared" si="36"/>
        <v/>
      </c>
      <c r="D39" s="406"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hidden="1" x14ac:dyDescent="0.75">
      <c r="A40" s="391"/>
      <c r="B40" s="397" t="str">
        <f>IF($R40="","",ROUND(_xlfn.NORM.INV(ABS(VLOOKUP($T$1,VLookups!$A$43:$B$44,2,FALSE)-B$2),$N40,$R40),0))</f>
        <v/>
      </c>
      <c r="C40" s="405" t="str">
        <f t="shared" si="36"/>
        <v/>
      </c>
      <c r="D40" s="406"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hidden="1" x14ac:dyDescent="0.75">
      <c r="A41" s="391"/>
      <c r="B41" s="397" t="str">
        <f>IF($R41="","",ROUND(_xlfn.NORM.INV(ABS(VLOOKUP($T$1,VLookups!$A$43:$B$44,2,FALSE)-B$2),$N41,$R41),0))</f>
        <v/>
      </c>
      <c r="C41" s="405" t="str">
        <f t="shared" si="36"/>
        <v/>
      </c>
      <c r="D41" s="406"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hidden="1" x14ac:dyDescent="0.75">
      <c r="A42" s="391"/>
      <c r="B42" s="397" t="str">
        <f>IF($R42="","",ROUND(_xlfn.NORM.INV(ABS(VLOOKUP($T$1,VLookups!$A$43:$B$44,2,FALSE)-B$2),$N42,$R42),0))</f>
        <v/>
      </c>
      <c r="C42" s="405" t="str">
        <f t="shared" si="36"/>
        <v/>
      </c>
      <c r="D42" s="406"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hidden="1" x14ac:dyDescent="0.75">
      <c r="A43" s="391"/>
      <c r="B43" s="397" t="str">
        <f>IF($R43="","",ROUND(_xlfn.NORM.INV(ABS(VLOOKUP($T$1,VLookups!$A$43:$B$44,2,FALSE)-B$2),$N43,$R43),0))</f>
        <v/>
      </c>
      <c r="C43" s="405" t="str">
        <f t="shared" si="36"/>
        <v/>
      </c>
      <c r="D43" s="406"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hidden="1" x14ac:dyDescent="0.75">
      <c r="A44" s="391"/>
      <c r="B44" s="397" t="str">
        <f>IF($R44="","",ROUND(_xlfn.NORM.INV(ABS(VLOOKUP($T$1,VLookups!$A$43:$B$44,2,FALSE)-B$2),$N44,$R44),0))</f>
        <v/>
      </c>
      <c r="C44" s="405" t="str">
        <f t="shared" si="36"/>
        <v/>
      </c>
      <c r="D44" s="406"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hidden="1" x14ac:dyDescent="0.75">
      <c r="A45" s="391"/>
      <c r="B45" s="397" t="str">
        <f>IF($R45="","",ROUND(_xlfn.NORM.INV(ABS(VLOOKUP($T$1,VLookups!$A$43:$B$44,2,FALSE)-B$2),$N45,$R45),0))</f>
        <v/>
      </c>
      <c r="C45" s="405" t="str">
        <f t="shared" si="36"/>
        <v/>
      </c>
      <c r="D45" s="406"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hidden="1" x14ac:dyDescent="0.75">
      <c r="A46" s="391"/>
      <c r="B46" s="397" t="str">
        <f>IF($R46="","",ROUND(_xlfn.NORM.INV(ABS(VLOOKUP($T$1,VLookups!$A$43:$B$44,2,FALSE)-B$2),$N46,$R46),0))</f>
        <v/>
      </c>
      <c r="C46" s="405" t="str">
        <f t="shared" si="36"/>
        <v/>
      </c>
      <c r="D46" s="406"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hidden="1" x14ac:dyDescent="0.75">
      <c r="A47" s="391"/>
      <c r="B47" s="397" t="str">
        <f>IF($R47="","",ROUND(_xlfn.NORM.INV(ABS(VLOOKUP($T$1,VLookups!$A$43:$B$44,2,FALSE)-B$2),$N47,$R47),0))</f>
        <v/>
      </c>
      <c r="C47" s="405" t="str">
        <f t="shared" si="36"/>
        <v/>
      </c>
      <c r="D47" s="406"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hidden="1" x14ac:dyDescent="0.75">
      <c r="A48" s="391"/>
      <c r="B48" s="397" t="str">
        <f>IF($R48="","",ROUND(_xlfn.NORM.INV(ABS(VLOOKUP($T$1,VLookups!$A$43:$B$44,2,FALSE)-B$2),$N48,$R48),0))</f>
        <v/>
      </c>
      <c r="C48" s="405" t="str">
        <f t="shared" si="36"/>
        <v/>
      </c>
      <c r="D48" s="406"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hidden="1" x14ac:dyDescent="0.75">
      <c r="A49" s="391"/>
      <c r="B49" s="397" t="str">
        <f>IF($R49="","",ROUND(_xlfn.NORM.INV(ABS(VLOOKUP($T$1,VLookups!$A$43:$B$44,2,FALSE)-B$2),$N49,$R49),0))</f>
        <v/>
      </c>
      <c r="C49" s="405" t="str">
        <f t="shared" si="36"/>
        <v/>
      </c>
      <c r="D49" s="406"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hidden="1" x14ac:dyDescent="0.75">
      <c r="A50" s="391"/>
      <c r="B50" s="397" t="str">
        <f>IF($R50="","",ROUND(_xlfn.NORM.INV(ABS(VLOOKUP($T$1,VLookups!$A$43:$B$44,2,FALSE)-B$2),$N50,$R50),0))</f>
        <v/>
      </c>
      <c r="C50" s="405" t="str">
        <f t="shared" si="36"/>
        <v/>
      </c>
      <c r="D50" s="406"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hidden="1" x14ac:dyDescent="0.75">
      <c r="A51" s="391"/>
      <c r="B51" s="397" t="str">
        <f>IF($R51="","",ROUND(_xlfn.NORM.INV(ABS(VLOOKUP($T$1,VLookups!$A$43:$B$44,2,FALSE)-B$2),$N51,$R51),0))</f>
        <v/>
      </c>
      <c r="C51" s="405" t="str">
        <f t="shared" si="36"/>
        <v/>
      </c>
      <c r="D51" s="406"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hidden="1" x14ac:dyDescent="0.75">
      <c r="A52" s="391"/>
      <c r="B52" s="397" t="str">
        <f>IF($R52="","",ROUND(_xlfn.NORM.INV(ABS(VLOOKUP($T$1,VLookups!$A$43:$B$44,2,FALSE)-B$2),$N52,$R52),0))</f>
        <v/>
      </c>
      <c r="C52" s="405" t="str">
        <f t="shared" si="36"/>
        <v/>
      </c>
      <c r="D52" s="406"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hidden="1" x14ac:dyDescent="0.75">
      <c r="A53" s="391"/>
      <c r="B53" s="397" t="str">
        <f>IF($R53="","",ROUND(_xlfn.NORM.INV(ABS(VLOOKUP($T$1,VLookups!$A$43:$B$44,2,FALSE)-B$2),$N53,$R53),0))</f>
        <v/>
      </c>
      <c r="C53" s="405" t="str">
        <f t="shared" si="36"/>
        <v/>
      </c>
      <c r="D53" s="406"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hidden="1" x14ac:dyDescent="0.75">
      <c r="A54" s="391"/>
      <c r="B54" s="397" t="str">
        <f>IF($R54="","",ROUND(_xlfn.NORM.INV(ABS(VLOOKUP($T$1,VLookups!$A$43:$B$44,2,FALSE)-B$2),$N54,$R54),0))</f>
        <v/>
      </c>
      <c r="C54" s="405" t="str">
        <f t="shared" si="36"/>
        <v/>
      </c>
      <c r="D54" s="406"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hidden="1" x14ac:dyDescent="0.75">
      <c r="A55" s="391"/>
      <c r="B55" s="397" t="str">
        <f>IF($R55="","",ROUND(_xlfn.NORM.INV(ABS(VLOOKUP($T$1,VLookups!$A$43:$B$44,2,FALSE)-B$2),$N55,$R55),0))</f>
        <v/>
      </c>
      <c r="C55" s="405" t="str">
        <f t="shared" si="36"/>
        <v/>
      </c>
      <c r="D55" s="406"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hidden="1" x14ac:dyDescent="0.75">
      <c r="A56" s="391"/>
      <c r="B56" s="397" t="str">
        <f>IF($R56="","",ROUND(_xlfn.NORM.INV(ABS(VLOOKUP($T$1,VLookups!$A$43:$B$44,2,FALSE)-B$2),$N56,$R56),0))</f>
        <v/>
      </c>
      <c r="C56" s="405" t="str">
        <f t="shared" si="36"/>
        <v/>
      </c>
      <c r="D56" s="406"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hidden="1" x14ac:dyDescent="0.75">
      <c r="A57" s="391"/>
      <c r="B57" s="397" t="str">
        <f>IF($R57="","",ROUND(_xlfn.NORM.INV(ABS(VLOOKUP($T$1,VLookups!$A$43:$B$44,2,FALSE)-B$2),$N57,$R57),0))</f>
        <v/>
      </c>
      <c r="C57" s="405" t="str">
        <f t="shared" si="36"/>
        <v/>
      </c>
      <c r="D57" s="406"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hidden="1" x14ac:dyDescent="0.75">
      <c r="A58" s="391"/>
      <c r="B58" s="397" t="str">
        <f>IF($R58="","",ROUND(_xlfn.NORM.INV(ABS(VLOOKUP($T$1,VLookups!$A$43:$B$44,2,FALSE)-B$2),$N58,$R58),0))</f>
        <v/>
      </c>
      <c r="C58" s="405" t="str">
        <f t="shared" si="36"/>
        <v/>
      </c>
      <c r="D58" s="406"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hidden="1" x14ac:dyDescent="0.75">
      <c r="A59" s="391"/>
      <c r="B59" s="397" t="str">
        <f>IF($R59="","",ROUND(_xlfn.NORM.INV(ABS(VLOOKUP($T$1,VLookups!$A$43:$B$44,2,FALSE)-B$2),$N59,$R59),0))</f>
        <v/>
      </c>
      <c r="C59" s="405" t="str">
        <f t="shared" si="36"/>
        <v/>
      </c>
      <c r="D59" s="406"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hidden="1" x14ac:dyDescent="0.75">
      <c r="A60" s="391"/>
      <c r="B60" s="397" t="str">
        <f>IF($R60="","",ROUND(_xlfn.NORM.INV(ABS(VLOOKUP($T$1,VLookups!$A$43:$B$44,2,FALSE)-B$2),$N60,$R60),0))</f>
        <v/>
      </c>
      <c r="C60" s="405" t="str">
        <f t="shared" si="36"/>
        <v/>
      </c>
      <c r="D60" s="406"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hidden="1" x14ac:dyDescent="0.75">
      <c r="A61" s="391"/>
      <c r="B61" s="397" t="str">
        <f>IF($R61="","",ROUND(_xlfn.NORM.INV(ABS(VLOOKUP($T$1,VLookups!$A$43:$B$44,2,FALSE)-B$2),$N61,$R61),0))</f>
        <v/>
      </c>
      <c r="C61" s="405" t="str">
        <f t="shared" si="36"/>
        <v/>
      </c>
      <c r="D61" s="406"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hidden="1" x14ac:dyDescent="0.75">
      <c r="A62" s="391"/>
      <c r="B62" s="397" t="str">
        <f>IF($R62="","",ROUND(_xlfn.NORM.INV(ABS(VLOOKUP($T$1,VLookups!$A$43:$B$44,2,FALSE)-B$2),$N62,$R62),0))</f>
        <v/>
      </c>
      <c r="C62" s="405" t="str">
        <f t="shared" si="36"/>
        <v/>
      </c>
      <c r="D62" s="406"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hidden="1" x14ac:dyDescent="0.75">
      <c r="A63" s="391"/>
      <c r="B63" s="397" t="str">
        <f>IF($R63="","",ROUND(_xlfn.NORM.INV(ABS(VLOOKUP($T$1,VLookups!$A$43:$B$44,2,FALSE)-B$2),$N63,$R63),0))</f>
        <v/>
      </c>
      <c r="C63" s="405" t="str">
        <f t="shared" si="36"/>
        <v/>
      </c>
      <c r="D63" s="406"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hidden="1" x14ac:dyDescent="0.75">
      <c r="A64" s="391"/>
      <c r="B64" s="397" t="str">
        <f>IF($R64="","",ROUND(_xlfn.NORM.INV(ABS(VLOOKUP($T$1,VLookups!$A$43:$B$44,2,FALSE)-B$2),$N64,$R64),0))</f>
        <v/>
      </c>
      <c r="C64" s="405" t="str">
        <f t="shared" si="36"/>
        <v/>
      </c>
      <c r="D64" s="406"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hidden="1" x14ac:dyDescent="0.75">
      <c r="A65" s="391"/>
      <c r="B65" s="397" t="str">
        <f>IF($R65="","",ROUND(_xlfn.NORM.INV(ABS(VLOOKUP($T$1,VLookups!$A$43:$B$44,2,FALSE)-B$2),$N65,$R65),0))</f>
        <v/>
      </c>
      <c r="C65" s="405" t="str">
        <f t="shared" si="36"/>
        <v/>
      </c>
      <c r="D65" s="406"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hidden="1" x14ac:dyDescent="0.75">
      <c r="A66" s="391"/>
      <c r="B66" s="397" t="str">
        <f>IF($R66="","",ROUND(_xlfn.NORM.INV(ABS(VLOOKUP($T$1,VLookups!$A$43:$B$44,2,FALSE)-B$2),$N66,$R66),0))</f>
        <v/>
      </c>
      <c r="C66" s="405" t="str">
        <f t="shared" si="36"/>
        <v/>
      </c>
      <c r="D66" s="406"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hidden="1" x14ac:dyDescent="0.75">
      <c r="A67" s="391"/>
      <c r="B67" s="397" t="str">
        <f>IF($R67="","",ROUND(_xlfn.NORM.INV(ABS(VLOOKUP($T$1,VLookups!$A$43:$B$44,2,FALSE)-B$2),$N67,$R67),0))</f>
        <v/>
      </c>
      <c r="C67" s="405" t="str">
        <f t="shared" si="36"/>
        <v/>
      </c>
      <c r="D67" s="406"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hidden="1" x14ac:dyDescent="0.75">
      <c r="A68" s="391"/>
      <c r="B68" s="397" t="str">
        <f>IF($R68="","",ROUND(_xlfn.NORM.INV(ABS(VLOOKUP($T$1,VLookups!$A$43:$B$44,2,FALSE)-B$2),$N68,$R68),0))</f>
        <v/>
      </c>
      <c r="C68" s="405" t="str">
        <f t="shared" si="36"/>
        <v/>
      </c>
      <c r="D68" s="406"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hidden="1" x14ac:dyDescent="0.75">
      <c r="A69" s="391"/>
      <c r="B69" s="397" t="str">
        <f>IF($R69="","",ROUND(_xlfn.NORM.INV(ABS(VLOOKUP($T$1,VLookups!$A$43:$B$44,2,FALSE)-B$2),$N69,$R69),0))</f>
        <v/>
      </c>
      <c r="C69" s="405" t="str">
        <f t="shared" si="36"/>
        <v/>
      </c>
      <c r="D69" s="406"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hidden="1" x14ac:dyDescent="0.75">
      <c r="A70" s="391"/>
      <c r="B70" s="397" t="str">
        <f>IF($R70="","",ROUND(_xlfn.NORM.INV(ABS(VLOOKUP($T$1,VLookups!$A$43:$B$44,2,FALSE)-B$2),$N70,$R70),0))</f>
        <v/>
      </c>
      <c r="C70" s="405" t="str">
        <f t="shared" ref="C70:C103" si="165">IF(OR(D69="",B70=""),"",WORKDAY(C69,B69,$B$108:$B$147))</f>
        <v/>
      </c>
      <c r="D70" s="406"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hidden="1" x14ac:dyDescent="0.75">
      <c r="A71" s="391"/>
      <c r="B71" s="397" t="str">
        <f>IF($R71="","",ROUND(_xlfn.NORM.INV(ABS(VLOOKUP($T$1,VLookups!$A$43:$B$44,2,FALSE)-B$2),$N71,$R71),0))</f>
        <v/>
      </c>
      <c r="C71" s="405" t="str">
        <f t="shared" si="165"/>
        <v/>
      </c>
      <c r="D71" s="406"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hidden="1" x14ac:dyDescent="0.75">
      <c r="A72" s="391"/>
      <c r="B72" s="397" t="str">
        <f>IF($R72="","",ROUND(_xlfn.NORM.INV(ABS(VLOOKUP($T$1,VLookups!$A$43:$B$44,2,FALSE)-B$2),$N72,$R72),0))</f>
        <v/>
      </c>
      <c r="C72" s="405" t="str">
        <f t="shared" si="165"/>
        <v/>
      </c>
      <c r="D72" s="406"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hidden="1" x14ac:dyDescent="0.75">
      <c r="A73" s="391"/>
      <c r="B73" s="397" t="str">
        <f>IF($R73="","",ROUND(_xlfn.NORM.INV(ABS(VLOOKUP($T$1,VLookups!$A$43:$B$44,2,FALSE)-B$2),$N73,$R73),0))</f>
        <v/>
      </c>
      <c r="C73" s="405" t="str">
        <f t="shared" si="165"/>
        <v/>
      </c>
      <c r="D73" s="406"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hidden="1" x14ac:dyDescent="0.75">
      <c r="A74" s="391"/>
      <c r="B74" s="397" t="str">
        <f>IF($R74="","",ROUND(_xlfn.NORM.INV(ABS(VLOOKUP($T$1,VLookups!$A$43:$B$44,2,FALSE)-B$2),$N74,$R74),0))</f>
        <v/>
      </c>
      <c r="C74" s="405" t="str">
        <f t="shared" si="165"/>
        <v/>
      </c>
      <c r="D74" s="406"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hidden="1" x14ac:dyDescent="0.75">
      <c r="A75" s="391"/>
      <c r="B75" s="397" t="str">
        <f>IF($R75="","",ROUND(_xlfn.NORM.INV(ABS(VLOOKUP($T$1,VLookups!$A$43:$B$44,2,FALSE)-B$2),$N75,$R75),0))</f>
        <v/>
      </c>
      <c r="C75" s="405" t="str">
        <f t="shared" si="165"/>
        <v/>
      </c>
      <c r="D75" s="406"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hidden="1" x14ac:dyDescent="0.75">
      <c r="A76" s="391"/>
      <c r="B76" s="397" t="str">
        <f>IF($R76="","",ROUND(_xlfn.NORM.INV(ABS(VLOOKUP($T$1,VLookups!$A$43:$B$44,2,FALSE)-B$2),$N76,$R76),0))</f>
        <v/>
      </c>
      <c r="C76" s="405" t="str">
        <f t="shared" si="165"/>
        <v/>
      </c>
      <c r="D76" s="406"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hidden="1" x14ac:dyDescent="0.75">
      <c r="A77" s="391"/>
      <c r="B77" s="397" t="str">
        <f>IF($R77="","",ROUND(_xlfn.NORM.INV(ABS(VLOOKUP($T$1,VLookups!$A$43:$B$44,2,FALSE)-B$2),$N77,$R77),0))</f>
        <v/>
      </c>
      <c r="C77" s="405" t="str">
        <f t="shared" si="165"/>
        <v/>
      </c>
      <c r="D77" s="406"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hidden="1" x14ac:dyDescent="0.75">
      <c r="A78" s="391"/>
      <c r="B78" s="397" t="str">
        <f>IF($R78="","",ROUND(_xlfn.NORM.INV(ABS(VLOOKUP($T$1,VLookups!$A$43:$B$44,2,FALSE)-B$2),$N78,$R78),0))</f>
        <v/>
      </c>
      <c r="C78" s="405" t="str">
        <f t="shared" si="165"/>
        <v/>
      </c>
      <c r="D78" s="406"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hidden="1" x14ac:dyDescent="0.75">
      <c r="A79" s="391"/>
      <c r="B79" s="397" t="str">
        <f>IF($R79="","",ROUND(_xlfn.NORM.INV(ABS(VLOOKUP($T$1,VLookups!$A$43:$B$44,2,FALSE)-B$2),$N79,$R79),0))</f>
        <v/>
      </c>
      <c r="C79" s="405" t="str">
        <f t="shared" si="165"/>
        <v/>
      </c>
      <c r="D79" s="406"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hidden="1" x14ac:dyDescent="0.75">
      <c r="A80" s="391"/>
      <c r="B80" s="397" t="str">
        <f>IF($R80="","",ROUND(_xlfn.NORM.INV(ABS(VLOOKUP($T$1,VLookups!$A$43:$B$44,2,FALSE)-B$2),$N80,$R80),0))</f>
        <v/>
      </c>
      <c r="C80" s="405" t="str">
        <f t="shared" si="165"/>
        <v/>
      </c>
      <c r="D80" s="406"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hidden="1" x14ac:dyDescent="0.75">
      <c r="A81" s="391"/>
      <c r="B81" s="397" t="str">
        <f>IF($R81="","",ROUND(_xlfn.NORM.INV(ABS(VLOOKUP($T$1,VLookups!$A$43:$B$44,2,FALSE)-B$2),$N81,$R81),0))</f>
        <v/>
      </c>
      <c r="C81" s="405" t="str">
        <f t="shared" si="165"/>
        <v/>
      </c>
      <c r="D81" s="406"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hidden="1" x14ac:dyDescent="0.75">
      <c r="A82" s="391"/>
      <c r="B82" s="397" t="str">
        <f>IF($R82="","",ROUND(_xlfn.NORM.INV(ABS(VLOOKUP($T$1,VLookups!$A$43:$B$44,2,FALSE)-B$2),$N82,$R82),0))</f>
        <v/>
      </c>
      <c r="C82" s="405" t="str">
        <f t="shared" si="165"/>
        <v/>
      </c>
      <c r="D82" s="406"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hidden="1" x14ac:dyDescent="0.75">
      <c r="A83" s="391"/>
      <c r="B83" s="397" t="str">
        <f>IF($R83="","",ROUND(_xlfn.NORM.INV(ABS(VLOOKUP($T$1,VLookups!$A$43:$B$44,2,FALSE)-B$2),$N83,$R83),0))</f>
        <v/>
      </c>
      <c r="C83" s="405" t="str">
        <f t="shared" si="165"/>
        <v/>
      </c>
      <c r="D83" s="406"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hidden="1" x14ac:dyDescent="0.75">
      <c r="A84" s="391"/>
      <c r="B84" s="397" t="str">
        <f>IF($R84="","",ROUND(_xlfn.NORM.INV(ABS(VLOOKUP($T$1,VLookups!$A$43:$B$44,2,FALSE)-B$2),$N84,$R84),0))</f>
        <v/>
      </c>
      <c r="C84" s="405" t="str">
        <f t="shared" si="165"/>
        <v/>
      </c>
      <c r="D84" s="406"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hidden="1" x14ac:dyDescent="0.75">
      <c r="A85" s="391"/>
      <c r="B85" s="397" t="str">
        <f>IF($R85="","",ROUND(_xlfn.NORM.INV(ABS(VLOOKUP($T$1,VLookups!$A$43:$B$44,2,FALSE)-B$2),$N85,$R85),0))</f>
        <v/>
      </c>
      <c r="C85" s="405" t="str">
        <f t="shared" si="165"/>
        <v/>
      </c>
      <c r="D85" s="406"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hidden="1" x14ac:dyDescent="0.75">
      <c r="A86" s="391"/>
      <c r="B86" s="397" t="str">
        <f>IF($R86="","",ROUND(_xlfn.NORM.INV(ABS(VLOOKUP($T$1,VLookups!$A$43:$B$44,2,FALSE)-B$2),$N86,$R86),0))</f>
        <v/>
      </c>
      <c r="C86" s="405" t="str">
        <f t="shared" si="165"/>
        <v/>
      </c>
      <c r="D86" s="406"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hidden="1" x14ac:dyDescent="0.75">
      <c r="A87" s="391"/>
      <c r="B87" s="397" t="str">
        <f>IF($R87="","",ROUND(_xlfn.NORM.INV(ABS(VLOOKUP($T$1,VLookups!$A$43:$B$44,2,FALSE)-B$2),$N87,$R87),0))</f>
        <v/>
      </c>
      <c r="C87" s="405" t="str">
        <f t="shared" si="165"/>
        <v/>
      </c>
      <c r="D87" s="406"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hidden="1" x14ac:dyDescent="0.75">
      <c r="A88" s="391"/>
      <c r="B88" s="397" t="str">
        <f>IF($R88="","",ROUND(_xlfn.NORM.INV(ABS(VLOOKUP($T$1,VLookups!$A$43:$B$44,2,FALSE)-B$2),$N88,$R88),0))</f>
        <v/>
      </c>
      <c r="C88" s="405" t="str">
        <f t="shared" si="165"/>
        <v/>
      </c>
      <c r="D88" s="406"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hidden="1" x14ac:dyDescent="0.75">
      <c r="A89" s="391"/>
      <c r="B89" s="397" t="str">
        <f>IF($R89="","",ROUND(_xlfn.NORM.INV(ABS(VLOOKUP($T$1,VLookups!$A$43:$B$44,2,FALSE)-B$2),$N89,$R89),0))</f>
        <v/>
      </c>
      <c r="C89" s="405" t="str">
        <f t="shared" si="165"/>
        <v/>
      </c>
      <c r="D89" s="406"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hidden="1" x14ac:dyDescent="0.75">
      <c r="A90" s="391"/>
      <c r="B90" s="397" t="str">
        <f>IF($R90="","",ROUND(_xlfn.NORM.INV(ABS(VLOOKUP($T$1,VLookups!$A$43:$B$44,2,FALSE)-B$2),$N90,$R90),0))</f>
        <v/>
      </c>
      <c r="C90" s="405" t="str">
        <f t="shared" si="165"/>
        <v/>
      </c>
      <c r="D90" s="406"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hidden="1" x14ac:dyDescent="0.75">
      <c r="A91" s="391"/>
      <c r="B91" s="397" t="str">
        <f>IF($R91="","",ROUND(_xlfn.NORM.INV(ABS(VLOOKUP($T$1,VLookups!$A$43:$B$44,2,FALSE)-B$2),$N91,$R91),0))</f>
        <v/>
      </c>
      <c r="C91" s="405" t="str">
        <f t="shared" si="165"/>
        <v/>
      </c>
      <c r="D91" s="406"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hidden="1" x14ac:dyDescent="0.75">
      <c r="A92" s="391"/>
      <c r="B92" s="397" t="str">
        <f>IF($R92="","",ROUND(_xlfn.NORM.INV(ABS(VLOOKUP($T$1,VLookups!$A$43:$B$44,2,FALSE)-B$2),$N92,$R92),0))</f>
        <v/>
      </c>
      <c r="C92" s="405" t="str">
        <f t="shared" si="165"/>
        <v/>
      </c>
      <c r="D92" s="406"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hidden="1" x14ac:dyDescent="0.75">
      <c r="A93" s="391"/>
      <c r="B93" s="397" t="str">
        <f>IF($R93="","",ROUND(_xlfn.NORM.INV(ABS(VLOOKUP($T$1,VLookups!$A$43:$B$44,2,FALSE)-B$2),$N93,$R93),0))</f>
        <v/>
      </c>
      <c r="C93" s="405" t="str">
        <f t="shared" si="165"/>
        <v/>
      </c>
      <c r="D93" s="406"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hidden="1" x14ac:dyDescent="0.75">
      <c r="A94" s="391"/>
      <c r="B94" s="397" t="str">
        <f>IF($R94="","",ROUND(_xlfn.NORM.INV(ABS(VLOOKUP($T$1,VLookups!$A$43:$B$44,2,FALSE)-B$2),$N94,$R94),0))</f>
        <v/>
      </c>
      <c r="C94" s="405" t="str">
        <f t="shared" si="165"/>
        <v/>
      </c>
      <c r="D94" s="406"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hidden="1" x14ac:dyDescent="0.75">
      <c r="A95" s="391"/>
      <c r="B95" s="397" t="str">
        <f>IF($R95="","",ROUND(_xlfn.NORM.INV(ABS(VLOOKUP($T$1,VLookups!$A$43:$B$44,2,FALSE)-B$2),$N95,$R95),0))</f>
        <v/>
      </c>
      <c r="C95" s="405" t="str">
        <f t="shared" si="165"/>
        <v/>
      </c>
      <c r="D95" s="406"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hidden="1" x14ac:dyDescent="0.75">
      <c r="A96" s="391"/>
      <c r="B96" s="397" t="str">
        <f>IF($R96="","",ROUND(_xlfn.NORM.INV(ABS(VLOOKUP($T$1,VLookups!$A$43:$B$44,2,FALSE)-B$2),$N96,$R96),0))</f>
        <v/>
      </c>
      <c r="C96" s="405" t="str">
        <f t="shared" si="165"/>
        <v/>
      </c>
      <c r="D96" s="406"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hidden="1" x14ac:dyDescent="0.75">
      <c r="A97" s="391"/>
      <c r="B97" s="397" t="str">
        <f>IF($R97="","",ROUND(_xlfn.NORM.INV(ABS(VLOOKUP($T$1,VLookups!$A$43:$B$44,2,FALSE)-B$2),$N97,$R97),0))</f>
        <v/>
      </c>
      <c r="C97" s="405" t="str">
        <f t="shared" si="165"/>
        <v/>
      </c>
      <c r="D97" s="406"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hidden="1" x14ac:dyDescent="0.75">
      <c r="A98" s="391"/>
      <c r="B98" s="397" t="str">
        <f>IF($R98="","",ROUND(_xlfn.NORM.INV(ABS(VLOOKUP($T$1,VLookups!$A$43:$B$44,2,FALSE)-B$2),$N98,$R98),0))</f>
        <v/>
      </c>
      <c r="C98" s="405" t="str">
        <f t="shared" si="165"/>
        <v/>
      </c>
      <c r="D98" s="406"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hidden="1" x14ac:dyDescent="0.75">
      <c r="A99" s="391"/>
      <c r="B99" s="397" t="str">
        <f>IF($R99="","",ROUND(_xlfn.NORM.INV(ABS(VLOOKUP($T$1,VLookups!$A$43:$B$44,2,FALSE)-B$2),$N99,$R99),0))</f>
        <v/>
      </c>
      <c r="C99" s="405" t="str">
        <f t="shared" si="165"/>
        <v/>
      </c>
      <c r="D99" s="406"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hidden="1" x14ac:dyDescent="0.75">
      <c r="A100" s="391"/>
      <c r="B100" s="397" t="str">
        <f>IF($R100="","",ROUND(_xlfn.NORM.INV(ABS(VLOOKUP($T$1,VLookups!$A$43:$B$44,2,FALSE)-B$2),$N100,$R100),0))</f>
        <v/>
      </c>
      <c r="C100" s="405" t="str">
        <f t="shared" si="165"/>
        <v/>
      </c>
      <c r="D100" s="406"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hidden="1" x14ac:dyDescent="0.75">
      <c r="A101" s="391"/>
      <c r="B101" s="397" t="str">
        <f>IF($R101="","",ROUND(_xlfn.NORM.INV(ABS(VLOOKUP($T$1,VLookups!$A$43:$B$44,2,FALSE)-B$2),$N101,$R101),0))</f>
        <v/>
      </c>
      <c r="C101" s="405" t="str">
        <f t="shared" si="165"/>
        <v/>
      </c>
      <c r="D101" s="406"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hidden="1" x14ac:dyDescent="0.75">
      <c r="A102" s="391"/>
      <c r="B102" s="397" t="str">
        <f>IF($R102="","",ROUND(_xlfn.NORM.INV(ABS(VLOOKUP($T$1,VLookups!$A$43:$B$44,2,FALSE)-B$2),$N102,$R102),0))</f>
        <v/>
      </c>
      <c r="C102" s="405" t="str">
        <f t="shared" si="165"/>
        <v/>
      </c>
      <c r="D102" s="406"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hidden="1" x14ac:dyDescent="0.75">
      <c r="A103" s="391"/>
      <c r="B103" s="397" t="str">
        <f>IF($R103="","",ROUND(_xlfn.NORM.INV(ABS(VLOOKUP($T$1,VLookups!$A$43:$B$44,2,FALSE)-B$2),$N103,$R103),0))</f>
        <v/>
      </c>
      <c r="C103" s="405" t="str">
        <f t="shared" si="165"/>
        <v/>
      </c>
      <c r="D103" s="406"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8" t="s">
        <v>861</v>
      </c>
      <c r="B104" s="398">
        <f>SUM(B4:B103)</f>
        <v>248</v>
      </c>
      <c r="C104" s="399"/>
      <c r="D104" s="388"/>
      <c r="E104" s="2"/>
      <c r="F104" s="2"/>
      <c r="G104" s="91">
        <f>SUM(G4:G103)</f>
        <v>137.75</v>
      </c>
      <c r="H104" s="91">
        <f>SUM(H4:H103)</f>
        <v>197</v>
      </c>
      <c r="I104" s="91">
        <f>SUM(I4:I103)</f>
        <v>310</v>
      </c>
      <c r="J104" s="5"/>
      <c r="K104" s="5"/>
      <c r="L104" s="37"/>
      <c r="M104" s="37"/>
      <c r="N104" s="91">
        <f>SUM(N4:N103)</f>
        <v>205.95833333333331</v>
      </c>
      <c r="O104" s="368" t="s">
        <v>942</v>
      </c>
      <c r="P104" s="5"/>
      <c r="R104" s="92">
        <f>IF(R4="","",SQRT(S104))</f>
        <v>15.030593800645402</v>
      </c>
      <c r="S104" s="73">
        <f>IF(S4="","",SUM(S4:S103))</f>
        <v>225.91874999999999</v>
      </c>
      <c r="T104" s="91">
        <f>IF(SUM(T4:T103)=0,"",SUM(T4:T103))</f>
        <v>206</v>
      </c>
      <c r="U104" s="272">
        <f>IF(OR(R104="",T104=""),"",ABS(VLOOKUP($T$1,VLookups!$A$43:$B$44,2,FALSE)-_xlfn.NORM.DIST(T104,N104,R104,TRUE)))</f>
        <v>0.5011059159702782</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0">
        <v>10</v>
      </c>
      <c r="C105" s="401" t="s">
        <v>868</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26" t="s">
        <v>77</v>
      </c>
      <c r="H106" s="427"/>
      <c r="I106" s="428"/>
      <c r="J106" s="5"/>
      <c r="K106" s="5"/>
      <c r="L106" s="2"/>
      <c r="M106" s="5"/>
      <c r="N106" s="5"/>
      <c r="O106" s="5"/>
      <c r="P106" s="5"/>
      <c r="R106" s="33" t="s">
        <v>86</v>
      </c>
      <c r="S106" s="33"/>
      <c r="T106" s="98">
        <v>230</v>
      </c>
      <c r="U106" s="274">
        <f>IF(OR(R104="",T106=""),"",ABS(VLOOKUP($T$1,VLookups!$A$43:$B$44,2,FALSE)-_xlfn.NORM.DIST(T106,N104,R104,TRUE)))</f>
        <v>0.94514693826028351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869</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1" t="s">
        <v>870</v>
      </c>
      <c r="B108" s="402">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1" t="s">
        <v>871</v>
      </c>
      <c r="B109" s="402">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1" t="s">
        <v>872</v>
      </c>
      <c r="B110" s="402">
        <v>44526</v>
      </c>
      <c r="C110" s="5"/>
      <c r="D110" s="5"/>
      <c r="E110" s="5"/>
      <c r="F110" s="5"/>
      <c r="G110" s="5"/>
      <c r="H110" s="33" t="s">
        <v>80</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1" t="s">
        <v>873</v>
      </c>
      <c r="B111" s="402">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1" t="s">
        <v>873</v>
      </c>
      <c r="B112" s="402">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1" t="s">
        <v>873</v>
      </c>
      <c r="B113" s="402">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1" t="s">
        <v>873</v>
      </c>
      <c r="B114" s="402">
        <v>44553</v>
      </c>
      <c r="C114" s="5"/>
      <c r="D114" s="5"/>
      <c r="E114" s="5"/>
      <c r="F114" s="5"/>
      <c r="G114" s="5"/>
      <c r="H114" s="78" t="s">
        <v>81</v>
      </c>
      <c r="I114" s="43">
        <f>IF(AND($I$112&gt;0,$I$113&gt;0,$I$112&lt;$I$113,NOT(R104="")),_xlfn.NORM.DIST($I$113,$N$104,$R$104,TRUE)-_xlfn.NORM.DIST($I$112,$N$104,$R$104,TRUE),"")</f>
        <v>0.90374117551737698</v>
      </c>
      <c r="J114" s="114"/>
      <c r="K114" s="46" t="s">
        <v>62</v>
      </c>
      <c r="L114" s="39"/>
      <c r="M114" s="2"/>
      <c r="N114" s="5"/>
      <c r="O114" s="5"/>
      <c r="P114" s="5"/>
      <c r="Q114" s="5"/>
      <c r="R114" s="5"/>
      <c r="S114" s="5"/>
      <c r="T114" s="5"/>
      <c r="U114" s="5"/>
      <c r="V114" s="5"/>
      <c r="W114" s="5"/>
      <c r="X114" s="5"/>
      <c r="Y114" s="5"/>
      <c r="Z114" s="5"/>
      <c r="AA114" s="5"/>
      <c r="AB114" s="5"/>
    </row>
    <row r="115" spans="1:28" ht="17.25" x14ac:dyDescent="0.85">
      <c r="A115" s="391" t="s">
        <v>873</v>
      </c>
      <c r="B115" s="402">
        <v>44554</v>
      </c>
      <c r="C115" s="5"/>
      <c r="D115" s="5"/>
      <c r="E115" s="5"/>
      <c r="F115" s="5"/>
      <c r="G115" s="5"/>
      <c r="H115" s="78" t="s">
        <v>230</v>
      </c>
      <c r="I115" s="45">
        <f>IF(AND($I$112&gt;0,$I$113&gt;0,$I$112&lt;$I$113,NOT($R$104="")),_xlfn.NORM.DIST(I112,$N$104,$R$104,TRUE),"")</f>
        <v>4.8406737792180674E-2</v>
      </c>
      <c r="J115" s="114"/>
      <c r="K115" s="46" t="s">
        <v>63</v>
      </c>
      <c r="L115" s="39"/>
      <c r="M115" s="2"/>
      <c r="N115" s="5"/>
      <c r="O115" s="5"/>
      <c r="P115" s="5"/>
      <c r="Q115" s="5"/>
      <c r="R115" s="5"/>
      <c r="S115" s="5"/>
      <c r="T115" s="5"/>
      <c r="U115" s="5"/>
      <c r="V115" s="5"/>
      <c r="W115" s="5"/>
      <c r="X115" s="5"/>
      <c r="Y115" s="5"/>
      <c r="Z115" s="5"/>
      <c r="AA115" s="5"/>
      <c r="AB115" s="5"/>
    </row>
    <row r="116" spans="1:28" ht="17.25" x14ac:dyDescent="0.85">
      <c r="A116" s="391" t="s">
        <v>873</v>
      </c>
      <c r="B116" s="402">
        <v>44557</v>
      </c>
      <c r="C116" s="5"/>
      <c r="D116" s="5"/>
      <c r="E116" s="5"/>
      <c r="F116" s="5"/>
      <c r="G116" s="5"/>
      <c r="H116" s="78" t="s">
        <v>231</v>
      </c>
      <c r="I116" s="44">
        <f>IF(AND($I$112&gt;0,$I$113&gt;0,$I$112&lt;$I$113,NOT($R$104="")),1-_xlfn.NORM.DIST(I113,$N$104,$R$104,TRUE),"")</f>
        <v>4.7852086690442386E-2</v>
      </c>
      <c r="J116" s="114"/>
      <c r="K116" s="46" t="s">
        <v>61</v>
      </c>
      <c r="L116" s="39"/>
      <c r="M116" s="2"/>
      <c r="N116" s="5"/>
      <c r="O116" s="5"/>
      <c r="P116" s="5"/>
      <c r="Q116" s="5"/>
      <c r="R116" s="5"/>
      <c r="S116" s="5"/>
      <c r="T116" s="5"/>
      <c r="U116" s="5"/>
      <c r="V116" s="5"/>
      <c r="W116" s="5"/>
      <c r="X116" s="5"/>
      <c r="Y116" s="5"/>
      <c r="Z116" s="5"/>
      <c r="AA116" s="5"/>
      <c r="AB116" s="5"/>
    </row>
    <row r="117" spans="1:28" x14ac:dyDescent="0.75">
      <c r="A117" s="391" t="s">
        <v>873</v>
      </c>
      <c r="B117" s="402">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1" t="s">
        <v>873</v>
      </c>
      <c r="B118" s="402">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1" t="s">
        <v>873</v>
      </c>
      <c r="B119" s="402">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1" t="s">
        <v>873</v>
      </c>
      <c r="B120" s="402">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1" t="s">
        <v>874</v>
      </c>
      <c r="B121" s="402">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1" t="s">
        <v>875</v>
      </c>
      <c r="B122" s="402">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1" t="s">
        <v>876</v>
      </c>
      <c r="B123" s="402">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1" t="s">
        <v>870</v>
      </c>
      <c r="B124" s="402">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1" t="s">
        <v>871</v>
      </c>
      <c r="B125" s="402">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1" t="s">
        <v>872</v>
      </c>
      <c r="B126" s="402">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1" t="s">
        <v>873</v>
      </c>
      <c r="B127" s="402">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1" t="s">
        <v>873</v>
      </c>
      <c r="B128" s="402">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1" t="s">
        <v>873</v>
      </c>
      <c r="B129" s="402">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1" t="s">
        <v>873</v>
      </c>
      <c r="B130" s="402">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1" t="s">
        <v>873</v>
      </c>
      <c r="B131" s="402">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1" t="s">
        <v>873</v>
      </c>
      <c r="B132" s="402">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1" t="s">
        <v>873</v>
      </c>
      <c r="B133" s="402">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1" t="s">
        <v>873</v>
      </c>
      <c r="B134" s="402">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1" t="s">
        <v>873</v>
      </c>
      <c r="B135" s="402">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1" t="s">
        <v>873</v>
      </c>
      <c r="B136" s="402">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1" t="s">
        <v>874</v>
      </c>
      <c r="B137" s="402">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1"/>
      <c r="B138" s="403"/>
      <c r="C138" s="2"/>
      <c r="D138" s="2"/>
      <c r="E138" s="10" t="s">
        <v>78</v>
      </c>
      <c r="F138" s="11"/>
      <c r="G138" s="11"/>
      <c r="H138" s="11"/>
      <c r="I138" s="11"/>
      <c r="J138" s="108"/>
      <c r="K138" s="12"/>
      <c r="L138" s="12"/>
      <c r="M138" s="12"/>
      <c r="N138" s="11"/>
      <c r="O138" s="11"/>
      <c r="P138" s="11"/>
      <c r="Q138" s="13"/>
      <c r="R138" s="282"/>
      <c r="S138" s="11"/>
      <c r="Z138" s="5"/>
      <c r="AA138" s="5"/>
      <c r="AB138" s="5"/>
    </row>
    <row r="139" spans="1:28" x14ac:dyDescent="0.75">
      <c r="A139" s="391"/>
      <c r="B139" s="403"/>
      <c r="C139" s="2"/>
      <c r="D139" s="2"/>
      <c r="E139" s="10" t="s">
        <v>88</v>
      </c>
      <c r="F139" s="11"/>
      <c r="G139" s="11"/>
      <c r="H139" s="11"/>
      <c r="I139" s="11"/>
      <c r="J139" s="108"/>
      <c r="K139" s="12"/>
      <c r="L139" s="12"/>
      <c r="M139" s="12"/>
      <c r="N139" s="11"/>
      <c r="O139" s="11"/>
      <c r="P139" s="11"/>
      <c r="Q139" s="13"/>
      <c r="R139" s="282"/>
      <c r="S139" s="11"/>
      <c r="Z139" s="5"/>
      <c r="AA139" s="5"/>
      <c r="AB139" s="5"/>
    </row>
    <row r="140" spans="1:28" x14ac:dyDescent="0.75">
      <c r="A140" s="391"/>
      <c r="B140" s="403"/>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1"/>
      <c r="B141" s="403"/>
      <c r="C141" s="2"/>
      <c r="D141" s="2"/>
      <c r="E141" s="10" t="s">
        <v>962</v>
      </c>
      <c r="F141" s="11"/>
      <c r="G141" s="11"/>
      <c r="H141" s="11"/>
      <c r="I141" s="11"/>
      <c r="J141" s="108"/>
      <c r="K141" s="12"/>
      <c r="L141" s="12"/>
      <c r="M141" s="12"/>
      <c r="N141" s="11"/>
      <c r="O141" s="11"/>
      <c r="P141" s="11"/>
      <c r="Q141" s="13"/>
      <c r="R141" s="282"/>
      <c r="S141" s="11"/>
      <c r="Z141" s="5"/>
      <c r="AA141" s="5"/>
      <c r="AB141" s="5"/>
    </row>
    <row r="142" spans="1:28" x14ac:dyDescent="0.75">
      <c r="A142" s="391"/>
      <c r="B142" s="403"/>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1"/>
      <c r="B143" s="403"/>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1"/>
      <c r="B144" s="403"/>
      <c r="C144" s="2"/>
      <c r="D144" s="2"/>
      <c r="E144" s="10" t="s">
        <v>79</v>
      </c>
      <c r="F144" s="11"/>
      <c r="G144" s="11"/>
      <c r="H144" s="11"/>
      <c r="I144" s="11"/>
      <c r="J144" s="108"/>
      <c r="K144" s="12"/>
      <c r="L144" s="12"/>
      <c r="M144" s="12"/>
      <c r="N144" s="11"/>
      <c r="O144" s="11"/>
      <c r="P144" s="11"/>
      <c r="Q144" s="13"/>
      <c r="R144" s="282"/>
      <c r="S144" s="11"/>
      <c r="Z144" s="5"/>
      <c r="AA144" s="5"/>
      <c r="AB144" s="5"/>
    </row>
    <row r="145" spans="1:28" x14ac:dyDescent="0.75">
      <c r="A145" s="391"/>
      <c r="B145" s="403"/>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1"/>
      <c r="B146" s="403"/>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1"/>
      <c r="B147" s="403"/>
      <c r="C147" s="2"/>
      <c r="D147" s="2"/>
      <c r="E147" s="19" t="str">
        <f>CONCATENATE("Version ",'Change Log'!$B$3," – © 2015-",YEAR('Change Log'!$A$3),", William W. Davis, MSPM, PMP")</f>
        <v>Version 5.0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14" t="s">
        <v>137</v>
      </c>
      <c r="F148" s="414"/>
      <c r="G148" s="414"/>
      <c r="H148" s="414"/>
      <c r="I148" s="414"/>
      <c r="J148" s="414"/>
      <c r="K148" s="414"/>
      <c r="L148" s="414"/>
      <c r="M148" s="414"/>
      <c r="N148" s="48"/>
      <c r="O148" s="48"/>
      <c r="P148" s="48"/>
      <c r="Q148" s="5"/>
      <c r="R148" s="5"/>
      <c r="S148" s="5"/>
      <c r="T148" s="5"/>
      <c r="U148" s="5"/>
      <c r="V148" s="5"/>
      <c r="W148" s="5"/>
      <c r="X148" s="5"/>
      <c r="Y148" s="5"/>
      <c r="Z148" s="5"/>
      <c r="AA148" s="5"/>
      <c r="AB148" s="5"/>
    </row>
    <row r="149" spans="1:28" x14ac:dyDescent="0.75">
      <c r="A149" s="2"/>
      <c r="B149" s="2"/>
      <c r="C149" s="2"/>
      <c r="D149" s="2"/>
      <c r="E149" s="414" t="s">
        <v>854</v>
      </c>
      <c r="F149" s="414"/>
      <c r="G149" s="414"/>
      <c r="H149" s="414"/>
      <c r="I149" s="414"/>
      <c r="J149" s="414"/>
      <c r="K149" s="414"/>
      <c r="L149" s="414"/>
      <c r="M149" s="414"/>
      <c r="N149" s="48"/>
      <c r="O149" s="48"/>
      <c r="P149" s="48"/>
      <c r="Q149" s="5"/>
      <c r="R149" s="5"/>
      <c r="S149" s="5"/>
      <c r="T149" s="5"/>
      <c r="U149" s="5"/>
      <c r="V149" s="5"/>
      <c r="W149" s="5"/>
      <c r="X149" s="5"/>
      <c r="Y149" s="5"/>
      <c r="Z149" s="5"/>
      <c r="AA149" s="5"/>
      <c r="AB149" s="5"/>
    </row>
    <row r="150" spans="1:28" x14ac:dyDescent="0.75">
      <c r="A150" s="2"/>
      <c r="B150" s="2"/>
      <c r="C150" s="2"/>
      <c r="D150" s="2"/>
      <c r="E150" s="414" t="s">
        <v>92</v>
      </c>
      <c r="F150" s="414"/>
      <c r="G150" s="414"/>
      <c r="H150" s="414"/>
      <c r="I150" s="414"/>
      <c r="J150" s="414"/>
      <c r="K150" s="414"/>
      <c r="L150" s="414"/>
      <c r="M150" s="414"/>
      <c r="N150" s="48"/>
      <c r="O150" s="48"/>
      <c r="P150" s="48"/>
      <c r="Q150" s="5"/>
      <c r="R150" s="5"/>
      <c r="S150" s="5"/>
      <c r="T150" s="5"/>
      <c r="U150" s="5"/>
      <c r="V150" s="5"/>
      <c r="W150" s="5"/>
      <c r="X150" s="5"/>
      <c r="Y150" s="5"/>
      <c r="Z150" s="5"/>
      <c r="AA150" s="5"/>
      <c r="AB150" s="5"/>
    </row>
    <row r="151" spans="1:28" x14ac:dyDescent="0.75">
      <c r="A151" s="2"/>
      <c r="B151" s="2"/>
      <c r="C151" s="2"/>
      <c r="D151" s="2"/>
      <c r="E151" s="414" t="s">
        <v>212</v>
      </c>
      <c r="F151" s="414"/>
      <c r="G151" s="414"/>
      <c r="H151" s="414"/>
      <c r="I151" s="414"/>
      <c r="J151" s="414"/>
      <c r="K151" s="414"/>
      <c r="L151" s="414"/>
      <c r="M151" s="414"/>
      <c r="N151" s="48"/>
      <c r="O151" s="48"/>
      <c r="P151" s="48"/>
      <c r="Q151" s="5"/>
      <c r="R151" s="5"/>
      <c r="S151" s="5"/>
      <c r="T151" s="5"/>
      <c r="U151" s="5"/>
      <c r="V151" s="5"/>
      <c r="W151" s="5"/>
      <c r="X151" s="5"/>
      <c r="Y151" s="5"/>
      <c r="Z151" s="5"/>
      <c r="AA151" s="5"/>
      <c r="AB151" s="5"/>
    </row>
    <row r="152" spans="1:28" x14ac:dyDescent="0.75">
      <c r="A152" s="2"/>
      <c r="B152" s="2"/>
      <c r="C152" s="2"/>
      <c r="D152" s="2"/>
      <c r="E152" s="414" t="s">
        <v>829</v>
      </c>
      <c r="F152" s="414"/>
      <c r="G152" s="414"/>
      <c r="H152" s="414"/>
      <c r="I152" s="414"/>
      <c r="J152" s="414"/>
      <c r="K152" s="414"/>
      <c r="L152" s="414"/>
      <c r="M152" s="414"/>
      <c r="N152" s="414"/>
      <c r="O152" s="48"/>
      <c r="P152" s="48"/>
      <c r="Q152" s="5"/>
      <c r="R152" s="5"/>
      <c r="S152" s="5"/>
      <c r="T152" s="5"/>
      <c r="U152" s="5"/>
      <c r="V152" s="5"/>
      <c r="W152" s="5"/>
      <c r="X152" s="5"/>
      <c r="Y152" s="5"/>
      <c r="Z152" s="5"/>
      <c r="AA152" s="5"/>
      <c r="AB152" s="5"/>
    </row>
    <row r="153" spans="1:28" x14ac:dyDescent="0.75">
      <c r="A153" s="2"/>
      <c r="B153" s="2"/>
      <c r="C153" s="2"/>
      <c r="D153" s="2"/>
      <c r="E153" s="155" t="s">
        <v>207</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90</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206</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208</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750</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751</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752</v>
      </c>
    </row>
    <row r="161" spans="1:16" x14ac:dyDescent="0.75">
      <c r="E161" s="155" t="s">
        <v>89</v>
      </c>
    </row>
    <row r="162" spans="1:16" x14ac:dyDescent="0.75">
      <c r="E162" s="415" t="s">
        <v>757</v>
      </c>
      <c r="F162" s="415"/>
      <c r="G162" s="415"/>
      <c r="H162" s="415"/>
      <c r="I162" s="415"/>
      <c r="J162" s="415"/>
      <c r="K162" s="415"/>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775</v>
      </c>
      <c r="C1" s="5"/>
      <c r="D1" s="5"/>
      <c r="E1" s="2"/>
      <c r="F1" s="2"/>
      <c r="G1" s="5"/>
      <c r="H1" s="2"/>
      <c r="I1" s="2"/>
      <c r="J1" s="5"/>
      <c r="K1" s="5"/>
      <c r="L1" s="5"/>
      <c r="M1" s="418" t="s">
        <v>74</v>
      </c>
      <c r="N1" s="419"/>
      <c r="O1" s="434" t="str">
        <f>VLOOKUP(M1,VLookups!A43:C44,3,FALSE)</f>
        <v>Show the likelihood that the SPERT estimates will be EQUAL TO or GREATER THAN an uncertainty</v>
      </c>
      <c r="P1" s="434"/>
      <c r="Q1" s="434"/>
      <c r="R1" s="434"/>
      <c r="S1" s="434"/>
      <c r="T1" s="434"/>
      <c r="U1" s="5"/>
    </row>
    <row r="2" spans="1:425" ht="15" customHeight="1" x14ac:dyDescent="0.75">
      <c r="B2" s="25"/>
      <c r="C2" s="25"/>
      <c r="D2" s="25"/>
      <c r="E2" s="26"/>
      <c r="F2" s="26"/>
      <c r="G2" s="25"/>
      <c r="H2" s="26"/>
      <c r="I2" s="26"/>
      <c r="J2" s="5"/>
      <c r="K2" s="5"/>
      <c r="L2" s="5"/>
      <c r="M2" s="438" t="s">
        <v>71</v>
      </c>
      <c r="N2" s="438" t="s">
        <v>72</v>
      </c>
      <c r="O2" s="435" t="s">
        <v>53</v>
      </c>
      <c r="P2" s="436"/>
      <c r="Q2" s="436"/>
      <c r="R2" s="436"/>
      <c r="S2" s="436"/>
      <c r="T2" s="437"/>
      <c r="U2" s="5"/>
      <c r="V2" s="168" t="s">
        <v>175</v>
      </c>
    </row>
    <row r="3" spans="1:425" x14ac:dyDescent="0.75">
      <c r="A3" s="3" t="s">
        <v>5</v>
      </c>
      <c r="B3" s="58" t="s">
        <v>41</v>
      </c>
      <c r="C3" s="58" t="s">
        <v>6</v>
      </c>
      <c r="D3" s="58" t="s">
        <v>42</v>
      </c>
      <c r="E3" s="58"/>
      <c r="F3" s="58"/>
      <c r="G3" s="58" t="s">
        <v>67</v>
      </c>
      <c r="H3" s="58" t="s">
        <v>9</v>
      </c>
      <c r="I3" s="58" t="s">
        <v>169</v>
      </c>
      <c r="J3" s="58" t="s">
        <v>765</v>
      </c>
      <c r="K3" s="58" t="s">
        <v>65</v>
      </c>
      <c r="L3" s="58" t="s">
        <v>83</v>
      </c>
      <c r="M3" s="439"/>
      <c r="N3" s="439"/>
      <c r="O3" s="101">
        <v>0.1</v>
      </c>
      <c r="P3" s="54">
        <v>0.9</v>
      </c>
      <c r="Q3" s="54">
        <v>0.85</v>
      </c>
      <c r="R3" s="54">
        <v>0.8</v>
      </c>
      <c r="S3" s="54">
        <v>0.75</v>
      </c>
      <c r="T3" s="54">
        <v>0.7</v>
      </c>
      <c r="U3" s="5"/>
      <c r="V3" s="168" t="s">
        <v>888</v>
      </c>
      <c r="HP3" s="168" t="s">
        <v>170</v>
      </c>
      <c r="PI3" s="171" t="s">
        <v>920</v>
      </c>
    </row>
    <row r="4" spans="1:4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26" t="s">
        <v>77</v>
      </c>
      <c r="C7" s="427"/>
      <c r="D7" s="428"/>
      <c r="E7" s="5"/>
      <c r="F7" s="5"/>
      <c r="G7" s="5"/>
      <c r="H7" s="5"/>
      <c r="I7" s="5"/>
      <c r="J7" s="33" t="s">
        <v>86</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5" x14ac:dyDescent="0.75">
      <c r="A8" s="5"/>
      <c r="B8" s="5"/>
      <c r="C8" s="5"/>
      <c r="D8" s="5"/>
      <c r="E8" s="2"/>
      <c r="F8" s="2"/>
      <c r="G8" s="5"/>
      <c r="H8" s="368" t="s">
        <v>942</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5" ht="16" x14ac:dyDescent="0.8">
      <c r="A9" s="5"/>
      <c r="B9" s="5"/>
      <c r="C9" s="33" t="s">
        <v>781</v>
      </c>
      <c r="D9" s="297">
        <v>0.8</v>
      </c>
      <c r="E9" s="38"/>
      <c r="F9" s="40"/>
      <c r="G9" s="58" t="s">
        <v>858</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5" ht="16" x14ac:dyDescent="0.8">
      <c r="A10" s="5"/>
      <c r="C10" s="33" t="s">
        <v>782</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5" ht="16" x14ac:dyDescent="0.8">
      <c r="A11" s="5"/>
      <c r="B11" s="5"/>
      <c r="C11" s="33" t="s">
        <v>80</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5" ht="17.25" x14ac:dyDescent="0.85">
      <c r="A12" s="5"/>
      <c r="B12" s="5"/>
      <c r="C12" s="33"/>
      <c r="D12" s="42"/>
      <c r="E12" s="39"/>
      <c r="F12" s="2"/>
      <c r="G12" s="5"/>
      <c r="H12" s="5"/>
      <c r="I12" s="5"/>
      <c r="J12" s="5"/>
      <c r="K12" s="5"/>
      <c r="L12" s="5"/>
      <c r="M12" s="5"/>
      <c r="N12" s="5"/>
      <c r="O12" s="5"/>
      <c r="P12" s="5"/>
      <c r="Q12" s="5"/>
      <c r="R12" s="5"/>
      <c r="S12" s="5"/>
      <c r="T12" s="5"/>
      <c r="U12" s="5"/>
    </row>
    <row r="13" spans="1:4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5" ht="17.25" x14ac:dyDescent="0.85">
      <c r="A15" s="5"/>
      <c r="B15" s="5"/>
      <c r="C15" s="78" t="s">
        <v>81</v>
      </c>
      <c r="D15" s="43">
        <f>IF(AND($D$13&gt;0,$D$14&gt;0,$D$13&lt;$D$14,NOT(J5="")),_xlfn.NORM.DIST($D$14,$G$5,$J$5,TRUE)-_xlfn.NORM.DIST($D$13,$G$5,$J$5,TRUE),"")</f>
        <v>0.80352739416061048</v>
      </c>
      <c r="E15" s="39"/>
      <c r="F15" s="46" t="s">
        <v>62</v>
      </c>
      <c r="G15" s="5"/>
      <c r="H15" s="5"/>
      <c r="I15" s="5"/>
      <c r="J15" s="5"/>
      <c r="K15" s="5"/>
      <c r="L15" s="5"/>
      <c r="M15" s="5"/>
      <c r="N15" s="5"/>
      <c r="O15" s="5"/>
      <c r="P15" s="5"/>
      <c r="Q15" s="5"/>
      <c r="R15" s="5"/>
      <c r="S15" s="5"/>
      <c r="T15" s="5"/>
      <c r="U15" s="5"/>
    </row>
    <row r="16" spans="1:425" ht="17.25" x14ac:dyDescent="0.85">
      <c r="A16" s="5"/>
      <c r="B16" s="5"/>
      <c r="C16" s="78" t="s">
        <v>230</v>
      </c>
      <c r="D16" s="45">
        <f>IF(AND($D$13&gt;0,$D$14&gt;0,$D$13&lt;$D$14,NOT($J$5="")),_xlfn.NORM.DIST(D13,$G$5,$J$5,TRUE),"")</f>
        <v>9.823630291969479E-2</v>
      </c>
      <c r="E16" s="39"/>
      <c r="F16" s="46" t="s">
        <v>63</v>
      </c>
      <c r="G16" s="5"/>
      <c r="H16" s="5"/>
      <c r="I16" s="5"/>
      <c r="J16" s="5"/>
      <c r="K16" s="5"/>
      <c r="L16" s="5"/>
      <c r="M16" s="5"/>
      <c r="N16" s="5"/>
      <c r="O16" s="5"/>
      <c r="P16" s="5"/>
      <c r="Q16" s="5"/>
      <c r="R16" s="5"/>
      <c r="S16" s="5"/>
      <c r="T16" s="5"/>
      <c r="U16" s="5"/>
    </row>
    <row r="17" spans="1:21" ht="17.25" x14ac:dyDescent="0.85">
      <c r="A17" s="5"/>
      <c r="B17" s="5"/>
      <c r="C17" s="78" t="s">
        <v>231</v>
      </c>
      <c r="D17" s="44">
        <f>IF(AND($D$13&gt;0,$D$14&gt;0,$D$13&lt;$D$14,NOT($J$5="")),1-_xlfn.NORM.DIST(D14,$G$5,$J$5,TRUE),"")</f>
        <v>9.8236302919694762E-2</v>
      </c>
      <c r="E17" s="39"/>
      <c r="F17" s="46" t="s">
        <v>61</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4" t="s">
        <v>137</v>
      </c>
      <c r="C29" s="414"/>
      <c r="D29" s="414"/>
      <c r="E29" s="414"/>
      <c r="F29" s="414"/>
      <c r="G29" s="414"/>
      <c r="H29" s="414"/>
      <c r="I29" s="104"/>
      <c r="J29" s="2"/>
      <c r="K29" s="2"/>
      <c r="L29" s="5"/>
      <c r="M29" s="5"/>
      <c r="N29" s="5"/>
      <c r="O29" s="5"/>
      <c r="P29" s="5"/>
      <c r="Q29" s="5"/>
      <c r="R29" s="5"/>
      <c r="S29" s="5"/>
      <c r="T29" s="5"/>
      <c r="U29" s="5"/>
    </row>
    <row r="30" spans="1:21" x14ac:dyDescent="0.75">
      <c r="A30" s="2"/>
      <c r="B30" s="414" t="s">
        <v>138</v>
      </c>
      <c r="C30" s="414"/>
      <c r="D30" s="414"/>
      <c r="E30" s="414"/>
      <c r="F30" s="414"/>
      <c r="G30" s="414"/>
      <c r="H30" s="414"/>
      <c r="I30" s="104"/>
      <c r="J30" s="2"/>
      <c r="K30" s="2"/>
      <c r="L30" s="5"/>
      <c r="M30" s="5"/>
      <c r="N30" s="5"/>
      <c r="O30" s="5"/>
      <c r="P30" s="5"/>
      <c r="Q30" s="5"/>
      <c r="R30" s="5"/>
      <c r="S30" s="5"/>
      <c r="T30" s="5"/>
      <c r="U30" s="5"/>
    </row>
    <row r="31" spans="1:21" x14ac:dyDescent="0.75">
      <c r="A31" s="2"/>
      <c r="B31" s="414" t="s">
        <v>92</v>
      </c>
      <c r="C31" s="414"/>
      <c r="D31" s="414"/>
      <c r="E31" s="414"/>
      <c r="F31" s="414"/>
      <c r="G31" s="414"/>
      <c r="H31" s="414"/>
      <c r="I31" s="104"/>
      <c r="J31" s="2"/>
      <c r="K31" s="2"/>
      <c r="L31" s="5"/>
      <c r="M31" s="5"/>
      <c r="N31" s="5"/>
      <c r="O31" s="5"/>
      <c r="P31" s="5"/>
      <c r="Q31" s="5"/>
      <c r="R31" s="5"/>
      <c r="S31" s="5"/>
      <c r="T31" s="5"/>
      <c r="U31" s="5"/>
    </row>
    <row r="32" spans="1:21" x14ac:dyDescent="0.75">
      <c r="A32" s="2"/>
      <c r="B32" s="414" t="s">
        <v>212</v>
      </c>
      <c r="C32" s="414"/>
      <c r="D32" s="414"/>
      <c r="E32" s="414"/>
      <c r="F32" s="414"/>
      <c r="G32" s="414"/>
      <c r="H32" s="414"/>
      <c r="I32" s="104"/>
      <c r="J32" s="2"/>
      <c r="K32" s="2"/>
      <c r="L32" s="5"/>
      <c r="M32" s="5"/>
      <c r="N32" s="5"/>
      <c r="O32" s="5"/>
      <c r="P32" s="5"/>
      <c r="Q32" s="5"/>
      <c r="R32" s="5"/>
      <c r="S32" s="5"/>
      <c r="T32" s="5"/>
      <c r="U32" s="5"/>
    </row>
    <row r="33" spans="1:21" x14ac:dyDescent="0.75">
      <c r="A33" s="2"/>
      <c r="B33" s="414" t="s">
        <v>829</v>
      </c>
      <c r="C33" s="414"/>
      <c r="D33" s="414"/>
      <c r="E33" s="414"/>
      <c r="F33" s="414"/>
      <c r="G33" s="414"/>
      <c r="H33" s="414"/>
      <c r="I33" s="104"/>
      <c r="J33" s="2"/>
      <c r="K33" s="2"/>
      <c r="L33" s="5"/>
      <c r="M33" s="5"/>
      <c r="N33" s="5"/>
      <c r="O33" s="5"/>
      <c r="P33" s="5"/>
      <c r="Q33" s="5"/>
      <c r="R33" s="5"/>
      <c r="S33" s="5"/>
      <c r="T33" s="5"/>
      <c r="U33" s="5"/>
    </row>
    <row r="34" spans="1:21" x14ac:dyDescent="0.75">
      <c r="A34" s="2"/>
      <c r="B34" s="155" t="s">
        <v>207</v>
      </c>
      <c r="C34" s="5"/>
      <c r="D34" s="5"/>
      <c r="E34" s="5"/>
      <c r="F34" s="2"/>
      <c r="G34" s="2"/>
      <c r="H34" s="5"/>
      <c r="I34" s="5"/>
      <c r="J34" s="2"/>
      <c r="K34" s="2"/>
      <c r="L34" s="5"/>
      <c r="M34" s="5"/>
      <c r="N34" s="5"/>
      <c r="O34" s="5"/>
      <c r="P34" s="5"/>
      <c r="Q34" s="5"/>
      <c r="R34" s="5"/>
      <c r="S34" s="5"/>
      <c r="T34" s="5"/>
      <c r="U34" s="5"/>
    </row>
    <row r="35" spans="1:21" x14ac:dyDescent="0.75">
      <c r="A35" s="2"/>
      <c r="B35" s="155" t="s">
        <v>90</v>
      </c>
      <c r="C35" s="5"/>
      <c r="D35" s="5"/>
      <c r="E35" s="5"/>
      <c r="F35" s="2"/>
      <c r="G35" s="2"/>
      <c r="H35" s="5"/>
      <c r="I35" s="5"/>
      <c r="J35" s="2"/>
      <c r="K35" s="2"/>
      <c r="L35" s="5"/>
      <c r="M35" s="5"/>
      <c r="N35" s="5"/>
      <c r="O35" s="5"/>
      <c r="P35" s="5"/>
      <c r="Q35" s="5"/>
      <c r="R35" s="5"/>
      <c r="S35" s="5"/>
      <c r="T35" s="5"/>
      <c r="U35" s="5"/>
    </row>
    <row r="36" spans="1:21" x14ac:dyDescent="0.75">
      <c r="A36" s="19"/>
      <c r="B36" s="155" t="s">
        <v>206</v>
      </c>
      <c r="C36" s="5"/>
      <c r="D36" s="5"/>
      <c r="E36" s="2"/>
      <c r="F36" s="2"/>
      <c r="G36" s="5"/>
      <c r="H36" s="2"/>
      <c r="I36" s="2"/>
      <c r="J36" s="5"/>
      <c r="K36" s="5"/>
      <c r="L36" s="5"/>
      <c r="M36" s="5"/>
      <c r="N36" s="5"/>
      <c r="O36" s="5"/>
      <c r="P36" s="5"/>
      <c r="Q36" s="5"/>
      <c r="R36" s="5"/>
      <c r="S36" s="5"/>
      <c r="T36" s="5"/>
      <c r="U36" s="5"/>
    </row>
    <row r="37" spans="1:21" x14ac:dyDescent="0.75">
      <c r="A37" s="19"/>
      <c r="B37" s="155" t="s">
        <v>208</v>
      </c>
      <c r="C37" s="5"/>
      <c r="D37" s="5"/>
      <c r="E37" s="2"/>
      <c r="F37" s="2"/>
      <c r="G37" s="5"/>
      <c r="H37" s="2"/>
      <c r="I37" s="2"/>
      <c r="J37" s="5"/>
      <c r="K37" s="5"/>
      <c r="L37" s="5"/>
      <c r="M37" s="5"/>
      <c r="N37" s="5"/>
      <c r="O37" s="5"/>
      <c r="P37" s="5"/>
      <c r="Q37" s="5"/>
      <c r="R37" s="5"/>
      <c r="S37" s="5"/>
      <c r="T37" s="5"/>
      <c r="U37" s="5"/>
    </row>
    <row r="38" spans="1:21" x14ac:dyDescent="0.75">
      <c r="A38" s="19"/>
      <c r="B38" s="155" t="s">
        <v>750</v>
      </c>
      <c r="C38" s="5"/>
      <c r="D38" s="5"/>
      <c r="E38" s="2"/>
      <c r="F38" s="2"/>
      <c r="G38" s="5"/>
      <c r="H38" s="2"/>
      <c r="I38" s="2"/>
      <c r="J38" s="5"/>
      <c r="K38" s="5"/>
      <c r="L38" s="5"/>
      <c r="M38" s="5"/>
      <c r="N38" s="5"/>
      <c r="O38" s="5"/>
      <c r="P38" s="5"/>
      <c r="Q38" s="5"/>
      <c r="R38" s="5"/>
      <c r="S38" s="5"/>
      <c r="T38" s="5"/>
      <c r="U38" s="5"/>
    </row>
    <row r="39" spans="1:21" x14ac:dyDescent="0.75">
      <c r="A39" s="19"/>
      <c r="B39" s="155" t="s">
        <v>751</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752</v>
      </c>
    </row>
    <row r="42" spans="1:21" x14ac:dyDescent="0.75">
      <c r="B42" s="155" t="s">
        <v>89</v>
      </c>
    </row>
    <row r="43" spans="1:21" x14ac:dyDescent="0.75">
      <c r="B43" s="415" t="s">
        <v>757</v>
      </c>
      <c r="C43" s="415"/>
      <c r="D43" s="415"/>
      <c r="E43" s="415"/>
      <c r="F43" s="415"/>
      <c r="G43" s="415"/>
      <c r="H43" s="415"/>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VLookups!$A$64:$A$71</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5"/>
      <c r="B1" s="55" t="s">
        <v>776</v>
      </c>
      <c r="C1" s="5"/>
      <c r="D1" s="5"/>
      <c r="E1" s="2"/>
      <c r="F1" s="2"/>
      <c r="G1" s="5"/>
      <c r="H1" s="5"/>
      <c r="I1" s="5"/>
      <c r="J1" s="5"/>
      <c r="K1" s="5"/>
      <c r="L1" s="5"/>
      <c r="M1" s="5"/>
      <c r="N1" s="5"/>
      <c r="O1" s="418" t="s">
        <v>74</v>
      </c>
      <c r="P1" s="419"/>
      <c r="Q1" s="434" t="str">
        <f>VLOOKUP(O1,VLookups!A43:C44,3,FALSE)</f>
        <v>Show the likelihood that the SPERT estimates will be EQUAL TO or GREATER THAN an uncertainty</v>
      </c>
      <c r="R1" s="434"/>
      <c r="S1" s="434"/>
      <c r="T1" s="434"/>
      <c r="U1" s="434"/>
      <c r="V1" s="434"/>
      <c r="W1" s="5"/>
    </row>
    <row r="2" spans="1:427" ht="15" customHeight="1" x14ac:dyDescent="0.75">
      <c r="B2" s="25"/>
      <c r="C2" s="25"/>
      <c r="D2" s="25"/>
      <c r="E2" s="287"/>
      <c r="F2" s="287"/>
      <c r="G2" s="25"/>
      <c r="H2" s="287"/>
      <c r="I2" s="287"/>
      <c r="J2" s="5"/>
      <c r="K2" s="5"/>
      <c r="L2" s="5"/>
      <c r="M2" s="5"/>
      <c r="N2" s="5"/>
      <c r="O2" s="438" t="s">
        <v>71</v>
      </c>
      <c r="P2" s="438" t="s">
        <v>72</v>
      </c>
      <c r="Q2" s="435" t="s">
        <v>53</v>
      </c>
      <c r="R2" s="436"/>
      <c r="S2" s="436"/>
      <c r="T2" s="436"/>
      <c r="U2" s="436"/>
      <c r="V2" s="437"/>
      <c r="W2" s="5"/>
      <c r="X2" s="168" t="s">
        <v>175</v>
      </c>
    </row>
    <row r="3" spans="1:427" x14ac:dyDescent="0.75">
      <c r="A3" s="3" t="s">
        <v>5</v>
      </c>
      <c r="B3" s="58" t="s">
        <v>41</v>
      </c>
      <c r="C3" s="58" t="s">
        <v>6</v>
      </c>
      <c r="D3" s="58" t="s">
        <v>42</v>
      </c>
      <c r="E3" s="58"/>
      <c r="F3" s="58"/>
      <c r="G3" s="58" t="s">
        <v>67</v>
      </c>
      <c r="H3" s="58" t="s">
        <v>9</v>
      </c>
      <c r="I3" s="58" t="s">
        <v>169</v>
      </c>
      <c r="J3" s="58" t="s">
        <v>765</v>
      </c>
      <c r="K3" s="58" t="s">
        <v>65</v>
      </c>
      <c r="L3" s="58" t="s">
        <v>83</v>
      </c>
      <c r="M3" s="58" t="s">
        <v>769</v>
      </c>
      <c r="N3" s="291" t="s">
        <v>770</v>
      </c>
      <c r="O3" s="439"/>
      <c r="P3" s="439"/>
      <c r="Q3" s="101">
        <v>0.1</v>
      </c>
      <c r="R3" s="54">
        <v>0.9</v>
      </c>
      <c r="S3" s="54">
        <v>0.85</v>
      </c>
      <c r="T3" s="54">
        <v>0.8</v>
      </c>
      <c r="U3" s="54">
        <v>0.75</v>
      </c>
      <c r="V3" s="54">
        <v>0.7</v>
      </c>
      <c r="W3" s="5"/>
      <c r="X3" s="168" t="s">
        <v>888</v>
      </c>
      <c r="HR3" s="168" t="s">
        <v>170</v>
      </c>
      <c r="PK3" s="171" t="s">
        <v>889</v>
      </c>
    </row>
    <row r="4" spans="1:4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4.0707558555067691E-2</v>
      </c>
      <c r="N4" s="290">
        <f ca="1">IF(K4="","",_xlfn.NORM.INV(M4,G4,K4))</f>
        <v>78.179193565304701</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IF(AND(B4&gt;0,C4&gt;0,D4&gt;0),ABS(B4-D4)/(D39*200),"")</f>
        <v>0.8</v>
      </c>
      <c r="Y4" s="50">
        <f>IF(ISNONTEXT($X4),Z4-$X4,"")</f>
        <v>40.000000000000284</v>
      </c>
      <c r="Z4" s="50">
        <f t="shared" ref="Z4:CK4" si="0">IF(ISNONTEXT($X4),AA4-$X4,"")</f>
        <v>40.800000000000281</v>
      </c>
      <c r="AA4" s="50">
        <f t="shared" si="0"/>
        <v>41.600000000000279</v>
      </c>
      <c r="AB4" s="50">
        <f t="shared" si="0"/>
        <v>42.400000000000276</v>
      </c>
      <c r="AC4" s="50">
        <f t="shared" si="0"/>
        <v>43.200000000000273</v>
      </c>
      <c r="AD4" s="50">
        <f t="shared" si="0"/>
        <v>44.00000000000027</v>
      </c>
      <c r="AE4" s="50">
        <f t="shared" si="0"/>
        <v>44.800000000000267</v>
      </c>
      <c r="AF4" s="50">
        <f t="shared" si="0"/>
        <v>45.600000000000264</v>
      </c>
      <c r="AG4" s="50">
        <f t="shared" si="0"/>
        <v>46.400000000000261</v>
      </c>
      <c r="AH4" s="50">
        <f t="shared" si="0"/>
        <v>47.200000000000259</v>
      </c>
      <c r="AI4" s="50">
        <f t="shared" si="0"/>
        <v>48.000000000000256</v>
      </c>
      <c r="AJ4" s="50">
        <f t="shared" si="0"/>
        <v>48.800000000000253</v>
      </c>
      <c r="AK4" s="50">
        <f t="shared" si="0"/>
        <v>49.60000000000025</v>
      </c>
      <c r="AL4" s="50">
        <f t="shared" si="0"/>
        <v>50.400000000000247</v>
      </c>
      <c r="AM4" s="50">
        <f t="shared" si="0"/>
        <v>51.200000000000244</v>
      </c>
      <c r="AN4" s="50">
        <f t="shared" si="0"/>
        <v>52.000000000000242</v>
      </c>
      <c r="AO4" s="50">
        <f t="shared" si="0"/>
        <v>52.800000000000239</v>
      </c>
      <c r="AP4" s="50">
        <f t="shared" si="0"/>
        <v>53.600000000000236</v>
      </c>
      <c r="AQ4" s="50">
        <f t="shared" si="0"/>
        <v>54.400000000000233</v>
      </c>
      <c r="AR4" s="50">
        <f t="shared" si="0"/>
        <v>55.20000000000023</v>
      </c>
      <c r="AS4" s="50">
        <f t="shared" si="0"/>
        <v>56.000000000000227</v>
      </c>
      <c r="AT4" s="50">
        <f t="shared" si="0"/>
        <v>56.800000000000225</v>
      </c>
      <c r="AU4" s="50">
        <f t="shared" si="0"/>
        <v>57.600000000000222</v>
      </c>
      <c r="AV4" s="50">
        <f t="shared" si="0"/>
        <v>58.400000000000219</v>
      </c>
      <c r="AW4" s="50">
        <f t="shared" si="0"/>
        <v>59.200000000000216</v>
      </c>
      <c r="AX4" s="50">
        <f t="shared" si="0"/>
        <v>60.000000000000213</v>
      </c>
      <c r="AY4" s="50">
        <f t="shared" si="0"/>
        <v>60.80000000000021</v>
      </c>
      <c r="AZ4" s="50">
        <f t="shared" si="0"/>
        <v>61.600000000000207</v>
      </c>
      <c r="BA4" s="50">
        <f t="shared" si="0"/>
        <v>62.400000000000205</v>
      </c>
      <c r="BB4" s="50">
        <f t="shared" si="0"/>
        <v>63.200000000000202</v>
      </c>
      <c r="BC4" s="50">
        <f t="shared" si="0"/>
        <v>64.000000000000199</v>
      </c>
      <c r="BD4" s="50">
        <f t="shared" si="0"/>
        <v>64.800000000000196</v>
      </c>
      <c r="BE4" s="50">
        <f t="shared" si="0"/>
        <v>65.600000000000193</v>
      </c>
      <c r="BF4" s="50">
        <f t="shared" si="0"/>
        <v>66.40000000000019</v>
      </c>
      <c r="BG4" s="50">
        <f t="shared" si="0"/>
        <v>67.200000000000188</v>
      </c>
      <c r="BH4" s="50">
        <f t="shared" si="0"/>
        <v>68.000000000000185</v>
      </c>
      <c r="BI4" s="50">
        <f t="shared" si="0"/>
        <v>68.800000000000182</v>
      </c>
      <c r="BJ4" s="50">
        <f t="shared" si="0"/>
        <v>69.600000000000179</v>
      </c>
      <c r="BK4" s="50">
        <f t="shared" si="0"/>
        <v>70.400000000000176</v>
      </c>
      <c r="BL4" s="50">
        <f t="shared" si="0"/>
        <v>71.200000000000173</v>
      </c>
      <c r="BM4" s="50">
        <f t="shared" si="0"/>
        <v>72.000000000000171</v>
      </c>
      <c r="BN4" s="50">
        <f t="shared" si="0"/>
        <v>72.800000000000168</v>
      </c>
      <c r="BO4" s="50">
        <f t="shared" si="0"/>
        <v>73.600000000000165</v>
      </c>
      <c r="BP4" s="50">
        <f t="shared" si="0"/>
        <v>74.400000000000162</v>
      </c>
      <c r="BQ4" s="50">
        <f t="shared" si="0"/>
        <v>75.200000000000159</v>
      </c>
      <c r="BR4" s="50">
        <f t="shared" si="0"/>
        <v>76.000000000000156</v>
      </c>
      <c r="BS4" s="50">
        <f t="shared" si="0"/>
        <v>76.800000000000153</v>
      </c>
      <c r="BT4" s="50">
        <f t="shared" si="0"/>
        <v>77.600000000000151</v>
      </c>
      <c r="BU4" s="50">
        <f t="shared" si="0"/>
        <v>78.400000000000148</v>
      </c>
      <c r="BV4" s="50">
        <f t="shared" si="0"/>
        <v>79.200000000000145</v>
      </c>
      <c r="BW4" s="50">
        <f t="shared" si="0"/>
        <v>80.000000000000142</v>
      </c>
      <c r="BX4" s="50">
        <f t="shared" si="0"/>
        <v>80.800000000000139</v>
      </c>
      <c r="BY4" s="50">
        <f t="shared" si="0"/>
        <v>81.600000000000136</v>
      </c>
      <c r="BZ4" s="50">
        <f t="shared" si="0"/>
        <v>82.400000000000134</v>
      </c>
      <c r="CA4" s="50">
        <f t="shared" si="0"/>
        <v>83.200000000000131</v>
      </c>
      <c r="CB4" s="50">
        <f t="shared" si="0"/>
        <v>84.000000000000128</v>
      </c>
      <c r="CC4" s="50">
        <f t="shared" si="0"/>
        <v>84.800000000000125</v>
      </c>
      <c r="CD4" s="50">
        <f t="shared" si="0"/>
        <v>85.600000000000122</v>
      </c>
      <c r="CE4" s="50">
        <f t="shared" si="0"/>
        <v>86.400000000000119</v>
      </c>
      <c r="CF4" s="50">
        <f t="shared" si="0"/>
        <v>87.200000000000117</v>
      </c>
      <c r="CG4" s="50">
        <f t="shared" si="0"/>
        <v>88.000000000000114</v>
      </c>
      <c r="CH4" s="50">
        <f t="shared" si="0"/>
        <v>88.800000000000111</v>
      </c>
      <c r="CI4" s="50">
        <f t="shared" si="0"/>
        <v>89.600000000000108</v>
      </c>
      <c r="CJ4" s="50">
        <f t="shared" si="0"/>
        <v>90.400000000000105</v>
      </c>
      <c r="CK4" s="50">
        <f t="shared" si="0"/>
        <v>91.200000000000102</v>
      </c>
      <c r="CL4" s="50">
        <f t="shared" ref="CL4:DT4" si="1">IF(ISNONTEXT($X4),CM4-$X4,"")</f>
        <v>92.000000000000099</v>
      </c>
      <c r="CM4" s="50">
        <f t="shared" si="1"/>
        <v>92.800000000000097</v>
      </c>
      <c r="CN4" s="50">
        <f t="shared" si="1"/>
        <v>93.600000000000094</v>
      </c>
      <c r="CO4" s="50">
        <f t="shared" si="1"/>
        <v>94.400000000000091</v>
      </c>
      <c r="CP4" s="50">
        <f t="shared" si="1"/>
        <v>95.200000000000088</v>
      </c>
      <c r="CQ4" s="50">
        <f t="shared" si="1"/>
        <v>96.000000000000085</v>
      </c>
      <c r="CR4" s="50">
        <f t="shared" si="1"/>
        <v>96.800000000000082</v>
      </c>
      <c r="CS4" s="50">
        <f t="shared" si="1"/>
        <v>97.60000000000008</v>
      </c>
      <c r="CT4" s="50">
        <f t="shared" si="1"/>
        <v>98.400000000000077</v>
      </c>
      <c r="CU4" s="50">
        <f t="shared" si="1"/>
        <v>99.200000000000074</v>
      </c>
      <c r="CV4" s="50">
        <f t="shared" si="1"/>
        <v>100.00000000000007</v>
      </c>
      <c r="CW4" s="50">
        <f t="shared" si="1"/>
        <v>100.80000000000007</v>
      </c>
      <c r="CX4" s="50">
        <f t="shared" si="1"/>
        <v>101.60000000000007</v>
      </c>
      <c r="CY4" s="50">
        <f t="shared" si="1"/>
        <v>102.40000000000006</v>
      </c>
      <c r="CZ4" s="50">
        <f t="shared" si="1"/>
        <v>103.20000000000006</v>
      </c>
      <c r="DA4" s="50">
        <f t="shared" si="1"/>
        <v>104.00000000000006</v>
      </c>
      <c r="DB4" s="50">
        <f t="shared" si="1"/>
        <v>104.80000000000005</v>
      </c>
      <c r="DC4" s="50">
        <f t="shared" si="1"/>
        <v>105.60000000000005</v>
      </c>
      <c r="DD4" s="50">
        <f t="shared" si="1"/>
        <v>106.40000000000005</v>
      </c>
      <c r="DE4" s="50">
        <f t="shared" si="1"/>
        <v>107.20000000000005</v>
      </c>
      <c r="DF4" s="50">
        <f t="shared" si="1"/>
        <v>108.00000000000004</v>
      </c>
      <c r="DG4" s="50">
        <f t="shared" si="1"/>
        <v>108.80000000000004</v>
      </c>
      <c r="DH4" s="50">
        <f t="shared" si="1"/>
        <v>109.60000000000004</v>
      </c>
      <c r="DI4" s="50">
        <f t="shared" si="1"/>
        <v>110.40000000000003</v>
      </c>
      <c r="DJ4" s="50">
        <f t="shared" si="1"/>
        <v>111.20000000000003</v>
      </c>
      <c r="DK4" s="50">
        <f t="shared" si="1"/>
        <v>112.00000000000003</v>
      </c>
      <c r="DL4" s="50">
        <f t="shared" si="1"/>
        <v>112.80000000000003</v>
      </c>
      <c r="DM4" s="50">
        <f t="shared" si="1"/>
        <v>113.60000000000002</v>
      </c>
      <c r="DN4" s="50">
        <f t="shared" si="1"/>
        <v>114.40000000000002</v>
      </c>
      <c r="DO4" s="50">
        <f t="shared" si="1"/>
        <v>115.20000000000002</v>
      </c>
      <c r="DP4" s="50">
        <f t="shared" si="1"/>
        <v>116.00000000000001</v>
      </c>
      <c r="DQ4" s="50">
        <f t="shared" si="1"/>
        <v>116.80000000000001</v>
      </c>
      <c r="DR4" s="50">
        <f t="shared" si="1"/>
        <v>117.60000000000001</v>
      </c>
      <c r="DS4" s="50">
        <f t="shared" si="1"/>
        <v>118.4</v>
      </c>
      <c r="DT4" s="50">
        <f t="shared" si="1"/>
        <v>119.2</v>
      </c>
      <c r="DU4" s="184">
        <f>IF(ISNONTEXT($X4),$C$4,"")</f>
        <v>120</v>
      </c>
      <c r="DV4" s="50">
        <f>IF(ISNONTEXT($X4),DU4+$X4,"")</f>
        <v>120.8</v>
      </c>
      <c r="DW4" s="50">
        <f t="shared" ref="DW4:GH4" si="2">IF(ISNONTEXT($X4),DV4+$X4,"")</f>
        <v>121.6</v>
      </c>
      <c r="DX4" s="50">
        <f t="shared" si="2"/>
        <v>122.39999999999999</v>
      </c>
      <c r="DY4" s="50">
        <f t="shared" si="2"/>
        <v>123.19999999999999</v>
      </c>
      <c r="DZ4" s="50">
        <f t="shared" si="2"/>
        <v>123.99999999999999</v>
      </c>
      <c r="EA4" s="50">
        <f t="shared" si="2"/>
        <v>124.79999999999998</v>
      </c>
      <c r="EB4" s="50">
        <f t="shared" si="2"/>
        <v>125.59999999999998</v>
      </c>
      <c r="EC4" s="50">
        <f t="shared" si="2"/>
        <v>126.39999999999998</v>
      </c>
      <c r="ED4" s="50">
        <f t="shared" si="2"/>
        <v>127.19999999999997</v>
      </c>
      <c r="EE4" s="50">
        <f t="shared" si="2"/>
        <v>127.99999999999997</v>
      </c>
      <c r="EF4" s="50">
        <f t="shared" si="2"/>
        <v>128.79999999999998</v>
      </c>
      <c r="EG4" s="50">
        <f t="shared" si="2"/>
        <v>129.6</v>
      </c>
      <c r="EH4" s="50">
        <f t="shared" si="2"/>
        <v>130.4</v>
      </c>
      <c r="EI4" s="50">
        <f t="shared" si="2"/>
        <v>131.20000000000002</v>
      </c>
      <c r="EJ4" s="50">
        <f t="shared" si="2"/>
        <v>132.00000000000003</v>
      </c>
      <c r="EK4" s="50">
        <f t="shared" si="2"/>
        <v>132.80000000000004</v>
      </c>
      <c r="EL4" s="50">
        <f t="shared" si="2"/>
        <v>133.60000000000005</v>
      </c>
      <c r="EM4" s="50">
        <f t="shared" si="2"/>
        <v>134.40000000000006</v>
      </c>
      <c r="EN4" s="50">
        <f t="shared" si="2"/>
        <v>135.20000000000007</v>
      </c>
      <c r="EO4" s="50">
        <f t="shared" si="2"/>
        <v>136.00000000000009</v>
      </c>
      <c r="EP4" s="50">
        <f t="shared" si="2"/>
        <v>136.8000000000001</v>
      </c>
      <c r="EQ4" s="50">
        <f t="shared" si="2"/>
        <v>137.60000000000011</v>
      </c>
      <c r="ER4" s="50">
        <f t="shared" si="2"/>
        <v>138.40000000000012</v>
      </c>
      <c r="ES4" s="50">
        <f t="shared" si="2"/>
        <v>139.20000000000013</v>
      </c>
      <c r="ET4" s="50">
        <f t="shared" si="2"/>
        <v>140.00000000000014</v>
      </c>
      <c r="EU4" s="50">
        <f t="shared" si="2"/>
        <v>140.80000000000015</v>
      </c>
      <c r="EV4" s="50">
        <f t="shared" si="2"/>
        <v>141.60000000000016</v>
      </c>
      <c r="EW4" s="50">
        <f t="shared" si="2"/>
        <v>142.40000000000018</v>
      </c>
      <c r="EX4" s="50">
        <f t="shared" si="2"/>
        <v>143.20000000000019</v>
      </c>
      <c r="EY4" s="50">
        <f t="shared" si="2"/>
        <v>144.0000000000002</v>
      </c>
      <c r="EZ4" s="50">
        <f t="shared" si="2"/>
        <v>144.80000000000021</v>
      </c>
      <c r="FA4" s="50">
        <f t="shared" si="2"/>
        <v>145.60000000000022</v>
      </c>
      <c r="FB4" s="50">
        <f t="shared" si="2"/>
        <v>146.40000000000023</v>
      </c>
      <c r="FC4" s="50">
        <f t="shared" si="2"/>
        <v>147.20000000000024</v>
      </c>
      <c r="FD4" s="50">
        <f t="shared" si="2"/>
        <v>148.00000000000026</v>
      </c>
      <c r="FE4" s="50">
        <f t="shared" si="2"/>
        <v>148.80000000000027</v>
      </c>
      <c r="FF4" s="50">
        <f t="shared" si="2"/>
        <v>149.60000000000028</v>
      </c>
      <c r="FG4" s="50">
        <f t="shared" si="2"/>
        <v>150.40000000000029</v>
      </c>
      <c r="FH4" s="50">
        <f t="shared" si="2"/>
        <v>151.2000000000003</v>
      </c>
      <c r="FI4" s="50">
        <f t="shared" si="2"/>
        <v>152.00000000000031</v>
      </c>
      <c r="FJ4" s="50">
        <f t="shared" si="2"/>
        <v>152.80000000000032</v>
      </c>
      <c r="FK4" s="50">
        <f t="shared" si="2"/>
        <v>153.60000000000034</v>
      </c>
      <c r="FL4" s="50">
        <f t="shared" si="2"/>
        <v>154.40000000000035</v>
      </c>
      <c r="FM4" s="50">
        <f t="shared" si="2"/>
        <v>155.20000000000036</v>
      </c>
      <c r="FN4" s="50">
        <f t="shared" si="2"/>
        <v>156.00000000000037</v>
      </c>
      <c r="FO4" s="50">
        <f t="shared" si="2"/>
        <v>156.80000000000038</v>
      </c>
      <c r="FP4" s="50">
        <f t="shared" si="2"/>
        <v>157.60000000000039</v>
      </c>
      <c r="FQ4" s="50">
        <f t="shared" si="2"/>
        <v>158.4000000000004</v>
      </c>
      <c r="FR4" s="50">
        <f t="shared" si="2"/>
        <v>159.20000000000041</v>
      </c>
      <c r="FS4" s="50">
        <f t="shared" si="2"/>
        <v>160.00000000000043</v>
      </c>
      <c r="FT4" s="50">
        <f t="shared" si="2"/>
        <v>160.80000000000044</v>
      </c>
      <c r="FU4" s="50">
        <f t="shared" si="2"/>
        <v>161.60000000000045</v>
      </c>
      <c r="FV4" s="50">
        <f t="shared" si="2"/>
        <v>162.40000000000046</v>
      </c>
      <c r="FW4" s="50">
        <f t="shared" si="2"/>
        <v>163.20000000000047</v>
      </c>
      <c r="FX4" s="50">
        <f t="shared" si="2"/>
        <v>164.00000000000048</v>
      </c>
      <c r="FY4" s="50">
        <f t="shared" si="2"/>
        <v>164.80000000000049</v>
      </c>
      <c r="FZ4" s="50">
        <f t="shared" si="2"/>
        <v>165.60000000000051</v>
      </c>
      <c r="GA4" s="50">
        <f t="shared" si="2"/>
        <v>166.40000000000052</v>
      </c>
      <c r="GB4" s="50">
        <f t="shared" si="2"/>
        <v>167.20000000000053</v>
      </c>
      <c r="GC4" s="50">
        <f t="shared" si="2"/>
        <v>168.00000000000054</v>
      </c>
      <c r="GD4" s="50">
        <f t="shared" si="2"/>
        <v>168.80000000000055</v>
      </c>
      <c r="GE4" s="50">
        <f t="shared" si="2"/>
        <v>169.60000000000056</v>
      </c>
      <c r="GF4" s="50">
        <f t="shared" si="2"/>
        <v>170.40000000000057</v>
      </c>
      <c r="GG4" s="50">
        <f t="shared" si="2"/>
        <v>171.20000000000059</v>
      </c>
      <c r="GH4" s="50">
        <f t="shared" si="2"/>
        <v>172.0000000000006</v>
      </c>
      <c r="GI4" s="50">
        <f t="shared" ref="GI4:HQ4" si="3">IF(ISNONTEXT($X4),GH4+$X4,"")</f>
        <v>172.80000000000061</v>
      </c>
      <c r="GJ4" s="50">
        <f t="shared" si="3"/>
        <v>173.60000000000062</v>
      </c>
      <c r="GK4" s="50">
        <f t="shared" si="3"/>
        <v>174.40000000000063</v>
      </c>
      <c r="GL4" s="50">
        <f t="shared" si="3"/>
        <v>175.20000000000064</v>
      </c>
      <c r="GM4" s="50">
        <f t="shared" si="3"/>
        <v>176.00000000000065</v>
      </c>
      <c r="GN4" s="50">
        <f t="shared" si="3"/>
        <v>176.80000000000067</v>
      </c>
      <c r="GO4" s="50">
        <f t="shared" si="3"/>
        <v>177.60000000000068</v>
      </c>
      <c r="GP4" s="50">
        <f t="shared" si="3"/>
        <v>178.40000000000069</v>
      </c>
      <c r="GQ4" s="50">
        <f t="shared" si="3"/>
        <v>179.2000000000007</v>
      </c>
      <c r="GR4" s="50">
        <f t="shared" si="3"/>
        <v>180.00000000000071</v>
      </c>
      <c r="GS4" s="50">
        <f t="shared" si="3"/>
        <v>180.80000000000072</v>
      </c>
      <c r="GT4" s="50">
        <f t="shared" si="3"/>
        <v>181.60000000000073</v>
      </c>
      <c r="GU4" s="50">
        <f t="shared" si="3"/>
        <v>182.40000000000074</v>
      </c>
      <c r="GV4" s="50">
        <f t="shared" si="3"/>
        <v>183.20000000000076</v>
      </c>
      <c r="GW4" s="50">
        <f t="shared" si="3"/>
        <v>184.00000000000077</v>
      </c>
      <c r="GX4" s="50">
        <f t="shared" si="3"/>
        <v>184.80000000000078</v>
      </c>
      <c r="GY4" s="50">
        <f t="shared" si="3"/>
        <v>185.60000000000079</v>
      </c>
      <c r="GZ4" s="50">
        <f t="shared" si="3"/>
        <v>186.4000000000008</v>
      </c>
      <c r="HA4" s="50">
        <f t="shared" si="3"/>
        <v>187.20000000000081</v>
      </c>
      <c r="HB4" s="50">
        <f t="shared" si="3"/>
        <v>188.00000000000082</v>
      </c>
      <c r="HC4" s="50">
        <f t="shared" si="3"/>
        <v>188.80000000000084</v>
      </c>
      <c r="HD4" s="50">
        <f t="shared" si="3"/>
        <v>189.60000000000085</v>
      </c>
      <c r="HE4" s="50">
        <f t="shared" si="3"/>
        <v>190.40000000000086</v>
      </c>
      <c r="HF4" s="50">
        <f t="shared" si="3"/>
        <v>191.20000000000087</v>
      </c>
      <c r="HG4" s="50">
        <f t="shared" si="3"/>
        <v>192.00000000000088</v>
      </c>
      <c r="HH4" s="50">
        <f t="shared" si="3"/>
        <v>192.80000000000089</v>
      </c>
      <c r="HI4" s="50">
        <f t="shared" si="3"/>
        <v>193.6000000000009</v>
      </c>
      <c r="HJ4" s="50">
        <f t="shared" si="3"/>
        <v>194.40000000000092</v>
      </c>
      <c r="HK4" s="50">
        <f t="shared" si="3"/>
        <v>195.20000000000093</v>
      </c>
      <c r="HL4" s="50">
        <f t="shared" si="3"/>
        <v>196.00000000000094</v>
      </c>
      <c r="HM4" s="50">
        <f t="shared" si="3"/>
        <v>196.80000000000095</v>
      </c>
      <c r="HN4" s="50">
        <f t="shared" si="3"/>
        <v>197.60000000000096</v>
      </c>
      <c r="HO4" s="50">
        <f t="shared" si="3"/>
        <v>198.40000000000097</v>
      </c>
      <c r="HP4" s="50">
        <f t="shared" si="3"/>
        <v>199.20000000000098</v>
      </c>
      <c r="HQ4" s="50">
        <f t="shared" si="3"/>
        <v>200.00000000000099</v>
      </c>
      <c r="HR4" s="170">
        <f>IF(ISNONTEXT($K4),_xlfn.NORM.DIST(Y4,$G4,$K4,FALSE),NA())</f>
        <v>6.4261624845465286E-5</v>
      </c>
      <c r="HS4" s="170">
        <f t="shared" ref="HS4:KD4" si="4">IF(ISNONTEXT($K4),_xlfn.NORM.DIST(Z4,$G4,$K4,FALSE),NA())</f>
        <v>7.1773705793906127E-5</v>
      </c>
      <c r="HT4" s="170">
        <f t="shared" si="4"/>
        <v>8.007491538967009E-5</v>
      </c>
      <c r="HU4" s="170">
        <f t="shared" si="4"/>
        <v>8.9237019668035334E-5</v>
      </c>
      <c r="HV4" s="170">
        <f t="shared" si="4"/>
        <v>9.9337008394372045E-5</v>
      </c>
      <c r="HW4" s="170">
        <f t="shared" si="4"/>
        <v>1.1045733143459165E-4</v>
      </c>
      <c r="HX4" s="170">
        <f t="shared" si="4"/>
        <v>1.2268613001597756E-4</v>
      </c>
      <c r="HY4" s="170">
        <f t="shared" si="4"/>
        <v>1.3611746067500132E-4</v>
      </c>
      <c r="HZ4" s="170">
        <f t="shared" si="4"/>
        <v>1.508515095008087E-4</v>
      </c>
      <c r="IA4" s="170">
        <f t="shared" si="4"/>
        <v>1.6699479409651986E-4</v>
      </c>
      <c r="IB4" s="170">
        <f t="shared" si="4"/>
        <v>1.8466035049742287E-4</v>
      </c>
      <c r="IC4" s="170">
        <f t="shared" si="4"/>
        <v>2.0396790210787868E-4</v>
      </c>
      <c r="ID4" s="170">
        <f t="shared" si="4"/>
        <v>2.2504400754977264E-4</v>
      </c>
      <c r="IE4" s="170">
        <f t="shared" si="4"/>
        <v>2.480221841573347E-4</v>
      </c>
      <c r="IF4" s="170">
        <f t="shared" si="4"/>
        <v>2.7304300370890476E-4</v>
      </c>
      <c r="IG4" s="170">
        <f t="shared" si="4"/>
        <v>3.0025415685872638E-4</v>
      </c>
      <c r="IH4" s="170">
        <f t="shared" si="4"/>
        <v>3.2981048262417439E-4</v>
      </c>
      <c r="II4" s="170">
        <f t="shared" si="4"/>
        <v>3.6187395919913068E-4</v>
      </c>
      <c r="IJ4" s="170">
        <f t="shared" si="4"/>
        <v>3.9661365230572677E-4</v>
      </c>
      <c r="IK4" s="170">
        <f t="shared" si="4"/>
        <v>4.342056172676193E-4</v>
      </c>
      <c r="IL4" s="170">
        <f t="shared" si="4"/>
        <v>4.7483275099157189E-4</v>
      </c>
      <c r="IM4" s="170">
        <f t="shared" si="4"/>
        <v>5.1868459008352127E-4</v>
      </c>
      <c r="IN4" s="170">
        <f t="shared" si="4"/>
        <v>5.6595705140358101E-4</v>
      </c>
      <c r="IO4" s="170">
        <f t="shared" si="4"/>
        <v>6.168521114844434E-4</v>
      </c>
      <c r="IP4" s="170">
        <f t="shared" si="4"/>
        <v>6.715774214020565E-4</v>
      </c>
      <c r="IQ4" s="170">
        <f t="shared" si="4"/>
        <v>7.303458538987053E-4</v>
      </c>
      <c r="IR4" s="170">
        <f t="shared" si="4"/>
        <v>7.9337497981877864E-4</v>
      </c>
      <c r="IS4" s="170">
        <f t="shared" si="4"/>
        <v>8.6088647122827661E-4</v>
      </c>
      <c r="IT4" s="170">
        <f t="shared" si="4"/>
        <v>9.3310542895180674E-4</v>
      </c>
      <c r="IU4" s="170">
        <f t="shared" si="4"/>
        <v>1.0102596326761603E-3</v>
      </c>
      <c r="IV4" s="170">
        <f t="shared" si="4"/>
        <v>1.0925787122379169E-3</v>
      </c>
      <c r="IW4" s="170">
        <f t="shared" si="4"/>
        <v>1.1802932392334041E-3</v>
      </c>
      <c r="IX4" s="170">
        <f t="shared" si="4"/>
        <v>1.273633738661918E-3</v>
      </c>
      <c r="IY4" s="170">
        <f t="shared" si="4"/>
        <v>1.3728296209356197E-3</v>
      </c>
      <c r="IZ4" s="170">
        <f t="shared" si="4"/>
        <v>1.478108035259669E-3</v>
      </c>
      <c r="JA4" s="170">
        <f t="shared" si="4"/>
        <v>1.5896926461007751E-3</v>
      </c>
      <c r="JB4" s="170">
        <f t="shared" si="4"/>
        <v>1.7078023352176189E-3</v>
      </c>
      <c r="JC4" s="170">
        <f t="shared" si="4"/>
        <v>1.8326498325178283E-3</v>
      </c>
      <c r="JD4" s="170">
        <f t="shared" si="4"/>
        <v>1.9644402798280128E-3</v>
      </c>
      <c r="JE4" s="170">
        <f t="shared" si="4"/>
        <v>2.1033697325095182E-3</v>
      </c>
      <c r="JF4" s="170">
        <f t="shared" si="4"/>
        <v>2.2496236047162012E-3</v>
      </c>
      <c r="JG4" s="170">
        <f t="shared" si="4"/>
        <v>2.4033750649639003E-3</v>
      </c>
      <c r="JH4" s="170">
        <f t="shared" si="4"/>
        <v>2.5647833895561705E-3</v>
      </c>
      <c r="JI4" s="170">
        <f t="shared" si="4"/>
        <v>2.7339922822782262E-3</v>
      </c>
      <c r="JJ4" s="170">
        <f t="shared" si="4"/>
        <v>2.9111281696215015E-3</v>
      </c>
      <c r="JK4" s="170">
        <f t="shared" si="4"/>
        <v>3.0962984816247491E-3</v>
      </c>
      <c r="JL4" s="170">
        <f t="shared" si="4"/>
        <v>3.2895899292039611E-3</v>
      </c>
      <c r="JM4" s="170">
        <f t="shared" si="4"/>
        <v>3.4910667895819035E-3</v>
      </c>
      <c r="JN4" s="170">
        <f t="shared" si="4"/>
        <v>3.7007692121080338E-3</v>
      </c>
      <c r="JO4" s="170">
        <f t="shared" si="4"/>
        <v>3.9187115573703296E-3</v>
      </c>
      <c r="JP4" s="170">
        <f t="shared" si="4"/>
        <v>4.1448807830312354E-3</v>
      </c>
      <c r="JQ4" s="170">
        <f t="shared" si="4"/>
        <v>4.3792348902604653E-3</v>
      </c>
      <c r="JR4" s="170">
        <f t="shared" si="4"/>
        <v>4.6217014449773568E-3</v>
      </c>
      <c r="JS4" s="170">
        <f t="shared" si="4"/>
        <v>4.8721761883458968E-3</v>
      </c>
      <c r="JT4" s="170">
        <f t="shared" si="4"/>
        <v>5.1305217510771075E-3</v>
      </c>
      <c r="JU4" s="170">
        <f t="shared" si="4"/>
        <v>5.3965664860788657E-3</v>
      </c>
      <c r="JV4" s="170">
        <f t="shared" si="4"/>
        <v>5.6701034338449635E-3</v>
      </c>
      <c r="JW4" s="170">
        <f t="shared" si="4"/>
        <v>5.9508894346879723E-3</v>
      </c>
      <c r="JX4" s="170">
        <f t="shared" si="4"/>
        <v>6.2386444014894127E-3</v>
      </c>
      <c r="JY4" s="170">
        <f t="shared" si="4"/>
        <v>6.5330507660629009E-3</v>
      </c>
      <c r="JZ4" s="170">
        <f t="shared" si="4"/>
        <v>6.833753111499777E-3</v>
      </c>
      <c r="KA4" s="170">
        <f t="shared" si="4"/>
        <v>7.1403580019920171E-3</v>
      </c>
      <c r="KB4" s="170">
        <f t="shared" si="4"/>
        <v>7.4524340206058989E-3</v>
      </c>
      <c r="KC4" s="170">
        <f t="shared" si="4"/>
        <v>7.7695120243152817E-3</v>
      </c>
      <c r="KD4" s="170">
        <f t="shared" si="4"/>
        <v>8.0910856243005796E-3</v>
      </c>
      <c r="KE4" s="170">
        <f t="shared" ref="KE4:MP4" si="5">IF(ISNONTEXT($K4),_xlfn.NORM.DIST(CL4,$G4,$K4,FALSE),NA())</f>
        <v>8.4166118980858289E-3</v>
      </c>
      <c r="KF4" s="170">
        <f t="shared" si="5"/>
        <v>8.7455123385302164E-3</v>
      </c>
      <c r="KG4" s="170">
        <f t="shared" si="5"/>
        <v>9.0771740430229796E-3</v>
      </c>
      <c r="KH4" s="170">
        <f t="shared" si="5"/>
        <v>9.4109511444635564E-3</v>
      </c>
      <c r="KI4" s="170">
        <f t="shared" si="5"/>
        <v>9.7461664837568285E-3</v>
      </c>
      <c r="KJ4" s="170">
        <f t="shared" si="5"/>
        <v>1.0082113521631009E-2</v>
      </c>
      <c r="KK4" s="170">
        <f t="shared" si="5"/>
        <v>1.0418058485610804E-2</v>
      </c>
      <c r="KL4" s="170">
        <f t="shared" si="5"/>
        <v>1.0753242745968269E-2</v>
      </c>
      <c r="KM4" s="170">
        <f t="shared" si="5"/>
        <v>1.1086885412448148E-2</v>
      </c>
      <c r="KN4" s="170">
        <f t="shared" si="5"/>
        <v>1.1418186141542882E-2</v>
      </c>
      <c r="KO4" s="170">
        <f t="shared" si="5"/>
        <v>1.1746328142095969E-2</v>
      </c>
      <c r="KP4" s="170">
        <f t="shared" si="5"/>
        <v>1.207048136506181E-2</v>
      </c>
      <c r="KQ4" s="170">
        <f t="shared" si="5"/>
        <v>1.2389805861366799E-2</v>
      </c>
      <c r="KR4" s="170">
        <f t="shared" si="5"/>
        <v>1.2703455290021575E-2</v>
      </c>
      <c r="KS4" s="170">
        <f t="shared" si="5"/>
        <v>1.301058055694841E-2</v>
      </c>
      <c r="KT4" s="170">
        <f t="shared" si="5"/>
        <v>1.3310333563431365E-2</v>
      </c>
      <c r="KU4" s="170">
        <f t="shared" si="5"/>
        <v>1.3601871041688604E-2</v>
      </c>
      <c r="KV4" s="170">
        <f t="shared" si="5"/>
        <v>1.3884358453825003E-2</v>
      </c>
      <c r="KW4" s="170">
        <f t="shared" si="5"/>
        <v>1.4156973929364934E-2</v>
      </c>
      <c r="KX4" s="170">
        <f t="shared" si="5"/>
        <v>1.4418912215705135E-2</v>
      </c>
      <c r="KY4" s="170">
        <f t="shared" si="5"/>
        <v>1.466938861517916E-2</v>
      </c>
      <c r="KZ4" s="170">
        <f t="shared" si="5"/>
        <v>1.4907642881998719E-2</v>
      </c>
      <c r="LA4" s="170">
        <f t="shared" si="5"/>
        <v>1.5132943052142425E-2</v>
      </c>
      <c r="LB4" s="170">
        <f t="shared" si="5"/>
        <v>1.5344589179305148E-2</v>
      </c>
      <c r="LC4" s="170">
        <f t="shared" si="5"/>
        <v>1.5541916950305365E-2</v>
      </c>
      <c r="LD4" s="170">
        <f t="shared" si="5"/>
        <v>1.5724301153874725E-2</v>
      </c>
      <c r="LE4" s="170">
        <f t="shared" si="5"/>
        <v>1.589115897752184E-2</v>
      </c>
      <c r="LF4" s="170">
        <f t="shared" si="5"/>
        <v>1.6041953108167251E-2</v>
      </c>
      <c r="LG4" s="170">
        <f t="shared" si="5"/>
        <v>1.6176194613481121E-2</v>
      </c>
      <c r="LH4" s="170">
        <f t="shared" si="5"/>
        <v>1.6293445582310665E-2</v>
      </c>
      <c r="LI4" s="170">
        <f t="shared" si="5"/>
        <v>1.6393321504247497E-2</v>
      </c>
      <c r="LJ4" s="170">
        <f t="shared" si="5"/>
        <v>1.6475493370242403E-2</v>
      </c>
      <c r="LK4" s="170">
        <f t="shared" si="5"/>
        <v>1.6539689478208826E-2</v>
      </c>
      <c r="LL4" s="170">
        <f t="shared" si="5"/>
        <v>1.6585696929748012E-2</v>
      </c>
      <c r="LM4" s="170">
        <f t="shared" si="5"/>
        <v>1.6613362806457376E-2</v>
      </c>
      <c r="LN4" s="170">
        <f t="shared" si="5"/>
        <v>1.662259501672636E-2</v>
      </c>
      <c r="LO4" s="170">
        <f t="shared" si="5"/>
        <v>1.6613362806457376E-2</v>
      </c>
      <c r="LP4" s="170">
        <f t="shared" si="5"/>
        <v>1.6585696929748012E-2</v>
      </c>
      <c r="LQ4" s="170">
        <f t="shared" si="5"/>
        <v>1.6539689478208826E-2</v>
      </c>
      <c r="LR4" s="170">
        <f t="shared" si="5"/>
        <v>1.6475493370242403E-2</v>
      </c>
      <c r="LS4" s="170">
        <f t="shared" si="5"/>
        <v>1.6393321504247497E-2</v>
      </c>
      <c r="LT4" s="170">
        <f t="shared" si="5"/>
        <v>1.6293445582310665E-2</v>
      </c>
      <c r="LU4" s="170">
        <f t="shared" si="5"/>
        <v>1.6176194613481121E-2</v>
      </c>
      <c r="LV4" s="170">
        <f t="shared" si="5"/>
        <v>1.6041953108167251E-2</v>
      </c>
      <c r="LW4" s="170">
        <f t="shared" si="5"/>
        <v>1.589115897752184E-2</v>
      </c>
      <c r="LX4" s="170">
        <f t="shared" si="5"/>
        <v>1.5724301153874725E-2</v>
      </c>
      <c r="LY4" s="170">
        <f t="shared" si="5"/>
        <v>1.554191695030536E-2</v>
      </c>
      <c r="LZ4" s="170">
        <f t="shared" si="5"/>
        <v>1.5344589179305141E-2</v>
      </c>
      <c r="MA4" s="170">
        <f t="shared" si="5"/>
        <v>1.5132943052142415E-2</v>
      </c>
      <c r="MB4" s="170">
        <f t="shared" si="5"/>
        <v>1.4907642881998702E-2</v>
      </c>
      <c r="MC4" s="170">
        <f t="shared" si="5"/>
        <v>1.4669388615179137E-2</v>
      </c>
      <c r="MD4" s="170">
        <f t="shared" si="5"/>
        <v>1.4418912215705107E-2</v>
      </c>
      <c r="ME4" s="170">
        <f t="shared" si="5"/>
        <v>1.4156973929364901E-2</v>
      </c>
      <c r="MF4" s="170">
        <f t="shared" si="5"/>
        <v>1.3884358453824965E-2</v>
      </c>
      <c r="MG4" s="170">
        <f t="shared" si="5"/>
        <v>1.3601871041688557E-2</v>
      </c>
      <c r="MH4" s="170">
        <f t="shared" si="5"/>
        <v>1.3310333563431313E-2</v>
      </c>
      <c r="MI4" s="170">
        <f t="shared" si="5"/>
        <v>1.3010580556948348E-2</v>
      </c>
      <c r="MJ4" s="170">
        <f t="shared" si="5"/>
        <v>1.2703455290021507E-2</v>
      </c>
      <c r="MK4" s="170">
        <f t="shared" si="5"/>
        <v>1.2389805861366726E-2</v>
      </c>
      <c r="ML4" s="170">
        <f t="shared" si="5"/>
        <v>1.2070481365061728E-2</v>
      </c>
      <c r="MM4" s="170">
        <f t="shared" si="5"/>
        <v>1.1746328142095882E-2</v>
      </c>
      <c r="MN4" s="170">
        <f t="shared" si="5"/>
        <v>1.1418186141542788E-2</v>
      </c>
      <c r="MO4" s="170">
        <f t="shared" si="5"/>
        <v>1.1086885412448049E-2</v>
      </c>
      <c r="MP4" s="170">
        <f t="shared" si="5"/>
        <v>1.0753242745968162E-2</v>
      </c>
      <c r="MQ4" s="170">
        <f t="shared" ref="MQ4:PB4" si="6">IF(ISNONTEXT($K4),_xlfn.NORM.DIST(EX4,$G4,$K4,FALSE),NA())</f>
        <v>1.0418058485610691E-2</v>
      </c>
      <c r="MR4" s="170">
        <f t="shared" si="6"/>
        <v>1.0082113521630891E-2</v>
      </c>
      <c r="MS4" s="170">
        <f t="shared" si="6"/>
        <v>9.7461664837567036E-3</v>
      </c>
      <c r="MT4" s="170">
        <f t="shared" si="6"/>
        <v>9.4109511444634281E-3</v>
      </c>
      <c r="MU4" s="170">
        <f t="shared" si="6"/>
        <v>9.0771740430228443E-3</v>
      </c>
      <c r="MV4" s="170">
        <f t="shared" si="6"/>
        <v>8.7455123385300742E-3</v>
      </c>
      <c r="MW4" s="170">
        <f t="shared" si="6"/>
        <v>8.4166118980856814E-3</v>
      </c>
      <c r="MX4" s="170">
        <f t="shared" si="6"/>
        <v>8.0910856243004321E-3</v>
      </c>
      <c r="MY4" s="170">
        <f t="shared" si="6"/>
        <v>7.7695120243151282E-3</v>
      </c>
      <c r="MZ4" s="170">
        <f t="shared" si="6"/>
        <v>7.452434020605741E-3</v>
      </c>
      <c r="NA4" s="170">
        <f t="shared" si="6"/>
        <v>7.1403580019918584E-3</v>
      </c>
      <c r="NB4" s="170">
        <f t="shared" si="6"/>
        <v>6.8337531114996157E-3</v>
      </c>
      <c r="NC4" s="170">
        <f t="shared" si="6"/>
        <v>6.5330507660627361E-3</v>
      </c>
      <c r="ND4" s="170">
        <f t="shared" si="6"/>
        <v>6.2386444014892479E-3</v>
      </c>
      <c r="NE4" s="170">
        <f t="shared" si="6"/>
        <v>5.9508894346878057E-3</v>
      </c>
      <c r="NF4" s="170">
        <f t="shared" si="6"/>
        <v>5.6701034338447944E-3</v>
      </c>
      <c r="NG4" s="170">
        <f t="shared" si="6"/>
        <v>5.3965664860786975E-3</v>
      </c>
      <c r="NH4" s="170">
        <f t="shared" si="6"/>
        <v>5.1305217510769401E-3</v>
      </c>
      <c r="NI4" s="170">
        <f t="shared" si="6"/>
        <v>4.8721761883457285E-3</v>
      </c>
      <c r="NJ4" s="170">
        <f t="shared" si="6"/>
        <v>4.6217014449771911E-3</v>
      </c>
      <c r="NK4" s="170">
        <f t="shared" si="6"/>
        <v>4.3792348902602996E-3</v>
      </c>
      <c r="NL4" s="170">
        <f t="shared" si="6"/>
        <v>4.1448807830310724E-3</v>
      </c>
      <c r="NM4" s="170">
        <f t="shared" si="6"/>
        <v>3.9187115573701675E-3</v>
      </c>
      <c r="NN4" s="170">
        <f t="shared" si="6"/>
        <v>3.7007692121078747E-3</v>
      </c>
      <c r="NO4" s="170">
        <f t="shared" si="6"/>
        <v>3.4910667895817447E-3</v>
      </c>
      <c r="NP4" s="170">
        <f t="shared" si="6"/>
        <v>3.2895899292038075E-3</v>
      </c>
      <c r="NQ4" s="170">
        <f t="shared" si="6"/>
        <v>3.0962984816245978E-3</v>
      </c>
      <c r="NR4" s="170">
        <f t="shared" si="6"/>
        <v>2.9111281696213537E-3</v>
      </c>
      <c r="NS4" s="170">
        <f t="shared" si="6"/>
        <v>2.7339922822780822E-3</v>
      </c>
      <c r="NT4" s="170">
        <f t="shared" si="6"/>
        <v>2.5647833895560295E-3</v>
      </c>
      <c r="NU4" s="170">
        <f t="shared" si="6"/>
        <v>2.4033750649637628E-3</v>
      </c>
      <c r="NV4" s="170">
        <f t="shared" si="6"/>
        <v>2.2496236047160672E-3</v>
      </c>
      <c r="NW4" s="170">
        <f t="shared" si="6"/>
        <v>2.1033697325093885E-3</v>
      </c>
      <c r="NX4" s="170">
        <f t="shared" si="6"/>
        <v>1.9644402798278879E-3</v>
      </c>
      <c r="NY4" s="170">
        <f t="shared" si="6"/>
        <v>1.8326498325177069E-3</v>
      </c>
      <c r="NZ4" s="170">
        <f t="shared" si="6"/>
        <v>1.7078023352175029E-3</v>
      </c>
      <c r="OA4" s="170">
        <f t="shared" si="6"/>
        <v>1.5896926461006636E-3</v>
      </c>
      <c r="OB4" s="170">
        <f t="shared" si="6"/>
        <v>1.4781080352595606E-3</v>
      </c>
      <c r="OC4" s="170">
        <f t="shared" si="6"/>
        <v>1.372829620935516E-3</v>
      </c>
      <c r="OD4" s="170">
        <f t="shared" si="6"/>
        <v>1.2736337386618196E-3</v>
      </c>
      <c r="OE4" s="170">
        <f t="shared" si="6"/>
        <v>1.1802932392333094E-3</v>
      </c>
      <c r="OF4" s="170">
        <f t="shared" si="6"/>
        <v>1.0925787122378261E-3</v>
      </c>
      <c r="OG4" s="170">
        <f t="shared" si="6"/>
        <v>1.0102596326760742E-3</v>
      </c>
      <c r="OH4" s="170">
        <f t="shared" si="6"/>
        <v>9.3310542895172412E-4</v>
      </c>
      <c r="OI4" s="170">
        <f t="shared" si="6"/>
        <v>8.6088647122819877E-4</v>
      </c>
      <c r="OJ4" s="170">
        <f t="shared" si="6"/>
        <v>7.9337497981870459E-4</v>
      </c>
      <c r="OK4" s="170">
        <f t="shared" si="6"/>
        <v>7.3034585389863461E-4</v>
      </c>
      <c r="OL4" s="170">
        <f t="shared" si="6"/>
        <v>6.7157742140198993E-4</v>
      </c>
      <c r="OM4" s="170">
        <f t="shared" si="6"/>
        <v>6.1685211148438085E-4</v>
      </c>
      <c r="ON4" s="170">
        <f t="shared" si="6"/>
        <v>5.6595705140352148E-4</v>
      </c>
      <c r="OO4" s="170">
        <f t="shared" si="6"/>
        <v>5.1868459008346554E-4</v>
      </c>
      <c r="OP4" s="170">
        <f t="shared" si="6"/>
        <v>4.7483275099151963E-4</v>
      </c>
      <c r="OQ4" s="170">
        <f t="shared" si="6"/>
        <v>4.3420561726756991E-4</v>
      </c>
      <c r="OR4" s="170">
        <f t="shared" si="6"/>
        <v>3.9661365230568048E-4</v>
      </c>
      <c r="OS4" s="170">
        <f t="shared" si="6"/>
        <v>3.6187395919908764E-4</v>
      </c>
      <c r="OT4" s="170">
        <f t="shared" si="6"/>
        <v>3.2981048262413368E-4</v>
      </c>
      <c r="OU4" s="170">
        <f t="shared" si="6"/>
        <v>3.0025415685868854E-4</v>
      </c>
      <c r="OV4" s="170">
        <f t="shared" si="6"/>
        <v>2.7304300370886958E-4</v>
      </c>
      <c r="OW4" s="170">
        <f t="shared" si="6"/>
        <v>2.4802218415730169E-4</v>
      </c>
      <c r="OX4" s="170">
        <f t="shared" si="6"/>
        <v>2.2504400754974206E-4</v>
      </c>
      <c r="OY4" s="170">
        <f t="shared" si="6"/>
        <v>2.0396790210785044E-4</v>
      </c>
      <c r="OZ4" s="170">
        <f t="shared" si="6"/>
        <v>1.8466035049739663E-4</v>
      </c>
      <c r="PA4" s="170">
        <f t="shared" si="6"/>
        <v>1.6699479409649554E-4</v>
      </c>
      <c r="PB4" s="170">
        <f t="shared" si="6"/>
        <v>1.5085150950078631E-4</v>
      </c>
      <c r="PC4" s="170">
        <f t="shared" ref="PC4:PJ4" si="7">IF(ISNONTEXT($K4),_xlfn.NORM.DIST(HJ4,$G4,$K4,FALSE),NA())</f>
        <v>1.3611746067498053E-4</v>
      </c>
      <c r="PD4" s="170">
        <f t="shared" si="7"/>
        <v>1.2268613001595847E-4</v>
      </c>
      <c r="PE4" s="170">
        <f t="shared" si="7"/>
        <v>1.1045733143457408E-4</v>
      </c>
      <c r="PF4" s="170">
        <f t="shared" si="7"/>
        <v>9.9337008394355822E-5</v>
      </c>
      <c r="PG4" s="170">
        <f t="shared" si="7"/>
        <v>8.9237019668020426E-5</v>
      </c>
      <c r="PH4" s="170">
        <f t="shared" si="7"/>
        <v>8.007491538965651E-5</v>
      </c>
      <c r="PI4" s="170">
        <f t="shared" si="7"/>
        <v>7.1773705793893631E-5</v>
      </c>
      <c r="PJ4" s="170">
        <f t="shared" si="7"/>
        <v>6.4261624845453875E-5</v>
      </c>
    </row>
    <row r="5" spans="1:4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8">SUM(Q4:Q4)</f>
        <v>89.242762426929588</v>
      </c>
      <c r="R5" s="93">
        <f t="shared" si="8"/>
        <v>150.75723757307043</v>
      </c>
      <c r="S5" s="93">
        <f t="shared" si="8"/>
        <v>144.87440134785095</v>
      </c>
      <c r="T5" s="93">
        <f t="shared" si="8"/>
        <v>140.19890960574995</v>
      </c>
      <c r="U5" s="93">
        <f t="shared" si="8"/>
        <v>136.18775400470597</v>
      </c>
      <c r="V5" s="93">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26" t="s">
        <v>77</v>
      </c>
      <c r="C7" s="427"/>
      <c r="D7" s="428"/>
      <c r="E7" s="5"/>
      <c r="F7" s="5"/>
      <c r="G7" s="5"/>
      <c r="H7" s="5"/>
      <c r="I7" s="5"/>
      <c r="J7" s="33" t="s">
        <v>86</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427" ht="15" customHeight="1" x14ac:dyDescent="0.75">
      <c r="A8" s="5"/>
      <c r="B8" s="5"/>
      <c r="C8" s="5"/>
      <c r="D8" s="5"/>
      <c r="E8" s="2"/>
      <c r="F8" s="2"/>
      <c r="G8" s="5"/>
      <c r="H8" s="368" t="s">
        <v>942</v>
      </c>
      <c r="I8" s="5"/>
      <c r="J8" s="5"/>
      <c r="K8" s="5"/>
      <c r="L8" s="5"/>
      <c r="M8" s="5"/>
      <c r="N8" s="5"/>
      <c r="O8" s="5"/>
      <c r="P8" s="5"/>
      <c r="W8" s="5"/>
      <c r="HR8" s="209">
        <f>IF(AND($D$32&gt;0,$D$33&gt;0),IF(OR(Y4&lt;$D$32,Y4=$D$32),HR4,0),"")</f>
        <v>6.4261624845465286E-5</v>
      </c>
      <c r="HS8" s="209">
        <f t="shared" ref="HS8:KD8" si="9">IF(AND($D$32&gt;0,$D$33&gt;0),IF(OR(Z4&lt;$D$32,Z4=$D$32),HS4,0),"")</f>
        <v>7.1773705793906127E-5</v>
      </c>
      <c r="HT8" s="209">
        <f t="shared" si="9"/>
        <v>8.007491538967009E-5</v>
      </c>
      <c r="HU8" s="209">
        <f t="shared" si="9"/>
        <v>8.9237019668035334E-5</v>
      </c>
      <c r="HV8" s="209">
        <f t="shared" si="9"/>
        <v>9.9337008394372045E-5</v>
      </c>
      <c r="HW8" s="209">
        <f t="shared" si="9"/>
        <v>1.1045733143459165E-4</v>
      </c>
      <c r="HX8" s="209">
        <f t="shared" si="9"/>
        <v>1.2268613001597756E-4</v>
      </c>
      <c r="HY8" s="209">
        <f t="shared" si="9"/>
        <v>1.3611746067500132E-4</v>
      </c>
      <c r="HZ8" s="209">
        <f t="shared" si="9"/>
        <v>1.508515095008087E-4</v>
      </c>
      <c r="IA8" s="209">
        <f t="shared" si="9"/>
        <v>1.6699479409651986E-4</v>
      </c>
      <c r="IB8" s="209">
        <f t="shared" si="9"/>
        <v>1.8466035049742287E-4</v>
      </c>
      <c r="IC8" s="209">
        <f t="shared" si="9"/>
        <v>2.0396790210787868E-4</v>
      </c>
      <c r="ID8" s="209">
        <f t="shared" si="9"/>
        <v>2.2504400754977264E-4</v>
      </c>
      <c r="IE8" s="209">
        <f t="shared" si="9"/>
        <v>2.480221841573347E-4</v>
      </c>
      <c r="IF8" s="209">
        <f t="shared" si="9"/>
        <v>2.7304300370890476E-4</v>
      </c>
      <c r="IG8" s="209">
        <f t="shared" si="9"/>
        <v>3.0025415685872638E-4</v>
      </c>
      <c r="IH8" s="209">
        <f t="shared" si="9"/>
        <v>3.2981048262417439E-4</v>
      </c>
      <c r="II8" s="209">
        <f t="shared" si="9"/>
        <v>3.6187395919913068E-4</v>
      </c>
      <c r="IJ8" s="209">
        <f t="shared" si="9"/>
        <v>3.9661365230572677E-4</v>
      </c>
      <c r="IK8" s="209">
        <f t="shared" si="9"/>
        <v>4.342056172676193E-4</v>
      </c>
      <c r="IL8" s="209">
        <f t="shared" si="9"/>
        <v>4.7483275099157189E-4</v>
      </c>
      <c r="IM8" s="209">
        <f t="shared" si="9"/>
        <v>5.1868459008352127E-4</v>
      </c>
      <c r="IN8" s="209">
        <f t="shared" si="9"/>
        <v>5.6595705140358101E-4</v>
      </c>
      <c r="IO8" s="209">
        <f t="shared" si="9"/>
        <v>6.168521114844434E-4</v>
      </c>
      <c r="IP8" s="209">
        <f t="shared" si="9"/>
        <v>6.715774214020565E-4</v>
      </c>
      <c r="IQ8" s="209">
        <f t="shared" si="9"/>
        <v>7.303458538987053E-4</v>
      </c>
      <c r="IR8" s="209">
        <f t="shared" si="9"/>
        <v>7.9337497981877864E-4</v>
      </c>
      <c r="IS8" s="209">
        <f t="shared" si="9"/>
        <v>8.6088647122827661E-4</v>
      </c>
      <c r="IT8" s="209">
        <f t="shared" si="9"/>
        <v>9.3310542895180674E-4</v>
      </c>
      <c r="IU8" s="209">
        <f t="shared" si="9"/>
        <v>1.0102596326761603E-3</v>
      </c>
      <c r="IV8" s="209">
        <f t="shared" si="9"/>
        <v>1.0925787122379169E-3</v>
      </c>
      <c r="IW8" s="209">
        <f t="shared" si="9"/>
        <v>1.1802932392334041E-3</v>
      </c>
      <c r="IX8" s="209">
        <f t="shared" si="9"/>
        <v>1.273633738661918E-3</v>
      </c>
      <c r="IY8" s="209">
        <f t="shared" si="9"/>
        <v>1.3728296209356197E-3</v>
      </c>
      <c r="IZ8" s="209">
        <f t="shared" si="9"/>
        <v>1.478108035259669E-3</v>
      </c>
      <c r="JA8" s="209">
        <f t="shared" si="9"/>
        <v>1.5896926461007751E-3</v>
      </c>
      <c r="JB8" s="209">
        <f t="shared" si="9"/>
        <v>1.7078023352176189E-3</v>
      </c>
      <c r="JC8" s="209">
        <f t="shared" si="9"/>
        <v>1.8326498325178283E-3</v>
      </c>
      <c r="JD8" s="209">
        <f t="shared" si="9"/>
        <v>1.9644402798280128E-3</v>
      </c>
      <c r="JE8" s="209">
        <f t="shared" si="9"/>
        <v>2.1033697325095182E-3</v>
      </c>
      <c r="JF8" s="209">
        <f t="shared" si="9"/>
        <v>2.2496236047162012E-3</v>
      </c>
      <c r="JG8" s="209">
        <f t="shared" si="9"/>
        <v>2.4033750649639003E-3</v>
      </c>
      <c r="JH8" s="209">
        <f t="shared" si="9"/>
        <v>2.5647833895561705E-3</v>
      </c>
      <c r="JI8" s="209">
        <f t="shared" si="9"/>
        <v>2.7339922822782262E-3</v>
      </c>
      <c r="JJ8" s="209">
        <f t="shared" si="9"/>
        <v>2.9111281696215015E-3</v>
      </c>
      <c r="JK8" s="209">
        <f t="shared" si="9"/>
        <v>3.0962984816247491E-3</v>
      </c>
      <c r="JL8" s="209">
        <f t="shared" si="9"/>
        <v>3.2895899292039611E-3</v>
      </c>
      <c r="JM8" s="209">
        <f t="shared" si="9"/>
        <v>3.4910667895819035E-3</v>
      </c>
      <c r="JN8" s="209">
        <f t="shared" si="9"/>
        <v>3.7007692121080338E-3</v>
      </c>
      <c r="JO8" s="209">
        <f t="shared" si="9"/>
        <v>3.9187115573703296E-3</v>
      </c>
      <c r="JP8" s="209">
        <f t="shared" si="9"/>
        <v>4.1448807830312354E-3</v>
      </c>
      <c r="JQ8" s="209">
        <f t="shared" si="9"/>
        <v>4.3792348902604653E-3</v>
      </c>
      <c r="JR8" s="209">
        <f t="shared" si="9"/>
        <v>4.6217014449773568E-3</v>
      </c>
      <c r="JS8" s="209">
        <f t="shared" si="9"/>
        <v>4.8721761883458968E-3</v>
      </c>
      <c r="JT8" s="209">
        <f t="shared" si="9"/>
        <v>5.1305217510771075E-3</v>
      </c>
      <c r="JU8" s="209">
        <f t="shared" si="9"/>
        <v>5.3965664860788657E-3</v>
      </c>
      <c r="JV8" s="209">
        <f t="shared" si="9"/>
        <v>5.6701034338449635E-3</v>
      </c>
      <c r="JW8" s="209">
        <f t="shared" si="9"/>
        <v>5.9508894346879723E-3</v>
      </c>
      <c r="JX8" s="209">
        <f t="shared" si="9"/>
        <v>6.2386444014894127E-3</v>
      </c>
      <c r="JY8" s="209">
        <f t="shared" si="9"/>
        <v>6.5330507660629009E-3</v>
      </c>
      <c r="JZ8" s="209">
        <f t="shared" si="9"/>
        <v>6.833753111499777E-3</v>
      </c>
      <c r="KA8" s="209">
        <f t="shared" si="9"/>
        <v>7.1403580019920171E-3</v>
      </c>
      <c r="KB8" s="209">
        <f t="shared" si="9"/>
        <v>0</v>
      </c>
      <c r="KC8" s="209">
        <f t="shared" si="9"/>
        <v>0</v>
      </c>
      <c r="KD8" s="209">
        <f t="shared" si="9"/>
        <v>0</v>
      </c>
      <c r="KE8" s="209">
        <f t="shared" ref="KE8:MP8" si="10">IF(AND($D$32&gt;0,$D$33&gt;0),IF(OR(CL4&lt;$D$32,CL4=$D$32),KE4,0),"")</f>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si="10"/>
        <v>0</v>
      </c>
      <c r="MP8" s="209">
        <f t="shared" si="10"/>
        <v>0</v>
      </c>
      <c r="MQ8" s="209">
        <f t="shared" ref="MQ8:PB8" si="11">IF(AND($D$32&gt;0,$D$33&gt;0),IF(OR(EX4&lt;$D$32,EX4=$D$32),MQ4,0),"")</f>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si="11"/>
        <v>0</v>
      </c>
      <c r="PB8" s="209">
        <f t="shared" si="11"/>
        <v>0</v>
      </c>
      <c r="PC8" s="209">
        <f t="shared" ref="PC8:PJ8" si="12">IF(AND($D$32&gt;0,$D$33&gt;0),IF(OR(HJ4&lt;$D$32,HJ4=$D$32),PC4,0),"")</f>
        <v>0</v>
      </c>
      <c r="PD8" s="209">
        <f t="shared" si="12"/>
        <v>0</v>
      </c>
      <c r="PE8" s="209">
        <f t="shared" si="12"/>
        <v>0</v>
      </c>
      <c r="PF8" s="209">
        <f t="shared" si="12"/>
        <v>0</v>
      </c>
      <c r="PG8" s="209">
        <f t="shared" si="12"/>
        <v>0</v>
      </c>
      <c r="PH8" s="209">
        <f t="shared" si="12"/>
        <v>0</v>
      </c>
      <c r="PI8" s="209">
        <f t="shared" si="12"/>
        <v>0</v>
      </c>
      <c r="PJ8" s="209">
        <f t="shared" si="12"/>
        <v>0</v>
      </c>
    </row>
    <row r="9" spans="1:427" ht="18" customHeight="1" x14ac:dyDescent="0.75">
      <c r="A9" s="5"/>
      <c r="E9" s="2"/>
      <c r="F9" s="2"/>
      <c r="G9" s="5"/>
      <c r="H9" s="5"/>
      <c r="I9" s="5"/>
      <c r="J9" s="5"/>
      <c r="K9" s="5"/>
      <c r="L9" s="5"/>
      <c r="M9" s="5"/>
      <c r="N9" s="5"/>
      <c r="O9" s="5"/>
      <c r="P9" s="5"/>
      <c r="Q9" s="445" t="str">
        <f>VLOOKUP(O1,VLookups!A43:L44,12,FALSE)</f>
        <v>Show the percentage of simulated trials that were LESS THAN or EQUAL TO the SPERT estimates above</v>
      </c>
      <c r="R9" s="445"/>
      <c r="S9" s="445"/>
      <c r="T9" s="445"/>
      <c r="U9" s="445"/>
      <c r="V9" s="445"/>
      <c r="W9" s="5"/>
      <c r="HR9" s="209">
        <f>IF(AND($D$32&gt;0,$D$33&gt;0),IF(AND(Y4&gt;$D$32,OR(Y4&lt;$D$33,Y4=$D$33)),HR4,0),"")</f>
        <v>0</v>
      </c>
      <c r="HS9" s="209">
        <f t="shared" ref="HS9:KD9" si="13">IF(AND($D$32&gt;0,$D$33&gt;0),IF(AND(Z4&gt;$D$32,OR(Z4&lt;$D$33,Z4=$D$33)),HS4,0),"")</f>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0</v>
      </c>
      <c r="KA9" s="209">
        <f t="shared" si="13"/>
        <v>0</v>
      </c>
      <c r="KB9" s="209">
        <f t="shared" si="13"/>
        <v>7.4524340206058989E-3</v>
      </c>
      <c r="KC9" s="209">
        <f t="shared" si="13"/>
        <v>7.7695120243152817E-3</v>
      </c>
      <c r="KD9" s="209">
        <f t="shared" si="13"/>
        <v>8.0910856243005796E-3</v>
      </c>
      <c r="KE9" s="209">
        <f t="shared" ref="KE9:MP9" si="14">IF(AND($D$32&gt;0,$D$33&gt;0),IF(AND(CL4&gt;$D$32,OR(CL4&lt;$D$33,CL4=$D$33)),KE4,0),"")</f>
        <v>8.4166118980858289E-3</v>
      </c>
      <c r="KF9" s="209">
        <f t="shared" si="14"/>
        <v>8.7455123385302164E-3</v>
      </c>
      <c r="KG9" s="209">
        <f t="shared" si="14"/>
        <v>9.0771740430229796E-3</v>
      </c>
      <c r="KH9" s="209">
        <f t="shared" si="14"/>
        <v>9.4109511444635564E-3</v>
      </c>
      <c r="KI9" s="209">
        <f t="shared" si="14"/>
        <v>9.7461664837568285E-3</v>
      </c>
      <c r="KJ9" s="209">
        <f t="shared" si="14"/>
        <v>1.0082113521631009E-2</v>
      </c>
      <c r="KK9" s="209">
        <f t="shared" si="14"/>
        <v>1.0418058485610804E-2</v>
      </c>
      <c r="KL9" s="209">
        <f t="shared" si="14"/>
        <v>1.0753242745968269E-2</v>
      </c>
      <c r="KM9" s="209">
        <f t="shared" si="14"/>
        <v>1.1086885412448148E-2</v>
      </c>
      <c r="KN9" s="209">
        <f t="shared" si="14"/>
        <v>1.1418186141542882E-2</v>
      </c>
      <c r="KO9" s="209">
        <f t="shared" si="14"/>
        <v>1.1746328142095969E-2</v>
      </c>
      <c r="KP9" s="209">
        <f t="shared" si="14"/>
        <v>1.207048136506181E-2</v>
      </c>
      <c r="KQ9" s="209">
        <f t="shared" si="14"/>
        <v>1.2389805861366799E-2</v>
      </c>
      <c r="KR9" s="209">
        <f t="shared" si="14"/>
        <v>1.2703455290021575E-2</v>
      </c>
      <c r="KS9" s="209">
        <f t="shared" si="14"/>
        <v>1.301058055694841E-2</v>
      </c>
      <c r="KT9" s="209">
        <f t="shared" si="14"/>
        <v>1.3310333563431365E-2</v>
      </c>
      <c r="KU9" s="209">
        <f t="shared" si="14"/>
        <v>1.3601871041688604E-2</v>
      </c>
      <c r="KV9" s="209">
        <f t="shared" si="14"/>
        <v>1.3884358453825003E-2</v>
      </c>
      <c r="KW9" s="209">
        <f t="shared" si="14"/>
        <v>1.4156973929364934E-2</v>
      </c>
      <c r="KX9" s="209">
        <f t="shared" si="14"/>
        <v>1.4418912215705135E-2</v>
      </c>
      <c r="KY9" s="209">
        <f t="shared" si="14"/>
        <v>1.466938861517916E-2</v>
      </c>
      <c r="KZ9" s="209">
        <f t="shared" si="14"/>
        <v>1.4907642881998719E-2</v>
      </c>
      <c r="LA9" s="209">
        <f t="shared" si="14"/>
        <v>1.5132943052142425E-2</v>
      </c>
      <c r="LB9" s="209">
        <f t="shared" si="14"/>
        <v>1.5344589179305148E-2</v>
      </c>
      <c r="LC9" s="209">
        <f t="shared" si="14"/>
        <v>1.5541916950305365E-2</v>
      </c>
      <c r="LD9" s="209">
        <f t="shared" si="14"/>
        <v>1.5724301153874725E-2</v>
      </c>
      <c r="LE9" s="209">
        <f t="shared" si="14"/>
        <v>1.589115897752184E-2</v>
      </c>
      <c r="LF9" s="209">
        <f t="shared" si="14"/>
        <v>1.6041953108167251E-2</v>
      </c>
      <c r="LG9" s="209">
        <f t="shared" si="14"/>
        <v>1.6176194613481121E-2</v>
      </c>
      <c r="LH9" s="209">
        <f t="shared" si="14"/>
        <v>1.6293445582310665E-2</v>
      </c>
      <c r="LI9" s="209">
        <f t="shared" si="14"/>
        <v>1.6393321504247497E-2</v>
      </c>
      <c r="LJ9" s="209">
        <f t="shared" si="14"/>
        <v>1.6475493370242403E-2</v>
      </c>
      <c r="LK9" s="209">
        <f t="shared" si="14"/>
        <v>1.6539689478208826E-2</v>
      </c>
      <c r="LL9" s="209">
        <f t="shared" si="14"/>
        <v>1.6585696929748012E-2</v>
      </c>
      <c r="LM9" s="209">
        <f t="shared" si="14"/>
        <v>1.6613362806457376E-2</v>
      </c>
      <c r="LN9" s="209">
        <f t="shared" si="14"/>
        <v>1.662259501672636E-2</v>
      </c>
      <c r="LO9" s="209">
        <f t="shared" si="14"/>
        <v>1.6613362806457376E-2</v>
      </c>
      <c r="LP9" s="209">
        <f t="shared" si="14"/>
        <v>1.6585696929748012E-2</v>
      </c>
      <c r="LQ9" s="209">
        <f t="shared" si="14"/>
        <v>1.6539689478208826E-2</v>
      </c>
      <c r="LR9" s="209">
        <f t="shared" si="14"/>
        <v>1.6475493370242403E-2</v>
      </c>
      <c r="LS9" s="209">
        <f t="shared" si="14"/>
        <v>1.6393321504247497E-2</v>
      </c>
      <c r="LT9" s="209">
        <f t="shared" si="14"/>
        <v>1.6293445582310665E-2</v>
      </c>
      <c r="LU9" s="209">
        <f t="shared" si="14"/>
        <v>1.6176194613481121E-2</v>
      </c>
      <c r="LV9" s="209">
        <f t="shared" si="14"/>
        <v>1.6041953108167251E-2</v>
      </c>
      <c r="LW9" s="209">
        <f t="shared" si="14"/>
        <v>1.589115897752184E-2</v>
      </c>
      <c r="LX9" s="209">
        <f t="shared" si="14"/>
        <v>1.5724301153874725E-2</v>
      </c>
      <c r="LY9" s="209">
        <f t="shared" si="14"/>
        <v>1.554191695030536E-2</v>
      </c>
      <c r="LZ9" s="209">
        <f t="shared" si="14"/>
        <v>1.5344589179305141E-2</v>
      </c>
      <c r="MA9" s="209">
        <f t="shared" si="14"/>
        <v>1.5132943052142415E-2</v>
      </c>
      <c r="MB9" s="209">
        <f t="shared" si="14"/>
        <v>1.4907642881998702E-2</v>
      </c>
      <c r="MC9" s="209">
        <f t="shared" si="14"/>
        <v>1.4669388615179137E-2</v>
      </c>
      <c r="MD9" s="209">
        <f t="shared" si="14"/>
        <v>1.4418912215705107E-2</v>
      </c>
      <c r="ME9" s="209">
        <f t="shared" si="14"/>
        <v>1.4156973929364901E-2</v>
      </c>
      <c r="MF9" s="209">
        <f t="shared" si="14"/>
        <v>1.3884358453824965E-2</v>
      </c>
      <c r="MG9" s="209">
        <f t="shared" si="14"/>
        <v>1.3601871041688557E-2</v>
      </c>
      <c r="MH9" s="209">
        <f t="shared" si="14"/>
        <v>1.3310333563431313E-2</v>
      </c>
      <c r="MI9" s="209">
        <f t="shared" si="14"/>
        <v>1.3010580556948348E-2</v>
      </c>
      <c r="MJ9" s="209">
        <f t="shared" si="14"/>
        <v>1.2703455290021507E-2</v>
      </c>
      <c r="MK9" s="209">
        <f t="shared" si="14"/>
        <v>1.2389805861366726E-2</v>
      </c>
      <c r="ML9" s="209">
        <f t="shared" si="14"/>
        <v>1.2070481365061728E-2</v>
      </c>
      <c r="MM9" s="209">
        <f t="shared" si="14"/>
        <v>1.1746328142095882E-2</v>
      </c>
      <c r="MN9" s="209">
        <f t="shared" si="14"/>
        <v>1.1418186141542788E-2</v>
      </c>
      <c r="MO9" s="209">
        <f t="shared" si="14"/>
        <v>1.1086885412448049E-2</v>
      </c>
      <c r="MP9" s="209">
        <f t="shared" si="14"/>
        <v>1.0753242745968162E-2</v>
      </c>
      <c r="MQ9" s="209">
        <f t="shared" ref="MQ9:PB9" si="15">IF(AND($D$32&gt;0,$D$33&gt;0),IF(AND(EX4&gt;$D$32,OR(EX4&lt;$D$33,EX4=$D$33)),MQ4,0),"")</f>
        <v>1.0418058485610691E-2</v>
      </c>
      <c r="MR9" s="209">
        <f t="shared" si="15"/>
        <v>1.0082113521630891E-2</v>
      </c>
      <c r="MS9" s="209">
        <f t="shared" si="15"/>
        <v>9.7461664837567036E-3</v>
      </c>
      <c r="MT9" s="209">
        <f t="shared" si="15"/>
        <v>9.4109511444634281E-3</v>
      </c>
      <c r="MU9" s="209">
        <f t="shared" si="15"/>
        <v>9.0771740430228443E-3</v>
      </c>
      <c r="MV9" s="209">
        <f t="shared" si="15"/>
        <v>8.7455123385300742E-3</v>
      </c>
      <c r="MW9" s="209">
        <f t="shared" si="15"/>
        <v>8.4166118980856814E-3</v>
      </c>
      <c r="MX9" s="209">
        <f t="shared" si="15"/>
        <v>8.0910856243004321E-3</v>
      </c>
      <c r="MY9" s="209">
        <f t="shared" si="15"/>
        <v>7.7695120243151282E-3</v>
      </c>
      <c r="MZ9" s="209">
        <f t="shared" si="15"/>
        <v>7.452434020605741E-3</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si="15"/>
        <v>0</v>
      </c>
      <c r="PB9" s="209">
        <f t="shared" si="15"/>
        <v>0</v>
      </c>
      <c r="PC9" s="209">
        <f t="shared" ref="PC9:PJ9" si="16">IF(AND($D$32&gt;0,$D$33&gt;0),IF(AND(HJ4&gt;$D$32,OR(HJ4&lt;$D$33,HJ4=$D$33)),PC4,0),"")</f>
        <v>0</v>
      </c>
      <c r="PD9" s="209">
        <f t="shared" si="16"/>
        <v>0</v>
      </c>
      <c r="PE9" s="209">
        <f t="shared" si="16"/>
        <v>0</v>
      </c>
      <c r="PF9" s="209">
        <f t="shared" si="16"/>
        <v>0</v>
      </c>
      <c r="PG9" s="209">
        <f t="shared" si="16"/>
        <v>0</v>
      </c>
      <c r="PH9" s="209">
        <f t="shared" si="16"/>
        <v>0</v>
      </c>
      <c r="PI9" s="209">
        <f t="shared" si="16"/>
        <v>0</v>
      </c>
      <c r="PJ9" s="209">
        <f t="shared" si="16"/>
        <v>0</v>
      </c>
    </row>
    <row r="10" spans="1:427" ht="17.25" x14ac:dyDescent="0.75">
      <c r="A10" s="5"/>
      <c r="B10" s="441" t="s">
        <v>780</v>
      </c>
      <c r="C10" s="442"/>
      <c r="D10" s="443"/>
      <c r="F10" s="2"/>
      <c r="G10" s="5"/>
      <c r="H10" s="5"/>
      <c r="I10" s="5"/>
      <c r="J10" s="5"/>
      <c r="K10" s="5"/>
      <c r="L10" s="5"/>
      <c r="M10" s="5"/>
      <c r="N10" s="5"/>
      <c r="O10" s="5"/>
      <c r="Q10" s="446" t="s">
        <v>784</v>
      </c>
      <c r="R10" s="447"/>
      <c r="S10" s="447"/>
      <c r="T10" s="447"/>
      <c r="U10" s="447"/>
      <c r="V10" s="448"/>
      <c r="W10" s="5"/>
      <c r="HR10" s="209">
        <f>IF(AND($D$32&gt;0,$D$33&gt;0),IF(AND(Y4&gt;$D$33),HR4,0),"")</f>
        <v>0</v>
      </c>
      <c r="HS10" s="209">
        <f t="shared" ref="HS10:KD10" si="17">IF(AND($D$32&gt;0,$D$33&gt;0),IF(AND(Z4&gt;$D$33),HS4,0),"")</f>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si="17"/>
        <v>0</v>
      </c>
      <c r="KD10" s="209">
        <f t="shared" si="17"/>
        <v>0</v>
      </c>
      <c r="KE10" s="209">
        <f t="shared" ref="KE10:MP10" si="18">IF(AND($D$32&gt;0,$D$33&gt;0),IF(AND(CL4&gt;$D$33),KE4,0),"")</f>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si="18"/>
        <v>0</v>
      </c>
      <c r="MP10" s="209">
        <f t="shared" si="18"/>
        <v>0</v>
      </c>
      <c r="MQ10" s="209">
        <f t="shared" ref="MQ10:PB10" si="19">IF(AND($D$32&gt;0,$D$33&gt;0),IF(AND(EX4&gt;$D$33),MQ4,0),"")</f>
        <v>0</v>
      </c>
      <c r="MR10" s="209">
        <f t="shared" si="19"/>
        <v>0</v>
      </c>
      <c r="MS10" s="209">
        <f t="shared" si="19"/>
        <v>0</v>
      </c>
      <c r="MT10" s="209">
        <f t="shared" si="19"/>
        <v>0</v>
      </c>
      <c r="MU10" s="209">
        <f t="shared" si="19"/>
        <v>0</v>
      </c>
      <c r="MV10" s="209">
        <f t="shared" si="19"/>
        <v>0</v>
      </c>
      <c r="MW10" s="209">
        <f t="shared" si="19"/>
        <v>0</v>
      </c>
      <c r="MX10" s="209">
        <f t="shared" si="19"/>
        <v>0</v>
      </c>
      <c r="MY10" s="209">
        <f t="shared" si="19"/>
        <v>0</v>
      </c>
      <c r="MZ10" s="209">
        <f t="shared" si="19"/>
        <v>0</v>
      </c>
      <c r="NA10" s="209">
        <f t="shared" si="19"/>
        <v>7.1403580019918584E-3</v>
      </c>
      <c r="NB10" s="209">
        <f t="shared" si="19"/>
        <v>6.8337531114996157E-3</v>
      </c>
      <c r="NC10" s="209">
        <f t="shared" si="19"/>
        <v>6.5330507660627361E-3</v>
      </c>
      <c r="ND10" s="209">
        <f t="shared" si="19"/>
        <v>6.2386444014892479E-3</v>
      </c>
      <c r="NE10" s="209">
        <f t="shared" si="19"/>
        <v>5.9508894346878057E-3</v>
      </c>
      <c r="NF10" s="209">
        <f t="shared" si="19"/>
        <v>5.6701034338447944E-3</v>
      </c>
      <c r="NG10" s="209">
        <f t="shared" si="19"/>
        <v>5.3965664860786975E-3</v>
      </c>
      <c r="NH10" s="209">
        <f t="shared" si="19"/>
        <v>5.1305217510769401E-3</v>
      </c>
      <c r="NI10" s="209">
        <f t="shared" si="19"/>
        <v>4.8721761883457285E-3</v>
      </c>
      <c r="NJ10" s="209">
        <f t="shared" si="19"/>
        <v>4.6217014449771911E-3</v>
      </c>
      <c r="NK10" s="209">
        <f t="shared" si="19"/>
        <v>4.3792348902602996E-3</v>
      </c>
      <c r="NL10" s="209">
        <f t="shared" si="19"/>
        <v>4.1448807830310724E-3</v>
      </c>
      <c r="NM10" s="209">
        <f t="shared" si="19"/>
        <v>3.9187115573701675E-3</v>
      </c>
      <c r="NN10" s="209">
        <f t="shared" si="19"/>
        <v>3.7007692121078747E-3</v>
      </c>
      <c r="NO10" s="209">
        <f t="shared" si="19"/>
        <v>3.4910667895817447E-3</v>
      </c>
      <c r="NP10" s="209">
        <f t="shared" si="19"/>
        <v>3.2895899292038075E-3</v>
      </c>
      <c r="NQ10" s="209">
        <f t="shared" si="19"/>
        <v>3.0962984816245978E-3</v>
      </c>
      <c r="NR10" s="209">
        <f t="shared" si="19"/>
        <v>2.9111281696213537E-3</v>
      </c>
      <c r="NS10" s="209">
        <f t="shared" si="19"/>
        <v>2.7339922822780822E-3</v>
      </c>
      <c r="NT10" s="209">
        <f t="shared" si="19"/>
        <v>2.5647833895560295E-3</v>
      </c>
      <c r="NU10" s="209">
        <f t="shared" si="19"/>
        <v>2.4033750649637628E-3</v>
      </c>
      <c r="NV10" s="209">
        <f t="shared" si="19"/>
        <v>2.2496236047160672E-3</v>
      </c>
      <c r="NW10" s="209">
        <f t="shared" si="19"/>
        <v>2.1033697325093885E-3</v>
      </c>
      <c r="NX10" s="209">
        <f t="shared" si="19"/>
        <v>1.9644402798278879E-3</v>
      </c>
      <c r="NY10" s="209">
        <f t="shared" si="19"/>
        <v>1.8326498325177069E-3</v>
      </c>
      <c r="NZ10" s="209">
        <f t="shared" si="19"/>
        <v>1.7078023352175029E-3</v>
      </c>
      <c r="OA10" s="209">
        <f t="shared" si="19"/>
        <v>1.5896926461006636E-3</v>
      </c>
      <c r="OB10" s="209">
        <f t="shared" si="19"/>
        <v>1.4781080352595606E-3</v>
      </c>
      <c r="OC10" s="209">
        <f t="shared" si="19"/>
        <v>1.372829620935516E-3</v>
      </c>
      <c r="OD10" s="209">
        <f t="shared" si="19"/>
        <v>1.2736337386618196E-3</v>
      </c>
      <c r="OE10" s="209">
        <f t="shared" si="19"/>
        <v>1.1802932392333094E-3</v>
      </c>
      <c r="OF10" s="209">
        <f t="shared" si="19"/>
        <v>1.0925787122378261E-3</v>
      </c>
      <c r="OG10" s="209">
        <f t="shared" si="19"/>
        <v>1.0102596326760742E-3</v>
      </c>
      <c r="OH10" s="209">
        <f t="shared" si="19"/>
        <v>9.3310542895172412E-4</v>
      </c>
      <c r="OI10" s="209">
        <f t="shared" si="19"/>
        <v>8.6088647122819877E-4</v>
      </c>
      <c r="OJ10" s="209">
        <f t="shared" si="19"/>
        <v>7.9337497981870459E-4</v>
      </c>
      <c r="OK10" s="209">
        <f t="shared" si="19"/>
        <v>7.3034585389863461E-4</v>
      </c>
      <c r="OL10" s="209">
        <f t="shared" si="19"/>
        <v>6.7157742140198993E-4</v>
      </c>
      <c r="OM10" s="209">
        <f t="shared" si="19"/>
        <v>6.1685211148438085E-4</v>
      </c>
      <c r="ON10" s="209">
        <f t="shared" si="19"/>
        <v>5.6595705140352148E-4</v>
      </c>
      <c r="OO10" s="209">
        <f t="shared" si="19"/>
        <v>5.1868459008346554E-4</v>
      </c>
      <c r="OP10" s="209">
        <f t="shared" si="19"/>
        <v>4.7483275099151963E-4</v>
      </c>
      <c r="OQ10" s="209">
        <f t="shared" si="19"/>
        <v>4.3420561726756991E-4</v>
      </c>
      <c r="OR10" s="209">
        <f t="shared" si="19"/>
        <v>3.9661365230568048E-4</v>
      </c>
      <c r="OS10" s="209">
        <f t="shared" si="19"/>
        <v>3.6187395919908764E-4</v>
      </c>
      <c r="OT10" s="209">
        <f t="shared" si="19"/>
        <v>3.2981048262413368E-4</v>
      </c>
      <c r="OU10" s="209">
        <f t="shared" si="19"/>
        <v>3.0025415685868854E-4</v>
      </c>
      <c r="OV10" s="209">
        <f t="shared" si="19"/>
        <v>2.7304300370886958E-4</v>
      </c>
      <c r="OW10" s="209">
        <f t="shared" si="19"/>
        <v>2.4802218415730169E-4</v>
      </c>
      <c r="OX10" s="209">
        <f t="shared" si="19"/>
        <v>2.2504400754974206E-4</v>
      </c>
      <c r="OY10" s="209">
        <f t="shared" si="19"/>
        <v>2.0396790210785044E-4</v>
      </c>
      <c r="OZ10" s="209">
        <f t="shared" si="19"/>
        <v>1.8466035049739663E-4</v>
      </c>
      <c r="PA10" s="209">
        <f t="shared" si="19"/>
        <v>1.6699479409649554E-4</v>
      </c>
      <c r="PB10" s="209">
        <f t="shared" si="19"/>
        <v>1.5085150950078631E-4</v>
      </c>
      <c r="PC10" s="209">
        <f t="shared" ref="PC10:PJ10" si="20">IF(AND($D$32&gt;0,$D$33&gt;0),IF(AND(HJ4&gt;$D$33),PC4,0),"")</f>
        <v>1.3611746067498053E-4</v>
      </c>
      <c r="PD10" s="209">
        <f t="shared" si="20"/>
        <v>1.2268613001595847E-4</v>
      </c>
      <c r="PE10" s="209">
        <f t="shared" si="20"/>
        <v>1.1045733143457408E-4</v>
      </c>
      <c r="PF10" s="209">
        <f t="shared" si="20"/>
        <v>9.9337008394355822E-5</v>
      </c>
      <c r="PG10" s="209">
        <f t="shared" si="20"/>
        <v>8.9237019668020426E-5</v>
      </c>
      <c r="PH10" s="209">
        <f t="shared" si="20"/>
        <v>8.007491538965651E-5</v>
      </c>
      <c r="PI10" s="209">
        <f t="shared" si="20"/>
        <v>7.1773705793893631E-5</v>
      </c>
      <c r="PJ10" s="209">
        <f t="shared" si="20"/>
        <v>6.4261624845453875E-5</v>
      </c>
    </row>
    <row r="11" spans="1:427" ht="18.5" x14ac:dyDescent="0.9">
      <c r="A11" s="5"/>
      <c r="F11" s="2"/>
      <c r="G11" s="5"/>
      <c r="H11" s="5"/>
      <c r="I11" s="5"/>
      <c r="J11" s="5"/>
      <c r="K11" s="5"/>
      <c r="L11" s="5"/>
      <c r="M11" s="5"/>
      <c r="N11" s="5"/>
      <c r="O11" s="5"/>
      <c r="P11" s="5"/>
      <c r="Q11" s="294">
        <f>IF(VLOOKUP($O$1,VLookups!$A$43:$C$44,2,FALSE),COUNTIF($C$64:$C$10063,"&gt;"&amp;Q4)/10000,COUNTIF($C$64:$C$10063,"&lt;"&amp;Q4)/10000)</f>
        <v>0.1046</v>
      </c>
      <c r="R11" s="294">
        <f>IF(VLOOKUP($O$1,VLookups!$A$43:$C$44,2,FALSE),COUNTIF($C$64:$C$10063,"&gt;"&amp;R4)/10000,COUNTIF($C$64:$C$10063,"&lt;"&amp;R4)/10000)</f>
        <v>0.89990000000000003</v>
      </c>
      <c r="S11" s="294">
        <f>IF(VLOOKUP($O$1,VLookups!$A$43:$C$44,2,FALSE),COUNTIF($C$64:$C$10063,"&gt;"&amp;S4)/10000,COUNTIF($C$64:$C$10063,"&lt;"&amp;S4)/10000)</f>
        <v>0.85089999999999999</v>
      </c>
      <c r="T11" s="294">
        <f>IF(VLOOKUP($O$1,VLookups!$A$43:$C$44,2,FALSE),COUNTIF($C$64:$C$10063,"&gt;"&amp;T4)/10000,COUNTIF($C$64:$C$10063,"&lt;"&amp;T4)/10000)</f>
        <v>0.79979999999999996</v>
      </c>
      <c r="U11" s="294">
        <f>IF(VLOOKUP($O$1,VLookups!$A$43:$C$44,2,FALSE),COUNTIF($C$64:$C$10063,"&gt;"&amp;U4)/10000,COUNTIF($C$64:$C$10063,"&lt;"&amp;U4)/10000)</f>
        <v>0.75170000000000003</v>
      </c>
      <c r="V11" s="294">
        <f>IF(VLOOKUP($O$1,VLookups!$A$43:$C$44,2,FALSE),COUNTIF($C$64:$C$10063,"&gt;"&amp;V4)/10000,COUNTIF($C$64:$C$10063,"&lt;"&amp;V4)/10000)</f>
        <v>0.70150000000000001</v>
      </c>
      <c r="W11" s="5"/>
      <c r="HR11" s="260">
        <f t="shared" ref="HR11" si="21">MAX(HR8:HR10)</f>
        <v>6.4261624845465286E-5</v>
      </c>
      <c r="HS11" s="260">
        <f t="shared" ref="HS11:KD11" si="22">MAX(HS8:HS10)</f>
        <v>7.1773705793906127E-5</v>
      </c>
      <c r="HT11" s="260">
        <f t="shared" si="22"/>
        <v>8.007491538967009E-5</v>
      </c>
      <c r="HU11" s="260">
        <f t="shared" si="22"/>
        <v>8.9237019668035334E-5</v>
      </c>
      <c r="HV11" s="260">
        <f t="shared" si="22"/>
        <v>9.9337008394372045E-5</v>
      </c>
      <c r="HW11" s="260">
        <f t="shared" si="22"/>
        <v>1.1045733143459165E-4</v>
      </c>
      <c r="HX11" s="260">
        <f t="shared" si="22"/>
        <v>1.2268613001597756E-4</v>
      </c>
      <c r="HY11" s="260">
        <f t="shared" si="22"/>
        <v>1.3611746067500132E-4</v>
      </c>
      <c r="HZ11" s="260">
        <f t="shared" si="22"/>
        <v>1.508515095008087E-4</v>
      </c>
      <c r="IA11" s="260">
        <f t="shared" si="22"/>
        <v>1.6699479409651986E-4</v>
      </c>
      <c r="IB11" s="260">
        <f t="shared" si="22"/>
        <v>1.8466035049742287E-4</v>
      </c>
      <c r="IC11" s="260">
        <f t="shared" si="22"/>
        <v>2.0396790210787868E-4</v>
      </c>
      <c r="ID11" s="260">
        <f t="shared" si="22"/>
        <v>2.2504400754977264E-4</v>
      </c>
      <c r="IE11" s="260">
        <f t="shared" si="22"/>
        <v>2.480221841573347E-4</v>
      </c>
      <c r="IF11" s="260">
        <f t="shared" si="22"/>
        <v>2.7304300370890476E-4</v>
      </c>
      <c r="IG11" s="260">
        <f t="shared" si="22"/>
        <v>3.0025415685872638E-4</v>
      </c>
      <c r="IH11" s="260">
        <f t="shared" si="22"/>
        <v>3.2981048262417439E-4</v>
      </c>
      <c r="II11" s="260">
        <f t="shared" si="22"/>
        <v>3.6187395919913068E-4</v>
      </c>
      <c r="IJ11" s="260">
        <f t="shared" si="22"/>
        <v>3.9661365230572677E-4</v>
      </c>
      <c r="IK11" s="260">
        <f t="shared" si="22"/>
        <v>4.342056172676193E-4</v>
      </c>
      <c r="IL11" s="260">
        <f t="shared" si="22"/>
        <v>4.7483275099157189E-4</v>
      </c>
      <c r="IM11" s="260">
        <f t="shared" si="22"/>
        <v>5.1868459008352127E-4</v>
      </c>
      <c r="IN11" s="260">
        <f t="shared" si="22"/>
        <v>5.6595705140358101E-4</v>
      </c>
      <c r="IO11" s="260">
        <f t="shared" si="22"/>
        <v>6.168521114844434E-4</v>
      </c>
      <c r="IP11" s="260">
        <f t="shared" si="22"/>
        <v>6.715774214020565E-4</v>
      </c>
      <c r="IQ11" s="260">
        <f t="shared" si="22"/>
        <v>7.303458538987053E-4</v>
      </c>
      <c r="IR11" s="260">
        <f t="shared" si="22"/>
        <v>7.9337497981877864E-4</v>
      </c>
      <c r="IS11" s="260">
        <f t="shared" si="22"/>
        <v>8.6088647122827661E-4</v>
      </c>
      <c r="IT11" s="260">
        <f t="shared" si="22"/>
        <v>9.3310542895180674E-4</v>
      </c>
      <c r="IU11" s="260">
        <f t="shared" si="22"/>
        <v>1.0102596326761603E-3</v>
      </c>
      <c r="IV11" s="260">
        <f t="shared" si="22"/>
        <v>1.0925787122379169E-3</v>
      </c>
      <c r="IW11" s="260">
        <f t="shared" si="22"/>
        <v>1.1802932392334041E-3</v>
      </c>
      <c r="IX11" s="260">
        <f t="shared" si="22"/>
        <v>1.273633738661918E-3</v>
      </c>
      <c r="IY11" s="260">
        <f t="shared" si="22"/>
        <v>1.3728296209356197E-3</v>
      </c>
      <c r="IZ11" s="260">
        <f t="shared" si="22"/>
        <v>1.478108035259669E-3</v>
      </c>
      <c r="JA11" s="260">
        <f t="shared" si="22"/>
        <v>1.5896926461007751E-3</v>
      </c>
      <c r="JB11" s="260">
        <f t="shared" si="22"/>
        <v>1.7078023352176189E-3</v>
      </c>
      <c r="JC11" s="260">
        <f t="shared" si="22"/>
        <v>1.8326498325178283E-3</v>
      </c>
      <c r="JD11" s="260">
        <f t="shared" si="22"/>
        <v>1.9644402798280128E-3</v>
      </c>
      <c r="JE11" s="260">
        <f t="shared" si="22"/>
        <v>2.1033697325095182E-3</v>
      </c>
      <c r="JF11" s="260">
        <f t="shared" si="22"/>
        <v>2.2496236047162012E-3</v>
      </c>
      <c r="JG11" s="260">
        <f t="shared" si="22"/>
        <v>2.4033750649639003E-3</v>
      </c>
      <c r="JH11" s="260">
        <f t="shared" si="22"/>
        <v>2.5647833895561705E-3</v>
      </c>
      <c r="JI11" s="260">
        <f t="shared" si="22"/>
        <v>2.7339922822782262E-3</v>
      </c>
      <c r="JJ11" s="260">
        <f t="shared" si="22"/>
        <v>2.9111281696215015E-3</v>
      </c>
      <c r="JK11" s="260">
        <f t="shared" si="22"/>
        <v>3.0962984816247491E-3</v>
      </c>
      <c r="JL11" s="260">
        <f t="shared" si="22"/>
        <v>3.2895899292039611E-3</v>
      </c>
      <c r="JM11" s="260">
        <f t="shared" si="22"/>
        <v>3.4910667895819035E-3</v>
      </c>
      <c r="JN11" s="260">
        <f t="shared" si="22"/>
        <v>3.7007692121080338E-3</v>
      </c>
      <c r="JO11" s="260">
        <f t="shared" si="22"/>
        <v>3.9187115573703296E-3</v>
      </c>
      <c r="JP11" s="260">
        <f t="shared" si="22"/>
        <v>4.1448807830312354E-3</v>
      </c>
      <c r="JQ11" s="260">
        <f t="shared" si="22"/>
        <v>4.3792348902604653E-3</v>
      </c>
      <c r="JR11" s="260">
        <f t="shared" si="22"/>
        <v>4.6217014449773568E-3</v>
      </c>
      <c r="JS11" s="260">
        <f t="shared" si="22"/>
        <v>4.8721761883458968E-3</v>
      </c>
      <c r="JT11" s="260">
        <f t="shared" si="22"/>
        <v>5.1305217510771075E-3</v>
      </c>
      <c r="JU11" s="260">
        <f t="shared" si="22"/>
        <v>5.3965664860788657E-3</v>
      </c>
      <c r="JV11" s="260">
        <f t="shared" si="22"/>
        <v>5.6701034338449635E-3</v>
      </c>
      <c r="JW11" s="260">
        <f t="shared" si="22"/>
        <v>5.9508894346879723E-3</v>
      </c>
      <c r="JX11" s="260">
        <f t="shared" si="22"/>
        <v>6.2386444014894127E-3</v>
      </c>
      <c r="JY11" s="260">
        <f t="shared" si="22"/>
        <v>6.5330507660629009E-3</v>
      </c>
      <c r="JZ11" s="260">
        <f t="shared" si="22"/>
        <v>6.833753111499777E-3</v>
      </c>
      <c r="KA11" s="260">
        <f t="shared" si="22"/>
        <v>7.1403580019920171E-3</v>
      </c>
      <c r="KB11" s="260">
        <f t="shared" si="22"/>
        <v>7.4524340206058989E-3</v>
      </c>
      <c r="KC11" s="260">
        <f t="shared" si="22"/>
        <v>7.7695120243152817E-3</v>
      </c>
      <c r="KD11" s="260">
        <f t="shared" si="22"/>
        <v>8.0910856243005796E-3</v>
      </c>
      <c r="KE11" s="260">
        <f t="shared" ref="KE11:MP11" si="23">MAX(KE8:KE10)</f>
        <v>8.4166118980858289E-3</v>
      </c>
      <c r="KF11" s="260">
        <f t="shared" si="23"/>
        <v>8.7455123385302164E-3</v>
      </c>
      <c r="KG11" s="260">
        <f t="shared" si="23"/>
        <v>9.0771740430229796E-3</v>
      </c>
      <c r="KH11" s="260">
        <f t="shared" si="23"/>
        <v>9.4109511444635564E-3</v>
      </c>
      <c r="KI11" s="260">
        <f t="shared" si="23"/>
        <v>9.7461664837568285E-3</v>
      </c>
      <c r="KJ11" s="260">
        <f t="shared" si="23"/>
        <v>1.0082113521631009E-2</v>
      </c>
      <c r="KK11" s="260">
        <f t="shared" si="23"/>
        <v>1.0418058485610804E-2</v>
      </c>
      <c r="KL11" s="260">
        <f t="shared" si="23"/>
        <v>1.0753242745968269E-2</v>
      </c>
      <c r="KM11" s="260">
        <f t="shared" si="23"/>
        <v>1.1086885412448148E-2</v>
      </c>
      <c r="KN11" s="260">
        <f t="shared" si="23"/>
        <v>1.1418186141542882E-2</v>
      </c>
      <c r="KO11" s="260">
        <f t="shared" si="23"/>
        <v>1.1746328142095969E-2</v>
      </c>
      <c r="KP11" s="260">
        <f t="shared" si="23"/>
        <v>1.207048136506181E-2</v>
      </c>
      <c r="KQ11" s="260">
        <f t="shared" si="23"/>
        <v>1.2389805861366799E-2</v>
      </c>
      <c r="KR11" s="260">
        <f t="shared" si="23"/>
        <v>1.2703455290021575E-2</v>
      </c>
      <c r="KS11" s="260">
        <f t="shared" si="23"/>
        <v>1.301058055694841E-2</v>
      </c>
      <c r="KT11" s="260">
        <f t="shared" si="23"/>
        <v>1.3310333563431365E-2</v>
      </c>
      <c r="KU11" s="260">
        <f t="shared" si="23"/>
        <v>1.3601871041688604E-2</v>
      </c>
      <c r="KV11" s="260">
        <f t="shared" si="23"/>
        <v>1.3884358453825003E-2</v>
      </c>
      <c r="KW11" s="260">
        <f t="shared" si="23"/>
        <v>1.4156973929364934E-2</v>
      </c>
      <c r="KX11" s="260">
        <f t="shared" si="23"/>
        <v>1.4418912215705135E-2</v>
      </c>
      <c r="KY11" s="260">
        <f t="shared" si="23"/>
        <v>1.466938861517916E-2</v>
      </c>
      <c r="KZ11" s="260">
        <f t="shared" si="23"/>
        <v>1.4907642881998719E-2</v>
      </c>
      <c r="LA11" s="260">
        <f t="shared" si="23"/>
        <v>1.5132943052142425E-2</v>
      </c>
      <c r="LB11" s="260">
        <f t="shared" si="23"/>
        <v>1.5344589179305148E-2</v>
      </c>
      <c r="LC11" s="260">
        <f t="shared" si="23"/>
        <v>1.5541916950305365E-2</v>
      </c>
      <c r="LD11" s="260">
        <f t="shared" si="23"/>
        <v>1.5724301153874725E-2</v>
      </c>
      <c r="LE11" s="260">
        <f t="shared" si="23"/>
        <v>1.589115897752184E-2</v>
      </c>
      <c r="LF11" s="260">
        <f t="shared" si="23"/>
        <v>1.6041953108167251E-2</v>
      </c>
      <c r="LG11" s="260">
        <f t="shared" si="23"/>
        <v>1.6176194613481121E-2</v>
      </c>
      <c r="LH11" s="260">
        <f t="shared" si="23"/>
        <v>1.6293445582310665E-2</v>
      </c>
      <c r="LI11" s="260">
        <f t="shared" si="23"/>
        <v>1.6393321504247497E-2</v>
      </c>
      <c r="LJ11" s="260">
        <f t="shared" si="23"/>
        <v>1.6475493370242403E-2</v>
      </c>
      <c r="LK11" s="260">
        <f t="shared" si="23"/>
        <v>1.6539689478208826E-2</v>
      </c>
      <c r="LL11" s="260">
        <f t="shared" si="23"/>
        <v>1.6585696929748012E-2</v>
      </c>
      <c r="LM11" s="260">
        <f t="shared" si="23"/>
        <v>1.6613362806457376E-2</v>
      </c>
      <c r="LN11" s="260">
        <f t="shared" si="23"/>
        <v>1.662259501672636E-2</v>
      </c>
      <c r="LO11" s="260">
        <f t="shared" si="23"/>
        <v>1.6613362806457376E-2</v>
      </c>
      <c r="LP11" s="260">
        <f t="shared" si="23"/>
        <v>1.6585696929748012E-2</v>
      </c>
      <c r="LQ11" s="260">
        <f t="shared" si="23"/>
        <v>1.6539689478208826E-2</v>
      </c>
      <c r="LR11" s="260">
        <f t="shared" si="23"/>
        <v>1.6475493370242403E-2</v>
      </c>
      <c r="LS11" s="260">
        <f t="shared" si="23"/>
        <v>1.6393321504247497E-2</v>
      </c>
      <c r="LT11" s="260">
        <f t="shared" si="23"/>
        <v>1.6293445582310665E-2</v>
      </c>
      <c r="LU11" s="260">
        <f t="shared" si="23"/>
        <v>1.6176194613481121E-2</v>
      </c>
      <c r="LV11" s="260">
        <f t="shared" si="23"/>
        <v>1.6041953108167251E-2</v>
      </c>
      <c r="LW11" s="260">
        <f t="shared" si="23"/>
        <v>1.589115897752184E-2</v>
      </c>
      <c r="LX11" s="260">
        <f t="shared" si="23"/>
        <v>1.5724301153874725E-2</v>
      </c>
      <c r="LY11" s="260">
        <f t="shared" si="23"/>
        <v>1.554191695030536E-2</v>
      </c>
      <c r="LZ11" s="260">
        <f t="shared" si="23"/>
        <v>1.5344589179305141E-2</v>
      </c>
      <c r="MA11" s="260">
        <f t="shared" si="23"/>
        <v>1.5132943052142415E-2</v>
      </c>
      <c r="MB11" s="260">
        <f t="shared" si="23"/>
        <v>1.4907642881998702E-2</v>
      </c>
      <c r="MC11" s="260">
        <f t="shared" si="23"/>
        <v>1.4669388615179137E-2</v>
      </c>
      <c r="MD11" s="260">
        <f t="shared" si="23"/>
        <v>1.4418912215705107E-2</v>
      </c>
      <c r="ME11" s="260">
        <f t="shared" si="23"/>
        <v>1.4156973929364901E-2</v>
      </c>
      <c r="MF11" s="260">
        <f t="shared" si="23"/>
        <v>1.3884358453824965E-2</v>
      </c>
      <c r="MG11" s="260">
        <f t="shared" si="23"/>
        <v>1.3601871041688557E-2</v>
      </c>
      <c r="MH11" s="260">
        <f t="shared" si="23"/>
        <v>1.3310333563431313E-2</v>
      </c>
      <c r="MI11" s="260">
        <f t="shared" si="23"/>
        <v>1.3010580556948348E-2</v>
      </c>
      <c r="MJ11" s="260">
        <f t="shared" si="23"/>
        <v>1.2703455290021507E-2</v>
      </c>
      <c r="MK11" s="260">
        <f t="shared" si="23"/>
        <v>1.2389805861366726E-2</v>
      </c>
      <c r="ML11" s="260">
        <f t="shared" si="23"/>
        <v>1.2070481365061728E-2</v>
      </c>
      <c r="MM11" s="260">
        <f t="shared" si="23"/>
        <v>1.1746328142095882E-2</v>
      </c>
      <c r="MN11" s="260">
        <f t="shared" si="23"/>
        <v>1.1418186141542788E-2</v>
      </c>
      <c r="MO11" s="260">
        <f t="shared" si="23"/>
        <v>1.1086885412448049E-2</v>
      </c>
      <c r="MP11" s="260">
        <f t="shared" si="23"/>
        <v>1.0753242745968162E-2</v>
      </c>
      <c r="MQ11" s="260">
        <f t="shared" ref="MQ11:PB11" si="24">MAX(MQ8:MQ10)</f>
        <v>1.0418058485610691E-2</v>
      </c>
      <c r="MR11" s="260">
        <f t="shared" si="24"/>
        <v>1.0082113521630891E-2</v>
      </c>
      <c r="MS11" s="260">
        <f t="shared" si="24"/>
        <v>9.7461664837567036E-3</v>
      </c>
      <c r="MT11" s="260">
        <f t="shared" si="24"/>
        <v>9.4109511444634281E-3</v>
      </c>
      <c r="MU11" s="260">
        <f t="shared" si="24"/>
        <v>9.0771740430228443E-3</v>
      </c>
      <c r="MV11" s="260">
        <f t="shared" si="24"/>
        <v>8.7455123385300742E-3</v>
      </c>
      <c r="MW11" s="260">
        <f t="shared" si="24"/>
        <v>8.4166118980856814E-3</v>
      </c>
      <c r="MX11" s="260">
        <f t="shared" si="24"/>
        <v>8.0910856243004321E-3</v>
      </c>
      <c r="MY11" s="260">
        <f t="shared" si="24"/>
        <v>7.7695120243151282E-3</v>
      </c>
      <c r="MZ11" s="260">
        <f t="shared" si="24"/>
        <v>7.452434020605741E-3</v>
      </c>
      <c r="NA11" s="260">
        <f t="shared" si="24"/>
        <v>7.1403580019918584E-3</v>
      </c>
      <c r="NB11" s="260">
        <f t="shared" si="24"/>
        <v>6.8337531114996157E-3</v>
      </c>
      <c r="NC11" s="260">
        <f t="shared" si="24"/>
        <v>6.5330507660627361E-3</v>
      </c>
      <c r="ND11" s="260">
        <f t="shared" si="24"/>
        <v>6.2386444014892479E-3</v>
      </c>
      <c r="NE11" s="260">
        <f t="shared" si="24"/>
        <v>5.9508894346878057E-3</v>
      </c>
      <c r="NF11" s="260">
        <f t="shared" si="24"/>
        <v>5.6701034338447944E-3</v>
      </c>
      <c r="NG11" s="260">
        <f t="shared" si="24"/>
        <v>5.3965664860786975E-3</v>
      </c>
      <c r="NH11" s="260">
        <f t="shared" si="24"/>
        <v>5.1305217510769401E-3</v>
      </c>
      <c r="NI11" s="260">
        <f t="shared" si="24"/>
        <v>4.8721761883457285E-3</v>
      </c>
      <c r="NJ11" s="260">
        <f t="shared" si="24"/>
        <v>4.6217014449771911E-3</v>
      </c>
      <c r="NK11" s="260">
        <f t="shared" si="24"/>
        <v>4.3792348902602996E-3</v>
      </c>
      <c r="NL11" s="260">
        <f t="shared" si="24"/>
        <v>4.1448807830310724E-3</v>
      </c>
      <c r="NM11" s="260">
        <f t="shared" si="24"/>
        <v>3.9187115573701675E-3</v>
      </c>
      <c r="NN11" s="260">
        <f t="shared" si="24"/>
        <v>3.7007692121078747E-3</v>
      </c>
      <c r="NO11" s="260">
        <f t="shared" si="24"/>
        <v>3.4910667895817447E-3</v>
      </c>
      <c r="NP11" s="260">
        <f t="shared" si="24"/>
        <v>3.2895899292038075E-3</v>
      </c>
      <c r="NQ11" s="260">
        <f t="shared" si="24"/>
        <v>3.0962984816245978E-3</v>
      </c>
      <c r="NR11" s="260">
        <f t="shared" si="24"/>
        <v>2.9111281696213537E-3</v>
      </c>
      <c r="NS11" s="260">
        <f t="shared" si="24"/>
        <v>2.7339922822780822E-3</v>
      </c>
      <c r="NT11" s="260">
        <f t="shared" si="24"/>
        <v>2.5647833895560295E-3</v>
      </c>
      <c r="NU11" s="260">
        <f t="shared" si="24"/>
        <v>2.4033750649637628E-3</v>
      </c>
      <c r="NV11" s="260">
        <f t="shared" si="24"/>
        <v>2.2496236047160672E-3</v>
      </c>
      <c r="NW11" s="260">
        <f t="shared" si="24"/>
        <v>2.1033697325093885E-3</v>
      </c>
      <c r="NX11" s="260">
        <f t="shared" si="24"/>
        <v>1.9644402798278879E-3</v>
      </c>
      <c r="NY11" s="260">
        <f t="shared" si="24"/>
        <v>1.8326498325177069E-3</v>
      </c>
      <c r="NZ11" s="260">
        <f t="shared" si="24"/>
        <v>1.7078023352175029E-3</v>
      </c>
      <c r="OA11" s="260">
        <f t="shared" si="24"/>
        <v>1.5896926461006636E-3</v>
      </c>
      <c r="OB11" s="260">
        <f t="shared" si="24"/>
        <v>1.4781080352595606E-3</v>
      </c>
      <c r="OC11" s="260">
        <f t="shared" si="24"/>
        <v>1.372829620935516E-3</v>
      </c>
      <c r="OD11" s="260">
        <f t="shared" si="24"/>
        <v>1.2736337386618196E-3</v>
      </c>
      <c r="OE11" s="260">
        <f t="shared" si="24"/>
        <v>1.1802932392333094E-3</v>
      </c>
      <c r="OF11" s="260">
        <f t="shared" si="24"/>
        <v>1.0925787122378261E-3</v>
      </c>
      <c r="OG11" s="260">
        <f t="shared" si="24"/>
        <v>1.0102596326760742E-3</v>
      </c>
      <c r="OH11" s="260">
        <f t="shared" si="24"/>
        <v>9.3310542895172412E-4</v>
      </c>
      <c r="OI11" s="260">
        <f t="shared" si="24"/>
        <v>8.6088647122819877E-4</v>
      </c>
      <c r="OJ11" s="260">
        <f t="shared" si="24"/>
        <v>7.9337497981870459E-4</v>
      </c>
      <c r="OK11" s="260">
        <f t="shared" si="24"/>
        <v>7.3034585389863461E-4</v>
      </c>
      <c r="OL11" s="260">
        <f t="shared" si="24"/>
        <v>6.7157742140198993E-4</v>
      </c>
      <c r="OM11" s="260">
        <f t="shared" si="24"/>
        <v>6.1685211148438085E-4</v>
      </c>
      <c r="ON11" s="260">
        <f t="shared" si="24"/>
        <v>5.6595705140352148E-4</v>
      </c>
      <c r="OO11" s="260">
        <f t="shared" si="24"/>
        <v>5.1868459008346554E-4</v>
      </c>
      <c r="OP11" s="260">
        <f t="shared" si="24"/>
        <v>4.7483275099151963E-4</v>
      </c>
      <c r="OQ11" s="260">
        <f t="shared" si="24"/>
        <v>4.3420561726756991E-4</v>
      </c>
      <c r="OR11" s="260">
        <f t="shared" si="24"/>
        <v>3.9661365230568048E-4</v>
      </c>
      <c r="OS11" s="260">
        <f t="shared" si="24"/>
        <v>3.6187395919908764E-4</v>
      </c>
      <c r="OT11" s="260">
        <f t="shared" si="24"/>
        <v>3.2981048262413368E-4</v>
      </c>
      <c r="OU11" s="260">
        <f t="shared" si="24"/>
        <v>3.0025415685868854E-4</v>
      </c>
      <c r="OV11" s="260">
        <f t="shared" si="24"/>
        <v>2.7304300370886958E-4</v>
      </c>
      <c r="OW11" s="260">
        <f t="shared" si="24"/>
        <v>2.4802218415730169E-4</v>
      </c>
      <c r="OX11" s="260">
        <f t="shared" si="24"/>
        <v>2.2504400754974206E-4</v>
      </c>
      <c r="OY11" s="260">
        <f t="shared" si="24"/>
        <v>2.0396790210785044E-4</v>
      </c>
      <c r="OZ11" s="260">
        <f t="shared" si="24"/>
        <v>1.8466035049739663E-4</v>
      </c>
      <c r="PA11" s="260">
        <f t="shared" si="24"/>
        <v>1.6699479409649554E-4</v>
      </c>
      <c r="PB11" s="260">
        <f t="shared" si="24"/>
        <v>1.5085150950078631E-4</v>
      </c>
      <c r="PC11" s="260">
        <f t="shared" ref="PC11:PJ11" si="25">MAX(PC8:PC10)</f>
        <v>1.3611746067498053E-4</v>
      </c>
      <c r="PD11" s="260">
        <f t="shared" si="25"/>
        <v>1.2268613001595847E-4</v>
      </c>
      <c r="PE11" s="260">
        <f t="shared" si="25"/>
        <v>1.1045733143457408E-4</v>
      </c>
      <c r="PF11" s="260">
        <f t="shared" si="25"/>
        <v>9.9337008394355822E-5</v>
      </c>
      <c r="PG11" s="260">
        <f t="shared" si="25"/>
        <v>8.9237019668020426E-5</v>
      </c>
      <c r="PH11" s="260">
        <f t="shared" si="25"/>
        <v>8.007491538965651E-5</v>
      </c>
      <c r="PI11" s="260">
        <f t="shared" si="25"/>
        <v>7.1773705793893631E-5</v>
      </c>
      <c r="PJ11" s="260">
        <f t="shared" si="25"/>
        <v>6.4261624845453875E-5</v>
      </c>
    </row>
    <row r="12" spans="1:427" ht="15" customHeight="1" x14ac:dyDescent="0.75">
      <c r="A12" s="303"/>
      <c r="B12" s="303"/>
      <c r="C12" s="304" t="s">
        <v>71</v>
      </c>
      <c r="D12" s="305">
        <v>150</v>
      </c>
      <c r="F12" s="40"/>
      <c r="G12" s="5"/>
      <c r="H12" s="5"/>
      <c r="I12" s="5"/>
      <c r="J12" s="5"/>
      <c r="K12" s="5"/>
      <c r="L12" s="5"/>
      <c r="M12" s="5"/>
      <c r="U12" s="5"/>
      <c r="V12" s="5"/>
      <c r="W12" s="5"/>
    </row>
    <row r="13" spans="1:4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0.89410000000000001</v>
      </c>
      <c r="F13" s="2"/>
      <c r="G13" s="5"/>
      <c r="H13" s="5"/>
      <c r="I13" s="5"/>
      <c r="J13" s="5"/>
      <c r="K13" s="5"/>
      <c r="L13" s="5"/>
      <c r="M13" s="5"/>
      <c r="U13" s="5"/>
      <c r="V13" s="5"/>
      <c r="W13" s="5"/>
    </row>
    <row r="14" spans="1:427" ht="15" customHeight="1" x14ac:dyDescent="0.75">
      <c r="A14" s="303"/>
      <c r="B14" s="303"/>
      <c r="C14" s="365" t="s">
        <v>843</v>
      </c>
      <c r="F14" s="46"/>
      <c r="G14" s="5"/>
      <c r="H14" s="5"/>
      <c r="I14" s="5"/>
      <c r="J14" s="5"/>
      <c r="K14" s="5"/>
      <c r="L14" s="5"/>
      <c r="M14" s="5"/>
      <c r="Q14" s="307"/>
      <c r="U14" s="5"/>
      <c r="V14" s="5"/>
      <c r="W14" s="5"/>
    </row>
    <row r="15" spans="1:427" ht="15" customHeight="1" x14ac:dyDescent="0.75">
      <c r="A15" s="303"/>
      <c r="B15" s="303"/>
      <c r="C15" s="304" t="s">
        <v>32</v>
      </c>
      <c r="D15" s="298">
        <v>89</v>
      </c>
      <c r="F15" s="46"/>
      <c r="G15" s="5"/>
      <c r="H15" s="5"/>
      <c r="I15" s="5"/>
      <c r="J15" s="5"/>
      <c r="K15" s="5"/>
      <c r="L15" s="5"/>
      <c r="M15" s="5"/>
      <c r="Q15" s="450" t="s">
        <v>842</v>
      </c>
      <c r="R15" s="451"/>
      <c r="S15" s="451"/>
      <c r="T15" s="452"/>
      <c r="U15" s="5"/>
      <c r="V15" s="5"/>
      <c r="W15" s="5"/>
    </row>
    <row r="16" spans="1:4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64.150525075131441</v>
      </c>
      <c r="S16" s="364">
        <v>0.5</v>
      </c>
      <c r="T16" s="366">
        <f>IF(ISERROR(_xlfn.PERCENTILE.EXC($C$64:$C$10063,S16)),"",_xlfn.PERCENTILE.EXC($C$64:$C$10063,S16))</f>
        <v>119.41223630167559</v>
      </c>
      <c r="U16" s="5"/>
      <c r="V16" s="5"/>
      <c r="W16" s="5"/>
    </row>
    <row r="17" spans="1:23" ht="15" customHeight="1" x14ac:dyDescent="0.75">
      <c r="A17" s="303"/>
      <c r="B17" s="303"/>
      <c r="C17" s="304" t="s">
        <v>81</v>
      </c>
      <c r="D17" s="302">
        <f>1-(COUNTIF($C$64:$C$10063,"&lt;"&amp;D15)/10000)-(COUNTIF($C$64:$C$10063,"&gt;"&amp;D16)/10000)</f>
        <v>0.79810000000000003</v>
      </c>
      <c r="F17" s="46"/>
      <c r="G17" s="5"/>
      <c r="H17" s="5"/>
      <c r="I17" s="5"/>
      <c r="J17" s="5"/>
      <c r="K17" s="5"/>
      <c r="L17" s="5"/>
      <c r="M17" s="5"/>
      <c r="Q17" s="364">
        <v>0.05</v>
      </c>
      <c r="R17" s="366">
        <f t="shared" ref="R17:R26" si="26">IF(ISERROR(_xlfn.PERCENTILE.EXC($C$64:$C$10063,Q17)),"",_xlfn.PERCENTILE.EXC($C$66:$C$10065,Q17))</f>
        <v>79.723790854981232</v>
      </c>
      <c r="S17" s="364">
        <v>0.55000000000000004</v>
      </c>
      <c r="T17" s="366">
        <f t="shared" ref="T17:T26" si="27">IF(ISERROR(_xlfn.PERCENTILE.EXC($C$64:$C$10063,S17)),"",_xlfn.PERCENTILE.EXC($C$64:$C$10063,S17))</f>
        <v>122.70013324966845</v>
      </c>
      <c r="U17" s="5"/>
      <c r="V17" s="5"/>
      <c r="W17" s="5"/>
    </row>
    <row r="18" spans="1:23" ht="15" customHeight="1" x14ac:dyDescent="0.75">
      <c r="A18" s="303"/>
      <c r="B18" s="303"/>
      <c r="C18" s="304" t="s">
        <v>230</v>
      </c>
      <c r="D18" s="302">
        <f>COUNTIF($C$64:$C$10063,"&lt;"&amp;D15)/10000</f>
        <v>0.10290000000000001</v>
      </c>
      <c r="F18" s="46"/>
      <c r="G18" s="5"/>
      <c r="H18" s="5"/>
      <c r="I18" s="5"/>
      <c r="J18" s="5"/>
      <c r="K18" s="5"/>
      <c r="L18" s="5"/>
      <c r="M18" s="5"/>
      <c r="Q18" s="364">
        <v>0.1</v>
      </c>
      <c r="R18" s="366">
        <f t="shared" si="26"/>
        <v>88.680649215045605</v>
      </c>
      <c r="S18" s="364">
        <v>0.6</v>
      </c>
      <c r="T18" s="366">
        <f t="shared" si="27"/>
        <v>125.7221580639177</v>
      </c>
      <c r="U18" s="5"/>
      <c r="V18" s="5"/>
      <c r="W18" s="5"/>
    </row>
    <row r="19" spans="1:23" ht="15" customHeight="1" x14ac:dyDescent="0.75">
      <c r="A19" s="5"/>
      <c r="B19" s="33"/>
      <c r="C19" s="304" t="s">
        <v>231</v>
      </c>
      <c r="D19" s="302">
        <f>COUNTIF($C$64:$C$10063,"&gt;"&amp;D16)/10000</f>
        <v>9.9000000000000005E-2</v>
      </c>
      <c r="G19" s="5"/>
      <c r="H19" s="5"/>
      <c r="I19" s="5"/>
      <c r="J19" s="5"/>
      <c r="K19" s="5"/>
      <c r="L19" s="5"/>
      <c r="M19" s="5"/>
      <c r="Q19" s="364">
        <v>0.15</v>
      </c>
      <c r="R19" s="366">
        <f t="shared" si="26"/>
        <v>94.647866865872984</v>
      </c>
      <c r="S19" s="364">
        <v>0.65</v>
      </c>
      <c r="T19" s="366">
        <f t="shared" si="27"/>
        <v>128.90909838749428</v>
      </c>
      <c r="U19" s="5"/>
      <c r="V19" s="5"/>
      <c r="W19" s="5"/>
    </row>
    <row r="20" spans="1:23" ht="15" customHeight="1" x14ac:dyDescent="0.75">
      <c r="A20" s="5"/>
      <c r="B20" s="33"/>
      <c r="C20" s="304"/>
      <c r="D20" s="33"/>
      <c r="G20" s="5"/>
      <c r="H20" s="5"/>
      <c r="I20" s="5"/>
      <c r="J20" s="5"/>
      <c r="K20" s="5"/>
      <c r="L20" s="5"/>
      <c r="M20" s="5"/>
      <c r="Q20" s="364">
        <v>0.2</v>
      </c>
      <c r="R20" s="366">
        <f t="shared" si="26"/>
        <v>99.620766907438792</v>
      </c>
      <c r="S20" s="364">
        <v>0.7</v>
      </c>
      <c r="T20" s="366">
        <f t="shared" si="27"/>
        <v>132.48280017592913</v>
      </c>
      <c r="U20" s="5"/>
      <c r="V20" s="5"/>
      <c r="W20" s="5"/>
    </row>
    <row r="21" spans="1:23" ht="15" customHeight="1" x14ac:dyDescent="0.75">
      <c r="A21" s="5"/>
      <c r="B21" s="33"/>
      <c r="C21" s="304" t="s">
        <v>41</v>
      </c>
      <c r="D21" s="367">
        <f>MIN($C$64:$C$10063)</f>
        <v>30.166817420919301</v>
      </c>
      <c r="E21" s="2"/>
      <c r="F21" s="2"/>
      <c r="G21" s="5"/>
      <c r="H21" s="5"/>
      <c r="I21" s="5"/>
      <c r="J21" s="5"/>
      <c r="K21" s="5"/>
      <c r="L21" s="5"/>
      <c r="M21" s="5"/>
      <c r="N21" s="5"/>
      <c r="O21" s="5"/>
      <c r="P21" s="5"/>
      <c r="Q21" s="364">
        <v>0.25</v>
      </c>
      <c r="R21" s="366">
        <f t="shared" si="26"/>
        <v>103.91063853401451</v>
      </c>
      <c r="S21" s="364">
        <v>0.75</v>
      </c>
      <c r="T21" s="366">
        <f t="shared" si="27"/>
        <v>136.09359549076186</v>
      </c>
      <c r="U21" s="5"/>
      <c r="V21" s="5"/>
      <c r="W21" s="5"/>
    </row>
    <row r="22" spans="1:23" ht="15" customHeight="1" x14ac:dyDescent="0.75">
      <c r="A22" s="5"/>
      <c r="B22" s="5"/>
      <c r="C22" s="304" t="s">
        <v>42</v>
      </c>
      <c r="D22" s="367">
        <f>MAX($C$64:$C$10063)</f>
        <v>209.37918427341668</v>
      </c>
      <c r="E22" s="2"/>
      <c r="F22" s="2"/>
      <c r="G22" s="5"/>
      <c r="H22" s="5"/>
      <c r="I22" s="5"/>
      <c r="J22" s="5"/>
      <c r="K22" s="5"/>
      <c r="L22" s="5"/>
      <c r="M22" s="5"/>
      <c r="N22" s="5"/>
      <c r="O22" s="5"/>
      <c r="P22" s="5"/>
      <c r="Q22" s="364">
        <v>0.3</v>
      </c>
      <c r="R22" s="366">
        <f t="shared" si="26"/>
        <v>107.1509974413356</v>
      </c>
      <c r="S22" s="364">
        <v>0.8</v>
      </c>
      <c r="T22" s="366">
        <f t="shared" si="27"/>
        <v>140.23182921022089</v>
      </c>
      <c r="U22" s="5"/>
      <c r="V22" s="5"/>
      <c r="W22" s="5"/>
    </row>
    <row r="23" spans="1:23" ht="15" customHeight="1" x14ac:dyDescent="0.75">
      <c r="A23" s="5"/>
      <c r="B23" s="5"/>
      <c r="C23" s="304" t="s">
        <v>779</v>
      </c>
      <c r="D23" s="361">
        <f>IF(ISERR(AVERAGE($C$64:$C$10063)),"",AVERAGE($C$64:$C$10063))</f>
        <v>119.72290449544525</v>
      </c>
      <c r="E23" s="2"/>
      <c r="F23" s="2"/>
      <c r="G23" s="5"/>
      <c r="H23" s="5"/>
      <c r="I23" s="5"/>
      <c r="J23" s="5"/>
      <c r="K23" s="5"/>
      <c r="L23" s="5"/>
      <c r="M23" s="5"/>
      <c r="N23" s="5"/>
      <c r="O23" s="5"/>
      <c r="P23" s="5"/>
      <c r="Q23" s="364">
        <v>0.35</v>
      </c>
      <c r="R23" s="366">
        <f t="shared" si="26"/>
        <v>110.43435922840317</v>
      </c>
      <c r="S23" s="364">
        <v>0.85</v>
      </c>
      <c r="T23" s="366">
        <f t="shared" si="27"/>
        <v>144.78683523550856</v>
      </c>
      <c r="U23" s="5"/>
      <c r="V23" s="5"/>
      <c r="W23" s="5"/>
    </row>
    <row r="24" spans="1:23" ht="15" customHeight="1" x14ac:dyDescent="0.75">
      <c r="A24" s="5"/>
      <c r="B24" s="5"/>
      <c r="C24" s="304" t="s">
        <v>840</v>
      </c>
      <c r="D24" s="361">
        <f>IF(ISERR(MEDIAN($C$64:$C$10063)),"",MEDIAN($C$64:$C$10063))</f>
        <v>119.41223630167559</v>
      </c>
      <c r="E24" s="2"/>
      <c r="F24" s="2"/>
      <c r="G24" s="5"/>
      <c r="H24" s="5"/>
      <c r="I24" s="5"/>
      <c r="J24" s="5"/>
      <c r="K24" s="5"/>
      <c r="L24" s="5"/>
      <c r="M24" s="5"/>
      <c r="N24" s="5"/>
      <c r="O24" s="5"/>
      <c r="P24" s="5"/>
      <c r="Q24" s="364">
        <v>0.4</v>
      </c>
      <c r="R24" s="366">
        <f t="shared" si="26"/>
        <v>113.42880626139909</v>
      </c>
      <c r="S24" s="364">
        <v>0.9</v>
      </c>
      <c r="T24" s="366">
        <f t="shared" si="27"/>
        <v>150.78871535637236</v>
      </c>
      <c r="U24" s="5"/>
      <c r="V24" s="5"/>
      <c r="W24" s="5"/>
    </row>
    <row r="25" spans="1:23" x14ac:dyDescent="0.75">
      <c r="A25" s="5"/>
      <c r="B25" s="5"/>
      <c r="C25" s="304" t="s">
        <v>838</v>
      </c>
      <c r="D25" s="362" cm="1">
        <f t="array" ref="D25">IF(ISERR(_xlfn.MODE.SNGL(ROUND($C$64:$C$10063,0))),"",_xlfn.MODE.SNGL(ROUND($C$64:$C$10063,0)))</f>
        <v>117</v>
      </c>
      <c r="E25" s="2"/>
      <c r="F25" s="2"/>
      <c r="G25" s="5"/>
      <c r="H25" s="5"/>
      <c r="I25" s="5"/>
      <c r="J25" s="5"/>
      <c r="K25" s="5"/>
      <c r="L25" s="5"/>
      <c r="M25" s="5"/>
      <c r="N25" s="5"/>
      <c r="O25" s="5"/>
      <c r="P25" s="5"/>
      <c r="Q25" s="364">
        <v>0.45</v>
      </c>
      <c r="R25" s="366">
        <f t="shared" si="26"/>
        <v>116.39417935415311</v>
      </c>
      <c r="S25" s="364">
        <v>0.95</v>
      </c>
      <c r="T25" s="366">
        <f t="shared" si="27"/>
        <v>159.11442312945087</v>
      </c>
      <c r="U25" s="5"/>
      <c r="V25" s="5"/>
      <c r="W25" s="5"/>
    </row>
    <row r="26" spans="1:23" ht="15" customHeight="1" x14ac:dyDescent="0.75">
      <c r="A26" s="5"/>
      <c r="B26" s="5"/>
      <c r="C26" s="304" t="s">
        <v>839</v>
      </c>
      <c r="D26" s="361">
        <f>IF(ISERR(_xlfn.STDEV.P($C$64:$C$10063)),"",_xlfn.STDEV.P($C$64:$C$10063))</f>
        <v>24.152887621870537</v>
      </c>
      <c r="E26" s="2"/>
      <c r="F26" s="2"/>
      <c r="G26" s="5"/>
      <c r="H26" s="5"/>
      <c r="I26" s="5"/>
      <c r="J26" s="5"/>
      <c r="K26" s="5"/>
      <c r="L26" s="5"/>
      <c r="M26" s="5"/>
      <c r="N26" s="5"/>
      <c r="O26" s="5"/>
      <c r="P26" s="5"/>
      <c r="Q26" s="364">
        <v>0.5</v>
      </c>
      <c r="R26" s="366">
        <f t="shared" si="26"/>
        <v>119.41223630167559</v>
      </c>
      <c r="S26" s="364">
        <v>0.99</v>
      </c>
      <c r="T26" s="366">
        <f t="shared" si="27"/>
        <v>176.44180872152842</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781</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782</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80</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81</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230</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231</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D38" s="58" t="s">
        <v>858</v>
      </c>
      <c r="E38" s="2"/>
      <c r="F38" s="2"/>
      <c r="G38" s="5"/>
      <c r="H38" s="2"/>
      <c r="I38" s="2"/>
      <c r="J38" s="5"/>
      <c r="K38" s="5"/>
      <c r="L38" s="5"/>
      <c r="M38" s="5"/>
      <c r="N38" s="5"/>
      <c r="O38" s="5"/>
      <c r="P38" s="5"/>
      <c r="Q38" s="5"/>
      <c r="R38" s="5"/>
      <c r="S38" s="5"/>
      <c r="T38" s="5"/>
      <c r="U38" s="5"/>
      <c r="V38" s="5"/>
      <c r="W38" s="5"/>
    </row>
    <row r="39" spans="1:23" ht="15" customHeight="1" x14ac:dyDescent="0.75">
      <c r="A39" s="2"/>
      <c r="B39" s="5"/>
      <c r="D39" s="382">
        <v>0.75</v>
      </c>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4" t="s">
        <v>137</v>
      </c>
      <c r="C45" s="414"/>
      <c r="D45" s="414"/>
      <c r="E45" s="414"/>
      <c r="F45" s="414"/>
      <c r="G45" s="414"/>
      <c r="H45" s="414"/>
      <c r="I45" s="286"/>
      <c r="J45" s="2"/>
      <c r="K45" s="2"/>
      <c r="L45" s="5"/>
      <c r="M45" s="5"/>
      <c r="N45" s="5"/>
      <c r="O45" s="5"/>
      <c r="P45" s="5"/>
      <c r="Q45" s="5"/>
      <c r="R45" s="5"/>
      <c r="S45" s="5"/>
      <c r="T45" s="5"/>
      <c r="U45" s="5"/>
      <c r="V45" s="5"/>
      <c r="W45" s="5"/>
    </row>
    <row r="46" spans="1:23" x14ac:dyDescent="0.75">
      <c r="A46" s="2"/>
      <c r="B46" s="449" t="s">
        <v>913</v>
      </c>
      <c r="C46" s="449"/>
      <c r="D46" s="449"/>
      <c r="E46" s="449"/>
      <c r="F46" s="449"/>
      <c r="G46" s="449"/>
      <c r="H46" s="449"/>
      <c r="I46" s="286"/>
      <c r="J46" s="2"/>
      <c r="K46" s="2"/>
      <c r="L46" s="5"/>
      <c r="M46" s="5"/>
      <c r="N46" s="5"/>
      <c r="O46" s="5"/>
      <c r="P46" s="5"/>
      <c r="Q46" s="5"/>
      <c r="R46" s="5"/>
      <c r="S46" s="5"/>
      <c r="T46" s="5"/>
      <c r="U46" s="5"/>
      <c r="V46" s="5"/>
      <c r="W46" s="5"/>
    </row>
    <row r="47" spans="1:23" x14ac:dyDescent="0.75">
      <c r="A47" s="2"/>
      <c r="B47" s="414" t="s">
        <v>92</v>
      </c>
      <c r="C47" s="414"/>
      <c r="D47" s="414"/>
      <c r="E47" s="414"/>
      <c r="F47" s="414"/>
      <c r="G47" s="414"/>
      <c r="H47" s="414"/>
      <c r="I47" s="286"/>
      <c r="J47" s="2"/>
      <c r="K47" s="2"/>
      <c r="L47" s="5"/>
      <c r="M47" s="5"/>
      <c r="N47" s="5"/>
      <c r="O47" s="5"/>
      <c r="P47" s="5"/>
      <c r="Q47" s="5"/>
      <c r="R47" s="5"/>
      <c r="S47" s="5"/>
      <c r="T47" s="5"/>
      <c r="U47" s="5"/>
      <c r="V47" s="5"/>
      <c r="W47" s="5"/>
    </row>
    <row r="48" spans="1:23" x14ac:dyDescent="0.75">
      <c r="A48" s="2"/>
      <c r="B48" s="414" t="s">
        <v>212</v>
      </c>
      <c r="C48" s="414"/>
      <c r="D48" s="414"/>
      <c r="E48" s="414"/>
      <c r="F48" s="414"/>
      <c r="G48" s="414"/>
      <c r="H48" s="414"/>
      <c r="I48" s="286"/>
      <c r="J48" s="2"/>
      <c r="K48" s="2"/>
      <c r="L48" s="5"/>
      <c r="M48" s="5"/>
      <c r="N48" s="5"/>
      <c r="O48" s="5"/>
      <c r="P48" s="5"/>
      <c r="Q48" s="5"/>
      <c r="R48" s="5"/>
      <c r="S48" s="5"/>
      <c r="T48" s="5"/>
      <c r="U48" s="5"/>
      <c r="V48" s="5"/>
      <c r="W48" s="5"/>
    </row>
    <row r="49" spans="1:23" x14ac:dyDescent="0.75">
      <c r="A49" s="2"/>
      <c r="B49" s="414" t="s">
        <v>829</v>
      </c>
      <c r="C49" s="414"/>
      <c r="D49" s="414"/>
      <c r="E49" s="414"/>
      <c r="F49" s="414"/>
      <c r="G49" s="414"/>
      <c r="H49" s="414"/>
      <c r="I49" s="286"/>
      <c r="J49" s="2"/>
      <c r="K49" s="2"/>
      <c r="L49" s="5"/>
      <c r="M49" s="5"/>
      <c r="N49" s="5"/>
      <c r="O49" s="5"/>
      <c r="P49" s="5"/>
      <c r="Q49" s="5"/>
      <c r="R49" s="5"/>
      <c r="S49" s="5"/>
      <c r="T49" s="5"/>
      <c r="U49" s="5"/>
      <c r="V49" s="5"/>
      <c r="W49" s="5"/>
    </row>
    <row r="50" spans="1:23" x14ac:dyDescent="0.75">
      <c r="A50" s="2"/>
      <c r="B50" s="155" t="s">
        <v>207</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90</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206</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208</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750</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751</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752</v>
      </c>
    </row>
    <row r="58" spans="1:23" x14ac:dyDescent="0.75">
      <c r="B58" s="155" t="s">
        <v>89</v>
      </c>
    </row>
    <row r="59" spans="1:23" x14ac:dyDescent="0.75">
      <c r="B59" s="415" t="s">
        <v>757</v>
      </c>
      <c r="C59" s="415"/>
      <c r="D59" s="415"/>
      <c r="E59" s="415"/>
      <c r="F59" s="415"/>
      <c r="G59" s="415"/>
      <c r="H59" s="415"/>
    </row>
    <row r="61" spans="1:23" x14ac:dyDescent="0.75">
      <c r="B61" s="444" t="s">
        <v>783</v>
      </c>
      <c r="C61" s="444"/>
    </row>
    <row r="62" spans="1:23" x14ac:dyDescent="0.75">
      <c r="B62" s="292" t="s">
        <v>767</v>
      </c>
      <c r="C62" s="292" t="s">
        <v>768</v>
      </c>
    </row>
    <row r="63" spans="1:23" x14ac:dyDescent="0.75">
      <c r="B63" s="288"/>
      <c r="C63" s="293">
        <f ca="1">$N$4</f>
        <v>78.179193565304701</v>
      </c>
    </row>
    <row r="64" spans="1:23" x14ac:dyDescent="0.75">
      <c r="B64" s="250">
        <v>1</v>
      </c>
      <c r="C64" s="249">
        <f t="dataTable" ref="C64:C10063" dt2D="0" dtr="0" r1="M3" ca="1"/>
        <v>110.99014142784495</v>
      </c>
    </row>
    <row r="65" spans="2:9" x14ac:dyDescent="0.75">
      <c r="B65" s="250">
        <v>2</v>
      </c>
      <c r="C65" s="249">
        <v>127.97161178767853</v>
      </c>
    </row>
    <row r="66" spans="2:9" x14ac:dyDescent="0.75">
      <c r="B66" s="250">
        <v>3</v>
      </c>
      <c r="C66" s="249">
        <v>149.57318429719484</v>
      </c>
    </row>
    <row r="67" spans="2:9" x14ac:dyDescent="0.75">
      <c r="B67" s="250">
        <v>4</v>
      </c>
      <c r="C67" s="249">
        <v>138.66094751098478</v>
      </c>
    </row>
    <row r="68" spans="2:9" x14ac:dyDescent="0.75">
      <c r="B68" s="250">
        <v>5</v>
      </c>
      <c r="C68" s="249">
        <v>127.89585776306014</v>
      </c>
      <c r="H68"/>
      <c r="I68"/>
    </row>
    <row r="69" spans="2:9" x14ac:dyDescent="0.75">
      <c r="B69" s="250">
        <v>6</v>
      </c>
      <c r="C69" s="249">
        <v>88.921297791325983</v>
      </c>
      <c r="H69"/>
      <c r="I69"/>
    </row>
    <row r="70" spans="2:9" x14ac:dyDescent="0.75">
      <c r="B70" s="250">
        <v>7</v>
      </c>
      <c r="C70" s="249">
        <v>115.31715249974047</v>
      </c>
      <c r="H70"/>
      <c r="I70"/>
    </row>
    <row r="71" spans="2:9" x14ac:dyDescent="0.75">
      <c r="B71" s="250">
        <v>8</v>
      </c>
      <c r="C71" s="249">
        <v>129.2560318039078</v>
      </c>
      <c r="H71"/>
      <c r="I71"/>
    </row>
    <row r="72" spans="2:9" x14ac:dyDescent="0.75">
      <c r="B72" s="250">
        <v>9</v>
      </c>
      <c r="C72" s="249">
        <v>149.0130987243495</v>
      </c>
      <c r="H72"/>
      <c r="I72"/>
    </row>
    <row r="73" spans="2:9" x14ac:dyDescent="0.75">
      <c r="B73" s="250">
        <v>10</v>
      </c>
      <c r="C73" s="249">
        <v>83.842039451780821</v>
      </c>
      <c r="H73"/>
      <c r="I73"/>
    </row>
    <row r="74" spans="2:9" x14ac:dyDescent="0.75">
      <c r="B74" s="250">
        <v>11</v>
      </c>
      <c r="C74" s="249">
        <v>125.83879394003796</v>
      </c>
      <c r="H74"/>
      <c r="I74"/>
    </row>
    <row r="75" spans="2:9" x14ac:dyDescent="0.75">
      <c r="B75" s="250">
        <v>12</v>
      </c>
      <c r="C75" s="249">
        <v>123.32142328238383</v>
      </c>
      <c r="H75"/>
      <c r="I75"/>
    </row>
    <row r="76" spans="2:9" x14ac:dyDescent="0.75">
      <c r="B76" s="250">
        <v>13</v>
      </c>
      <c r="C76" s="249">
        <v>164.66275581701774</v>
      </c>
      <c r="H76"/>
      <c r="I76"/>
    </row>
    <row r="77" spans="2:9" x14ac:dyDescent="0.75">
      <c r="B77" s="250">
        <v>14</v>
      </c>
      <c r="C77" s="249">
        <v>113.38619165372954</v>
      </c>
      <c r="H77"/>
      <c r="I77"/>
    </row>
    <row r="78" spans="2:9" x14ac:dyDescent="0.75">
      <c r="B78" s="250">
        <v>15</v>
      </c>
      <c r="C78" s="249">
        <v>126.4840855959375</v>
      </c>
      <c r="H78"/>
      <c r="I78"/>
    </row>
    <row r="79" spans="2:9" x14ac:dyDescent="0.75">
      <c r="B79" s="250">
        <v>16</v>
      </c>
      <c r="C79" s="249">
        <v>105.67378305247897</v>
      </c>
      <c r="H79"/>
      <c r="I79"/>
    </row>
    <row r="80" spans="2:9" x14ac:dyDescent="0.75">
      <c r="B80" s="250">
        <v>17</v>
      </c>
      <c r="C80" s="249">
        <v>97.811039050274971</v>
      </c>
      <c r="H80"/>
      <c r="I80"/>
    </row>
    <row r="81" spans="2:9" x14ac:dyDescent="0.75">
      <c r="B81" s="250">
        <v>18</v>
      </c>
      <c r="C81" s="249">
        <v>106.50927041506952</v>
      </c>
      <c r="H81"/>
      <c r="I81"/>
    </row>
    <row r="82" spans="2:9" x14ac:dyDescent="0.75">
      <c r="B82" s="250">
        <v>19</v>
      </c>
      <c r="C82" s="249">
        <v>106.02865078168291</v>
      </c>
      <c r="H82"/>
      <c r="I82"/>
    </row>
    <row r="83" spans="2:9" x14ac:dyDescent="0.75">
      <c r="B83" s="250">
        <v>20</v>
      </c>
      <c r="C83" s="249">
        <v>119.0590168433399</v>
      </c>
      <c r="H83"/>
      <c r="I83"/>
    </row>
    <row r="84" spans="2:9" x14ac:dyDescent="0.75">
      <c r="B84" s="250">
        <v>21</v>
      </c>
      <c r="C84" s="249">
        <v>127.66250191414262</v>
      </c>
      <c r="H84"/>
      <c r="I84"/>
    </row>
    <row r="85" spans="2:9" x14ac:dyDescent="0.75">
      <c r="B85" s="250">
        <v>22</v>
      </c>
      <c r="C85" s="249">
        <v>126.14536340121833</v>
      </c>
      <c r="H85"/>
      <c r="I85"/>
    </row>
    <row r="86" spans="2:9" x14ac:dyDescent="0.75">
      <c r="B86" s="250">
        <v>23</v>
      </c>
      <c r="C86" s="249">
        <v>105.25921410719474</v>
      </c>
      <c r="H86"/>
      <c r="I86"/>
    </row>
    <row r="87" spans="2:9" x14ac:dyDescent="0.75">
      <c r="B87" s="250">
        <v>24</v>
      </c>
      <c r="C87" s="249">
        <v>138.30023335782667</v>
      </c>
      <c r="H87"/>
      <c r="I87"/>
    </row>
    <row r="88" spans="2:9" x14ac:dyDescent="0.75">
      <c r="B88" s="250">
        <v>25</v>
      </c>
      <c r="C88" s="249">
        <v>60.942879529706602</v>
      </c>
      <c r="H88"/>
      <c r="I88"/>
    </row>
    <row r="89" spans="2:9" x14ac:dyDescent="0.75">
      <c r="B89" s="250">
        <v>26</v>
      </c>
      <c r="C89" s="249">
        <v>102.41901043335346</v>
      </c>
      <c r="H89"/>
      <c r="I89"/>
    </row>
    <row r="90" spans="2:9" x14ac:dyDescent="0.75">
      <c r="B90" s="250">
        <v>27</v>
      </c>
      <c r="C90" s="249">
        <v>151.72760894622877</v>
      </c>
      <c r="H90"/>
      <c r="I90"/>
    </row>
    <row r="91" spans="2:9" x14ac:dyDescent="0.75">
      <c r="B91" s="250">
        <v>28</v>
      </c>
      <c r="C91" s="249">
        <v>86.46678242522421</v>
      </c>
      <c r="H91"/>
      <c r="I91"/>
    </row>
    <row r="92" spans="2:9" x14ac:dyDescent="0.75">
      <c r="B92" s="250">
        <v>29</v>
      </c>
      <c r="C92" s="249">
        <v>140.93238986992839</v>
      </c>
      <c r="H92"/>
      <c r="I92"/>
    </row>
    <row r="93" spans="2:9" x14ac:dyDescent="0.75">
      <c r="B93" s="250">
        <v>30</v>
      </c>
      <c r="C93" s="249">
        <v>128.58639905496221</v>
      </c>
      <c r="H93"/>
      <c r="I93"/>
    </row>
    <row r="94" spans="2:9" x14ac:dyDescent="0.75">
      <c r="B94" s="250">
        <v>31</v>
      </c>
      <c r="C94" s="249">
        <v>148.20752529821684</v>
      </c>
      <c r="H94"/>
      <c r="I94"/>
    </row>
    <row r="95" spans="2:9" x14ac:dyDescent="0.75">
      <c r="B95" s="250">
        <v>32</v>
      </c>
      <c r="C95" s="249">
        <v>177.1260751273517</v>
      </c>
      <c r="H95"/>
      <c r="I95"/>
    </row>
    <row r="96" spans="2:9" x14ac:dyDescent="0.75">
      <c r="B96" s="250">
        <v>33</v>
      </c>
      <c r="C96" s="249">
        <v>121.98291440217207</v>
      </c>
      <c r="H96"/>
      <c r="I96"/>
    </row>
    <row r="97" spans="2:9" x14ac:dyDescent="0.75">
      <c r="B97" s="250">
        <v>34</v>
      </c>
      <c r="C97" s="249">
        <v>126.11164688834518</v>
      </c>
      <c r="H97"/>
      <c r="I97"/>
    </row>
    <row r="98" spans="2:9" x14ac:dyDescent="0.75">
      <c r="B98" s="250">
        <v>35</v>
      </c>
      <c r="C98" s="249">
        <v>49.381884979343312</v>
      </c>
      <c r="H98"/>
      <c r="I98"/>
    </row>
    <row r="99" spans="2:9" x14ac:dyDescent="0.75">
      <c r="B99" s="250">
        <v>36</v>
      </c>
      <c r="C99" s="249">
        <v>105.94970729933326</v>
      </c>
      <c r="H99"/>
      <c r="I99"/>
    </row>
    <row r="100" spans="2:9" x14ac:dyDescent="0.75">
      <c r="B100" s="250">
        <v>37</v>
      </c>
      <c r="C100" s="249">
        <v>109.30140838924947</v>
      </c>
      <c r="H100"/>
      <c r="I100"/>
    </row>
    <row r="101" spans="2:9" x14ac:dyDescent="0.75">
      <c r="B101" s="250">
        <v>38</v>
      </c>
      <c r="C101" s="249">
        <v>113.04754183907633</v>
      </c>
      <c r="H101"/>
      <c r="I101"/>
    </row>
    <row r="102" spans="2:9" x14ac:dyDescent="0.75">
      <c r="B102" s="250">
        <v>39</v>
      </c>
      <c r="C102" s="249">
        <v>117.9195887353725</v>
      </c>
      <c r="H102"/>
      <c r="I102"/>
    </row>
    <row r="103" spans="2:9" x14ac:dyDescent="0.75">
      <c r="B103" s="250">
        <v>40</v>
      </c>
      <c r="C103" s="249">
        <v>81.591606832761016</v>
      </c>
      <c r="H103"/>
      <c r="I103"/>
    </row>
    <row r="104" spans="2:9" x14ac:dyDescent="0.75">
      <c r="B104" s="250">
        <v>41</v>
      </c>
      <c r="C104" s="249">
        <v>75.753139682627506</v>
      </c>
      <c r="H104"/>
      <c r="I104"/>
    </row>
    <row r="105" spans="2:9" x14ac:dyDescent="0.75">
      <c r="B105" s="250">
        <v>42</v>
      </c>
      <c r="C105" s="249">
        <v>169.66332984528182</v>
      </c>
      <c r="H105"/>
      <c r="I105"/>
    </row>
    <row r="106" spans="2:9" x14ac:dyDescent="0.75">
      <c r="B106" s="250">
        <v>43</v>
      </c>
      <c r="C106" s="249">
        <v>66.445051695718547</v>
      </c>
      <c r="H106"/>
      <c r="I106"/>
    </row>
    <row r="107" spans="2:9" x14ac:dyDescent="0.75">
      <c r="B107" s="250">
        <v>44</v>
      </c>
      <c r="C107" s="249">
        <v>157.40394496240276</v>
      </c>
      <c r="H107"/>
      <c r="I107"/>
    </row>
    <row r="108" spans="2:9" x14ac:dyDescent="0.75">
      <c r="B108" s="250">
        <v>45</v>
      </c>
      <c r="C108" s="249">
        <v>147.38453322236103</v>
      </c>
      <c r="H108"/>
      <c r="I108"/>
    </row>
    <row r="109" spans="2:9" x14ac:dyDescent="0.75">
      <c r="B109" s="250">
        <v>46</v>
      </c>
      <c r="C109" s="249">
        <v>87.898796544516898</v>
      </c>
      <c r="H109"/>
      <c r="I109"/>
    </row>
    <row r="110" spans="2:9" x14ac:dyDescent="0.75">
      <c r="B110" s="250">
        <v>47</v>
      </c>
      <c r="C110" s="249">
        <v>141.15098640204297</v>
      </c>
      <c r="H110"/>
      <c r="I110"/>
    </row>
    <row r="111" spans="2:9" x14ac:dyDescent="0.75">
      <c r="B111" s="250">
        <v>48</v>
      </c>
      <c r="C111" s="249">
        <v>107.26491712252042</v>
      </c>
      <c r="H111"/>
      <c r="I111"/>
    </row>
    <row r="112" spans="2:9" x14ac:dyDescent="0.75">
      <c r="B112" s="250">
        <v>49</v>
      </c>
      <c r="C112" s="249">
        <v>107.21313203141496</v>
      </c>
      <c r="H112"/>
      <c r="I112"/>
    </row>
    <row r="113" spans="2:9" x14ac:dyDescent="0.75">
      <c r="B113" s="250">
        <v>50</v>
      </c>
      <c r="C113" s="249">
        <v>95.279241535040484</v>
      </c>
      <c r="H113"/>
      <c r="I113"/>
    </row>
    <row r="114" spans="2:9" x14ac:dyDescent="0.75">
      <c r="B114" s="250">
        <v>51</v>
      </c>
      <c r="C114" s="249">
        <v>114.35897692857185</v>
      </c>
      <c r="H114"/>
      <c r="I114"/>
    </row>
    <row r="115" spans="2:9" x14ac:dyDescent="0.75">
      <c r="B115" s="250">
        <v>52</v>
      </c>
      <c r="C115" s="249">
        <v>85.543586623929158</v>
      </c>
      <c r="H115"/>
      <c r="I115"/>
    </row>
    <row r="116" spans="2:9" x14ac:dyDescent="0.75">
      <c r="B116" s="250">
        <v>53</v>
      </c>
      <c r="C116" s="249">
        <v>119.9094587092879</v>
      </c>
      <c r="H116"/>
      <c r="I116"/>
    </row>
    <row r="117" spans="2:9" x14ac:dyDescent="0.75">
      <c r="B117" s="250">
        <v>54</v>
      </c>
      <c r="C117" s="249">
        <v>101.32669282424962</v>
      </c>
      <c r="H117"/>
      <c r="I117"/>
    </row>
    <row r="118" spans="2:9" x14ac:dyDescent="0.75">
      <c r="B118" s="250">
        <v>55</v>
      </c>
      <c r="C118" s="249">
        <v>129.87603288603583</v>
      </c>
      <c r="H118"/>
      <c r="I118"/>
    </row>
    <row r="119" spans="2:9" x14ac:dyDescent="0.75">
      <c r="B119" s="250">
        <v>56</v>
      </c>
      <c r="C119" s="249">
        <v>122.52068030690143</v>
      </c>
      <c r="H119"/>
      <c r="I119"/>
    </row>
    <row r="120" spans="2:9" x14ac:dyDescent="0.75">
      <c r="B120" s="250">
        <v>57</v>
      </c>
      <c r="C120" s="249">
        <v>115.01134193738245</v>
      </c>
      <c r="H120"/>
      <c r="I120"/>
    </row>
    <row r="121" spans="2:9" x14ac:dyDescent="0.75">
      <c r="B121" s="250">
        <v>58</v>
      </c>
      <c r="C121" s="249">
        <v>121.97171958460689</v>
      </c>
      <c r="H121"/>
      <c r="I121"/>
    </row>
    <row r="122" spans="2:9" x14ac:dyDescent="0.75">
      <c r="B122" s="250">
        <v>59</v>
      </c>
      <c r="C122" s="249">
        <v>118.10645322737885</v>
      </c>
      <c r="H122"/>
      <c r="I122"/>
    </row>
    <row r="123" spans="2:9" x14ac:dyDescent="0.75">
      <c r="B123" s="250">
        <v>60</v>
      </c>
      <c r="C123" s="249">
        <v>84.538311113008987</v>
      </c>
      <c r="H123"/>
      <c r="I123"/>
    </row>
    <row r="124" spans="2:9" x14ac:dyDescent="0.75">
      <c r="B124" s="250">
        <v>61</v>
      </c>
      <c r="C124" s="249">
        <v>132.65428632213673</v>
      </c>
      <c r="H124"/>
      <c r="I124"/>
    </row>
    <row r="125" spans="2:9" x14ac:dyDescent="0.75">
      <c r="B125" s="250">
        <v>62</v>
      </c>
      <c r="C125" s="249">
        <v>161.67819504597227</v>
      </c>
      <c r="H125"/>
      <c r="I125"/>
    </row>
    <row r="126" spans="2:9" x14ac:dyDescent="0.75">
      <c r="B126" s="250">
        <v>63</v>
      </c>
      <c r="C126" s="249">
        <v>113.11104002032633</v>
      </c>
      <c r="H126"/>
      <c r="I126"/>
    </row>
    <row r="127" spans="2:9" x14ac:dyDescent="0.75">
      <c r="B127" s="250">
        <v>64</v>
      </c>
      <c r="C127" s="249">
        <v>118.60148670847853</v>
      </c>
      <c r="H127"/>
      <c r="I127"/>
    </row>
    <row r="128" spans="2:9" x14ac:dyDescent="0.75">
      <c r="B128" s="250">
        <v>65</v>
      </c>
      <c r="C128" s="249">
        <v>154.33244135979493</v>
      </c>
      <c r="H128"/>
      <c r="I128"/>
    </row>
    <row r="129" spans="2:9" x14ac:dyDescent="0.75">
      <c r="B129" s="250">
        <v>66</v>
      </c>
      <c r="C129" s="249">
        <v>139.98196256386635</v>
      </c>
      <c r="H129"/>
      <c r="I129"/>
    </row>
    <row r="130" spans="2:9" x14ac:dyDescent="0.75">
      <c r="B130" s="250">
        <v>67</v>
      </c>
      <c r="C130" s="249">
        <v>121.97798182419783</v>
      </c>
      <c r="H130"/>
      <c r="I130"/>
    </row>
    <row r="131" spans="2:9" x14ac:dyDescent="0.75">
      <c r="B131" s="250">
        <v>68</v>
      </c>
      <c r="C131" s="249">
        <v>124.3454325515534</v>
      </c>
      <c r="H131"/>
      <c r="I131"/>
    </row>
    <row r="132" spans="2:9" x14ac:dyDescent="0.75">
      <c r="B132" s="250">
        <v>69</v>
      </c>
      <c r="C132" s="249">
        <v>115.54036176441424</v>
      </c>
      <c r="H132"/>
      <c r="I132"/>
    </row>
    <row r="133" spans="2:9" x14ac:dyDescent="0.75">
      <c r="B133" s="250">
        <v>70</v>
      </c>
      <c r="C133" s="249">
        <v>121.97111259851171</v>
      </c>
      <c r="H133"/>
      <c r="I133"/>
    </row>
    <row r="134" spans="2:9" x14ac:dyDescent="0.75">
      <c r="B134" s="250">
        <v>71</v>
      </c>
      <c r="C134" s="249">
        <v>127.53429457964403</v>
      </c>
      <c r="H134"/>
      <c r="I134"/>
    </row>
    <row r="135" spans="2:9" x14ac:dyDescent="0.75">
      <c r="B135" s="250">
        <v>72</v>
      </c>
      <c r="C135" s="249">
        <v>119.83910277421549</v>
      </c>
      <c r="H135"/>
      <c r="I135"/>
    </row>
    <row r="136" spans="2:9" x14ac:dyDescent="0.75">
      <c r="B136" s="250">
        <v>73</v>
      </c>
      <c r="C136" s="249">
        <v>102.89589553403442</v>
      </c>
      <c r="H136"/>
      <c r="I136"/>
    </row>
    <row r="137" spans="2:9" x14ac:dyDescent="0.75">
      <c r="B137" s="250">
        <v>74</v>
      </c>
      <c r="C137" s="249">
        <v>147.30279635296111</v>
      </c>
      <c r="H137"/>
      <c r="I137"/>
    </row>
    <row r="138" spans="2:9" x14ac:dyDescent="0.75">
      <c r="B138" s="250">
        <v>75</v>
      </c>
      <c r="C138" s="249">
        <v>86.945302352457844</v>
      </c>
      <c r="H138"/>
      <c r="I138"/>
    </row>
    <row r="139" spans="2:9" x14ac:dyDescent="0.75">
      <c r="B139" s="250">
        <v>76</v>
      </c>
      <c r="C139" s="249">
        <v>116.91504531505129</v>
      </c>
      <c r="H139"/>
      <c r="I139"/>
    </row>
    <row r="140" spans="2:9" x14ac:dyDescent="0.75">
      <c r="B140" s="250">
        <v>77</v>
      </c>
      <c r="C140" s="249">
        <v>90.182436373180536</v>
      </c>
      <c r="H140"/>
      <c r="I140"/>
    </row>
    <row r="141" spans="2:9" x14ac:dyDescent="0.75">
      <c r="B141" s="250">
        <v>78</v>
      </c>
      <c r="C141" s="249">
        <v>125.66545510632984</v>
      </c>
      <c r="H141"/>
      <c r="I141"/>
    </row>
    <row r="142" spans="2:9" x14ac:dyDescent="0.75">
      <c r="B142" s="250">
        <v>79</v>
      </c>
      <c r="C142" s="249">
        <v>145.9423974324483</v>
      </c>
      <c r="H142"/>
      <c r="I142"/>
    </row>
    <row r="143" spans="2:9" x14ac:dyDescent="0.75">
      <c r="B143" s="250">
        <v>80</v>
      </c>
      <c r="C143" s="249">
        <v>134.40846978986519</v>
      </c>
      <c r="H143"/>
      <c r="I143"/>
    </row>
    <row r="144" spans="2:9" x14ac:dyDescent="0.75">
      <c r="B144" s="250">
        <v>81</v>
      </c>
      <c r="C144" s="249">
        <v>128.41200142791703</v>
      </c>
      <c r="H144"/>
      <c r="I144"/>
    </row>
    <row r="145" spans="2:9" x14ac:dyDescent="0.75">
      <c r="B145" s="250">
        <v>82</v>
      </c>
      <c r="C145" s="249">
        <v>152.37208817763172</v>
      </c>
      <c r="H145"/>
      <c r="I145"/>
    </row>
    <row r="146" spans="2:9" x14ac:dyDescent="0.75">
      <c r="B146" s="250">
        <v>83</v>
      </c>
      <c r="C146" s="249">
        <v>135.7011135426259</v>
      </c>
      <c r="H146"/>
      <c r="I146"/>
    </row>
    <row r="147" spans="2:9" x14ac:dyDescent="0.75">
      <c r="B147" s="250">
        <v>84</v>
      </c>
      <c r="C147" s="249">
        <v>133.5413579093063</v>
      </c>
      <c r="H147"/>
      <c r="I147"/>
    </row>
    <row r="148" spans="2:9" x14ac:dyDescent="0.75">
      <c r="B148" s="250">
        <v>85</v>
      </c>
      <c r="C148" s="249">
        <v>85.765252211906613</v>
      </c>
      <c r="H148"/>
      <c r="I148"/>
    </row>
    <row r="149" spans="2:9" x14ac:dyDescent="0.75">
      <c r="B149" s="250">
        <v>86</v>
      </c>
      <c r="C149" s="249">
        <v>98.385338691006226</v>
      </c>
      <c r="H149"/>
      <c r="I149"/>
    </row>
    <row r="150" spans="2:9" x14ac:dyDescent="0.75">
      <c r="B150" s="250">
        <v>87</v>
      </c>
      <c r="C150" s="249">
        <v>132.97829022535075</v>
      </c>
      <c r="H150"/>
      <c r="I150"/>
    </row>
    <row r="151" spans="2:9" x14ac:dyDescent="0.75">
      <c r="B151" s="250">
        <v>88</v>
      </c>
      <c r="C151" s="249">
        <v>104.58040302727679</v>
      </c>
      <c r="H151"/>
      <c r="I151"/>
    </row>
    <row r="152" spans="2:9" x14ac:dyDescent="0.75">
      <c r="B152" s="250">
        <v>89</v>
      </c>
      <c r="C152" s="249">
        <v>144.365412895394</v>
      </c>
      <c r="H152"/>
      <c r="I152"/>
    </row>
    <row r="153" spans="2:9" x14ac:dyDescent="0.75">
      <c r="B153" s="250">
        <v>90</v>
      </c>
      <c r="C153" s="249">
        <v>139.29054490555575</v>
      </c>
      <c r="H153"/>
      <c r="I153"/>
    </row>
    <row r="154" spans="2:9" x14ac:dyDescent="0.75">
      <c r="B154" s="250">
        <v>91</v>
      </c>
      <c r="C154" s="249">
        <v>131.30365763015925</v>
      </c>
      <c r="H154"/>
      <c r="I154"/>
    </row>
    <row r="155" spans="2:9" x14ac:dyDescent="0.75">
      <c r="B155" s="250">
        <v>92</v>
      </c>
      <c r="C155" s="249">
        <v>101.21163578501941</v>
      </c>
      <c r="H155"/>
      <c r="I155"/>
    </row>
    <row r="156" spans="2:9" x14ac:dyDescent="0.75">
      <c r="B156" s="250">
        <v>93</v>
      </c>
      <c r="C156" s="249">
        <v>152.20067632032664</v>
      </c>
      <c r="H156"/>
      <c r="I156"/>
    </row>
    <row r="157" spans="2:9" x14ac:dyDescent="0.75">
      <c r="B157" s="250">
        <v>94</v>
      </c>
      <c r="C157" s="249">
        <v>128.29606022703291</v>
      </c>
      <c r="H157"/>
      <c r="I157"/>
    </row>
    <row r="158" spans="2:9" x14ac:dyDescent="0.75">
      <c r="B158" s="250">
        <v>95</v>
      </c>
      <c r="C158" s="249">
        <v>137.76014618263858</v>
      </c>
      <c r="H158"/>
      <c r="I158"/>
    </row>
    <row r="159" spans="2:9" x14ac:dyDescent="0.75">
      <c r="B159" s="250">
        <v>96</v>
      </c>
      <c r="C159" s="249">
        <v>111.4297916110965</v>
      </c>
      <c r="H159"/>
      <c r="I159"/>
    </row>
    <row r="160" spans="2:9" x14ac:dyDescent="0.75">
      <c r="B160" s="250">
        <v>97</v>
      </c>
      <c r="C160" s="249">
        <v>119.33944621115724</v>
      </c>
      <c r="H160"/>
      <c r="I160"/>
    </row>
    <row r="161" spans="2:9" x14ac:dyDescent="0.75">
      <c r="B161" s="250">
        <v>98</v>
      </c>
      <c r="C161" s="249">
        <v>158.42638209011824</v>
      </c>
      <c r="H161"/>
      <c r="I161"/>
    </row>
    <row r="162" spans="2:9" x14ac:dyDescent="0.75">
      <c r="B162" s="250">
        <v>99</v>
      </c>
      <c r="C162" s="249">
        <v>118.22437670797724</v>
      </c>
      <c r="H162"/>
      <c r="I162"/>
    </row>
    <row r="163" spans="2:9" x14ac:dyDescent="0.75">
      <c r="B163" s="250">
        <v>100</v>
      </c>
      <c r="C163" s="249">
        <v>113.42557461756039</v>
      </c>
      <c r="H163"/>
      <c r="I163"/>
    </row>
    <row r="164" spans="2:9" x14ac:dyDescent="0.75">
      <c r="B164" s="250">
        <v>101</v>
      </c>
      <c r="C164" s="249">
        <v>161.07547238241489</v>
      </c>
      <c r="H164"/>
      <c r="I164"/>
    </row>
    <row r="165" spans="2:9" x14ac:dyDescent="0.75">
      <c r="B165" s="250">
        <v>102</v>
      </c>
      <c r="C165" s="249">
        <v>85.542561144063455</v>
      </c>
      <c r="H165"/>
      <c r="I165"/>
    </row>
    <row r="166" spans="2:9" x14ac:dyDescent="0.75">
      <c r="B166" s="250">
        <v>103</v>
      </c>
      <c r="C166" s="249">
        <v>124.74789987883925</v>
      </c>
      <c r="H166"/>
      <c r="I166"/>
    </row>
    <row r="167" spans="2:9" x14ac:dyDescent="0.75">
      <c r="B167" s="250">
        <v>104</v>
      </c>
      <c r="C167" s="249">
        <v>115.22062708931932</v>
      </c>
      <c r="H167"/>
      <c r="I167"/>
    </row>
    <row r="168" spans="2:9" x14ac:dyDescent="0.75">
      <c r="B168" s="250">
        <v>105</v>
      </c>
      <c r="C168" s="249">
        <v>114.72388412531609</v>
      </c>
      <c r="H168"/>
      <c r="I168"/>
    </row>
    <row r="169" spans="2:9" x14ac:dyDescent="0.75">
      <c r="B169" s="250">
        <v>106</v>
      </c>
      <c r="C169" s="249">
        <v>120.9760705724761</v>
      </c>
      <c r="H169"/>
      <c r="I169"/>
    </row>
    <row r="170" spans="2:9" x14ac:dyDescent="0.75">
      <c r="B170" s="250">
        <v>107</v>
      </c>
      <c r="C170" s="249">
        <v>103.69292257691082</v>
      </c>
      <c r="H170"/>
      <c r="I170"/>
    </row>
    <row r="171" spans="2:9" x14ac:dyDescent="0.75">
      <c r="B171" s="250">
        <v>108</v>
      </c>
      <c r="C171" s="249">
        <v>114.88032246847587</v>
      </c>
      <c r="H171"/>
      <c r="I171"/>
    </row>
    <row r="172" spans="2:9" x14ac:dyDescent="0.75">
      <c r="B172" s="250">
        <v>109</v>
      </c>
      <c r="C172" s="249">
        <v>157.57586592772037</v>
      </c>
      <c r="H172"/>
      <c r="I172"/>
    </row>
    <row r="173" spans="2:9" x14ac:dyDescent="0.75">
      <c r="B173" s="250">
        <v>110</v>
      </c>
      <c r="C173" s="249">
        <v>114.25309540872128</v>
      </c>
      <c r="H173"/>
      <c r="I173"/>
    </row>
    <row r="174" spans="2:9" x14ac:dyDescent="0.75">
      <c r="B174" s="250">
        <v>111</v>
      </c>
      <c r="C174" s="249">
        <v>123.28946322556713</v>
      </c>
      <c r="H174"/>
      <c r="I174"/>
    </row>
    <row r="175" spans="2:9" x14ac:dyDescent="0.75">
      <c r="B175" s="250">
        <v>112</v>
      </c>
      <c r="C175" s="249">
        <v>162.57961406843947</v>
      </c>
      <c r="H175"/>
      <c r="I175"/>
    </row>
    <row r="176" spans="2:9" x14ac:dyDescent="0.75">
      <c r="B176" s="250">
        <v>113</v>
      </c>
      <c r="C176" s="249">
        <v>103.88659195748851</v>
      </c>
      <c r="H176"/>
      <c r="I176"/>
    </row>
    <row r="177" spans="2:9" x14ac:dyDescent="0.75">
      <c r="B177" s="250">
        <v>114</v>
      </c>
      <c r="C177" s="249">
        <v>93.832629522751631</v>
      </c>
      <c r="H177"/>
      <c r="I177"/>
    </row>
    <row r="178" spans="2:9" x14ac:dyDescent="0.75">
      <c r="B178" s="250">
        <v>115</v>
      </c>
      <c r="C178" s="249">
        <v>135.92821943779131</v>
      </c>
      <c r="H178"/>
      <c r="I178"/>
    </row>
    <row r="179" spans="2:9" x14ac:dyDescent="0.75">
      <c r="B179" s="250">
        <v>116</v>
      </c>
      <c r="C179" s="249">
        <v>84.177681904082533</v>
      </c>
      <c r="H179"/>
      <c r="I179"/>
    </row>
    <row r="180" spans="2:9" x14ac:dyDescent="0.75">
      <c r="B180" s="250">
        <v>117</v>
      </c>
      <c r="C180" s="249">
        <v>145.21951832279899</v>
      </c>
      <c r="H180"/>
      <c r="I180"/>
    </row>
    <row r="181" spans="2:9" x14ac:dyDescent="0.75">
      <c r="B181" s="250">
        <v>118</v>
      </c>
      <c r="C181" s="249">
        <v>101.76801801554505</v>
      </c>
      <c r="H181"/>
      <c r="I181"/>
    </row>
    <row r="182" spans="2:9" x14ac:dyDescent="0.75">
      <c r="B182" s="250">
        <v>119</v>
      </c>
      <c r="C182" s="249">
        <v>119.74596643736372</v>
      </c>
      <c r="H182"/>
      <c r="I182"/>
    </row>
    <row r="183" spans="2:9" x14ac:dyDescent="0.75">
      <c r="B183" s="250">
        <v>120</v>
      </c>
      <c r="C183" s="249">
        <v>128.10965281085583</v>
      </c>
      <c r="H183"/>
      <c r="I183"/>
    </row>
    <row r="184" spans="2:9" x14ac:dyDescent="0.75">
      <c r="B184" s="250">
        <v>121</v>
      </c>
      <c r="C184" s="249">
        <v>150.73731026747498</v>
      </c>
      <c r="H184"/>
      <c r="I184"/>
    </row>
    <row r="185" spans="2:9" x14ac:dyDescent="0.75">
      <c r="B185" s="250">
        <v>122</v>
      </c>
      <c r="C185" s="249">
        <v>154.5497007597458</v>
      </c>
      <c r="H185"/>
      <c r="I185"/>
    </row>
    <row r="186" spans="2:9" x14ac:dyDescent="0.75">
      <c r="B186" s="250">
        <v>123</v>
      </c>
      <c r="C186" s="249">
        <v>104.44536387030038</v>
      </c>
      <c r="H186"/>
      <c r="I186"/>
    </row>
    <row r="187" spans="2:9" x14ac:dyDescent="0.75">
      <c r="B187" s="250">
        <v>124</v>
      </c>
      <c r="C187" s="249">
        <v>105.67187432545582</v>
      </c>
      <c r="H187"/>
      <c r="I187"/>
    </row>
    <row r="188" spans="2:9" x14ac:dyDescent="0.75">
      <c r="B188" s="250">
        <v>125</v>
      </c>
      <c r="C188" s="249">
        <v>138.75505284375058</v>
      </c>
      <c r="H188"/>
      <c r="I188"/>
    </row>
    <row r="189" spans="2:9" x14ac:dyDescent="0.75">
      <c r="B189" s="250">
        <v>126</v>
      </c>
      <c r="C189" s="249">
        <v>111.53096341765382</v>
      </c>
      <c r="H189"/>
      <c r="I189"/>
    </row>
    <row r="190" spans="2:9" x14ac:dyDescent="0.75">
      <c r="B190" s="250">
        <v>127</v>
      </c>
      <c r="C190" s="249">
        <v>108.75740702579311</v>
      </c>
      <c r="H190"/>
      <c r="I190"/>
    </row>
    <row r="191" spans="2:9" x14ac:dyDescent="0.75">
      <c r="B191" s="250">
        <v>128</v>
      </c>
      <c r="C191" s="249">
        <v>154.35925040421154</v>
      </c>
      <c r="H191"/>
      <c r="I191"/>
    </row>
    <row r="192" spans="2:9" x14ac:dyDescent="0.75">
      <c r="B192" s="250">
        <v>129</v>
      </c>
      <c r="C192" s="249">
        <v>111.02894039808685</v>
      </c>
      <c r="H192"/>
      <c r="I192"/>
    </row>
    <row r="193" spans="2:9" x14ac:dyDescent="0.75">
      <c r="B193" s="250">
        <v>130</v>
      </c>
      <c r="C193" s="249">
        <v>163.66716829695366</v>
      </c>
      <c r="H193"/>
      <c r="I193"/>
    </row>
    <row r="194" spans="2:9" x14ac:dyDescent="0.75">
      <c r="B194" s="250">
        <v>131</v>
      </c>
      <c r="C194" s="249">
        <v>136.57364538814227</v>
      </c>
      <c r="H194"/>
      <c r="I194"/>
    </row>
    <row r="195" spans="2:9" x14ac:dyDescent="0.75">
      <c r="B195" s="250">
        <v>132</v>
      </c>
      <c r="C195" s="249">
        <v>134.79461308688806</v>
      </c>
      <c r="H195"/>
      <c r="I195"/>
    </row>
    <row r="196" spans="2:9" x14ac:dyDescent="0.75">
      <c r="B196" s="250">
        <v>133</v>
      </c>
      <c r="C196" s="249">
        <v>124.91164359129834</v>
      </c>
      <c r="H196"/>
      <c r="I196"/>
    </row>
    <row r="197" spans="2:9" x14ac:dyDescent="0.75">
      <c r="B197" s="250">
        <v>134</v>
      </c>
      <c r="C197" s="249">
        <v>132.32290519809462</v>
      </c>
      <c r="H197"/>
      <c r="I197"/>
    </row>
    <row r="198" spans="2:9" x14ac:dyDescent="0.75">
      <c r="B198" s="250">
        <v>135</v>
      </c>
      <c r="C198" s="249">
        <v>136.31853673770709</v>
      </c>
      <c r="H198"/>
      <c r="I198"/>
    </row>
    <row r="199" spans="2:9" x14ac:dyDescent="0.75">
      <c r="B199" s="250">
        <v>136</v>
      </c>
      <c r="C199" s="249">
        <v>122.32281625538374</v>
      </c>
      <c r="H199"/>
      <c r="I199"/>
    </row>
    <row r="200" spans="2:9" x14ac:dyDescent="0.75">
      <c r="B200" s="250">
        <v>137</v>
      </c>
      <c r="C200" s="249">
        <v>111.99883774002687</v>
      </c>
      <c r="H200"/>
      <c r="I200"/>
    </row>
    <row r="201" spans="2:9" x14ac:dyDescent="0.75">
      <c r="B201" s="250">
        <v>138</v>
      </c>
      <c r="C201" s="249">
        <v>134.0095021980126</v>
      </c>
      <c r="H201"/>
      <c r="I201"/>
    </row>
    <row r="202" spans="2:9" x14ac:dyDescent="0.75">
      <c r="B202" s="250">
        <v>139</v>
      </c>
      <c r="C202" s="249">
        <v>132.5291238855236</v>
      </c>
      <c r="H202"/>
      <c r="I202"/>
    </row>
    <row r="203" spans="2:9" x14ac:dyDescent="0.75">
      <c r="B203" s="250">
        <v>140</v>
      </c>
      <c r="C203" s="249">
        <v>151.99796051888902</v>
      </c>
      <c r="H203"/>
      <c r="I203"/>
    </row>
    <row r="204" spans="2:9" x14ac:dyDescent="0.75">
      <c r="B204" s="250">
        <v>141</v>
      </c>
      <c r="C204" s="249">
        <v>133.37920820766422</v>
      </c>
      <c r="H204"/>
      <c r="I204"/>
    </row>
    <row r="205" spans="2:9" x14ac:dyDescent="0.75">
      <c r="B205" s="250">
        <v>142</v>
      </c>
      <c r="C205" s="249">
        <v>148.72380064801709</v>
      </c>
      <c r="H205"/>
      <c r="I205"/>
    </row>
    <row r="206" spans="2:9" x14ac:dyDescent="0.75">
      <c r="B206" s="250">
        <v>143</v>
      </c>
      <c r="C206" s="249">
        <v>110.63326981501751</v>
      </c>
      <c r="H206"/>
      <c r="I206"/>
    </row>
    <row r="207" spans="2:9" x14ac:dyDescent="0.75">
      <c r="B207" s="250">
        <v>144</v>
      </c>
      <c r="C207" s="249">
        <v>102.01820933583942</v>
      </c>
      <c r="H207"/>
      <c r="I207"/>
    </row>
    <row r="208" spans="2:9" x14ac:dyDescent="0.75">
      <c r="B208" s="250">
        <v>145</v>
      </c>
      <c r="C208" s="249">
        <v>156.43202809114945</v>
      </c>
      <c r="H208"/>
      <c r="I208"/>
    </row>
    <row r="209" spans="2:9" x14ac:dyDescent="0.75">
      <c r="B209" s="250">
        <v>146</v>
      </c>
      <c r="C209" s="249">
        <v>101.36698949033678</v>
      </c>
      <c r="H209"/>
      <c r="I209"/>
    </row>
    <row r="210" spans="2:9" x14ac:dyDescent="0.75">
      <c r="B210" s="250">
        <v>147</v>
      </c>
      <c r="C210" s="249">
        <v>131.64357284304444</v>
      </c>
      <c r="H210"/>
      <c r="I210"/>
    </row>
    <row r="211" spans="2:9" x14ac:dyDescent="0.75">
      <c r="B211" s="250">
        <v>148</v>
      </c>
      <c r="C211" s="249">
        <v>81.438602275046435</v>
      </c>
      <c r="H211"/>
      <c r="I211"/>
    </row>
    <row r="212" spans="2:9" x14ac:dyDescent="0.75">
      <c r="B212" s="250">
        <v>149</v>
      </c>
      <c r="C212" s="249">
        <v>86.082456849895124</v>
      </c>
      <c r="H212"/>
      <c r="I212"/>
    </row>
    <row r="213" spans="2:9" x14ac:dyDescent="0.75">
      <c r="B213" s="250">
        <v>150</v>
      </c>
      <c r="C213" s="249">
        <v>162.90176057628875</v>
      </c>
      <c r="H213"/>
      <c r="I213"/>
    </row>
    <row r="214" spans="2:9" x14ac:dyDescent="0.75">
      <c r="B214" s="250">
        <v>151</v>
      </c>
      <c r="C214" s="249">
        <v>160.3461113637839</v>
      </c>
      <c r="H214"/>
      <c r="I214"/>
    </row>
    <row r="215" spans="2:9" x14ac:dyDescent="0.75">
      <c r="B215" s="250">
        <v>152</v>
      </c>
      <c r="C215" s="249">
        <v>115.92738456849044</v>
      </c>
      <c r="H215"/>
      <c r="I215"/>
    </row>
    <row r="216" spans="2:9" x14ac:dyDescent="0.75">
      <c r="B216" s="250">
        <v>153</v>
      </c>
      <c r="C216" s="249">
        <v>127.86219591057306</v>
      </c>
      <c r="H216"/>
      <c r="I216"/>
    </row>
    <row r="217" spans="2:9" x14ac:dyDescent="0.75">
      <c r="B217" s="250">
        <v>154</v>
      </c>
      <c r="C217" s="249">
        <v>66.424468741175076</v>
      </c>
      <c r="H217"/>
      <c r="I217"/>
    </row>
    <row r="218" spans="2:9" x14ac:dyDescent="0.75">
      <c r="B218" s="250">
        <v>155</v>
      </c>
      <c r="C218" s="249">
        <v>159.74407162825523</v>
      </c>
      <c r="H218"/>
      <c r="I218"/>
    </row>
    <row r="219" spans="2:9" x14ac:dyDescent="0.75">
      <c r="B219" s="250">
        <v>156</v>
      </c>
      <c r="C219" s="249">
        <v>155.66650480762658</v>
      </c>
      <c r="H219"/>
      <c r="I219"/>
    </row>
    <row r="220" spans="2:9" x14ac:dyDescent="0.75">
      <c r="B220" s="250">
        <v>157</v>
      </c>
      <c r="C220" s="249">
        <v>79.44141088700465</v>
      </c>
      <c r="H220"/>
      <c r="I220"/>
    </row>
    <row r="221" spans="2:9" x14ac:dyDescent="0.75">
      <c r="B221" s="250">
        <v>158</v>
      </c>
      <c r="C221" s="249">
        <v>132.76663455582383</v>
      </c>
      <c r="H221"/>
      <c r="I221"/>
    </row>
    <row r="222" spans="2:9" x14ac:dyDescent="0.75">
      <c r="B222" s="250">
        <v>159</v>
      </c>
      <c r="C222" s="249">
        <v>160.39562253964499</v>
      </c>
      <c r="H222"/>
      <c r="I222"/>
    </row>
    <row r="223" spans="2:9" x14ac:dyDescent="0.75">
      <c r="B223" s="250">
        <v>160</v>
      </c>
      <c r="C223" s="249">
        <v>132.35970435531931</v>
      </c>
    </row>
    <row r="224" spans="2:9" x14ac:dyDescent="0.75">
      <c r="B224" s="250">
        <v>161</v>
      </c>
      <c r="C224" s="249">
        <v>101.29107463371369</v>
      </c>
    </row>
    <row r="225" spans="2:9" x14ac:dyDescent="0.75">
      <c r="B225" s="250">
        <v>162</v>
      </c>
      <c r="C225" s="249">
        <v>98.759518193171942</v>
      </c>
      <c r="H225"/>
      <c r="I225"/>
    </row>
    <row r="226" spans="2:9" x14ac:dyDescent="0.75">
      <c r="B226" s="250">
        <v>163</v>
      </c>
      <c r="C226" s="249">
        <v>104.15696460065355</v>
      </c>
      <c r="H226"/>
      <c r="I226"/>
    </row>
    <row r="227" spans="2:9" x14ac:dyDescent="0.75">
      <c r="B227" s="250">
        <v>164</v>
      </c>
      <c r="C227" s="249">
        <v>117.391869217522</v>
      </c>
      <c r="H227"/>
      <c r="I227"/>
    </row>
    <row r="228" spans="2:9" x14ac:dyDescent="0.75">
      <c r="B228" s="250">
        <v>165</v>
      </c>
      <c r="C228" s="249">
        <v>187.8643393575955</v>
      </c>
      <c r="H228"/>
      <c r="I228"/>
    </row>
    <row r="229" spans="2:9" x14ac:dyDescent="0.75">
      <c r="B229" s="250">
        <v>166</v>
      </c>
      <c r="C229" s="249">
        <v>117.06953112712159</v>
      </c>
      <c r="H229"/>
      <c r="I229"/>
    </row>
    <row r="230" spans="2:9" x14ac:dyDescent="0.75">
      <c r="B230" s="250">
        <v>167</v>
      </c>
      <c r="C230" s="249">
        <v>118.49264762282175</v>
      </c>
      <c r="H230"/>
      <c r="I230"/>
    </row>
    <row r="231" spans="2:9" x14ac:dyDescent="0.75">
      <c r="B231" s="250">
        <v>168</v>
      </c>
      <c r="C231" s="249">
        <v>164.0550145216643</v>
      </c>
      <c r="H231"/>
      <c r="I231"/>
    </row>
    <row r="232" spans="2:9" x14ac:dyDescent="0.75">
      <c r="B232" s="250">
        <v>169</v>
      </c>
      <c r="C232" s="249">
        <v>93.705447030069081</v>
      </c>
      <c r="H232"/>
      <c r="I232"/>
    </row>
    <row r="233" spans="2:9" x14ac:dyDescent="0.75">
      <c r="B233" s="250">
        <v>170</v>
      </c>
      <c r="C233" s="249">
        <v>116.05386196783218</v>
      </c>
      <c r="H233"/>
      <c r="I233"/>
    </row>
    <row r="234" spans="2:9" x14ac:dyDescent="0.75">
      <c r="B234" s="250">
        <v>171</v>
      </c>
      <c r="C234" s="249">
        <v>114.26300136634973</v>
      </c>
      <c r="H234"/>
      <c r="I234"/>
    </row>
    <row r="235" spans="2:9" x14ac:dyDescent="0.75">
      <c r="B235" s="250">
        <v>172</v>
      </c>
      <c r="C235" s="249">
        <v>153.46054414048584</v>
      </c>
      <c r="H235"/>
      <c r="I235"/>
    </row>
    <row r="236" spans="2:9" x14ac:dyDescent="0.75">
      <c r="B236" s="250">
        <v>173</v>
      </c>
      <c r="C236" s="249">
        <v>141.18382412266089</v>
      </c>
      <c r="H236"/>
      <c r="I236"/>
    </row>
    <row r="237" spans="2:9" x14ac:dyDescent="0.75">
      <c r="B237" s="250">
        <v>174</v>
      </c>
      <c r="C237" s="249">
        <v>115.13760247885027</v>
      </c>
      <c r="H237"/>
      <c r="I237"/>
    </row>
    <row r="238" spans="2:9" x14ac:dyDescent="0.75">
      <c r="B238" s="250">
        <v>175</v>
      </c>
      <c r="C238" s="249">
        <v>131.38871919001286</v>
      </c>
      <c r="H238"/>
      <c r="I238"/>
    </row>
    <row r="239" spans="2:9" x14ac:dyDescent="0.75">
      <c r="B239" s="250">
        <v>176</v>
      </c>
      <c r="C239" s="249">
        <v>148.7251929279451</v>
      </c>
      <c r="H239"/>
      <c r="I239"/>
    </row>
    <row r="240" spans="2:9" x14ac:dyDescent="0.75">
      <c r="B240" s="250">
        <v>177</v>
      </c>
      <c r="C240" s="249">
        <v>122.14211849328916</v>
      </c>
      <c r="H240"/>
      <c r="I240"/>
    </row>
    <row r="241" spans="2:3" x14ac:dyDescent="0.75">
      <c r="B241" s="250">
        <v>178</v>
      </c>
      <c r="C241" s="249">
        <v>114.30054491365999</v>
      </c>
    </row>
    <row r="242" spans="2:3" x14ac:dyDescent="0.75">
      <c r="B242" s="250">
        <v>179</v>
      </c>
      <c r="C242" s="249">
        <v>146.42603122066001</v>
      </c>
    </row>
    <row r="243" spans="2:3" x14ac:dyDescent="0.75">
      <c r="B243" s="250">
        <v>180</v>
      </c>
      <c r="C243" s="249">
        <v>120.45775204558151</v>
      </c>
    </row>
    <row r="244" spans="2:3" x14ac:dyDescent="0.75">
      <c r="B244" s="250">
        <v>181</v>
      </c>
      <c r="C244" s="249">
        <v>104.77924209756317</v>
      </c>
    </row>
    <row r="245" spans="2:3" x14ac:dyDescent="0.75">
      <c r="B245" s="250">
        <v>182</v>
      </c>
      <c r="C245" s="249">
        <v>94.442040836849941</v>
      </c>
    </row>
    <row r="246" spans="2:3" x14ac:dyDescent="0.75">
      <c r="B246" s="250">
        <v>183</v>
      </c>
      <c r="C246" s="249">
        <v>144.80353476140832</v>
      </c>
    </row>
    <row r="247" spans="2:3" x14ac:dyDescent="0.75">
      <c r="B247" s="250">
        <v>184</v>
      </c>
      <c r="C247" s="249">
        <v>96.336816389671512</v>
      </c>
    </row>
    <row r="248" spans="2:3" x14ac:dyDescent="0.75">
      <c r="B248" s="250">
        <v>185</v>
      </c>
      <c r="C248" s="249">
        <v>170.315986976087</v>
      </c>
    </row>
    <row r="249" spans="2:3" x14ac:dyDescent="0.75">
      <c r="B249" s="250">
        <v>186</v>
      </c>
      <c r="C249" s="249">
        <v>143.9990350898986</v>
      </c>
    </row>
    <row r="250" spans="2:3" x14ac:dyDescent="0.75">
      <c r="B250" s="250">
        <v>187</v>
      </c>
      <c r="C250" s="249">
        <v>108.21614434282056</v>
      </c>
    </row>
    <row r="251" spans="2:3" x14ac:dyDescent="0.75">
      <c r="B251" s="250">
        <v>188</v>
      </c>
      <c r="C251" s="249">
        <v>135.85863010770314</v>
      </c>
    </row>
    <row r="252" spans="2:3" x14ac:dyDescent="0.75">
      <c r="B252" s="250">
        <v>189</v>
      </c>
      <c r="C252" s="249">
        <v>132.50422363559142</v>
      </c>
    </row>
    <row r="253" spans="2:3" x14ac:dyDescent="0.75">
      <c r="B253" s="250">
        <v>190</v>
      </c>
      <c r="C253" s="249">
        <v>151.12191543954236</v>
      </c>
    </row>
    <row r="254" spans="2:3" x14ac:dyDescent="0.75">
      <c r="B254" s="250">
        <v>191</v>
      </c>
      <c r="C254" s="249">
        <v>114.84365509280865</v>
      </c>
    </row>
    <row r="255" spans="2:3" x14ac:dyDescent="0.75">
      <c r="B255" s="250">
        <v>192</v>
      </c>
      <c r="C255" s="249">
        <v>108.49839470020424</v>
      </c>
    </row>
    <row r="256" spans="2:3" x14ac:dyDescent="0.75">
      <c r="B256" s="250">
        <v>193</v>
      </c>
      <c r="C256" s="249">
        <v>114.18339932432826</v>
      </c>
    </row>
    <row r="257" spans="2:3" x14ac:dyDescent="0.75">
      <c r="B257" s="250">
        <v>194</v>
      </c>
      <c r="C257" s="249">
        <v>129.9292828293444</v>
      </c>
    </row>
    <row r="258" spans="2:3" x14ac:dyDescent="0.75">
      <c r="B258" s="250">
        <v>195</v>
      </c>
      <c r="C258" s="249">
        <v>104.19588737184465</v>
      </c>
    </row>
    <row r="259" spans="2:3" x14ac:dyDescent="0.75">
      <c r="B259" s="250">
        <v>196</v>
      </c>
      <c r="C259" s="249">
        <v>157.35526643912954</v>
      </c>
    </row>
    <row r="260" spans="2:3" x14ac:dyDescent="0.75">
      <c r="B260" s="250">
        <v>197</v>
      </c>
      <c r="C260" s="249">
        <v>163.04071108424262</v>
      </c>
    </row>
    <row r="261" spans="2:3" x14ac:dyDescent="0.75">
      <c r="B261" s="250">
        <v>198</v>
      </c>
      <c r="C261" s="249">
        <v>97.038879352632719</v>
      </c>
    </row>
    <row r="262" spans="2:3" x14ac:dyDescent="0.75">
      <c r="B262" s="250">
        <v>199</v>
      </c>
      <c r="C262" s="249">
        <v>107.50083205226188</v>
      </c>
    </row>
    <row r="263" spans="2:3" x14ac:dyDescent="0.75">
      <c r="B263" s="250">
        <v>200</v>
      </c>
      <c r="C263" s="249">
        <v>125.45724702764076</v>
      </c>
    </row>
    <row r="264" spans="2:3" x14ac:dyDescent="0.75">
      <c r="B264" s="250">
        <v>201</v>
      </c>
      <c r="C264" s="249">
        <v>112.57003774441608</v>
      </c>
    </row>
    <row r="265" spans="2:3" x14ac:dyDescent="0.75">
      <c r="B265" s="250">
        <v>202</v>
      </c>
      <c r="C265" s="249">
        <v>128.68685523811291</v>
      </c>
    </row>
    <row r="266" spans="2:3" x14ac:dyDescent="0.75">
      <c r="B266" s="250">
        <v>203</v>
      </c>
      <c r="C266" s="249">
        <v>116.34188574517633</v>
      </c>
    </row>
    <row r="267" spans="2:3" x14ac:dyDescent="0.75">
      <c r="B267" s="250">
        <v>204</v>
      </c>
      <c r="C267" s="249">
        <v>84.723641238688657</v>
      </c>
    </row>
    <row r="268" spans="2:3" x14ac:dyDescent="0.75">
      <c r="B268" s="250">
        <v>205</v>
      </c>
      <c r="C268" s="249">
        <v>96.621031995244849</v>
      </c>
    </row>
    <row r="269" spans="2:3" x14ac:dyDescent="0.75">
      <c r="B269" s="250">
        <v>206</v>
      </c>
      <c r="C269" s="249">
        <v>101.38085912642106</v>
      </c>
    </row>
    <row r="270" spans="2:3" x14ac:dyDescent="0.75">
      <c r="B270" s="250">
        <v>207</v>
      </c>
      <c r="C270" s="249">
        <v>102.72883426325565</v>
      </c>
    </row>
    <row r="271" spans="2:3" x14ac:dyDescent="0.75">
      <c r="B271" s="250">
        <v>208</v>
      </c>
      <c r="C271" s="249">
        <v>110.17076147052826</v>
      </c>
    </row>
    <row r="272" spans="2:3" x14ac:dyDescent="0.75">
      <c r="B272" s="250">
        <v>209</v>
      </c>
      <c r="C272" s="249">
        <v>120.4456063892529</v>
      </c>
    </row>
    <row r="273" spans="2:3" x14ac:dyDescent="0.75">
      <c r="B273" s="250">
        <v>210</v>
      </c>
      <c r="C273" s="249">
        <v>143.45157914698473</v>
      </c>
    </row>
    <row r="274" spans="2:3" x14ac:dyDescent="0.75">
      <c r="B274" s="250">
        <v>211</v>
      </c>
      <c r="C274" s="249">
        <v>119.14012579843958</v>
      </c>
    </row>
    <row r="275" spans="2:3" x14ac:dyDescent="0.75">
      <c r="B275" s="250">
        <v>212</v>
      </c>
      <c r="C275" s="249">
        <v>147.6553401499481</v>
      </c>
    </row>
    <row r="276" spans="2:3" x14ac:dyDescent="0.75">
      <c r="B276" s="250">
        <v>213</v>
      </c>
      <c r="C276" s="249">
        <v>129.40373465937219</v>
      </c>
    </row>
    <row r="277" spans="2:3" x14ac:dyDescent="0.75">
      <c r="B277" s="250">
        <v>214</v>
      </c>
      <c r="C277" s="249">
        <v>130.1259010806688</v>
      </c>
    </row>
    <row r="278" spans="2:3" x14ac:dyDescent="0.75">
      <c r="B278" s="250">
        <v>215</v>
      </c>
      <c r="C278" s="249">
        <v>100.57347634069959</v>
      </c>
    </row>
    <row r="279" spans="2:3" x14ac:dyDescent="0.75">
      <c r="B279" s="250">
        <v>216</v>
      </c>
      <c r="C279" s="249">
        <v>130.92383494523648</v>
      </c>
    </row>
    <row r="280" spans="2:3" x14ac:dyDescent="0.75">
      <c r="B280" s="250">
        <v>217</v>
      </c>
      <c r="C280" s="249">
        <v>73.558701108691821</v>
      </c>
    </row>
    <row r="281" spans="2:3" x14ac:dyDescent="0.75">
      <c r="B281" s="250">
        <v>218</v>
      </c>
      <c r="C281" s="249">
        <v>135.09996740891805</v>
      </c>
    </row>
    <row r="282" spans="2:3" x14ac:dyDescent="0.75">
      <c r="B282" s="250">
        <v>219</v>
      </c>
      <c r="C282" s="249">
        <v>73.70161178262083</v>
      </c>
    </row>
    <row r="283" spans="2:3" x14ac:dyDescent="0.75">
      <c r="B283" s="250">
        <v>220</v>
      </c>
      <c r="C283" s="249">
        <v>109.06981432223056</v>
      </c>
    </row>
    <row r="284" spans="2:3" x14ac:dyDescent="0.75">
      <c r="B284" s="250">
        <v>221</v>
      </c>
      <c r="C284" s="249">
        <v>94.519398522923012</v>
      </c>
    </row>
    <row r="285" spans="2:3" x14ac:dyDescent="0.75">
      <c r="B285" s="250">
        <v>222</v>
      </c>
      <c r="C285" s="249">
        <v>178.44236196668413</v>
      </c>
    </row>
    <row r="286" spans="2:3" x14ac:dyDescent="0.75">
      <c r="B286" s="250">
        <v>223</v>
      </c>
      <c r="C286" s="249">
        <v>147.01509924608493</v>
      </c>
    </row>
    <row r="287" spans="2:3" x14ac:dyDescent="0.75">
      <c r="B287" s="250">
        <v>224</v>
      </c>
      <c r="C287" s="249">
        <v>81.261613274519391</v>
      </c>
    </row>
    <row r="288" spans="2:3" x14ac:dyDescent="0.75">
      <c r="B288" s="250">
        <v>225</v>
      </c>
      <c r="C288" s="249">
        <v>74.088198642673092</v>
      </c>
    </row>
    <row r="289" spans="2:3" x14ac:dyDescent="0.75">
      <c r="B289" s="250">
        <v>226</v>
      </c>
      <c r="C289" s="249">
        <v>80.55548037554091</v>
      </c>
    </row>
    <row r="290" spans="2:3" x14ac:dyDescent="0.75">
      <c r="B290" s="250">
        <v>227</v>
      </c>
      <c r="C290" s="249">
        <v>109.02920331978279</v>
      </c>
    </row>
    <row r="291" spans="2:3" x14ac:dyDescent="0.75">
      <c r="B291" s="250">
        <v>228</v>
      </c>
      <c r="C291" s="249">
        <v>108.54999407429978</v>
      </c>
    </row>
    <row r="292" spans="2:3" x14ac:dyDescent="0.75">
      <c r="B292" s="250">
        <v>229</v>
      </c>
      <c r="C292" s="249">
        <v>141.7783336847362</v>
      </c>
    </row>
    <row r="293" spans="2:3" x14ac:dyDescent="0.75">
      <c r="B293" s="250">
        <v>230</v>
      </c>
      <c r="C293" s="249">
        <v>67.192726100127288</v>
      </c>
    </row>
    <row r="294" spans="2:3" x14ac:dyDescent="0.75">
      <c r="B294" s="250">
        <v>231</v>
      </c>
      <c r="C294" s="249">
        <v>135.39157651469606</v>
      </c>
    </row>
    <row r="295" spans="2:3" x14ac:dyDescent="0.75">
      <c r="B295" s="250">
        <v>232</v>
      </c>
      <c r="C295" s="249">
        <v>137.01934791582173</v>
      </c>
    </row>
    <row r="296" spans="2:3" x14ac:dyDescent="0.75">
      <c r="B296" s="250">
        <v>233</v>
      </c>
      <c r="C296" s="249">
        <v>85.066121865102104</v>
      </c>
    </row>
    <row r="297" spans="2:3" x14ac:dyDescent="0.75">
      <c r="B297" s="250">
        <v>234</v>
      </c>
      <c r="C297" s="249">
        <v>106.90458063807827</v>
      </c>
    </row>
    <row r="298" spans="2:3" x14ac:dyDescent="0.75">
      <c r="B298" s="250">
        <v>235</v>
      </c>
      <c r="C298" s="249">
        <v>135.18642507869731</v>
      </c>
    </row>
    <row r="299" spans="2:3" x14ac:dyDescent="0.75">
      <c r="B299" s="250">
        <v>236</v>
      </c>
      <c r="C299" s="249">
        <v>109.63925037120808</v>
      </c>
    </row>
    <row r="300" spans="2:3" x14ac:dyDescent="0.75">
      <c r="B300" s="250">
        <v>237</v>
      </c>
      <c r="C300" s="249">
        <v>140.09777758348483</v>
      </c>
    </row>
    <row r="301" spans="2:3" x14ac:dyDescent="0.75">
      <c r="B301" s="250">
        <v>238</v>
      </c>
      <c r="C301" s="249">
        <v>112.82708013192945</v>
      </c>
    </row>
    <row r="302" spans="2:3" x14ac:dyDescent="0.75">
      <c r="B302" s="250">
        <v>239</v>
      </c>
      <c r="C302" s="249">
        <v>171.12724181237246</v>
      </c>
    </row>
    <row r="303" spans="2:3" x14ac:dyDescent="0.75">
      <c r="B303" s="250">
        <v>240</v>
      </c>
      <c r="C303" s="249">
        <v>154.97683684504693</v>
      </c>
    </row>
    <row r="304" spans="2:3" x14ac:dyDescent="0.75">
      <c r="B304" s="250">
        <v>241</v>
      </c>
      <c r="C304" s="249">
        <v>132.64341051635341</v>
      </c>
    </row>
    <row r="305" spans="2:3" x14ac:dyDescent="0.75">
      <c r="B305" s="250">
        <v>242</v>
      </c>
      <c r="C305" s="249">
        <v>144.89744979773155</v>
      </c>
    </row>
    <row r="306" spans="2:3" x14ac:dyDescent="0.75">
      <c r="B306" s="250">
        <v>243</v>
      </c>
      <c r="C306" s="249">
        <v>97.155326716292151</v>
      </c>
    </row>
    <row r="307" spans="2:3" x14ac:dyDescent="0.75">
      <c r="B307" s="250">
        <v>244</v>
      </c>
      <c r="C307" s="249">
        <v>162.1858536932362</v>
      </c>
    </row>
    <row r="308" spans="2:3" x14ac:dyDescent="0.75">
      <c r="B308" s="250">
        <v>245</v>
      </c>
      <c r="C308" s="249">
        <v>110.64353667672169</v>
      </c>
    </row>
    <row r="309" spans="2:3" x14ac:dyDescent="0.75">
      <c r="B309" s="250">
        <v>246</v>
      </c>
      <c r="C309" s="249">
        <v>106.76009574002225</v>
      </c>
    </row>
    <row r="310" spans="2:3" x14ac:dyDescent="0.75">
      <c r="B310" s="250">
        <v>247</v>
      </c>
      <c r="C310" s="249">
        <v>140.45645489726809</v>
      </c>
    </row>
    <row r="311" spans="2:3" x14ac:dyDescent="0.75">
      <c r="B311" s="250">
        <v>248</v>
      </c>
      <c r="C311" s="249">
        <v>130.12912509107292</v>
      </c>
    </row>
    <row r="312" spans="2:3" x14ac:dyDescent="0.75">
      <c r="B312" s="250">
        <v>249</v>
      </c>
      <c r="C312" s="249">
        <v>111.07507362006626</v>
      </c>
    </row>
    <row r="313" spans="2:3" x14ac:dyDescent="0.75">
      <c r="B313" s="250">
        <v>250</v>
      </c>
      <c r="C313" s="249">
        <v>133.79586751359852</v>
      </c>
    </row>
    <row r="314" spans="2:3" x14ac:dyDescent="0.75">
      <c r="B314" s="250">
        <v>251</v>
      </c>
      <c r="C314" s="249">
        <v>102.95436937402893</v>
      </c>
    </row>
    <row r="315" spans="2:3" x14ac:dyDescent="0.75">
      <c r="B315" s="250">
        <v>252</v>
      </c>
      <c r="C315" s="249">
        <v>142.53769498031579</v>
      </c>
    </row>
    <row r="316" spans="2:3" x14ac:dyDescent="0.75">
      <c r="B316" s="250">
        <v>253</v>
      </c>
      <c r="C316" s="249">
        <v>128.01879730399295</v>
      </c>
    </row>
    <row r="317" spans="2:3" x14ac:dyDescent="0.75">
      <c r="B317" s="250">
        <v>254</v>
      </c>
      <c r="C317" s="249">
        <v>136.14453429651522</v>
      </c>
    </row>
    <row r="318" spans="2:3" x14ac:dyDescent="0.75">
      <c r="B318" s="250">
        <v>255</v>
      </c>
      <c r="C318" s="249">
        <v>91.372537346756133</v>
      </c>
    </row>
    <row r="319" spans="2:3" x14ac:dyDescent="0.75">
      <c r="B319" s="250">
        <v>256</v>
      </c>
      <c r="C319" s="249">
        <v>136.02402681233713</v>
      </c>
    </row>
    <row r="320" spans="2:3" x14ac:dyDescent="0.75">
      <c r="B320" s="250">
        <v>257</v>
      </c>
      <c r="C320" s="249">
        <v>129.35048801351124</v>
      </c>
    </row>
    <row r="321" spans="2:3" x14ac:dyDescent="0.75">
      <c r="B321" s="250">
        <v>258</v>
      </c>
      <c r="C321" s="249">
        <v>109.20284799941521</v>
      </c>
    </row>
    <row r="322" spans="2:3" x14ac:dyDescent="0.75">
      <c r="B322" s="250">
        <v>259</v>
      </c>
      <c r="C322" s="249">
        <v>124.40828257928234</v>
      </c>
    </row>
    <row r="323" spans="2:3" x14ac:dyDescent="0.75">
      <c r="B323" s="250">
        <v>260</v>
      </c>
      <c r="C323" s="249">
        <v>103.10750023695424</v>
      </c>
    </row>
    <row r="324" spans="2:3" x14ac:dyDescent="0.75">
      <c r="B324" s="250">
        <v>261</v>
      </c>
      <c r="C324" s="249">
        <v>154.64013296646078</v>
      </c>
    </row>
    <row r="325" spans="2:3" x14ac:dyDescent="0.75">
      <c r="B325" s="250">
        <v>262</v>
      </c>
      <c r="C325" s="249">
        <v>145.05313077061899</v>
      </c>
    </row>
    <row r="326" spans="2:3" x14ac:dyDescent="0.75">
      <c r="B326" s="250">
        <v>263</v>
      </c>
      <c r="C326" s="249">
        <v>97.416311757152457</v>
      </c>
    </row>
    <row r="327" spans="2:3" x14ac:dyDescent="0.75">
      <c r="B327" s="250">
        <v>264</v>
      </c>
      <c r="C327" s="249">
        <v>137.02029000438989</v>
      </c>
    </row>
    <row r="328" spans="2:3" x14ac:dyDescent="0.75">
      <c r="B328" s="250">
        <v>265</v>
      </c>
      <c r="C328" s="249">
        <v>157.98923886913946</v>
      </c>
    </row>
    <row r="329" spans="2:3" x14ac:dyDescent="0.75">
      <c r="B329" s="250">
        <v>266</v>
      </c>
      <c r="C329" s="249">
        <v>124.46536426555154</v>
      </c>
    </row>
    <row r="330" spans="2:3" x14ac:dyDescent="0.75">
      <c r="B330" s="250">
        <v>267</v>
      </c>
      <c r="C330" s="249">
        <v>119.54876442878067</v>
      </c>
    </row>
    <row r="331" spans="2:3" x14ac:dyDescent="0.75">
      <c r="B331" s="250">
        <v>268</v>
      </c>
      <c r="C331" s="249">
        <v>107.03828587442284</v>
      </c>
    </row>
    <row r="332" spans="2:3" x14ac:dyDescent="0.75">
      <c r="B332" s="250">
        <v>269</v>
      </c>
      <c r="C332" s="249">
        <v>111.20048902289486</v>
      </c>
    </row>
    <row r="333" spans="2:3" x14ac:dyDescent="0.75">
      <c r="B333" s="250">
        <v>270</v>
      </c>
      <c r="C333" s="249">
        <v>116.56077682256998</v>
      </c>
    </row>
    <row r="334" spans="2:3" x14ac:dyDescent="0.75">
      <c r="B334" s="250">
        <v>271</v>
      </c>
      <c r="C334" s="249">
        <v>195.09662922971467</v>
      </c>
    </row>
    <row r="335" spans="2:3" x14ac:dyDescent="0.75">
      <c r="B335" s="250">
        <v>272</v>
      </c>
      <c r="C335" s="249">
        <v>106.94948592479626</v>
      </c>
    </row>
    <row r="336" spans="2:3" x14ac:dyDescent="0.75">
      <c r="B336" s="250">
        <v>273</v>
      </c>
      <c r="C336" s="249">
        <v>129.03512384789462</v>
      </c>
    </row>
    <row r="337" spans="2:3" x14ac:dyDescent="0.75">
      <c r="B337" s="250">
        <v>274</v>
      </c>
      <c r="C337" s="249">
        <v>142.01861437507998</v>
      </c>
    </row>
    <row r="338" spans="2:3" x14ac:dyDescent="0.75">
      <c r="B338" s="250">
        <v>275</v>
      </c>
      <c r="C338" s="249">
        <v>97.245762765039686</v>
      </c>
    </row>
    <row r="339" spans="2:3" x14ac:dyDescent="0.75">
      <c r="B339" s="250">
        <v>276</v>
      </c>
      <c r="C339" s="249">
        <v>187.61291922327734</v>
      </c>
    </row>
    <row r="340" spans="2:3" x14ac:dyDescent="0.75">
      <c r="B340" s="250">
        <v>277</v>
      </c>
      <c r="C340" s="249">
        <v>131.09916012124489</v>
      </c>
    </row>
    <row r="341" spans="2:3" x14ac:dyDescent="0.75">
      <c r="B341" s="250">
        <v>278</v>
      </c>
      <c r="C341" s="249">
        <v>100.56097622185946</v>
      </c>
    </row>
    <row r="342" spans="2:3" x14ac:dyDescent="0.75">
      <c r="B342" s="250">
        <v>279</v>
      </c>
      <c r="C342" s="249">
        <v>128.96380633082279</v>
      </c>
    </row>
    <row r="343" spans="2:3" x14ac:dyDescent="0.75">
      <c r="B343" s="250">
        <v>280</v>
      </c>
      <c r="C343" s="249">
        <v>123.74376331327976</v>
      </c>
    </row>
    <row r="344" spans="2:3" x14ac:dyDescent="0.75">
      <c r="B344" s="250">
        <v>281</v>
      </c>
      <c r="C344" s="249">
        <v>107.10682349587191</v>
      </c>
    </row>
    <row r="345" spans="2:3" x14ac:dyDescent="0.75">
      <c r="B345" s="250">
        <v>282</v>
      </c>
      <c r="C345" s="249">
        <v>136.2853625820461</v>
      </c>
    </row>
    <row r="346" spans="2:3" x14ac:dyDescent="0.75">
      <c r="B346" s="250">
        <v>283</v>
      </c>
      <c r="C346" s="249">
        <v>80.212365023698226</v>
      </c>
    </row>
    <row r="347" spans="2:3" x14ac:dyDescent="0.75">
      <c r="B347" s="250">
        <v>284</v>
      </c>
      <c r="C347" s="249">
        <v>160.48871844575314</v>
      </c>
    </row>
    <row r="348" spans="2:3" x14ac:dyDescent="0.75">
      <c r="B348" s="250">
        <v>285</v>
      </c>
      <c r="C348" s="249">
        <v>153.91555169794222</v>
      </c>
    </row>
    <row r="349" spans="2:3" x14ac:dyDescent="0.75">
      <c r="B349" s="250">
        <v>286</v>
      </c>
      <c r="C349" s="249">
        <v>139.51484771484419</v>
      </c>
    </row>
    <row r="350" spans="2:3" x14ac:dyDescent="0.75">
      <c r="B350" s="250">
        <v>287</v>
      </c>
      <c r="C350" s="249">
        <v>128.29609529363938</v>
      </c>
    </row>
    <row r="351" spans="2:3" x14ac:dyDescent="0.75">
      <c r="B351" s="250">
        <v>288</v>
      </c>
      <c r="C351" s="249">
        <v>158.4793351558979</v>
      </c>
    </row>
    <row r="352" spans="2:3" x14ac:dyDescent="0.75">
      <c r="B352" s="250">
        <v>289</v>
      </c>
      <c r="C352" s="249">
        <v>131.10973036153678</v>
      </c>
    </row>
    <row r="353" spans="2:3" x14ac:dyDescent="0.75">
      <c r="B353" s="250">
        <v>290</v>
      </c>
      <c r="C353" s="249">
        <v>115.73134828337142</v>
      </c>
    </row>
    <row r="354" spans="2:3" x14ac:dyDescent="0.75">
      <c r="B354" s="250">
        <v>291</v>
      </c>
      <c r="C354" s="249">
        <v>121.69946193592656</v>
      </c>
    </row>
    <row r="355" spans="2:3" x14ac:dyDescent="0.75">
      <c r="B355" s="250">
        <v>292</v>
      </c>
      <c r="C355" s="249">
        <v>131.68534384687419</v>
      </c>
    </row>
    <row r="356" spans="2:3" x14ac:dyDescent="0.75">
      <c r="B356" s="250">
        <v>293</v>
      </c>
      <c r="C356" s="249">
        <v>115.19515355805108</v>
      </c>
    </row>
    <row r="357" spans="2:3" x14ac:dyDescent="0.75">
      <c r="B357" s="250">
        <v>294</v>
      </c>
      <c r="C357" s="249">
        <v>125.21679870695775</v>
      </c>
    </row>
    <row r="358" spans="2:3" x14ac:dyDescent="0.75">
      <c r="B358" s="250">
        <v>295</v>
      </c>
      <c r="C358" s="249">
        <v>118.90727043026239</v>
      </c>
    </row>
    <row r="359" spans="2:3" x14ac:dyDescent="0.75">
      <c r="B359" s="250">
        <v>296</v>
      </c>
      <c r="C359" s="249">
        <v>146.43033939974737</v>
      </c>
    </row>
    <row r="360" spans="2:3" x14ac:dyDescent="0.75">
      <c r="B360" s="250">
        <v>297</v>
      </c>
      <c r="C360" s="249">
        <v>133.92463878675306</v>
      </c>
    </row>
    <row r="361" spans="2:3" x14ac:dyDescent="0.75">
      <c r="B361" s="250">
        <v>298</v>
      </c>
      <c r="C361" s="249">
        <v>125.50334867553144</v>
      </c>
    </row>
    <row r="362" spans="2:3" x14ac:dyDescent="0.75">
      <c r="B362" s="250">
        <v>299</v>
      </c>
      <c r="C362" s="249">
        <v>107.6492491993383</v>
      </c>
    </row>
    <row r="363" spans="2:3" x14ac:dyDescent="0.75">
      <c r="B363" s="250">
        <v>300</v>
      </c>
      <c r="C363" s="249">
        <v>96.818747158532602</v>
      </c>
    </row>
    <row r="364" spans="2:3" x14ac:dyDescent="0.75">
      <c r="B364" s="250">
        <v>301</v>
      </c>
      <c r="C364" s="249">
        <v>100.9965268737696</v>
      </c>
    </row>
    <row r="365" spans="2:3" x14ac:dyDescent="0.75">
      <c r="B365" s="250">
        <v>302</v>
      </c>
      <c r="C365" s="249">
        <v>144.63636307230462</v>
      </c>
    </row>
    <row r="366" spans="2:3" x14ac:dyDescent="0.75">
      <c r="B366" s="250">
        <v>303</v>
      </c>
      <c r="C366" s="249">
        <v>157.74397815447523</v>
      </c>
    </row>
    <row r="367" spans="2:3" x14ac:dyDescent="0.75">
      <c r="B367" s="250">
        <v>304</v>
      </c>
      <c r="C367" s="249">
        <v>134.66125217275669</v>
      </c>
    </row>
    <row r="368" spans="2:3" x14ac:dyDescent="0.75">
      <c r="B368" s="250">
        <v>305</v>
      </c>
      <c r="C368" s="249">
        <v>98.510651807009708</v>
      </c>
    </row>
    <row r="369" spans="2:3" x14ac:dyDescent="0.75">
      <c r="B369" s="250">
        <v>306</v>
      </c>
      <c r="C369" s="249">
        <v>99.263142005068261</v>
      </c>
    </row>
    <row r="370" spans="2:3" x14ac:dyDescent="0.75">
      <c r="B370" s="250">
        <v>307</v>
      </c>
      <c r="C370" s="249">
        <v>106.62015565453856</v>
      </c>
    </row>
    <row r="371" spans="2:3" x14ac:dyDescent="0.75">
      <c r="B371" s="250">
        <v>308</v>
      </c>
      <c r="C371" s="249">
        <v>124.37638005724935</v>
      </c>
    </row>
    <row r="372" spans="2:3" x14ac:dyDescent="0.75">
      <c r="B372" s="250">
        <v>309</v>
      </c>
      <c r="C372" s="249">
        <v>96.722625365615329</v>
      </c>
    </row>
    <row r="373" spans="2:3" x14ac:dyDescent="0.75">
      <c r="B373" s="250">
        <v>310</v>
      </c>
      <c r="C373" s="249">
        <v>111.91741828930293</v>
      </c>
    </row>
    <row r="374" spans="2:3" x14ac:dyDescent="0.75">
      <c r="B374" s="250">
        <v>311</v>
      </c>
      <c r="C374" s="249">
        <v>190.84436219824386</v>
      </c>
    </row>
    <row r="375" spans="2:3" x14ac:dyDescent="0.75">
      <c r="B375" s="250">
        <v>312</v>
      </c>
      <c r="C375" s="249">
        <v>137.93754153034985</v>
      </c>
    </row>
    <row r="376" spans="2:3" x14ac:dyDescent="0.75">
      <c r="B376" s="250">
        <v>313</v>
      </c>
      <c r="C376" s="249">
        <v>121.56697659507388</v>
      </c>
    </row>
    <row r="377" spans="2:3" x14ac:dyDescent="0.75">
      <c r="B377" s="250">
        <v>314</v>
      </c>
      <c r="C377" s="249">
        <v>99.623664735468111</v>
      </c>
    </row>
    <row r="378" spans="2:3" x14ac:dyDescent="0.75">
      <c r="B378" s="250">
        <v>315</v>
      </c>
      <c r="C378" s="249">
        <v>118.79724278337513</v>
      </c>
    </row>
    <row r="379" spans="2:3" x14ac:dyDescent="0.75">
      <c r="B379" s="250">
        <v>316</v>
      </c>
      <c r="C379" s="249">
        <v>150.90498061791936</v>
      </c>
    </row>
    <row r="380" spans="2:3" x14ac:dyDescent="0.75">
      <c r="B380" s="250">
        <v>317</v>
      </c>
      <c r="C380" s="249">
        <v>92.55275659450902</v>
      </c>
    </row>
    <row r="381" spans="2:3" x14ac:dyDescent="0.75">
      <c r="B381" s="250">
        <v>318</v>
      </c>
      <c r="C381" s="249">
        <v>101.95822889744002</v>
      </c>
    </row>
    <row r="382" spans="2:3" x14ac:dyDescent="0.75">
      <c r="B382" s="250">
        <v>319</v>
      </c>
      <c r="C382" s="249">
        <v>132.27790802418275</v>
      </c>
    </row>
    <row r="383" spans="2:3" x14ac:dyDescent="0.75">
      <c r="B383" s="250">
        <v>320</v>
      </c>
      <c r="C383" s="249">
        <v>148.48861282482832</v>
      </c>
    </row>
    <row r="384" spans="2:3" x14ac:dyDescent="0.75">
      <c r="B384" s="250">
        <v>321</v>
      </c>
      <c r="C384" s="249">
        <v>121.25618801477601</v>
      </c>
    </row>
    <row r="385" spans="2:3" x14ac:dyDescent="0.75">
      <c r="B385" s="250">
        <v>322</v>
      </c>
      <c r="C385" s="249">
        <v>139.47610964903848</v>
      </c>
    </row>
    <row r="386" spans="2:3" x14ac:dyDescent="0.75">
      <c r="B386" s="250">
        <v>323</v>
      </c>
      <c r="C386" s="249">
        <v>108.04037638978177</v>
      </c>
    </row>
    <row r="387" spans="2:3" x14ac:dyDescent="0.75">
      <c r="B387" s="250">
        <v>324</v>
      </c>
      <c r="C387" s="249">
        <v>123.33977939454162</v>
      </c>
    </row>
    <row r="388" spans="2:3" x14ac:dyDescent="0.75">
      <c r="B388" s="250">
        <v>325</v>
      </c>
      <c r="C388" s="249">
        <v>143.58505140707229</v>
      </c>
    </row>
    <row r="389" spans="2:3" x14ac:dyDescent="0.75">
      <c r="B389" s="250">
        <v>326</v>
      </c>
      <c r="C389" s="249">
        <v>105.73775862458741</v>
      </c>
    </row>
    <row r="390" spans="2:3" x14ac:dyDescent="0.75">
      <c r="B390" s="250">
        <v>327</v>
      </c>
      <c r="C390" s="249">
        <v>136.83587177957</v>
      </c>
    </row>
    <row r="391" spans="2:3" x14ac:dyDescent="0.75">
      <c r="B391" s="250">
        <v>328</v>
      </c>
      <c r="C391" s="249">
        <v>126.83929450176636</v>
      </c>
    </row>
    <row r="392" spans="2:3" x14ac:dyDescent="0.75">
      <c r="B392" s="250">
        <v>329</v>
      </c>
      <c r="C392" s="249">
        <v>133.99879709792984</v>
      </c>
    </row>
    <row r="393" spans="2:3" x14ac:dyDescent="0.75">
      <c r="B393" s="250">
        <v>330</v>
      </c>
      <c r="C393" s="249">
        <v>113.88943822656444</v>
      </c>
    </row>
    <row r="394" spans="2:3" x14ac:dyDescent="0.75">
      <c r="B394" s="250">
        <v>331</v>
      </c>
      <c r="C394" s="249">
        <v>101.90646449832545</v>
      </c>
    </row>
    <row r="395" spans="2:3" x14ac:dyDescent="0.75">
      <c r="B395" s="250">
        <v>332</v>
      </c>
      <c r="C395" s="249">
        <v>152.17056377086976</v>
      </c>
    </row>
    <row r="396" spans="2:3" x14ac:dyDescent="0.75">
      <c r="B396" s="250">
        <v>333</v>
      </c>
      <c r="C396" s="249">
        <v>95.460912193843654</v>
      </c>
    </row>
    <row r="397" spans="2:3" x14ac:dyDescent="0.75">
      <c r="B397" s="250">
        <v>334</v>
      </c>
      <c r="C397" s="249">
        <v>117.64192288365665</v>
      </c>
    </row>
    <row r="398" spans="2:3" x14ac:dyDescent="0.75">
      <c r="B398" s="250">
        <v>335</v>
      </c>
      <c r="C398" s="249">
        <v>123.01877992320107</v>
      </c>
    </row>
    <row r="399" spans="2:3" x14ac:dyDescent="0.75">
      <c r="B399" s="250">
        <v>336</v>
      </c>
      <c r="C399" s="249">
        <v>152.72046162425806</v>
      </c>
    </row>
    <row r="400" spans="2:3" x14ac:dyDescent="0.75">
      <c r="B400" s="250">
        <v>337</v>
      </c>
      <c r="C400" s="249">
        <v>115.7195808136741</v>
      </c>
    </row>
    <row r="401" spans="2:3" x14ac:dyDescent="0.75">
      <c r="B401" s="250">
        <v>338</v>
      </c>
      <c r="C401" s="249">
        <v>97.941998113713254</v>
      </c>
    </row>
    <row r="402" spans="2:3" x14ac:dyDescent="0.75">
      <c r="B402" s="250">
        <v>339</v>
      </c>
      <c r="C402" s="249">
        <v>138.61283809331496</v>
      </c>
    </row>
    <row r="403" spans="2:3" x14ac:dyDescent="0.75">
      <c r="B403" s="250">
        <v>340</v>
      </c>
      <c r="C403" s="249">
        <v>102.95346830750165</v>
      </c>
    </row>
    <row r="404" spans="2:3" x14ac:dyDescent="0.75">
      <c r="B404" s="250">
        <v>341</v>
      </c>
      <c r="C404" s="249">
        <v>123.37720765646344</v>
      </c>
    </row>
    <row r="405" spans="2:3" x14ac:dyDescent="0.75">
      <c r="B405" s="250">
        <v>342</v>
      </c>
      <c r="C405" s="249">
        <v>74.937204923037825</v>
      </c>
    </row>
    <row r="406" spans="2:3" x14ac:dyDescent="0.75">
      <c r="B406" s="250">
        <v>343</v>
      </c>
      <c r="C406" s="249">
        <v>100.49143318388069</v>
      </c>
    </row>
    <row r="407" spans="2:3" x14ac:dyDescent="0.75">
      <c r="B407" s="250">
        <v>344</v>
      </c>
      <c r="C407" s="249">
        <v>111.79834391910389</v>
      </c>
    </row>
    <row r="408" spans="2:3" x14ac:dyDescent="0.75">
      <c r="B408" s="250">
        <v>345</v>
      </c>
      <c r="C408" s="249">
        <v>168.57024333703822</v>
      </c>
    </row>
    <row r="409" spans="2:3" x14ac:dyDescent="0.75">
      <c r="B409" s="250">
        <v>346</v>
      </c>
      <c r="C409" s="249">
        <v>130.98898903689724</v>
      </c>
    </row>
    <row r="410" spans="2:3" x14ac:dyDescent="0.75">
      <c r="B410" s="250">
        <v>347</v>
      </c>
      <c r="C410" s="249">
        <v>106.89846363664441</v>
      </c>
    </row>
    <row r="411" spans="2:3" x14ac:dyDescent="0.75">
      <c r="B411" s="250">
        <v>348</v>
      </c>
      <c r="C411" s="249">
        <v>125.3828810108738</v>
      </c>
    </row>
    <row r="412" spans="2:3" x14ac:dyDescent="0.75">
      <c r="B412" s="250">
        <v>349</v>
      </c>
      <c r="C412" s="249">
        <v>155.24590472122603</v>
      </c>
    </row>
    <row r="413" spans="2:3" x14ac:dyDescent="0.75">
      <c r="B413" s="250">
        <v>350</v>
      </c>
      <c r="C413" s="249">
        <v>128.87380862391538</v>
      </c>
    </row>
    <row r="414" spans="2:3" x14ac:dyDescent="0.75">
      <c r="B414" s="250">
        <v>351</v>
      </c>
      <c r="C414" s="249">
        <v>153.14964604619098</v>
      </c>
    </row>
    <row r="415" spans="2:3" x14ac:dyDescent="0.75">
      <c r="B415" s="250">
        <v>352</v>
      </c>
      <c r="C415" s="249">
        <v>75.557481241811729</v>
      </c>
    </row>
    <row r="416" spans="2:3" x14ac:dyDescent="0.75">
      <c r="B416" s="250">
        <v>353</v>
      </c>
      <c r="C416" s="249">
        <v>130.19394020652297</v>
      </c>
    </row>
    <row r="417" spans="2:3" x14ac:dyDescent="0.75">
      <c r="B417" s="250">
        <v>354</v>
      </c>
      <c r="C417" s="249">
        <v>108.93757550892121</v>
      </c>
    </row>
    <row r="418" spans="2:3" x14ac:dyDescent="0.75">
      <c r="B418" s="250">
        <v>355</v>
      </c>
      <c r="C418" s="249">
        <v>127.23259887220834</v>
      </c>
    </row>
    <row r="419" spans="2:3" x14ac:dyDescent="0.75">
      <c r="B419" s="250">
        <v>356</v>
      </c>
      <c r="C419" s="249">
        <v>90.390870596880816</v>
      </c>
    </row>
    <row r="420" spans="2:3" x14ac:dyDescent="0.75">
      <c r="B420" s="250">
        <v>357</v>
      </c>
      <c r="C420" s="249">
        <v>116.33301427670472</v>
      </c>
    </row>
    <row r="421" spans="2:3" x14ac:dyDescent="0.75">
      <c r="B421" s="250">
        <v>358</v>
      </c>
      <c r="C421" s="249">
        <v>139.35496002725614</v>
      </c>
    </row>
    <row r="422" spans="2:3" x14ac:dyDescent="0.75">
      <c r="B422" s="250">
        <v>359</v>
      </c>
      <c r="C422" s="249">
        <v>106.63893465126533</v>
      </c>
    </row>
    <row r="423" spans="2:3" x14ac:dyDescent="0.75">
      <c r="B423" s="250">
        <v>360</v>
      </c>
      <c r="C423" s="249">
        <v>101.24746977404926</v>
      </c>
    </row>
    <row r="424" spans="2:3" x14ac:dyDescent="0.75">
      <c r="B424" s="250">
        <v>361</v>
      </c>
      <c r="C424" s="249">
        <v>110.15614301141133</v>
      </c>
    </row>
    <row r="425" spans="2:3" x14ac:dyDescent="0.75">
      <c r="B425" s="250">
        <v>362</v>
      </c>
      <c r="C425" s="249">
        <v>114.18948571665361</v>
      </c>
    </row>
    <row r="426" spans="2:3" x14ac:dyDescent="0.75">
      <c r="B426" s="250">
        <v>363</v>
      </c>
      <c r="C426" s="249">
        <v>98.412321119808624</v>
      </c>
    </row>
    <row r="427" spans="2:3" x14ac:dyDescent="0.75">
      <c r="B427" s="250">
        <v>364</v>
      </c>
      <c r="C427" s="249">
        <v>100.91164751710798</v>
      </c>
    </row>
    <row r="428" spans="2:3" x14ac:dyDescent="0.75">
      <c r="B428" s="250">
        <v>365</v>
      </c>
      <c r="C428" s="249">
        <v>75.021200720531908</v>
      </c>
    </row>
    <row r="429" spans="2:3" x14ac:dyDescent="0.75">
      <c r="B429" s="250">
        <v>366</v>
      </c>
      <c r="C429" s="249">
        <v>116.66174166723765</v>
      </c>
    </row>
    <row r="430" spans="2:3" x14ac:dyDescent="0.75">
      <c r="B430" s="250">
        <v>367</v>
      </c>
      <c r="C430" s="249">
        <v>133.42652081865751</v>
      </c>
    </row>
    <row r="431" spans="2:3" x14ac:dyDescent="0.75">
      <c r="B431" s="250">
        <v>368</v>
      </c>
      <c r="C431" s="249">
        <v>114.66298870005554</v>
      </c>
    </row>
    <row r="432" spans="2:3" x14ac:dyDescent="0.75">
      <c r="B432" s="250">
        <v>369</v>
      </c>
      <c r="C432" s="249">
        <v>153.33956053059816</v>
      </c>
    </row>
    <row r="433" spans="2:3" x14ac:dyDescent="0.75">
      <c r="B433" s="250">
        <v>370</v>
      </c>
      <c r="C433" s="249">
        <v>136.97452380995065</v>
      </c>
    </row>
    <row r="434" spans="2:3" x14ac:dyDescent="0.75">
      <c r="B434" s="250">
        <v>371</v>
      </c>
      <c r="C434" s="249">
        <v>136.39249560891392</v>
      </c>
    </row>
    <row r="435" spans="2:3" x14ac:dyDescent="0.75">
      <c r="B435" s="250">
        <v>372</v>
      </c>
      <c r="C435" s="249">
        <v>104.27513050167487</v>
      </c>
    </row>
    <row r="436" spans="2:3" x14ac:dyDescent="0.75">
      <c r="B436" s="250">
        <v>373</v>
      </c>
      <c r="C436" s="249">
        <v>155.08447090078695</v>
      </c>
    </row>
    <row r="437" spans="2:3" x14ac:dyDescent="0.75">
      <c r="B437" s="250">
        <v>374</v>
      </c>
      <c r="C437" s="249">
        <v>108.3259465511496</v>
      </c>
    </row>
    <row r="438" spans="2:3" x14ac:dyDescent="0.75">
      <c r="B438" s="250">
        <v>375</v>
      </c>
      <c r="C438" s="249">
        <v>108.48806315396575</v>
      </c>
    </row>
    <row r="439" spans="2:3" x14ac:dyDescent="0.75">
      <c r="B439" s="250">
        <v>376</v>
      </c>
      <c r="C439" s="249">
        <v>89.251016122591182</v>
      </c>
    </row>
    <row r="440" spans="2:3" x14ac:dyDescent="0.75">
      <c r="B440" s="250">
        <v>377</v>
      </c>
      <c r="C440" s="249">
        <v>113.45418195173704</v>
      </c>
    </row>
    <row r="441" spans="2:3" x14ac:dyDescent="0.75">
      <c r="B441" s="250">
        <v>378</v>
      </c>
      <c r="C441" s="249">
        <v>109.53479485751457</v>
      </c>
    </row>
    <row r="442" spans="2:3" x14ac:dyDescent="0.75">
      <c r="B442" s="250">
        <v>379</v>
      </c>
      <c r="C442" s="249">
        <v>109.81623381383</v>
      </c>
    </row>
    <row r="443" spans="2:3" x14ac:dyDescent="0.75">
      <c r="B443" s="250">
        <v>380</v>
      </c>
      <c r="C443" s="249">
        <v>127.55740315185743</v>
      </c>
    </row>
    <row r="444" spans="2:3" x14ac:dyDescent="0.75">
      <c r="B444" s="250">
        <v>381</v>
      </c>
      <c r="C444" s="249">
        <v>76.026913019063272</v>
      </c>
    </row>
    <row r="445" spans="2:3" x14ac:dyDescent="0.75">
      <c r="B445" s="250">
        <v>382</v>
      </c>
      <c r="C445" s="249">
        <v>125.88104243995657</v>
      </c>
    </row>
    <row r="446" spans="2:3" x14ac:dyDescent="0.75">
      <c r="B446" s="250">
        <v>383</v>
      </c>
      <c r="C446" s="249">
        <v>136.35046993451039</v>
      </c>
    </row>
    <row r="447" spans="2:3" x14ac:dyDescent="0.75">
      <c r="B447" s="250">
        <v>384</v>
      </c>
      <c r="C447" s="249">
        <v>147.1649230997009</v>
      </c>
    </row>
    <row r="448" spans="2:3" x14ac:dyDescent="0.75">
      <c r="B448" s="250">
        <v>385</v>
      </c>
      <c r="C448" s="249">
        <v>103.6203039710341</v>
      </c>
    </row>
    <row r="449" spans="2:3" x14ac:dyDescent="0.75">
      <c r="B449" s="250">
        <v>386</v>
      </c>
      <c r="C449" s="249">
        <v>122.78018816365072</v>
      </c>
    </row>
    <row r="450" spans="2:3" x14ac:dyDescent="0.75">
      <c r="B450" s="250">
        <v>387</v>
      </c>
      <c r="C450" s="249">
        <v>75.979500736224168</v>
      </c>
    </row>
    <row r="451" spans="2:3" x14ac:dyDescent="0.75">
      <c r="B451" s="250">
        <v>388</v>
      </c>
      <c r="C451" s="249">
        <v>120.27403388125927</v>
      </c>
    </row>
    <row r="452" spans="2:3" x14ac:dyDescent="0.75">
      <c r="B452" s="250">
        <v>389</v>
      </c>
      <c r="C452" s="249">
        <v>119.690633943408</v>
      </c>
    </row>
    <row r="453" spans="2:3" x14ac:dyDescent="0.75">
      <c r="B453" s="250">
        <v>390</v>
      </c>
      <c r="C453" s="249">
        <v>126.33188090305271</v>
      </c>
    </row>
    <row r="454" spans="2:3" x14ac:dyDescent="0.75">
      <c r="B454" s="250">
        <v>391</v>
      </c>
      <c r="C454" s="249">
        <v>125.43999426162677</v>
      </c>
    </row>
    <row r="455" spans="2:3" x14ac:dyDescent="0.75">
      <c r="B455" s="250">
        <v>392</v>
      </c>
      <c r="C455" s="249">
        <v>133.11761036558465</v>
      </c>
    </row>
    <row r="456" spans="2:3" x14ac:dyDescent="0.75">
      <c r="B456" s="250">
        <v>393</v>
      </c>
      <c r="C456" s="249">
        <v>88.444257394827815</v>
      </c>
    </row>
    <row r="457" spans="2:3" x14ac:dyDescent="0.75">
      <c r="B457" s="250">
        <v>394</v>
      </c>
      <c r="C457" s="249">
        <v>136.40786541103989</v>
      </c>
    </row>
    <row r="458" spans="2:3" x14ac:dyDescent="0.75">
      <c r="B458" s="250">
        <v>395</v>
      </c>
      <c r="C458" s="249">
        <v>152.40724511480826</v>
      </c>
    </row>
    <row r="459" spans="2:3" x14ac:dyDescent="0.75">
      <c r="B459" s="250">
        <v>396</v>
      </c>
      <c r="C459" s="249">
        <v>136.1556013426038</v>
      </c>
    </row>
    <row r="460" spans="2:3" x14ac:dyDescent="0.75">
      <c r="B460" s="250">
        <v>397</v>
      </c>
      <c r="C460" s="249">
        <v>105.42779807589942</v>
      </c>
    </row>
    <row r="461" spans="2:3" x14ac:dyDescent="0.75">
      <c r="B461" s="250">
        <v>398</v>
      </c>
      <c r="C461" s="249">
        <v>96.814305482827862</v>
      </c>
    </row>
    <row r="462" spans="2:3" x14ac:dyDescent="0.75">
      <c r="B462" s="250">
        <v>399</v>
      </c>
      <c r="C462" s="249">
        <v>103.91191131126128</v>
      </c>
    </row>
    <row r="463" spans="2:3" x14ac:dyDescent="0.75">
      <c r="B463" s="250">
        <v>400</v>
      </c>
      <c r="C463" s="249">
        <v>127.03884279297702</v>
      </c>
    </row>
    <row r="464" spans="2:3" x14ac:dyDescent="0.75">
      <c r="B464" s="250">
        <v>401</v>
      </c>
      <c r="C464" s="249">
        <v>96.091420755816984</v>
      </c>
    </row>
    <row r="465" spans="2:3" x14ac:dyDescent="0.75">
      <c r="B465" s="250">
        <v>402</v>
      </c>
      <c r="C465" s="249">
        <v>140.16440889006648</v>
      </c>
    </row>
    <row r="466" spans="2:3" x14ac:dyDescent="0.75">
      <c r="B466" s="250">
        <v>403</v>
      </c>
      <c r="C466" s="249">
        <v>87.612654004058356</v>
      </c>
    </row>
    <row r="467" spans="2:3" x14ac:dyDescent="0.75">
      <c r="B467" s="250">
        <v>404</v>
      </c>
      <c r="C467" s="249">
        <v>160.72161679130943</v>
      </c>
    </row>
    <row r="468" spans="2:3" x14ac:dyDescent="0.75">
      <c r="B468" s="250">
        <v>405</v>
      </c>
      <c r="C468" s="249">
        <v>90.477694610547275</v>
      </c>
    </row>
    <row r="469" spans="2:3" x14ac:dyDescent="0.75">
      <c r="B469" s="250">
        <v>406</v>
      </c>
      <c r="C469" s="249">
        <v>113.15960492496973</v>
      </c>
    </row>
    <row r="470" spans="2:3" x14ac:dyDescent="0.75">
      <c r="B470" s="250">
        <v>407</v>
      </c>
      <c r="C470" s="249">
        <v>151.98846580565953</v>
      </c>
    </row>
    <row r="471" spans="2:3" x14ac:dyDescent="0.75">
      <c r="B471" s="250">
        <v>408</v>
      </c>
      <c r="C471" s="249">
        <v>131.3904218600955</v>
      </c>
    </row>
    <row r="472" spans="2:3" x14ac:dyDescent="0.75">
      <c r="B472" s="250">
        <v>409</v>
      </c>
      <c r="C472" s="249">
        <v>135.91554081877121</v>
      </c>
    </row>
    <row r="473" spans="2:3" x14ac:dyDescent="0.75">
      <c r="B473" s="250">
        <v>410</v>
      </c>
      <c r="C473" s="249">
        <v>72.112682750771839</v>
      </c>
    </row>
    <row r="474" spans="2:3" x14ac:dyDescent="0.75">
      <c r="B474" s="250">
        <v>411</v>
      </c>
      <c r="C474" s="249">
        <v>118.43574630331797</v>
      </c>
    </row>
    <row r="475" spans="2:3" x14ac:dyDescent="0.75">
      <c r="B475" s="250">
        <v>412</v>
      </c>
      <c r="C475" s="249">
        <v>117.06638341205111</v>
      </c>
    </row>
    <row r="476" spans="2:3" x14ac:dyDescent="0.75">
      <c r="B476" s="250">
        <v>413</v>
      </c>
      <c r="C476" s="249">
        <v>97.707290437907815</v>
      </c>
    </row>
    <row r="477" spans="2:3" x14ac:dyDescent="0.75">
      <c r="B477" s="250">
        <v>414</v>
      </c>
      <c r="C477" s="249">
        <v>151.33374080643304</v>
      </c>
    </row>
    <row r="478" spans="2:3" x14ac:dyDescent="0.75">
      <c r="B478" s="250">
        <v>415</v>
      </c>
      <c r="C478" s="249">
        <v>150.98589553679031</v>
      </c>
    </row>
    <row r="479" spans="2:3" x14ac:dyDescent="0.75">
      <c r="B479" s="250">
        <v>416</v>
      </c>
      <c r="C479" s="249">
        <v>83.015039402871949</v>
      </c>
    </row>
    <row r="480" spans="2:3" x14ac:dyDescent="0.75">
      <c r="B480" s="250">
        <v>417</v>
      </c>
      <c r="C480" s="249">
        <v>142.44173549725096</v>
      </c>
    </row>
    <row r="481" spans="2:3" x14ac:dyDescent="0.75">
      <c r="B481" s="250">
        <v>418</v>
      </c>
      <c r="C481" s="249">
        <v>95.836174762461539</v>
      </c>
    </row>
    <row r="482" spans="2:3" x14ac:dyDescent="0.75">
      <c r="B482" s="250">
        <v>419</v>
      </c>
      <c r="C482" s="249">
        <v>121.86051481366337</v>
      </c>
    </row>
    <row r="483" spans="2:3" x14ac:dyDescent="0.75">
      <c r="B483" s="250">
        <v>420</v>
      </c>
      <c r="C483" s="249">
        <v>104.69608240961357</v>
      </c>
    </row>
    <row r="484" spans="2:3" x14ac:dyDescent="0.75">
      <c r="B484" s="250">
        <v>421</v>
      </c>
      <c r="C484" s="249">
        <v>146.46136159902045</v>
      </c>
    </row>
    <row r="485" spans="2:3" x14ac:dyDescent="0.75">
      <c r="B485" s="250">
        <v>422</v>
      </c>
      <c r="C485" s="249">
        <v>144.30298666112341</v>
      </c>
    </row>
    <row r="486" spans="2:3" x14ac:dyDescent="0.75">
      <c r="B486" s="250">
        <v>423</v>
      </c>
      <c r="C486" s="249">
        <v>128.71481847526974</v>
      </c>
    </row>
    <row r="487" spans="2:3" x14ac:dyDescent="0.75">
      <c r="B487" s="250">
        <v>424</v>
      </c>
      <c r="C487" s="249">
        <v>85.352470765473939</v>
      </c>
    </row>
    <row r="488" spans="2:3" x14ac:dyDescent="0.75">
      <c r="B488" s="250">
        <v>425</v>
      </c>
      <c r="C488" s="249">
        <v>75.353256524320614</v>
      </c>
    </row>
    <row r="489" spans="2:3" x14ac:dyDescent="0.75">
      <c r="B489" s="250">
        <v>426</v>
      </c>
      <c r="C489" s="249">
        <v>122.74742135166478</v>
      </c>
    </row>
    <row r="490" spans="2:3" x14ac:dyDescent="0.75">
      <c r="B490" s="250">
        <v>427</v>
      </c>
      <c r="C490" s="249">
        <v>134.28260162427583</v>
      </c>
    </row>
    <row r="491" spans="2:3" x14ac:dyDescent="0.75">
      <c r="B491" s="250">
        <v>428</v>
      </c>
      <c r="C491" s="249">
        <v>179.49004188067448</v>
      </c>
    </row>
    <row r="492" spans="2:3" x14ac:dyDescent="0.75">
      <c r="B492" s="250">
        <v>429</v>
      </c>
      <c r="C492" s="249">
        <v>98.365919208769014</v>
      </c>
    </row>
    <row r="493" spans="2:3" x14ac:dyDescent="0.75">
      <c r="B493" s="250">
        <v>430</v>
      </c>
      <c r="C493" s="249">
        <v>130.0154330556511</v>
      </c>
    </row>
    <row r="494" spans="2:3" x14ac:dyDescent="0.75">
      <c r="B494" s="250">
        <v>431</v>
      </c>
      <c r="C494" s="249">
        <v>118.9127943803929</v>
      </c>
    </row>
    <row r="495" spans="2:3" x14ac:dyDescent="0.75">
      <c r="B495" s="250">
        <v>432</v>
      </c>
      <c r="C495" s="249">
        <v>112.99548298642372</v>
      </c>
    </row>
    <row r="496" spans="2:3" x14ac:dyDescent="0.75">
      <c r="B496" s="250">
        <v>433</v>
      </c>
      <c r="C496" s="249">
        <v>134.82847131884313</v>
      </c>
    </row>
    <row r="497" spans="2:3" x14ac:dyDescent="0.75">
      <c r="B497" s="250">
        <v>434</v>
      </c>
      <c r="C497" s="249">
        <v>136.327439792501</v>
      </c>
    </row>
    <row r="498" spans="2:3" x14ac:dyDescent="0.75">
      <c r="B498" s="250">
        <v>435</v>
      </c>
      <c r="C498" s="249">
        <v>100.1715683513858</v>
      </c>
    </row>
    <row r="499" spans="2:3" x14ac:dyDescent="0.75">
      <c r="B499" s="250">
        <v>436</v>
      </c>
      <c r="C499" s="249">
        <v>94.705136028768777</v>
      </c>
    </row>
    <row r="500" spans="2:3" x14ac:dyDescent="0.75">
      <c r="B500" s="250">
        <v>437</v>
      </c>
      <c r="C500" s="249">
        <v>138.46359960478844</v>
      </c>
    </row>
    <row r="501" spans="2:3" x14ac:dyDescent="0.75">
      <c r="B501" s="250">
        <v>438</v>
      </c>
      <c r="C501" s="249">
        <v>93.567857381837172</v>
      </c>
    </row>
    <row r="502" spans="2:3" x14ac:dyDescent="0.75">
      <c r="B502" s="250">
        <v>439</v>
      </c>
      <c r="C502" s="249">
        <v>126.26790891310318</v>
      </c>
    </row>
    <row r="503" spans="2:3" x14ac:dyDescent="0.75">
      <c r="B503" s="250">
        <v>440</v>
      </c>
      <c r="C503" s="249">
        <v>132.66626063101768</v>
      </c>
    </row>
    <row r="504" spans="2:3" x14ac:dyDescent="0.75">
      <c r="B504" s="250">
        <v>441</v>
      </c>
      <c r="C504" s="249">
        <v>128.11067292606495</v>
      </c>
    </row>
    <row r="505" spans="2:3" x14ac:dyDescent="0.75">
      <c r="B505" s="250">
        <v>442</v>
      </c>
      <c r="C505" s="249">
        <v>140.58655131658662</v>
      </c>
    </row>
    <row r="506" spans="2:3" x14ac:dyDescent="0.75">
      <c r="B506" s="250">
        <v>443</v>
      </c>
      <c r="C506" s="249">
        <v>107.23691069121196</v>
      </c>
    </row>
    <row r="507" spans="2:3" x14ac:dyDescent="0.75">
      <c r="B507" s="250">
        <v>444</v>
      </c>
      <c r="C507" s="249">
        <v>125.55405147287456</v>
      </c>
    </row>
    <row r="508" spans="2:3" x14ac:dyDescent="0.75">
      <c r="B508" s="250">
        <v>445</v>
      </c>
      <c r="C508" s="249">
        <v>135.09249481382608</v>
      </c>
    </row>
    <row r="509" spans="2:3" x14ac:dyDescent="0.75">
      <c r="B509" s="250">
        <v>446</v>
      </c>
      <c r="C509" s="249">
        <v>143.26935938125965</v>
      </c>
    </row>
    <row r="510" spans="2:3" x14ac:dyDescent="0.75">
      <c r="B510" s="250">
        <v>447</v>
      </c>
      <c r="C510" s="249">
        <v>110.24193202081921</v>
      </c>
    </row>
    <row r="511" spans="2:3" x14ac:dyDescent="0.75">
      <c r="B511" s="250">
        <v>448</v>
      </c>
      <c r="C511" s="249">
        <v>110.98563050107812</v>
      </c>
    </row>
    <row r="512" spans="2:3" x14ac:dyDescent="0.75">
      <c r="B512" s="250">
        <v>449</v>
      </c>
      <c r="C512" s="249">
        <v>150.18783269159479</v>
      </c>
    </row>
    <row r="513" spans="2:3" x14ac:dyDescent="0.75">
      <c r="B513" s="250">
        <v>450</v>
      </c>
      <c r="C513" s="249">
        <v>105.04603674975314</v>
      </c>
    </row>
    <row r="514" spans="2:3" x14ac:dyDescent="0.75">
      <c r="B514" s="250">
        <v>451</v>
      </c>
      <c r="C514" s="249">
        <v>114.49135855613001</v>
      </c>
    </row>
    <row r="515" spans="2:3" x14ac:dyDescent="0.75">
      <c r="B515" s="250">
        <v>452</v>
      </c>
      <c r="C515" s="249">
        <v>131.84052792326094</v>
      </c>
    </row>
    <row r="516" spans="2:3" x14ac:dyDescent="0.75">
      <c r="B516" s="250">
        <v>453</v>
      </c>
      <c r="C516" s="249">
        <v>103.02573063945712</v>
      </c>
    </row>
    <row r="517" spans="2:3" x14ac:dyDescent="0.75">
      <c r="B517" s="250">
        <v>454</v>
      </c>
      <c r="C517" s="249">
        <v>128.7947294913964</v>
      </c>
    </row>
    <row r="518" spans="2:3" x14ac:dyDescent="0.75">
      <c r="B518" s="250">
        <v>455</v>
      </c>
      <c r="C518" s="249">
        <v>107.50034772688153</v>
      </c>
    </row>
    <row r="519" spans="2:3" x14ac:dyDescent="0.75">
      <c r="B519" s="250">
        <v>456</v>
      </c>
      <c r="C519" s="249">
        <v>129.49510809633136</v>
      </c>
    </row>
    <row r="520" spans="2:3" x14ac:dyDescent="0.75">
      <c r="B520" s="250">
        <v>457</v>
      </c>
      <c r="C520" s="249">
        <v>130.34772806592443</v>
      </c>
    </row>
    <row r="521" spans="2:3" x14ac:dyDescent="0.75">
      <c r="B521" s="250">
        <v>458</v>
      </c>
      <c r="C521" s="249">
        <v>151.38719496248106</v>
      </c>
    </row>
    <row r="522" spans="2:3" x14ac:dyDescent="0.75">
      <c r="B522" s="250">
        <v>459</v>
      </c>
      <c r="C522" s="249">
        <v>109.28100497566274</v>
      </c>
    </row>
    <row r="523" spans="2:3" x14ac:dyDescent="0.75">
      <c r="B523" s="250">
        <v>460</v>
      </c>
      <c r="C523" s="249">
        <v>95.38428637087749</v>
      </c>
    </row>
    <row r="524" spans="2:3" x14ac:dyDescent="0.75">
      <c r="B524" s="250">
        <v>461</v>
      </c>
      <c r="C524" s="249">
        <v>86.08752608012793</v>
      </c>
    </row>
    <row r="525" spans="2:3" x14ac:dyDescent="0.75">
      <c r="B525" s="250">
        <v>462</v>
      </c>
      <c r="C525" s="249">
        <v>83.840274985549982</v>
      </c>
    </row>
    <row r="526" spans="2:3" x14ac:dyDescent="0.75">
      <c r="B526" s="250">
        <v>463</v>
      </c>
      <c r="C526" s="249">
        <v>125.71852660341396</v>
      </c>
    </row>
    <row r="527" spans="2:3" x14ac:dyDescent="0.75">
      <c r="B527" s="250">
        <v>464</v>
      </c>
      <c r="C527" s="249">
        <v>166.72058920446133</v>
      </c>
    </row>
    <row r="528" spans="2:3" x14ac:dyDescent="0.75">
      <c r="B528" s="250">
        <v>465</v>
      </c>
      <c r="C528" s="249">
        <v>157.03724782870253</v>
      </c>
    </row>
    <row r="529" spans="2:3" x14ac:dyDescent="0.75">
      <c r="B529" s="250">
        <v>466</v>
      </c>
      <c r="C529" s="249">
        <v>98.835836080562416</v>
      </c>
    </row>
    <row r="530" spans="2:3" x14ac:dyDescent="0.75">
      <c r="B530" s="250">
        <v>467</v>
      </c>
      <c r="C530" s="249">
        <v>164.26118784980017</v>
      </c>
    </row>
    <row r="531" spans="2:3" x14ac:dyDescent="0.75">
      <c r="B531" s="250">
        <v>468</v>
      </c>
      <c r="C531" s="249">
        <v>89.801193962776139</v>
      </c>
    </row>
    <row r="532" spans="2:3" x14ac:dyDescent="0.75">
      <c r="B532" s="250">
        <v>469</v>
      </c>
      <c r="C532" s="249">
        <v>77.08528457510306</v>
      </c>
    </row>
    <row r="533" spans="2:3" x14ac:dyDescent="0.75">
      <c r="B533" s="250">
        <v>470</v>
      </c>
      <c r="C533" s="249">
        <v>152.36486657208641</v>
      </c>
    </row>
    <row r="534" spans="2:3" x14ac:dyDescent="0.75">
      <c r="B534" s="250">
        <v>471</v>
      </c>
      <c r="C534" s="249">
        <v>111.26717801288184</v>
      </c>
    </row>
    <row r="535" spans="2:3" x14ac:dyDescent="0.75">
      <c r="B535" s="250">
        <v>472</v>
      </c>
      <c r="C535" s="249">
        <v>106.67051951021755</v>
      </c>
    </row>
    <row r="536" spans="2:3" x14ac:dyDescent="0.75">
      <c r="B536" s="250">
        <v>473</v>
      </c>
      <c r="C536" s="249">
        <v>81.798726830446526</v>
      </c>
    </row>
    <row r="537" spans="2:3" x14ac:dyDescent="0.75">
      <c r="B537" s="250">
        <v>474</v>
      </c>
      <c r="C537" s="249">
        <v>114.77829387058237</v>
      </c>
    </row>
    <row r="538" spans="2:3" x14ac:dyDescent="0.75">
      <c r="B538" s="250">
        <v>475</v>
      </c>
      <c r="C538" s="249">
        <v>89.651540161256264</v>
      </c>
    </row>
    <row r="539" spans="2:3" x14ac:dyDescent="0.75">
      <c r="B539" s="250">
        <v>476</v>
      </c>
      <c r="C539" s="249">
        <v>157.26587204637792</v>
      </c>
    </row>
    <row r="540" spans="2:3" x14ac:dyDescent="0.75">
      <c r="B540" s="250">
        <v>477</v>
      </c>
      <c r="C540" s="249">
        <v>115.77722469007824</v>
      </c>
    </row>
    <row r="541" spans="2:3" x14ac:dyDescent="0.75">
      <c r="B541" s="250">
        <v>478</v>
      </c>
      <c r="C541" s="249">
        <v>108.04077691984153</v>
      </c>
    </row>
    <row r="542" spans="2:3" x14ac:dyDescent="0.75">
      <c r="B542" s="250">
        <v>479</v>
      </c>
      <c r="C542" s="249">
        <v>147.36628564786182</v>
      </c>
    </row>
    <row r="543" spans="2:3" x14ac:dyDescent="0.75">
      <c r="B543" s="250">
        <v>480</v>
      </c>
      <c r="C543" s="249">
        <v>129.95035212978715</v>
      </c>
    </row>
    <row r="544" spans="2:3" x14ac:dyDescent="0.75">
      <c r="B544" s="250">
        <v>481</v>
      </c>
      <c r="C544" s="249">
        <v>117.19724464730825</v>
      </c>
    </row>
    <row r="545" spans="2:3" x14ac:dyDescent="0.75">
      <c r="B545" s="250">
        <v>482</v>
      </c>
      <c r="C545" s="249">
        <v>176.44448367220235</v>
      </c>
    </row>
    <row r="546" spans="2:3" x14ac:dyDescent="0.75">
      <c r="B546" s="250">
        <v>483</v>
      </c>
      <c r="C546" s="249">
        <v>105.20925667051681</v>
      </c>
    </row>
    <row r="547" spans="2:3" x14ac:dyDescent="0.75">
      <c r="B547" s="250">
        <v>484</v>
      </c>
      <c r="C547" s="249">
        <v>92.094978847070109</v>
      </c>
    </row>
    <row r="548" spans="2:3" x14ac:dyDescent="0.75">
      <c r="B548" s="250">
        <v>485</v>
      </c>
      <c r="C548" s="249">
        <v>95.434520147260656</v>
      </c>
    </row>
    <row r="549" spans="2:3" x14ac:dyDescent="0.75">
      <c r="B549" s="250">
        <v>486</v>
      </c>
      <c r="C549" s="249">
        <v>136.68264380328969</v>
      </c>
    </row>
    <row r="550" spans="2:3" x14ac:dyDescent="0.75">
      <c r="B550" s="250">
        <v>487</v>
      </c>
      <c r="C550" s="249">
        <v>137.70225708821391</v>
      </c>
    </row>
    <row r="551" spans="2:3" x14ac:dyDescent="0.75">
      <c r="B551" s="250">
        <v>488</v>
      </c>
      <c r="C551" s="249">
        <v>58.861455846040194</v>
      </c>
    </row>
    <row r="552" spans="2:3" x14ac:dyDescent="0.75">
      <c r="B552" s="250">
        <v>489</v>
      </c>
      <c r="C552" s="249">
        <v>142.4717163773179</v>
      </c>
    </row>
    <row r="553" spans="2:3" x14ac:dyDescent="0.75">
      <c r="B553" s="250">
        <v>490</v>
      </c>
      <c r="C553" s="249">
        <v>101.59534352675972</v>
      </c>
    </row>
    <row r="554" spans="2:3" x14ac:dyDescent="0.75">
      <c r="B554" s="250">
        <v>491</v>
      </c>
      <c r="C554" s="249">
        <v>95.267391323582075</v>
      </c>
    </row>
    <row r="555" spans="2:3" x14ac:dyDescent="0.75">
      <c r="B555" s="250">
        <v>492</v>
      </c>
      <c r="C555" s="249">
        <v>150.83572396193824</v>
      </c>
    </row>
    <row r="556" spans="2:3" x14ac:dyDescent="0.75">
      <c r="B556" s="250">
        <v>493</v>
      </c>
      <c r="C556" s="249">
        <v>128.04981704940644</v>
      </c>
    </row>
    <row r="557" spans="2:3" x14ac:dyDescent="0.75">
      <c r="B557" s="250">
        <v>494</v>
      </c>
      <c r="C557" s="249">
        <v>111.97379573079415</v>
      </c>
    </row>
    <row r="558" spans="2:3" x14ac:dyDescent="0.75">
      <c r="B558" s="250">
        <v>495</v>
      </c>
      <c r="C558" s="249">
        <v>113.28498749235234</v>
      </c>
    </row>
    <row r="559" spans="2:3" x14ac:dyDescent="0.75">
      <c r="B559" s="250">
        <v>496</v>
      </c>
      <c r="C559" s="249">
        <v>154.05080201675901</v>
      </c>
    </row>
    <row r="560" spans="2:3" x14ac:dyDescent="0.75">
      <c r="B560" s="250">
        <v>497</v>
      </c>
      <c r="C560" s="249">
        <v>98.218559221862677</v>
      </c>
    </row>
    <row r="561" spans="2:3" x14ac:dyDescent="0.75">
      <c r="B561" s="250">
        <v>498</v>
      </c>
      <c r="C561" s="249">
        <v>112.3589784704514</v>
      </c>
    </row>
    <row r="562" spans="2:3" x14ac:dyDescent="0.75">
      <c r="B562" s="250">
        <v>499</v>
      </c>
      <c r="C562" s="249">
        <v>112.084671122751</v>
      </c>
    </row>
    <row r="563" spans="2:3" x14ac:dyDescent="0.75">
      <c r="B563" s="250">
        <v>500</v>
      </c>
      <c r="C563" s="249">
        <v>174.3526070715364</v>
      </c>
    </row>
    <row r="564" spans="2:3" x14ac:dyDescent="0.75">
      <c r="B564" s="250">
        <v>501</v>
      </c>
      <c r="C564" s="249">
        <v>111.06818746344445</v>
      </c>
    </row>
    <row r="565" spans="2:3" x14ac:dyDescent="0.75">
      <c r="B565" s="250">
        <v>502</v>
      </c>
      <c r="C565" s="249">
        <v>98.549184277258775</v>
      </c>
    </row>
    <row r="566" spans="2:3" x14ac:dyDescent="0.75">
      <c r="B566" s="250">
        <v>503</v>
      </c>
      <c r="C566" s="249">
        <v>175.39320251046217</v>
      </c>
    </row>
    <row r="567" spans="2:3" x14ac:dyDescent="0.75">
      <c r="B567" s="250">
        <v>504</v>
      </c>
      <c r="C567" s="249">
        <v>150.32054082504195</v>
      </c>
    </row>
    <row r="568" spans="2:3" x14ac:dyDescent="0.75">
      <c r="B568" s="250">
        <v>505</v>
      </c>
      <c r="C568" s="249">
        <v>97.410915252521733</v>
      </c>
    </row>
    <row r="569" spans="2:3" x14ac:dyDescent="0.75">
      <c r="B569" s="250">
        <v>506</v>
      </c>
      <c r="C569" s="249">
        <v>111.88179104988123</v>
      </c>
    </row>
    <row r="570" spans="2:3" x14ac:dyDescent="0.75">
      <c r="B570" s="250">
        <v>507</v>
      </c>
      <c r="C570" s="249">
        <v>136.27821759495993</v>
      </c>
    </row>
    <row r="571" spans="2:3" x14ac:dyDescent="0.75">
      <c r="B571" s="250">
        <v>508</v>
      </c>
      <c r="C571" s="249">
        <v>146.41855533339015</v>
      </c>
    </row>
    <row r="572" spans="2:3" x14ac:dyDescent="0.75">
      <c r="B572" s="250">
        <v>509</v>
      </c>
      <c r="C572" s="249">
        <v>125.03039906888903</v>
      </c>
    </row>
    <row r="573" spans="2:3" x14ac:dyDescent="0.75">
      <c r="B573" s="250">
        <v>510</v>
      </c>
      <c r="C573" s="249">
        <v>161.42650333430248</v>
      </c>
    </row>
    <row r="574" spans="2:3" x14ac:dyDescent="0.75">
      <c r="B574" s="250">
        <v>511</v>
      </c>
      <c r="C574" s="249">
        <v>99.221773178100818</v>
      </c>
    </row>
    <row r="575" spans="2:3" x14ac:dyDescent="0.75">
      <c r="B575" s="250">
        <v>512</v>
      </c>
      <c r="C575" s="249">
        <v>106.86852196442896</v>
      </c>
    </row>
    <row r="576" spans="2:3" x14ac:dyDescent="0.75">
      <c r="B576" s="250">
        <v>513</v>
      </c>
      <c r="C576" s="249">
        <v>106.88111312544875</v>
      </c>
    </row>
    <row r="577" spans="2:3" x14ac:dyDescent="0.75">
      <c r="B577" s="250">
        <v>514</v>
      </c>
      <c r="C577" s="249">
        <v>120.99705570908546</v>
      </c>
    </row>
    <row r="578" spans="2:3" x14ac:dyDescent="0.75">
      <c r="B578" s="250">
        <v>515</v>
      </c>
      <c r="C578" s="249">
        <v>109.96932092681735</v>
      </c>
    </row>
    <row r="579" spans="2:3" x14ac:dyDescent="0.75">
      <c r="B579" s="250">
        <v>516</v>
      </c>
      <c r="C579" s="249">
        <v>92.416517087710702</v>
      </c>
    </row>
    <row r="580" spans="2:3" x14ac:dyDescent="0.75">
      <c r="B580" s="250">
        <v>517</v>
      </c>
      <c r="C580" s="249">
        <v>80.009439287229938</v>
      </c>
    </row>
    <row r="581" spans="2:3" x14ac:dyDescent="0.75">
      <c r="B581" s="250">
        <v>518</v>
      </c>
      <c r="C581" s="249">
        <v>67.913666258098928</v>
      </c>
    </row>
    <row r="582" spans="2:3" x14ac:dyDescent="0.75">
      <c r="B582" s="250">
        <v>519</v>
      </c>
      <c r="C582" s="249">
        <v>143.30400468905253</v>
      </c>
    </row>
    <row r="583" spans="2:3" x14ac:dyDescent="0.75">
      <c r="B583" s="250">
        <v>520</v>
      </c>
      <c r="C583" s="249">
        <v>128.15670587662945</v>
      </c>
    </row>
    <row r="584" spans="2:3" x14ac:dyDescent="0.75">
      <c r="B584" s="250">
        <v>521</v>
      </c>
      <c r="C584" s="249">
        <v>126.40594504043769</v>
      </c>
    </row>
    <row r="585" spans="2:3" x14ac:dyDescent="0.75">
      <c r="B585" s="250">
        <v>522</v>
      </c>
      <c r="C585" s="249">
        <v>95.050954138592815</v>
      </c>
    </row>
    <row r="586" spans="2:3" x14ac:dyDescent="0.75">
      <c r="B586" s="250">
        <v>523</v>
      </c>
      <c r="C586" s="249">
        <v>82.866632340940313</v>
      </c>
    </row>
    <row r="587" spans="2:3" x14ac:dyDescent="0.75">
      <c r="B587" s="250">
        <v>524</v>
      </c>
      <c r="C587" s="249">
        <v>40.240470827091372</v>
      </c>
    </row>
    <row r="588" spans="2:3" x14ac:dyDescent="0.75">
      <c r="B588" s="250">
        <v>525</v>
      </c>
      <c r="C588" s="249">
        <v>119.92349630440633</v>
      </c>
    </row>
    <row r="589" spans="2:3" x14ac:dyDescent="0.75">
      <c r="B589" s="250">
        <v>526</v>
      </c>
      <c r="C589" s="249">
        <v>112.7640871881367</v>
      </c>
    </row>
    <row r="590" spans="2:3" x14ac:dyDescent="0.75">
      <c r="B590" s="250">
        <v>527</v>
      </c>
      <c r="C590" s="249">
        <v>119.57103000213029</v>
      </c>
    </row>
    <row r="591" spans="2:3" x14ac:dyDescent="0.75">
      <c r="B591" s="250">
        <v>528</v>
      </c>
      <c r="C591" s="249">
        <v>107.60807548435935</v>
      </c>
    </row>
    <row r="592" spans="2:3" x14ac:dyDescent="0.75">
      <c r="B592" s="250">
        <v>529</v>
      </c>
      <c r="C592" s="249">
        <v>133.70990023730346</v>
      </c>
    </row>
    <row r="593" spans="2:3" x14ac:dyDescent="0.75">
      <c r="B593" s="250">
        <v>530</v>
      </c>
      <c r="C593" s="249">
        <v>138.80372121705818</v>
      </c>
    </row>
    <row r="594" spans="2:3" x14ac:dyDescent="0.75">
      <c r="B594" s="250">
        <v>531</v>
      </c>
      <c r="C594" s="249">
        <v>153.85271666370801</v>
      </c>
    </row>
    <row r="595" spans="2:3" x14ac:dyDescent="0.75">
      <c r="B595" s="250">
        <v>532</v>
      </c>
      <c r="C595" s="249">
        <v>161.45688015623591</v>
      </c>
    </row>
    <row r="596" spans="2:3" x14ac:dyDescent="0.75">
      <c r="B596" s="250">
        <v>533</v>
      </c>
      <c r="C596" s="249">
        <v>136.79278558451657</v>
      </c>
    </row>
    <row r="597" spans="2:3" x14ac:dyDescent="0.75">
      <c r="B597" s="250">
        <v>534</v>
      </c>
      <c r="C597" s="249">
        <v>144.37714126999538</v>
      </c>
    </row>
    <row r="598" spans="2:3" x14ac:dyDescent="0.75">
      <c r="B598" s="250">
        <v>535</v>
      </c>
      <c r="C598" s="249">
        <v>78.283168604569937</v>
      </c>
    </row>
    <row r="599" spans="2:3" x14ac:dyDescent="0.75">
      <c r="B599" s="250">
        <v>536</v>
      </c>
      <c r="C599" s="249">
        <v>127.38031754132793</v>
      </c>
    </row>
    <row r="600" spans="2:3" x14ac:dyDescent="0.75">
      <c r="B600" s="250">
        <v>537</v>
      </c>
      <c r="C600" s="249">
        <v>126.47589207451473</v>
      </c>
    </row>
    <row r="601" spans="2:3" x14ac:dyDescent="0.75">
      <c r="B601" s="250">
        <v>538</v>
      </c>
      <c r="C601" s="249">
        <v>132.46284304993753</v>
      </c>
    </row>
    <row r="602" spans="2:3" x14ac:dyDescent="0.75">
      <c r="B602" s="250">
        <v>539</v>
      </c>
      <c r="C602" s="249">
        <v>99.961365008404144</v>
      </c>
    </row>
    <row r="603" spans="2:3" x14ac:dyDescent="0.75">
      <c r="B603" s="250">
        <v>540</v>
      </c>
      <c r="C603" s="249">
        <v>136.11449753596668</v>
      </c>
    </row>
    <row r="604" spans="2:3" x14ac:dyDescent="0.75">
      <c r="B604" s="250">
        <v>541</v>
      </c>
      <c r="C604" s="249">
        <v>128.55007545677384</v>
      </c>
    </row>
    <row r="605" spans="2:3" x14ac:dyDescent="0.75">
      <c r="B605" s="250">
        <v>542</v>
      </c>
      <c r="C605" s="249">
        <v>122.48051617988729</v>
      </c>
    </row>
    <row r="606" spans="2:3" x14ac:dyDescent="0.75">
      <c r="B606" s="250">
        <v>543</v>
      </c>
      <c r="C606" s="249">
        <v>106.31305853764582</v>
      </c>
    </row>
    <row r="607" spans="2:3" x14ac:dyDescent="0.75">
      <c r="B607" s="250">
        <v>544</v>
      </c>
      <c r="C607" s="249">
        <v>98.573164663455742</v>
      </c>
    </row>
    <row r="608" spans="2:3" x14ac:dyDescent="0.75">
      <c r="B608" s="250">
        <v>545</v>
      </c>
      <c r="C608" s="249">
        <v>142.46478563555368</v>
      </c>
    </row>
    <row r="609" spans="2:3" x14ac:dyDescent="0.75">
      <c r="B609" s="250">
        <v>546</v>
      </c>
      <c r="C609" s="249">
        <v>165.32021395206795</v>
      </c>
    </row>
    <row r="610" spans="2:3" x14ac:dyDescent="0.75">
      <c r="B610" s="250">
        <v>547</v>
      </c>
      <c r="C610" s="249">
        <v>131.47515068146294</v>
      </c>
    </row>
    <row r="611" spans="2:3" x14ac:dyDescent="0.75">
      <c r="B611" s="250">
        <v>548</v>
      </c>
      <c r="C611" s="249">
        <v>111.31282928075987</v>
      </c>
    </row>
    <row r="612" spans="2:3" x14ac:dyDescent="0.75">
      <c r="B612" s="250">
        <v>549</v>
      </c>
      <c r="C612" s="249">
        <v>132.3288672780287</v>
      </c>
    </row>
    <row r="613" spans="2:3" x14ac:dyDescent="0.75">
      <c r="B613" s="250">
        <v>550</v>
      </c>
      <c r="C613" s="249">
        <v>109.21273234703158</v>
      </c>
    </row>
    <row r="614" spans="2:3" x14ac:dyDescent="0.75">
      <c r="B614" s="250">
        <v>551</v>
      </c>
      <c r="C614" s="249">
        <v>116.83890512323629</v>
      </c>
    </row>
    <row r="615" spans="2:3" x14ac:dyDescent="0.75">
      <c r="B615" s="250">
        <v>552</v>
      </c>
      <c r="C615" s="249">
        <v>122.17340198440932</v>
      </c>
    </row>
    <row r="616" spans="2:3" x14ac:dyDescent="0.75">
      <c r="B616" s="250">
        <v>553</v>
      </c>
      <c r="C616" s="249">
        <v>121.62604363742655</v>
      </c>
    </row>
    <row r="617" spans="2:3" x14ac:dyDescent="0.75">
      <c r="B617" s="250">
        <v>554</v>
      </c>
      <c r="C617" s="249">
        <v>138.24395580247358</v>
      </c>
    </row>
    <row r="618" spans="2:3" x14ac:dyDescent="0.75">
      <c r="B618" s="250">
        <v>555</v>
      </c>
      <c r="C618" s="249">
        <v>139.21410576230866</v>
      </c>
    </row>
    <row r="619" spans="2:3" x14ac:dyDescent="0.75">
      <c r="B619" s="250">
        <v>556</v>
      </c>
      <c r="C619" s="249">
        <v>119.23474945131579</v>
      </c>
    </row>
    <row r="620" spans="2:3" x14ac:dyDescent="0.75">
      <c r="B620" s="250">
        <v>557</v>
      </c>
      <c r="C620" s="249">
        <v>142.80431931900455</v>
      </c>
    </row>
    <row r="621" spans="2:3" x14ac:dyDescent="0.75">
      <c r="B621" s="250">
        <v>558</v>
      </c>
      <c r="C621" s="249">
        <v>105.6118862508844</v>
      </c>
    </row>
    <row r="622" spans="2:3" x14ac:dyDescent="0.75">
      <c r="B622" s="250">
        <v>559</v>
      </c>
      <c r="C622" s="249">
        <v>84.589134993252898</v>
      </c>
    </row>
    <row r="623" spans="2:3" x14ac:dyDescent="0.75">
      <c r="B623" s="250">
        <v>560</v>
      </c>
      <c r="C623" s="249">
        <v>142.28916911532792</v>
      </c>
    </row>
    <row r="624" spans="2:3" x14ac:dyDescent="0.75">
      <c r="B624" s="250">
        <v>561</v>
      </c>
      <c r="C624" s="249">
        <v>144.25910783428787</v>
      </c>
    </row>
    <row r="625" spans="2:3" x14ac:dyDescent="0.75">
      <c r="B625" s="250">
        <v>562</v>
      </c>
      <c r="C625" s="249">
        <v>121.18905694195654</v>
      </c>
    </row>
    <row r="626" spans="2:3" x14ac:dyDescent="0.75">
      <c r="B626" s="250">
        <v>563</v>
      </c>
      <c r="C626" s="249">
        <v>114.20836615042012</v>
      </c>
    </row>
    <row r="627" spans="2:3" x14ac:dyDescent="0.75">
      <c r="B627" s="250">
        <v>564</v>
      </c>
      <c r="C627" s="249">
        <v>144.92764153172854</v>
      </c>
    </row>
    <row r="628" spans="2:3" x14ac:dyDescent="0.75">
      <c r="B628" s="250">
        <v>565</v>
      </c>
      <c r="C628" s="249">
        <v>162.95066235242149</v>
      </c>
    </row>
    <row r="629" spans="2:3" x14ac:dyDescent="0.75">
      <c r="B629" s="250">
        <v>566</v>
      </c>
      <c r="C629" s="249">
        <v>128.51123979149548</v>
      </c>
    </row>
    <row r="630" spans="2:3" x14ac:dyDescent="0.75">
      <c r="B630" s="250">
        <v>567</v>
      </c>
      <c r="C630" s="249">
        <v>136.67834162224412</v>
      </c>
    </row>
    <row r="631" spans="2:3" x14ac:dyDescent="0.75">
      <c r="B631" s="250">
        <v>568</v>
      </c>
      <c r="C631" s="249">
        <v>132.77561044091215</v>
      </c>
    </row>
    <row r="632" spans="2:3" x14ac:dyDescent="0.75">
      <c r="B632" s="250">
        <v>569</v>
      </c>
      <c r="C632" s="249">
        <v>142.24048474998185</v>
      </c>
    </row>
    <row r="633" spans="2:3" x14ac:dyDescent="0.75">
      <c r="B633" s="250">
        <v>570</v>
      </c>
      <c r="C633" s="249">
        <v>90.975206526736613</v>
      </c>
    </row>
    <row r="634" spans="2:3" x14ac:dyDescent="0.75">
      <c r="B634" s="250">
        <v>571</v>
      </c>
      <c r="C634" s="249">
        <v>181.70238311665054</v>
      </c>
    </row>
    <row r="635" spans="2:3" x14ac:dyDescent="0.75">
      <c r="B635" s="250">
        <v>572</v>
      </c>
      <c r="C635" s="249">
        <v>111.86441328543185</v>
      </c>
    </row>
    <row r="636" spans="2:3" x14ac:dyDescent="0.75">
      <c r="B636" s="250">
        <v>573</v>
      </c>
      <c r="C636" s="249">
        <v>144.05247467639975</v>
      </c>
    </row>
    <row r="637" spans="2:3" x14ac:dyDescent="0.75">
      <c r="B637" s="250">
        <v>574</v>
      </c>
      <c r="C637" s="249">
        <v>103.12456419396244</v>
      </c>
    </row>
    <row r="638" spans="2:3" x14ac:dyDescent="0.75">
      <c r="B638" s="250">
        <v>575</v>
      </c>
      <c r="C638" s="249">
        <v>136.28133448526376</v>
      </c>
    </row>
    <row r="639" spans="2:3" x14ac:dyDescent="0.75">
      <c r="B639" s="250">
        <v>576</v>
      </c>
      <c r="C639" s="249">
        <v>147.62799485566029</v>
      </c>
    </row>
    <row r="640" spans="2:3" x14ac:dyDescent="0.75">
      <c r="B640" s="250">
        <v>577</v>
      </c>
      <c r="C640" s="249">
        <v>127.26887852721194</v>
      </c>
    </row>
    <row r="641" spans="2:3" x14ac:dyDescent="0.75">
      <c r="B641" s="250">
        <v>578</v>
      </c>
      <c r="C641" s="249">
        <v>127.46546966881823</v>
      </c>
    </row>
    <row r="642" spans="2:3" x14ac:dyDescent="0.75">
      <c r="B642" s="250">
        <v>579</v>
      </c>
      <c r="C642" s="249">
        <v>88.681017689962573</v>
      </c>
    </row>
    <row r="643" spans="2:3" x14ac:dyDescent="0.75">
      <c r="B643" s="250">
        <v>580</v>
      </c>
      <c r="C643" s="249">
        <v>124.29169044877848</v>
      </c>
    </row>
    <row r="644" spans="2:3" x14ac:dyDescent="0.75">
      <c r="B644" s="250">
        <v>581</v>
      </c>
      <c r="C644" s="249">
        <v>79.549007280715188</v>
      </c>
    </row>
    <row r="645" spans="2:3" x14ac:dyDescent="0.75">
      <c r="B645" s="250">
        <v>582</v>
      </c>
      <c r="C645" s="249">
        <v>147.2166379121162</v>
      </c>
    </row>
    <row r="646" spans="2:3" x14ac:dyDescent="0.75">
      <c r="B646" s="250">
        <v>583</v>
      </c>
      <c r="C646" s="249">
        <v>98.590540052563256</v>
      </c>
    </row>
    <row r="647" spans="2:3" x14ac:dyDescent="0.75">
      <c r="B647" s="250">
        <v>584</v>
      </c>
      <c r="C647" s="249">
        <v>142.31624891348474</v>
      </c>
    </row>
    <row r="648" spans="2:3" x14ac:dyDescent="0.75">
      <c r="B648" s="250">
        <v>585</v>
      </c>
      <c r="C648" s="249">
        <v>86.554939395396957</v>
      </c>
    </row>
    <row r="649" spans="2:3" x14ac:dyDescent="0.75">
      <c r="B649" s="250">
        <v>586</v>
      </c>
      <c r="C649" s="249">
        <v>137.99628421497661</v>
      </c>
    </row>
    <row r="650" spans="2:3" x14ac:dyDescent="0.75">
      <c r="B650" s="250">
        <v>587</v>
      </c>
      <c r="C650" s="249">
        <v>121.43714480602495</v>
      </c>
    </row>
    <row r="651" spans="2:3" x14ac:dyDescent="0.75">
      <c r="B651" s="250">
        <v>588</v>
      </c>
      <c r="C651" s="249">
        <v>94.092714863410947</v>
      </c>
    </row>
    <row r="652" spans="2:3" x14ac:dyDescent="0.75">
      <c r="B652" s="250">
        <v>589</v>
      </c>
      <c r="C652" s="249">
        <v>107.25845832934236</v>
      </c>
    </row>
    <row r="653" spans="2:3" x14ac:dyDescent="0.75">
      <c r="B653" s="250">
        <v>590</v>
      </c>
      <c r="C653" s="249">
        <v>98.663786187938456</v>
      </c>
    </row>
    <row r="654" spans="2:3" x14ac:dyDescent="0.75">
      <c r="B654" s="250">
        <v>591</v>
      </c>
      <c r="C654" s="249">
        <v>140.52406135487115</v>
      </c>
    </row>
    <row r="655" spans="2:3" x14ac:dyDescent="0.75">
      <c r="B655" s="250">
        <v>592</v>
      </c>
      <c r="C655" s="249">
        <v>87.20850082389731</v>
      </c>
    </row>
    <row r="656" spans="2:3" x14ac:dyDescent="0.75">
      <c r="B656" s="250">
        <v>593</v>
      </c>
      <c r="C656" s="249">
        <v>90.413816275483498</v>
      </c>
    </row>
    <row r="657" spans="2:3" x14ac:dyDescent="0.75">
      <c r="B657" s="250">
        <v>594</v>
      </c>
      <c r="C657" s="249">
        <v>100.52735481921074</v>
      </c>
    </row>
    <row r="658" spans="2:3" x14ac:dyDescent="0.75">
      <c r="B658" s="250">
        <v>595</v>
      </c>
      <c r="C658" s="249">
        <v>181.97272790920593</v>
      </c>
    </row>
    <row r="659" spans="2:3" x14ac:dyDescent="0.75">
      <c r="B659" s="250">
        <v>596</v>
      </c>
      <c r="C659" s="249">
        <v>105.05421949568536</v>
      </c>
    </row>
    <row r="660" spans="2:3" x14ac:dyDescent="0.75">
      <c r="B660" s="250">
        <v>597</v>
      </c>
      <c r="C660" s="249">
        <v>160.18687979016863</v>
      </c>
    </row>
    <row r="661" spans="2:3" x14ac:dyDescent="0.75">
      <c r="B661" s="250">
        <v>598</v>
      </c>
      <c r="C661" s="249">
        <v>155.23491900002921</v>
      </c>
    </row>
    <row r="662" spans="2:3" x14ac:dyDescent="0.75">
      <c r="B662" s="250">
        <v>599</v>
      </c>
      <c r="C662" s="249">
        <v>134.3956862386022</v>
      </c>
    </row>
    <row r="663" spans="2:3" x14ac:dyDescent="0.75">
      <c r="B663" s="250">
        <v>600</v>
      </c>
      <c r="C663" s="249">
        <v>157.56526711129206</v>
      </c>
    </row>
    <row r="664" spans="2:3" x14ac:dyDescent="0.75">
      <c r="B664" s="250">
        <v>601</v>
      </c>
      <c r="C664" s="249">
        <v>119.23960918234876</v>
      </c>
    </row>
    <row r="665" spans="2:3" x14ac:dyDescent="0.75">
      <c r="B665" s="250">
        <v>602</v>
      </c>
      <c r="C665" s="249">
        <v>121.33696034832842</v>
      </c>
    </row>
    <row r="666" spans="2:3" x14ac:dyDescent="0.75">
      <c r="B666" s="250">
        <v>603</v>
      </c>
      <c r="C666" s="249">
        <v>100.49534943488487</v>
      </c>
    </row>
    <row r="667" spans="2:3" x14ac:dyDescent="0.75">
      <c r="B667" s="250">
        <v>604</v>
      </c>
      <c r="C667" s="249">
        <v>116.86571682724869</v>
      </c>
    </row>
    <row r="668" spans="2:3" x14ac:dyDescent="0.75">
      <c r="B668" s="250">
        <v>605</v>
      </c>
      <c r="C668" s="249">
        <v>108.21360137773905</v>
      </c>
    </row>
    <row r="669" spans="2:3" x14ac:dyDescent="0.75">
      <c r="B669" s="250">
        <v>606</v>
      </c>
      <c r="C669" s="249">
        <v>67.670417564251537</v>
      </c>
    </row>
    <row r="670" spans="2:3" x14ac:dyDescent="0.75">
      <c r="B670" s="250">
        <v>607</v>
      </c>
      <c r="C670" s="249">
        <v>145.66720054810028</v>
      </c>
    </row>
    <row r="671" spans="2:3" x14ac:dyDescent="0.75">
      <c r="B671" s="250">
        <v>608</v>
      </c>
      <c r="C671" s="249">
        <v>140.371764634729</v>
      </c>
    </row>
    <row r="672" spans="2:3" x14ac:dyDescent="0.75">
      <c r="B672" s="250">
        <v>609</v>
      </c>
      <c r="C672" s="249">
        <v>137.59529021451829</v>
      </c>
    </row>
    <row r="673" spans="2:3" x14ac:dyDescent="0.75">
      <c r="B673" s="250">
        <v>610</v>
      </c>
      <c r="C673" s="249">
        <v>88.276987440704914</v>
      </c>
    </row>
    <row r="674" spans="2:3" x14ac:dyDescent="0.75">
      <c r="B674" s="250">
        <v>611</v>
      </c>
      <c r="C674" s="249">
        <v>92.277005655475364</v>
      </c>
    </row>
    <row r="675" spans="2:3" x14ac:dyDescent="0.75">
      <c r="B675" s="250">
        <v>612</v>
      </c>
      <c r="C675" s="249">
        <v>132.87884609389843</v>
      </c>
    </row>
    <row r="676" spans="2:3" x14ac:dyDescent="0.75">
      <c r="B676" s="250">
        <v>613</v>
      </c>
      <c r="C676" s="249">
        <v>161.59666781615209</v>
      </c>
    </row>
    <row r="677" spans="2:3" x14ac:dyDescent="0.75">
      <c r="B677" s="250">
        <v>614</v>
      </c>
      <c r="C677" s="249">
        <v>125.41000061859991</v>
      </c>
    </row>
    <row r="678" spans="2:3" x14ac:dyDescent="0.75">
      <c r="B678" s="250">
        <v>615</v>
      </c>
      <c r="C678" s="249">
        <v>109.58701476561914</v>
      </c>
    </row>
    <row r="679" spans="2:3" x14ac:dyDescent="0.75">
      <c r="B679" s="250">
        <v>616</v>
      </c>
      <c r="C679" s="249">
        <v>124.9740098768406</v>
      </c>
    </row>
    <row r="680" spans="2:3" x14ac:dyDescent="0.75">
      <c r="B680" s="250">
        <v>617</v>
      </c>
      <c r="C680" s="249">
        <v>123.46196869281479</v>
      </c>
    </row>
    <row r="681" spans="2:3" x14ac:dyDescent="0.75">
      <c r="B681" s="250">
        <v>618</v>
      </c>
      <c r="C681" s="249">
        <v>150.60503163410019</v>
      </c>
    </row>
    <row r="682" spans="2:3" x14ac:dyDescent="0.75">
      <c r="B682" s="250">
        <v>619</v>
      </c>
      <c r="C682" s="249">
        <v>121.71621668338025</v>
      </c>
    </row>
    <row r="683" spans="2:3" x14ac:dyDescent="0.75">
      <c r="B683" s="250">
        <v>620</v>
      </c>
      <c r="C683" s="249">
        <v>103.75573806551114</v>
      </c>
    </row>
    <row r="684" spans="2:3" x14ac:dyDescent="0.75">
      <c r="B684" s="250">
        <v>621</v>
      </c>
      <c r="C684" s="249">
        <v>103.54731460356231</v>
      </c>
    </row>
    <row r="685" spans="2:3" x14ac:dyDescent="0.75">
      <c r="B685" s="250">
        <v>622</v>
      </c>
      <c r="C685" s="249">
        <v>113.65900086744018</v>
      </c>
    </row>
    <row r="686" spans="2:3" x14ac:dyDescent="0.75">
      <c r="B686" s="250">
        <v>623</v>
      </c>
      <c r="C686" s="249">
        <v>133.66015119937637</v>
      </c>
    </row>
    <row r="687" spans="2:3" x14ac:dyDescent="0.75">
      <c r="B687" s="250">
        <v>624</v>
      </c>
      <c r="C687" s="249">
        <v>116.1420138781574</v>
      </c>
    </row>
    <row r="688" spans="2:3" x14ac:dyDescent="0.75">
      <c r="B688" s="250">
        <v>625</v>
      </c>
      <c r="C688" s="249">
        <v>99.102082691234443</v>
      </c>
    </row>
    <row r="689" spans="2:3" x14ac:dyDescent="0.75">
      <c r="B689" s="250">
        <v>626</v>
      </c>
      <c r="C689" s="249">
        <v>104.9259273976966</v>
      </c>
    </row>
    <row r="690" spans="2:3" x14ac:dyDescent="0.75">
      <c r="B690" s="250">
        <v>627</v>
      </c>
      <c r="C690" s="249">
        <v>90.231152943764414</v>
      </c>
    </row>
    <row r="691" spans="2:3" x14ac:dyDescent="0.75">
      <c r="B691" s="250">
        <v>628</v>
      </c>
      <c r="C691" s="249">
        <v>80.717490470429311</v>
      </c>
    </row>
    <row r="692" spans="2:3" x14ac:dyDescent="0.75">
      <c r="B692" s="250">
        <v>629</v>
      </c>
      <c r="C692" s="249">
        <v>106.30216505054007</v>
      </c>
    </row>
    <row r="693" spans="2:3" x14ac:dyDescent="0.75">
      <c r="B693" s="250">
        <v>630</v>
      </c>
      <c r="C693" s="249">
        <v>137.35740733960063</v>
      </c>
    </row>
    <row r="694" spans="2:3" x14ac:dyDescent="0.75">
      <c r="B694" s="250">
        <v>631</v>
      </c>
      <c r="C694" s="249">
        <v>165.64643003447887</v>
      </c>
    </row>
    <row r="695" spans="2:3" x14ac:dyDescent="0.75">
      <c r="B695" s="250">
        <v>632</v>
      </c>
      <c r="C695" s="249">
        <v>124.37026970717321</v>
      </c>
    </row>
    <row r="696" spans="2:3" x14ac:dyDescent="0.75">
      <c r="B696" s="250">
        <v>633</v>
      </c>
      <c r="C696" s="249">
        <v>129.59119649780482</v>
      </c>
    </row>
    <row r="697" spans="2:3" x14ac:dyDescent="0.75">
      <c r="B697" s="250">
        <v>634</v>
      </c>
      <c r="C697" s="249">
        <v>129.67593370293733</v>
      </c>
    </row>
    <row r="698" spans="2:3" x14ac:dyDescent="0.75">
      <c r="B698" s="250">
        <v>635</v>
      </c>
      <c r="C698" s="249">
        <v>135.67698339721284</v>
      </c>
    </row>
    <row r="699" spans="2:3" x14ac:dyDescent="0.75">
      <c r="B699" s="250">
        <v>636</v>
      </c>
      <c r="C699" s="249">
        <v>106.66842121597614</v>
      </c>
    </row>
    <row r="700" spans="2:3" x14ac:dyDescent="0.75">
      <c r="B700" s="250">
        <v>637</v>
      </c>
      <c r="C700" s="249">
        <v>93.567109085815446</v>
      </c>
    </row>
    <row r="701" spans="2:3" x14ac:dyDescent="0.75">
      <c r="B701" s="250">
        <v>638</v>
      </c>
      <c r="C701" s="249">
        <v>113.02055060706169</v>
      </c>
    </row>
    <row r="702" spans="2:3" x14ac:dyDescent="0.75">
      <c r="B702" s="250">
        <v>639</v>
      </c>
      <c r="C702" s="249">
        <v>180.86401273476187</v>
      </c>
    </row>
    <row r="703" spans="2:3" x14ac:dyDescent="0.75">
      <c r="B703" s="250">
        <v>640</v>
      </c>
      <c r="C703" s="249">
        <v>108.18758383234989</v>
      </c>
    </row>
    <row r="704" spans="2:3" x14ac:dyDescent="0.75">
      <c r="B704" s="250">
        <v>641</v>
      </c>
      <c r="C704" s="249">
        <v>126.36685819985436</v>
      </c>
    </row>
    <row r="705" spans="2:3" x14ac:dyDescent="0.75">
      <c r="B705" s="250">
        <v>642</v>
      </c>
      <c r="C705" s="249">
        <v>109.8008967627955</v>
      </c>
    </row>
    <row r="706" spans="2:3" x14ac:dyDescent="0.75">
      <c r="B706" s="250">
        <v>643</v>
      </c>
      <c r="C706" s="249">
        <v>124.71827809540041</v>
      </c>
    </row>
    <row r="707" spans="2:3" x14ac:dyDescent="0.75">
      <c r="B707" s="250">
        <v>644</v>
      </c>
      <c r="C707" s="249">
        <v>126.98915332104585</v>
      </c>
    </row>
    <row r="708" spans="2:3" x14ac:dyDescent="0.75">
      <c r="B708" s="250">
        <v>645</v>
      </c>
      <c r="C708" s="249">
        <v>127.61079141217148</v>
      </c>
    </row>
    <row r="709" spans="2:3" x14ac:dyDescent="0.75">
      <c r="B709" s="250">
        <v>646</v>
      </c>
      <c r="C709" s="249">
        <v>118.3055216480579</v>
      </c>
    </row>
    <row r="710" spans="2:3" x14ac:dyDescent="0.75">
      <c r="B710" s="250">
        <v>647</v>
      </c>
      <c r="C710" s="249">
        <v>111.66140091974138</v>
      </c>
    </row>
    <row r="711" spans="2:3" x14ac:dyDescent="0.75">
      <c r="B711" s="250">
        <v>648</v>
      </c>
      <c r="C711" s="249">
        <v>104.69515274216653</v>
      </c>
    </row>
    <row r="712" spans="2:3" x14ac:dyDescent="0.75">
      <c r="B712" s="250">
        <v>649</v>
      </c>
      <c r="C712" s="249">
        <v>101.11268035866703</v>
      </c>
    </row>
    <row r="713" spans="2:3" x14ac:dyDescent="0.75">
      <c r="B713" s="250">
        <v>650</v>
      </c>
      <c r="C713" s="249">
        <v>112.76434582529866</v>
      </c>
    </row>
    <row r="714" spans="2:3" x14ac:dyDescent="0.75">
      <c r="B714" s="250">
        <v>651</v>
      </c>
      <c r="C714" s="249">
        <v>118.39986537370901</v>
      </c>
    </row>
    <row r="715" spans="2:3" x14ac:dyDescent="0.75">
      <c r="B715" s="250">
        <v>652</v>
      </c>
      <c r="C715" s="249">
        <v>94.928528153020125</v>
      </c>
    </row>
    <row r="716" spans="2:3" x14ac:dyDescent="0.75">
      <c r="B716" s="250">
        <v>653</v>
      </c>
      <c r="C716" s="249">
        <v>104.17976177452769</v>
      </c>
    </row>
    <row r="717" spans="2:3" x14ac:dyDescent="0.75">
      <c r="B717" s="250">
        <v>654</v>
      </c>
      <c r="C717" s="249">
        <v>87.147092117359335</v>
      </c>
    </row>
    <row r="718" spans="2:3" x14ac:dyDescent="0.75">
      <c r="B718" s="250">
        <v>655</v>
      </c>
      <c r="C718" s="249">
        <v>122.81739332375962</v>
      </c>
    </row>
    <row r="719" spans="2:3" x14ac:dyDescent="0.75">
      <c r="B719" s="250">
        <v>656</v>
      </c>
      <c r="C719" s="249">
        <v>85.122289750860418</v>
      </c>
    </row>
    <row r="720" spans="2:3" x14ac:dyDescent="0.75">
      <c r="B720" s="250">
        <v>657</v>
      </c>
      <c r="C720" s="249">
        <v>83.901020024966869</v>
      </c>
    </row>
    <row r="721" spans="2:3" x14ac:dyDescent="0.75">
      <c r="B721" s="250">
        <v>658</v>
      </c>
      <c r="C721" s="249">
        <v>113.58049857373982</v>
      </c>
    </row>
    <row r="722" spans="2:3" x14ac:dyDescent="0.75">
      <c r="B722" s="250">
        <v>659</v>
      </c>
      <c r="C722" s="249">
        <v>171.55263752400961</v>
      </c>
    </row>
    <row r="723" spans="2:3" x14ac:dyDescent="0.75">
      <c r="B723" s="250">
        <v>660</v>
      </c>
      <c r="C723" s="249">
        <v>128.31924334390445</v>
      </c>
    </row>
    <row r="724" spans="2:3" x14ac:dyDescent="0.75">
      <c r="B724" s="250">
        <v>661</v>
      </c>
      <c r="C724" s="249">
        <v>157.64123148431719</v>
      </c>
    </row>
    <row r="725" spans="2:3" x14ac:dyDescent="0.75">
      <c r="B725" s="250">
        <v>662</v>
      </c>
      <c r="C725" s="249">
        <v>148.05180174923009</v>
      </c>
    </row>
    <row r="726" spans="2:3" x14ac:dyDescent="0.75">
      <c r="B726" s="250">
        <v>663</v>
      </c>
      <c r="C726" s="249">
        <v>134.10101061808899</v>
      </c>
    </row>
    <row r="727" spans="2:3" x14ac:dyDescent="0.75">
      <c r="B727" s="250">
        <v>664</v>
      </c>
      <c r="C727" s="249">
        <v>109.26935535389332</v>
      </c>
    </row>
    <row r="728" spans="2:3" x14ac:dyDescent="0.75">
      <c r="B728" s="250">
        <v>665</v>
      </c>
      <c r="C728" s="249">
        <v>141.74976558844077</v>
      </c>
    </row>
    <row r="729" spans="2:3" x14ac:dyDescent="0.75">
      <c r="B729" s="250">
        <v>666</v>
      </c>
      <c r="C729" s="249">
        <v>81.872919576234608</v>
      </c>
    </row>
    <row r="730" spans="2:3" x14ac:dyDescent="0.75">
      <c r="B730" s="250">
        <v>667</v>
      </c>
      <c r="C730" s="249">
        <v>106.10237034701512</v>
      </c>
    </row>
    <row r="731" spans="2:3" x14ac:dyDescent="0.75">
      <c r="B731" s="250">
        <v>668</v>
      </c>
      <c r="C731" s="249">
        <v>163.4429452840493</v>
      </c>
    </row>
    <row r="732" spans="2:3" x14ac:dyDescent="0.75">
      <c r="B732" s="250">
        <v>669</v>
      </c>
      <c r="C732" s="249">
        <v>93.53581515024716</v>
      </c>
    </row>
    <row r="733" spans="2:3" x14ac:dyDescent="0.75">
      <c r="B733" s="250">
        <v>670</v>
      </c>
      <c r="C733" s="249">
        <v>180.61936450901959</v>
      </c>
    </row>
    <row r="734" spans="2:3" x14ac:dyDescent="0.75">
      <c r="B734" s="250">
        <v>671</v>
      </c>
      <c r="C734" s="249">
        <v>91.922607238643877</v>
      </c>
    </row>
    <row r="735" spans="2:3" x14ac:dyDescent="0.75">
      <c r="B735" s="250">
        <v>672</v>
      </c>
      <c r="C735" s="249">
        <v>152.81302153370098</v>
      </c>
    </row>
    <row r="736" spans="2:3" x14ac:dyDescent="0.75">
      <c r="B736" s="250">
        <v>673</v>
      </c>
      <c r="C736" s="249">
        <v>139.47817859965306</v>
      </c>
    </row>
    <row r="737" spans="2:3" x14ac:dyDescent="0.75">
      <c r="B737" s="250">
        <v>674</v>
      </c>
      <c r="C737" s="249">
        <v>114.47559938844083</v>
      </c>
    </row>
    <row r="738" spans="2:3" x14ac:dyDescent="0.75">
      <c r="B738" s="250">
        <v>675</v>
      </c>
      <c r="C738" s="249">
        <v>126.25419528307225</v>
      </c>
    </row>
    <row r="739" spans="2:3" x14ac:dyDescent="0.75">
      <c r="B739" s="250">
        <v>676</v>
      </c>
      <c r="C739" s="249">
        <v>140.18738613857192</v>
      </c>
    </row>
    <row r="740" spans="2:3" x14ac:dyDescent="0.75">
      <c r="B740" s="250">
        <v>677</v>
      </c>
      <c r="C740" s="249">
        <v>133.65812628470024</v>
      </c>
    </row>
    <row r="741" spans="2:3" x14ac:dyDescent="0.75">
      <c r="B741" s="250">
        <v>678</v>
      </c>
      <c r="C741" s="249">
        <v>86.226699539062793</v>
      </c>
    </row>
    <row r="742" spans="2:3" x14ac:dyDescent="0.75">
      <c r="B742" s="250">
        <v>679</v>
      </c>
      <c r="C742" s="249">
        <v>72.555846452356207</v>
      </c>
    </row>
    <row r="743" spans="2:3" x14ac:dyDescent="0.75">
      <c r="B743" s="250">
        <v>680</v>
      </c>
      <c r="C743" s="249">
        <v>85.341960291754049</v>
      </c>
    </row>
    <row r="744" spans="2:3" x14ac:dyDescent="0.75">
      <c r="B744" s="250">
        <v>681</v>
      </c>
      <c r="C744" s="249">
        <v>115.36257932479289</v>
      </c>
    </row>
    <row r="745" spans="2:3" x14ac:dyDescent="0.75">
      <c r="B745" s="250">
        <v>682</v>
      </c>
      <c r="C745" s="249">
        <v>76.182131505065044</v>
      </c>
    </row>
    <row r="746" spans="2:3" x14ac:dyDescent="0.75">
      <c r="B746" s="250">
        <v>683</v>
      </c>
      <c r="C746" s="249">
        <v>124.90895198161284</v>
      </c>
    </row>
    <row r="747" spans="2:3" x14ac:dyDescent="0.75">
      <c r="B747" s="250">
        <v>684</v>
      </c>
      <c r="C747" s="249">
        <v>118.19560834873569</v>
      </c>
    </row>
    <row r="748" spans="2:3" x14ac:dyDescent="0.75">
      <c r="B748" s="250">
        <v>685</v>
      </c>
      <c r="C748" s="249">
        <v>124.41358210608081</v>
      </c>
    </row>
    <row r="749" spans="2:3" x14ac:dyDescent="0.75">
      <c r="B749" s="250">
        <v>686</v>
      </c>
      <c r="C749" s="249">
        <v>142.11616798779502</v>
      </c>
    </row>
    <row r="750" spans="2:3" x14ac:dyDescent="0.75">
      <c r="B750" s="250">
        <v>687</v>
      </c>
      <c r="C750" s="249">
        <v>143.49467427533753</v>
      </c>
    </row>
    <row r="751" spans="2:3" x14ac:dyDescent="0.75">
      <c r="B751" s="250">
        <v>688</v>
      </c>
      <c r="C751" s="249">
        <v>72.916507155462881</v>
      </c>
    </row>
    <row r="752" spans="2:3" x14ac:dyDescent="0.75">
      <c r="B752" s="250">
        <v>689</v>
      </c>
      <c r="C752" s="249">
        <v>152.88786389406513</v>
      </c>
    </row>
    <row r="753" spans="2:3" x14ac:dyDescent="0.75">
      <c r="B753" s="250">
        <v>690</v>
      </c>
      <c r="C753" s="249">
        <v>129.91233102043068</v>
      </c>
    </row>
    <row r="754" spans="2:3" x14ac:dyDescent="0.75">
      <c r="B754" s="250">
        <v>691</v>
      </c>
      <c r="C754" s="249">
        <v>110.91876282385316</v>
      </c>
    </row>
    <row r="755" spans="2:3" x14ac:dyDescent="0.75">
      <c r="B755" s="250">
        <v>692</v>
      </c>
      <c r="C755" s="249">
        <v>95.972952132055468</v>
      </c>
    </row>
    <row r="756" spans="2:3" x14ac:dyDescent="0.75">
      <c r="B756" s="250">
        <v>693</v>
      </c>
      <c r="C756" s="249">
        <v>140.39907163094352</v>
      </c>
    </row>
    <row r="757" spans="2:3" x14ac:dyDescent="0.75">
      <c r="B757" s="250">
        <v>694</v>
      </c>
      <c r="C757" s="249">
        <v>111.11678406063493</v>
      </c>
    </row>
    <row r="758" spans="2:3" x14ac:dyDescent="0.75">
      <c r="B758" s="250">
        <v>695</v>
      </c>
      <c r="C758" s="249">
        <v>138.91933190069412</v>
      </c>
    </row>
    <row r="759" spans="2:3" x14ac:dyDescent="0.75">
      <c r="B759" s="250">
        <v>696</v>
      </c>
      <c r="C759" s="249">
        <v>59.341685403936864</v>
      </c>
    </row>
    <row r="760" spans="2:3" x14ac:dyDescent="0.75">
      <c r="B760" s="250">
        <v>697</v>
      </c>
      <c r="C760" s="249">
        <v>131.88799636225471</v>
      </c>
    </row>
    <row r="761" spans="2:3" x14ac:dyDescent="0.75">
      <c r="B761" s="250">
        <v>698</v>
      </c>
      <c r="C761" s="249">
        <v>107.13691184382844</v>
      </c>
    </row>
    <row r="762" spans="2:3" x14ac:dyDescent="0.75">
      <c r="B762" s="250">
        <v>699</v>
      </c>
      <c r="C762" s="249">
        <v>96.290853534074529</v>
      </c>
    </row>
    <row r="763" spans="2:3" x14ac:dyDescent="0.75">
      <c r="B763" s="250">
        <v>700</v>
      </c>
      <c r="C763" s="249">
        <v>150.42453663526439</v>
      </c>
    </row>
    <row r="764" spans="2:3" x14ac:dyDescent="0.75">
      <c r="B764" s="250">
        <v>701</v>
      </c>
      <c r="C764" s="249">
        <v>121.7272775785552</v>
      </c>
    </row>
    <row r="765" spans="2:3" x14ac:dyDescent="0.75">
      <c r="B765" s="250">
        <v>702</v>
      </c>
      <c r="C765" s="249">
        <v>120.62594939078166</v>
      </c>
    </row>
    <row r="766" spans="2:3" x14ac:dyDescent="0.75">
      <c r="B766" s="250">
        <v>703</v>
      </c>
      <c r="C766" s="249">
        <v>117.31906989436973</v>
      </c>
    </row>
    <row r="767" spans="2:3" x14ac:dyDescent="0.75">
      <c r="B767" s="250">
        <v>704</v>
      </c>
      <c r="C767" s="249">
        <v>136.3565733857269</v>
      </c>
    </row>
    <row r="768" spans="2:3" x14ac:dyDescent="0.75">
      <c r="B768" s="250">
        <v>705</v>
      </c>
      <c r="C768" s="249">
        <v>108.63999076959172</v>
      </c>
    </row>
    <row r="769" spans="2:3" x14ac:dyDescent="0.75">
      <c r="B769" s="250">
        <v>706</v>
      </c>
      <c r="C769" s="249">
        <v>122.63706333556989</v>
      </c>
    </row>
    <row r="770" spans="2:3" x14ac:dyDescent="0.75">
      <c r="B770" s="250">
        <v>707</v>
      </c>
      <c r="C770" s="249">
        <v>93.724132954874534</v>
      </c>
    </row>
    <row r="771" spans="2:3" x14ac:dyDescent="0.75">
      <c r="B771" s="250">
        <v>708</v>
      </c>
      <c r="C771" s="249">
        <v>128.70789482233212</v>
      </c>
    </row>
    <row r="772" spans="2:3" x14ac:dyDescent="0.75">
      <c r="B772" s="250">
        <v>709</v>
      </c>
      <c r="C772" s="249">
        <v>68.97568207470195</v>
      </c>
    </row>
    <row r="773" spans="2:3" x14ac:dyDescent="0.75">
      <c r="B773" s="250">
        <v>710</v>
      </c>
      <c r="C773" s="249">
        <v>129.80188601980061</v>
      </c>
    </row>
    <row r="774" spans="2:3" x14ac:dyDescent="0.75">
      <c r="B774" s="250">
        <v>711</v>
      </c>
      <c r="C774" s="249">
        <v>114.94068336898587</v>
      </c>
    </row>
    <row r="775" spans="2:3" x14ac:dyDescent="0.75">
      <c r="B775" s="250">
        <v>712</v>
      </c>
      <c r="C775" s="249">
        <v>132.91471823135069</v>
      </c>
    </row>
    <row r="776" spans="2:3" x14ac:dyDescent="0.75">
      <c r="B776" s="250">
        <v>713</v>
      </c>
      <c r="C776" s="249">
        <v>71.794208701344161</v>
      </c>
    </row>
    <row r="777" spans="2:3" x14ac:dyDescent="0.75">
      <c r="B777" s="250">
        <v>714</v>
      </c>
      <c r="C777" s="249">
        <v>106.15892361865508</v>
      </c>
    </row>
    <row r="778" spans="2:3" x14ac:dyDescent="0.75">
      <c r="B778" s="250">
        <v>715</v>
      </c>
      <c r="C778" s="249">
        <v>102.50233754667998</v>
      </c>
    </row>
    <row r="779" spans="2:3" x14ac:dyDescent="0.75">
      <c r="B779" s="250">
        <v>716</v>
      </c>
      <c r="C779" s="249">
        <v>122.36522396555331</v>
      </c>
    </row>
    <row r="780" spans="2:3" x14ac:dyDescent="0.75">
      <c r="B780" s="250">
        <v>717</v>
      </c>
      <c r="C780" s="249">
        <v>162.92132893435806</v>
      </c>
    </row>
    <row r="781" spans="2:3" x14ac:dyDescent="0.75">
      <c r="B781" s="250">
        <v>718</v>
      </c>
      <c r="C781" s="249">
        <v>152.45835092704246</v>
      </c>
    </row>
    <row r="782" spans="2:3" x14ac:dyDescent="0.75">
      <c r="B782" s="250">
        <v>719</v>
      </c>
      <c r="C782" s="249">
        <v>111.58481664944324</v>
      </c>
    </row>
    <row r="783" spans="2:3" x14ac:dyDescent="0.75">
      <c r="B783" s="250">
        <v>720</v>
      </c>
      <c r="C783" s="249">
        <v>120.9190303743967</v>
      </c>
    </row>
    <row r="784" spans="2:3" x14ac:dyDescent="0.75">
      <c r="B784" s="250">
        <v>721</v>
      </c>
      <c r="C784" s="249">
        <v>90.033765834124964</v>
      </c>
    </row>
    <row r="785" spans="2:3" x14ac:dyDescent="0.75">
      <c r="B785" s="250">
        <v>722</v>
      </c>
      <c r="C785" s="249">
        <v>142.2308347095061</v>
      </c>
    </row>
    <row r="786" spans="2:3" x14ac:dyDescent="0.75">
      <c r="B786" s="250">
        <v>723</v>
      </c>
      <c r="C786" s="249">
        <v>158.6119571339743</v>
      </c>
    </row>
    <row r="787" spans="2:3" x14ac:dyDescent="0.75">
      <c r="B787" s="250">
        <v>724</v>
      </c>
      <c r="C787" s="249">
        <v>150.39484567012886</v>
      </c>
    </row>
    <row r="788" spans="2:3" x14ac:dyDescent="0.75">
      <c r="B788" s="250">
        <v>725</v>
      </c>
      <c r="C788" s="249">
        <v>114.39401092858965</v>
      </c>
    </row>
    <row r="789" spans="2:3" x14ac:dyDescent="0.75">
      <c r="B789" s="250">
        <v>726</v>
      </c>
      <c r="C789" s="249">
        <v>168.18459441205468</v>
      </c>
    </row>
    <row r="790" spans="2:3" x14ac:dyDescent="0.75">
      <c r="B790" s="250">
        <v>727</v>
      </c>
      <c r="C790" s="249">
        <v>82.751144660203721</v>
      </c>
    </row>
    <row r="791" spans="2:3" x14ac:dyDescent="0.75">
      <c r="B791" s="250">
        <v>728</v>
      </c>
      <c r="C791" s="249">
        <v>116.83038366795556</v>
      </c>
    </row>
    <row r="792" spans="2:3" x14ac:dyDescent="0.75">
      <c r="B792" s="250">
        <v>729</v>
      </c>
      <c r="C792" s="249">
        <v>144.21637044116582</v>
      </c>
    </row>
    <row r="793" spans="2:3" x14ac:dyDescent="0.75">
      <c r="B793" s="250">
        <v>730</v>
      </c>
      <c r="C793" s="249">
        <v>93.430007696173874</v>
      </c>
    </row>
    <row r="794" spans="2:3" x14ac:dyDescent="0.75">
      <c r="B794" s="250">
        <v>731</v>
      </c>
      <c r="C794" s="249">
        <v>165.89082197454402</v>
      </c>
    </row>
    <row r="795" spans="2:3" x14ac:dyDescent="0.75">
      <c r="B795" s="250">
        <v>732</v>
      </c>
      <c r="C795" s="249">
        <v>128.7819166104421</v>
      </c>
    </row>
    <row r="796" spans="2:3" x14ac:dyDescent="0.75">
      <c r="B796" s="250">
        <v>733</v>
      </c>
      <c r="C796" s="249">
        <v>109.96273179034777</v>
      </c>
    </row>
    <row r="797" spans="2:3" x14ac:dyDescent="0.75">
      <c r="B797" s="250">
        <v>734</v>
      </c>
      <c r="C797" s="249">
        <v>135.25581711690461</v>
      </c>
    </row>
    <row r="798" spans="2:3" x14ac:dyDescent="0.75">
      <c r="B798" s="250">
        <v>735</v>
      </c>
      <c r="C798" s="249">
        <v>114.63681992970548</v>
      </c>
    </row>
    <row r="799" spans="2:3" x14ac:dyDescent="0.75">
      <c r="B799" s="250">
        <v>736</v>
      </c>
      <c r="C799" s="249">
        <v>131.75434061589277</v>
      </c>
    </row>
    <row r="800" spans="2:3" x14ac:dyDescent="0.75">
      <c r="B800" s="250">
        <v>737</v>
      </c>
      <c r="C800" s="249">
        <v>143.61798117133742</v>
      </c>
    </row>
    <row r="801" spans="2:3" x14ac:dyDescent="0.75">
      <c r="B801" s="250">
        <v>738</v>
      </c>
      <c r="C801" s="249">
        <v>86.211372397864238</v>
      </c>
    </row>
    <row r="802" spans="2:3" x14ac:dyDescent="0.75">
      <c r="B802" s="250">
        <v>739</v>
      </c>
      <c r="C802" s="249">
        <v>85.578301655707577</v>
      </c>
    </row>
    <row r="803" spans="2:3" x14ac:dyDescent="0.75">
      <c r="B803" s="250">
        <v>740</v>
      </c>
      <c r="C803" s="249">
        <v>127.76531604313175</v>
      </c>
    </row>
    <row r="804" spans="2:3" x14ac:dyDescent="0.75">
      <c r="B804" s="250">
        <v>741</v>
      </c>
      <c r="C804" s="249">
        <v>135.41242592428137</v>
      </c>
    </row>
    <row r="805" spans="2:3" x14ac:dyDescent="0.75">
      <c r="B805" s="250">
        <v>742</v>
      </c>
      <c r="C805" s="249">
        <v>106.34042219706468</v>
      </c>
    </row>
    <row r="806" spans="2:3" x14ac:dyDescent="0.75">
      <c r="B806" s="250">
        <v>743</v>
      </c>
      <c r="C806" s="249">
        <v>166.91528749962313</v>
      </c>
    </row>
    <row r="807" spans="2:3" x14ac:dyDescent="0.75">
      <c r="B807" s="250">
        <v>744</v>
      </c>
      <c r="C807" s="249">
        <v>117.04705586520123</v>
      </c>
    </row>
    <row r="808" spans="2:3" x14ac:dyDescent="0.75">
      <c r="B808" s="250">
        <v>745</v>
      </c>
      <c r="C808" s="249">
        <v>103.78325075175535</v>
      </c>
    </row>
    <row r="809" spans="2:3" x14ac:dyDescent="0.75">
      <c r="B809" s="250">
        <v>746</v>
      </c>
      <c r="C809" s="249">
        <v>141.80580891753871</v>
      </c>
    </row>
    <row r="810" spans="2:3" x14ac:dyDescent="0.75">
      <c r="B810" s="250">
        <v>747</v>
      </c>
      <c r="C810" s="249">
        <v>108.80325105739949</v>
      </c>
    </row>
    <row r="811" spans="2:3" x14ac:dyDescent="0.75">
      <c r="B811" s="250">
        <v>748</v>
      </c>
      <c r="C811" s="249">
        <v>149.95699873050879</v>
      </c>
    </row>
    <row r="812" spans="2:3" x14ac:dyDescent="0.75">
      <c r="B812" s="250">
        <v>749</v>
      </c>
      <c r="C812" s="249">
        <v>178.77971181130317</v>
      </c>
    </row>
    <row r="813" spans="2:3" x14ac:dyDescent="0.75">
      <c r="B813" s="250">
        <v>750</v>
      </c>
      <c r="C813" s="249">
        <v>99.49434450941456</v>
      </c>
    </row>
    <row r="814" spans="2:3" x14ac:dyDescent="0.75">
      <c r="B814" s="250">
        <v>751</v>
      </c>
      <c r="C814" s="249">
        <v>133.8611588612269</v>
      </c>
    </row>
    <row r="815" spans="2:3" x14ac:dyDescent="0.75">
      <c r="B815" s="250">
        <v>752</v>
      </c>
      <c r="C815" s="249">
        <v>107.131878509293</v>
      </c>
    </row>
    <row r="816" spans="2:3" x14ac:dyDescent="0.75">
      <c r="B816" s="250">
        <v>753</v>
      </c>
      <c r="C816" s="249">
        <v>91.087232876630836</v>
      </c>
    </row>
    <row r="817" spans="2:3" x14ac:dyDescent="0.75">
      <c r="B817" s="250">
        <v>754</v>
      </c>
      <c r="C817" s="249">
        <v>91.690376626189078</v>
      </c>
    </row>
    <row r="818" spans="2:3" x14ac:dyDescent="0.75">
      <c r="B818" s="250">
        <v>755</v>
      </c>
      <c r="C818" s="249">
        <v>103.02021107610001</v>
      </c>
    </row>
    <row r="819" spans="2:3" x14ac:dyDescent="0.75">
      <c r="B819" s="250">
        <v>756</v>
      </c>
      <c r="C819" s="249">
        <v>108.92156523394191</v>
      </c>
    </row>
    <row r="820" spans="2:3" x14ac:dyDescent="0.75">
      <c r="B820" s="250">
        <v>757</v>
      </c>
      <c r="C820" s="249">
        <v>108.61895081035023</v>
      </c>
    </row>
    <row r="821" spans="2:3" x14ac:dyDescent="0.75">
      <c r="B821" s="250">
        <v>758</v>
      </c>
      <c r="C821" s="249">
        <v>90.261340378830084</v>
      </c>
    </row>
    <row r="822" spans="2:3" x14ac:dyDescent="0.75">
      <c r="B822" s="250">
        <v>759</v>
      </c>
      <c r="C822" s="249">
        <v>87.389227075528169</v>
      </c>
    </row>
    <row r="823" spans="2:3" x14ac:dyDescent="0.75">
      <c r="B823" s="250">
        <v>760</v>
      </c>
      <c r="C823" s="249">
        <v>101.91881364980816</v>
      </c>
    </row>
    <row r="824" spans="2:3" x14ac:dyDescent="0.75">
      <c r="B824" s="250">
        <v>761</v>
      </c>
      <c r="C824" s="249">
        <v>110.27171115024265</v>
      </c>
    </row>
    <row r="825" spans="2:3" x14ac:dyDescent="0.75">
      <c r="B825" s="250">
        <v>762</v>
      </c>
      <c r="C825" s="249">
        <v>147.49581017801128</v>
      </c>
    </row>
    <row r="826" spans="2:3" x14ac:dyDescent="0.75">
      <c r="B826" s="250">
        <v>763</v>
      </c>
      <c r="C826" s="249">
        <v>149.07366480781349</v>
      </c>
    </row>
    <row r="827" spans="2:3" x14ac:dyDescent="0.75">
      <c r="B827" s="250">
        <v>764</v>
      </c>
      <c r="C827" s="249">
        <v>114.37533345682243</v>
      </c>
    </row>
    <row r="828" spans="2:3" x14ac:dyDescent="0.75">
      <c r="B828" s="250">
        <v>765</v>
      </c>
      <c r="C828" s="249">
        <v>157.94411619274535</v>
      </c>
    </row>
    <row r="829" spans="2:3" x14ac:dyDescent="0.75">
      <c r="B829" s="250">
        <v>766</v>
      </c>
      <c r="C829" s="249">
        <v>111.78426047653963</v>
      </c>
    </row>
    <row r="830" spans="2:3" x14ac:dyDescent="0.75">
      <c r="B830" s="250">
        <v>767</v>
      </c>
      <c r="C830" s="249">
        <v>110.51302122091613</v>
      </c>
    </row>
    <row r="831" spans="2:3" x14ac:dyDescent="0.75">
      <c r="B831" s="250">
        <v>768</v>
      </c>
      <c r="C831" s="249">
        <v>92.241825829284494</v>
      </c>
    </row>
    <row r="832" spans="2:3" x14ac:dyDescent="0.75">
      <c r="B832" s="250">
        <v>769</v>
      </c>
      <c r="C832" s="249">
        <v>118.03405412597405</v>
      </c>
    </row>
    <row r="833" spans="2:3" x14ac:dyDescent="0.75">
      <c r="B833" s="250">
        <v>770</v>
      </c>
      <c r="C833" s="249">
        <v>110.35947543290501</v>
      </c>
    </row>
    <row r="834" spans="2:3" x14ac:dyDescent="0.75">
      <c r="B834" s="250">
        <v>771</v>
      </c>
      <c r="C834" s="249">
        <v>167.86242104460507</v>
      </c>
    </row>
    <row r="835" spans="2:3" x14ac:dyDescent="0.75">
      <c r="B835" s="250">
        <v>772</v>
      </c>
      <c r="C835" s="249">
        <v>120.90043710424671</v>
      </c>
    </row>
    <row r="836" spans="2:3" x14ac:dyDescent="0.75">
      <c r="B836" s="250">
        <v>773</v>
      </c>
      <c r="C836" s="249">
        <v>103.34896518232149</v>
      </c>
    </row>
    <row r="837" spans="2:3" x14ac:dyDescent="0.75">
      <c r="B837" s="250">
        <v>774</v>
      </c>
      <c r="C837" s="249">
        <v>121.36135137947319</v>
      </c>
    </row>
    <row r="838" spans="2:3" x14ac:dyDescent="0.75">
      <c r="B838" s="250">
        <v>775</v>
      </c>
      <c r="C838" s="249">
        <v>129.6545424870136</v>
      </c>
    </row>
    <row r="839" spans="2:3" x14ac:dyDescent="0.75">
      <c r="B839" s="250">
        <v>776</v>
      </c>
      <c r="C839" s="249">
        <v>138.96943390938554</v>
      </c>
    </row>
    <row r="840" spans="2:3" x14ac:dyDescent="0.75">
      <c r="B840" s="250">
        <v>777</v>
      </c>
      <c r="C840" s="249">
        <v>95.82104539674323</v>
      </c>
    </row>
    <row r="841" spans="2:3" x14ac:dyDescent="0.75">
      <c r="B841" s="250">
        <v>778</v>
      </c>
      <c r="C841" s="249">
        <v>105.64960407072775</v>
      </c>
    </row>
    <row r="842" spans="2:3" x14ac:dyDescent="0.75">
      <c r="B842" s="250">
        <v>779</v>
      </c>
      <c r="C842" s="249">
        <v>108.55483165527187</v>
      </c>
    </row>
    <row r="843" spans="2:3" x14ac:dyDescent="0.75">
      <c r="B843" s="250">
        <v>780</v>
      </c>
      <c r="C843" s="249">
        <v>113.61677088445562</v>
      </c>
    </row>
    <row r="844" spans="2:3" x14ac:dyDescent="0.75">
      <c r="B844" s="250">
        <v>781</v>
      </c>
      <c r="C844" s="249">
        <v>117.56503859365066</v>
      </c>
    </row>
    <row r="845" spans="2:3" x14ac:dyDescent="0.75">
      <c r="B845" s="250">
        <v>782</v>
      </c>
      <c r="C845" s="249">
        <v>79.632315205199006</v>
      </c>
    </row>
    <row r="846" spans="2:3" x14ac:dyDescent="0.75">
      <c r="B846" s="250">
        <v>783</v>
      </c>
      <c r="C846" s="249">
        <v>135.24305576728685</v>
      </c>
    </row>
    <row r="847" spans="2:3" x14ac:dyDescent="0.75">
      <c r="B847" s="250">
        <v>784</v>
      </c>
      <c r="C847" s="249">
        <v>130.98974285277677</v>
      </c>
    </row>
    <row r="848" spans="2:3" x14ac:dyDescent="0.75">
      <c r="B848" s="250">
        <v>785</v>
      </c>
      <c r="C848" s="249">
        <v>88.52537875539403</v>
      </c>
    </row>
    <row r="849" spans="2:3" x14ac:dyDescent="0.75">
      <c r="B849" s="250">
        <v>786</v>
      </c>
      <c r="C849" s="249">
        <v>120.04801942198583</v>
      </c>
    </row>
    <row r="850" spans="2:3" x14ac:dyDescent="0.75">
      <c r="B850" s="250">
        <v>787</v>
      </c>
      <c r="C850" s="249">
        <v>103.8522757675352</v>
      </c>
    </row>
    <row r="851" spans="2:3" x14ac:dyDescent="0.75">
      <c r="B851" s="250">
        <v>788</v>
      </c>
      <c r="C851" s="249">
        <v>88.892313610347486</v>
      </c>
    </row>
    <row r="852" spans="2:3" x14ac:dyDescent="0.75">
      <c r="B852" s="250">
        <v>789</v>
      </c>
      <c r="C852" s="249">
        <v>79.846206610123403</v>
      </c>
    </row>
    <row r="853" spans="2:3" x14ac:dyDescent="0.75">
      <c r="B853" s="250">
        <v>790</v>
      </c>
      <c r="C853" s="249">
        <v>95.609546095597196</v>
      </c>
    </row>
    <row r="854" spans="2:3" x14ac:dyDescent="0.75">
      <c r="B854" s="250">
        <v>791</v>
      </c>
      <c r="C854" s="249">
        <v>143.26533223782874</v>
      </c>
    </row>
    <row r="855" spans="2:3" x14ac:dyDescent="0.75">
      <c r="B855" s="250">
        <v>792</v>
      </c>
      <c r="C855" s="249">
        <v>182.56789099177581</v>
      </c>
    </row>
    <row r="856" spans="2:3" x14ac:dyDescent="0.75">
      <c r="B856" s="250">
        <v>793</v>
      </c>
      <c r="C856" s="249">
        <v>90.289972234036753</v>
      </c>
    </row>
    <row r="857" spans="2:3" x14ac:dyDescent="0.75">
      <c r="B857" s="250">
        <v>794</v>
      </c>
      <c r="C857" s="249">
        <v>136.93509317363737</v>
      </c>
    </row>
    <row r="858" spans="2:3" x14ac:dyDescent="0.75">
      <c r="B858" s="250">
        <v>795</v>
      </c>
      <c r="C858" s="249">
        <v>88.772463212518971</v>
      </c>
    </row>
    <row r="859" spans="2:3" x14ac:dyDescent="0.75">
      <c r="B859" s="250">
        <v>796</v>
      </c>
      <c r="C859" s="249">
        <v>150.70217251239501</v>
      </c>
    </row>
    <row r="860" spans="2:3" x14ac:dyDescent="0.75">
      <c r="B860" s="250">
        <v>797</v>
      </c>
      <c r="C860" s="249">
        <v>85.26982005885543</v>
      </c>
    </row>
    <row r="861" spans="2:3" x14ac:dyDescent="0.75">
      <c r="B861" s="250">
        <v>798</v>
      </c>
      <c r="C861" s="249">
        <v>121.51242931253283</v>
      </c>
    </row>
    <row r="862" spans="2:3" x14ac:dyDescent="0.75">
      <c r="B862" s="250">
        <v>799</v>
      </c>
      <c r="C862" s="249">
        <v>112.95712090384312</v>
      </c>
    </row>
    <row r="863" spans="2:3" x14ac:dyDescent="0.75">
      <c r="B863" s="250">
        <v>800</v>
      </c>
      <c r="C863" s="249">
        <v>131.38358596075099</v>
      </c>
    </row>
    <row r="864" spans="2:3" x14ac:dyDescent="0.75">
      <c r="B864" s="250">
        <v>801</v>
      </c>
      <c r="C864" s="249">
        <v>105.01667616243876</v>
      </c>
    </row>
    <row r="865" spans="2:3" x14ac:dyDescent="0.75">
      <c r="B865" s="250">
        <v>802</v>
      </c>
      <c r="C865" s="249">
        <v>189.74437485822358</v>
      </c>
    </row>
    <row r="866" spans="2:3" x14ac:dyDescent="0.75">
      <c r="B866" s="250">
        <v>803</v>
      </c>
      <c r="C866" s="249">
        <v>99.443339353382612</v>
      </c>
    </row>
    <row r="867" spans="2:3" x14ac:dyDescent="0.75">
      <c r="B867" s="250">
        <v>804</v>
      </c>
      <c r="C867" s="249">
        <v>103.24160334096426</v>
      </c>
    </row>
    <row r="868" spans="2:3" x14ac:dyDescent="0.75">
      <c r="B868" s="250">
        <v>805</v>
      </c>
      <c r="C868" s="249">
        <v>98.057409074905337</v>
      </c>
    </row>
    <row r="869" spans="2:3" x14ac:dyDescent="0.75">
      <c r="B869" s="250">
        <v>806</v>
      </c>
      <c r="C869" s="249">
        <v>111.29479432420924</v>
      </c>
    </row>
    <row r="870" spans="2:3" x14ac:dyDescent="0.75">
      <c r="B870" s="250">
        <v>807</v>
      </c>
      <c r="C870" s="249">
        <v>164.69103839695561</v>
      </c>
    </row>
    <row r="871" spans="2:3" x14ac:dyDescent="0.75">
      <c r="B871" s="250">
        <v>808</v>
      </c>
      <c r="C871" s="249">
        <v>76.407965243306606</v>
      </c>
    </row>
    <row r="872" spans="2:3" x14ac:dyDescent="0.75">
      <c r="B872" s="250">
        <v>809</v>
      </c>
      <c r="C872" s="249">
        <v>125.35627373898957</v>
      </c>
    </row>
    <row r="873" spans="2:3" x14ac:dyDescent="0.75">
      <c r="B873" s="250">
        <v>810</v>
      </c>
      <c r="C873" s="249">
        <v>110.49348636242262</v>
      </c>
    </row>
    <row r="874" spans="2:3" x14ac:dyDescent="0.75">
      <c r="B874" s="250">
        <v>811</v>
      </c>
      <c r="C874" s="249">
        <v>118.67410077383116</v>
      </c>
    </row>
    <row r="875" spans="2:3" x14ac:dyDescent="0.75">
      <c r="B875" s="250">
        <v>812</v>
      </c>
      <c r="C875" s="249">
        <v>111.13688130904963</v>
      </c>
    </row>
    <row r="876" spans="2:3" x14ac:dyDescent="0.75">
      <c r="B876" s="250">
        <v>813</v>
      </c>
      <c r="C876" s="249">
        <v>89.6939503368815</v>
      </c>
    </row>
    <row r="877" spans="2:3" x14ac:dyDescent="0.75">
      <c r="B877" s="250">
        <v>814</v>
      </c>
      <c r="C877" s="249">
        <v>154.14426680959477</v>
      </c>
    </row>
    <row r="878" spans="2:3" x14ac:dyDescent="0.75">
      <c r="B878" s="250">
        <v>815</v>
      </c>
      <c r="C878" s="249">
        <v>138.4881270594914</v>
      </c>
    </row>
    <row r="879" spans="2:3" x14ac:dyDescent="0.75">
      <c r="B879" s="250">
        <v>816</v>
      </c>
      <c r="C879" s="249">
        <v>115.73783876691911</v>
      </c>
    </row>
    <row r="880" spans="2:3" x14ac:dyDescent="0.75">
      <c r="B880" s="250">
        <v>817</v>
      </c>
      <c r="C880" s="249">
        <v>99.790737655694585</v>
      </c>
    </row>
    <row r="881" spans="2:3" x14ac:dyDescent="0.75">
      <c r="B881" s="250">
        <v>818</v>
      </c>
      <c r="C881" s="249">
        <v>144.3913825314493</v>
      </c>
    </row>
    <row r="882" spans="2:3" x14ac:dyDescent="0.75">
      <c r="B882" s="250">
        <v>819</v>
      </c>
      <c r="C882" s="249">
        <v>133.0617682114887</v>
      </c>
    </row>
    <row r="883" spans="2:3" x14ac:dyDescent="0.75">
      <c r="B883" s="250">
        <v>820</v>
      </c>
      <c r="C883" s="249">
        <v>145.12244899951517</v>
      </c>
    </row>
    <row r="884" spans="2:3" x14ac:dyDescent="0.75">
      <c r="B884" s="250">
        <v>821</v>
      </c>
      <c r="C884" s="249">
        <v>102.2896409879458</v>
      </c>
    </row>
    <row r="885" spans="2:3" x14ac:dyDescent="0.75">
      <c r="B885" s="250">
        <v>822</v>
      </c>
      <c r="C885" s="249">
        <v>116.63553047357161</v>
      </c>
    </row>
    <row r="886" spans="2:3" x14ac:dyDescent="0.75">
      <c r="B886" s="250">
        <v>823</v>
      </c>
      <c r="C886" s="249">
        <v>87.294905068338579</v>
      </c>
    </row>
    <row r="887" spans="2:3" x14ac:dyDescent="0.75">
      <c r="B887" s="250">
        <v>824</v>
      </c>
      <c r="C887" s="249">
        <v>108.10155347815572</v>
      </c>
    </row>
    <row r="888" spans="2:3" x14ac:dyDescent="0.75">
      <c r="B888" s="250">
        <v>825</v>
      </c>
      <c r="C888" s="249">
        <v>150.15178246432487</v>
      </c>
    </row>
    <row r="889" spans="2:3" x14ac:dyDescent="0.75">
      <c r="B889" s="250">
        <v>826</v>
      </c>
      <c r="C889" s="249">
        <v>119.81254364164283</v>
      </c>
    </row>
    <row r="890" spans="2:3" x14ac:dyDescent="0.75">
      <c r="B890" s="250">
        <v>827</v>
      </c>
      <c r="C890" s="249">
        <v>138.33749419675951</v>
      </c>
    </row>
    <row r="891" spans="2:3" x14ac:dyDescent="0.75">
      <c r="B891" s="250">
        <v>828</v>
      </c>
      <c r="C891" s="249">
        <v>139.06675835003546</v>
      </c>
    </row>
    <row r="892" spans="2:3" x14ac:dyDescent="0.75">
      <c r="B892" s="250">
        <v>829</v>
      </c>
      <c r="C892" s="249">
        <v>87.642928862821776</v>
      </c>
    </row>
    <row r="893" spans="2:3" x14ac:dyDescent="0.75">
      <c r="B893" s="250">
        <v>830</v>
      </c>
      <c r="C893" s="249">
        <v>111.73279619213882</v>
      </c>
    </row>
    <row r="894" spans="2:3" x14ac:dyDescent="0.75">
      <c r="B894" s="250">
        <v>831</v>
      </c>
      <c r="C894" s="249">
        <v>105.32966523423414</v>
      </c>
    </row>
    <row r="895" spans="2:3" x14ac:dyDescent="0.75">
      <c r="B895" s="250">
        <v>832</v>
      </c>
      <c r="C895" s="249">
        <v>109.79227014458664</v>
      </c>
    </row>
    <row r="896" spans="2:3" x14ac:dyDescent="0.75">
      <c r="B896" s="250">
        <v>833</v>
      </c>
      <c r="C896" s="249">
        <v>83.922126184634294</v>
      </c>
    </row>
    <row r="897" spans="2:3" x14ac:dyDescent="0.75">
      <c r="B897" s="250">
        <v>834</v>
      </c>
      <c r="C897" s="249">
        <v>121.90835600617613</v>
      </c>
    </row>
    <row r="898" spans="2:3" x14ac:dyDescent="0.75">
      <c r="B898" s="250">
        <v>835</v>
      </c>
      <c r="C898" s="249">
        <v>124.91626433471183</v>
      </c>
    </row>
    <row r="899" spans="2:3" x14ac:dyDescent="0.75">
      <c r="B899" s="250">
        <v>836</v>
      </c>
      <c r="C899" s="249">
        <v>171.88491065513301</v>
      </c>
    </row>
    <row r="900" spans="2:3" x14ac:dyDescent="0.75">
      <c r="B900" s="250">
        <v>837</v>
      </c>
      <c r="C900" s="249">
        <v>97.641443663149659</v>
      </c>
    </row>
    <row r="901" spans="2:3" x14ac:dyDescent="0.75">
      <c r="B901" s="250">
        <v>838</v>
      </c>
      <c r="C901" s="249">
        <v>166.89923360902657</v>
      </c>
    </row>
    <row r="902" spans="2:3" x14ac:dyDescent="0.75">
      <c r="B902" s="250">
        <v>839</v>
      </c>
      <c r="C902" s="249">
        <v>139.98880470389909</v>
      </c>
    </row>
    <row r="903" spans="2:3" x14ac:dyDescent="0.75">
      <c r="B903" s="250">
        <v>840</v>
      </c>
      <c r="C903" s="249">
        <v>155.69598084866351</v>
      </c>
    </row>
    <row r="904" spans="2:3" x14ac:dyDescent="0.75">
      <c r="B904" s="250">
        <v>841</v>
      </c>
      <c r="C904" s="249">
        <v>141.11236595531503</v>
      </c>
    </row>
    <row r="905" spans="2:3" x14ac:dyDescent="0.75">
      <c r="B905" s="250">
        <v>842</v>
      </c>
      <c r="C905" s="249">
        <v>132.77174967562718</v>
      </c>
    </row>
    <row r="906" spans="2:3" x14ac:dyDescent="0.75">
      <c r="B906" s="250">
        <v>843</v>
      </c>
      <c r="C906" s="249">
        <v>112.72153752025844</v>
      </c>
    </row>
    <row r="907" spans="2:3" x14ac:dyDescent="0.75">
      <c r="B907" s="250">
        <v>844</v>
      </c>
      <c r="C907" s="249">
        <v>133.5401200848504</v>
      </c>
    </row>
    <row r="908" spans="2:3" x14ac:dyDescent="0.75">
      <c r="B908" s="250">
        <v>845</v>
      </c>
      <c r="C908" s="249">
        <v>107.97220962142323</v>
      </c>
    </row>
    <row r="909" spans="2:3" x14ac:dyDescent="0.75">
      <c r="B909" s="250">
        <v>846</v>
      </c>
      <c r="C909" s="249">
        <v>96.301422269741522</v>
      </c>
    </row>
    <row r="910" spans="2:3" x14ac:dyDescent="0.75">
      <c r="B910" s="250">
        <v>847</v>
      </c>
      <c r="C910" s="249">
        <v>121.68569230854686</v>
      </c>
    </row>
    <row r="911" spans="2:3" x14ac:dyDescent="0.75">
      <c r="B911" s="250">
        <v>848</v>
      </c>
      <c r="C911" s="249">
        <v>79.316937093048978</v>
      </c>
    </row>
    <row r="912" spans="2:3" x14ac:dyDescent="0.75">
      <c r="B912" s="250">
        <v>849</v>
      </c>
      <c r="C912" s="249">
        <v>169.30693831427101</v>
      </c>
    </row>
    <row r="913" spans="2:3" x14ac:dyDescent="0.75">
      <c r="B913" s="250">
        <v>850</v>
      </c>
      <c r="C913" s="249">
        <v>132.96551577862198</v>
      </c>
    </row>
    <row r="914" spans="2:3" x14ac:dyDescent="0.75">
      <c r="B914" s="250">
        <v>851</v>
      </c>
      <c r="C914" s="249">
        <v>117.42268238921653</v>
      </c>
    </row>
    <row r="915" spans="2:3" x14ac:dyDescent="0.75">
      <c r="B915" s="250">
        <v>852</v>
      </c>
      <c r="C915" s="249">
        <v>121.79499585640836</v>
      </c>
    </row>
    <row r="916" spans="2:3" x14ac:dyDescent="0.75">
      <c r="B916" s="250">
        <v>853</v>
      </c>
      <c r="C916" s="249">
        <v>153.73170592605265</v>
      </c>
    </row>
    <row r="917" spans="2:3" x14ac:dyDescent="0.75">
      <c r="B917" s="250">
        <v>854</v>
      </c>
      <c r="C917" s="249">
        <v>125.21935496561872</v>
      </c>
    </row>
    <row r="918" spans="2:3" x14ac:dyDescent="0.75">
      <c r="B918" s="250">
        <v>855</v>
      </c>
      <c r="C918" s="249">
        <v>113.74931880085548</v>
      </c>
    </row>
    <row r="919" spans="2:3" x14ac:dyDescent="0.75">
      <c r="B919" s="250">
        <v>856</v>
      </c>
      <c r="C919" s="249">
        <v>115.84052047649479</v>
      </c>
    </row>
    <row r="920" spans="2:3" x14ac:dyDescent="0.75">
      <c r="B920" s="250">
        <v>857</v>
      </c>
      <c r="C920" s="249">
        <v>91.467944601383408</v>
      </c>
    </row>
    <row r="921" spans="2:3" x14ac:dyDescent="0.75">
      <c r="B921" s="250">
        <v>858</v>
      </c>
      <c r="C921" s="249">
        <v>133.85219987321125</v>
      </c>
    </row>
    <row r="922" spans="2:3" x14ac:dyDescent="0.75">
      <c r="B922" s="250">
        <v>859</v>
      </c>
      <c r="C922" s="249">
        <v>130.84415209418461</v>
      </c>
    </row>
    <row r="923" spans="2:3" x14ac:dyDescent="0.75">
      <c r="B923" s="250">
        <v>860</v>
      </c>
      <c r="C923" s="249">
        <v>106.31302360258709</v>
      </c>
    </row>
    <row r="924" spans="2:3" x14ac:dyDescent="0.75">
      <c r="B924" s="250">
        <v>861</v>
      </c>
      <c r="C924" s="249">
        <v>93.95193377370731</v>
      </c>
    </row>
    <row r="925" spans="2:3" x14ac:dyDescent="0.75">
      <c r="B925" s="250">
        <v>862</v>
      </c>
      <c r="C925" s="249">
        <v>75.120545041671647</v>
      </c>
    </row>
    <row r="926" spans="2:3" x14ac:dyDescent="0.75">
      <c r="B926" s="250">
        <v>863</v>
      </c>
      <c r="C926" s="249">
        <v>65.98537477916318</v>
      </c>
    </row>
    <row r="927" spans="2:3" x14ac:dyDescent="0.75">
      <c r="B927" s="250">
        <v>864</v>
      </c>
      <c r="C927" s="249">
        <v>113.83543707880884</v>
      </c>
    </row>
    <row r="928" spans="2:3" x14ac:dyDescent="0.75">
      <c r="B928" s="250">
        <v>865</v>
      </c>
      <c r="C928" s="249">
        <v>166.68740175043186</v>
      </c>
    </row>
    <row r="929" spans="2:3" x14ac:dyDescent="0.75">
      <c r="B929" s="250">
        <v>866</v>
      </c>
      <c r="C929" s="249">
        <v>98.150874454692996</v>
      </c>
    </row>
    <row r="930" spans="2:3" x14ac:dyDescent="0.75">
      <c r="B930" s="250">
        <v>867</v>
      </c>
      <c r="C930" s="249">
        <v>163.0057577238494</v>
      </c>
    </row>
    <row r="931" spans="2:3" x14ac:dyDescent="0.75">
      <c r="B931" s="250">
        <v>868</v>
      </c>
      <c r="C931" s="249">
        <v>116.61803973678073</v>
      </c>
    </row>
    <row r="932" spans="2:3" x14ac:dyDescent="0.75">
      <c r="B932" s="250">
        <v>869</v>
      </c>
      <c r="C932" s="249">
        <v>117.69467892816532</v>
      </c>
    </row>
    <row r="933" spans="2:3" x14ac:dyDescent="0.75">
      <c r="B933" s="250">
        <v>870</v>
      </c>
      <c r="C933" s="249">
        <v>87.514690169269898</v>
      </c>
    </row>
    <row r="934" spans="2:3" x14ac:dyDescent="0.75">
      <c r="B934" s="250">
        <v>871</v>
      </c>
      <c r="C934" s="249">
        <v>161.32383804404918</v>
      </c>
    </row>
    <row r="935" spans="2:3" x14ac:dyDescent="0.75">
      <c r="B935" s="250">
        <v>872</v>
      </c>
      <c r="C935" s="249">
        <v>93.602975033875936</v>
      </c>
    </row>
    <row r="936" spans="2:3" x14ac:dyDescent="0.75">
      <c r="B936" s="250">
        <v>873</v>
      </c>
      <c r="C936" s="249">
        <v>97.058665850225012</v>
      </c>
    </row>
    <row r="937" spans="2:3" x14ac:dyDescent="0.75">
      <c r="B937" s="250">
        <v>874</v>
      </c>
      <c r="C937" s="249">
        <v>157.68251527479862</v>
      </c>
    </row>
    <row r="938" spans="2:3" x14ac:dyDescent="0.75">
      <c r="B938" s="250">
        <v>875</v>
      </c>
      <c r="C938" s="249">
        <v>124.93865868779277</v>
      </c>
    </row>
    <row r="939" spans="2:3" x14ac:dyDescent="0.75">
      <c r="B939" s="250">
        <v>876</v>
      </c>
      <c r="C939" s="249">
        <v>147.31104954676718</v>
      </c>
    </row>
    <row r="940" spans="2:3" x14ac:dyDescent="0.75">
      <c r="B940" s="250">
        <v>877</v>
      </c>
      <c r="C940" s="249">
        <v>119.36404478459883</v>
      </c>
    </row>
    <row r="941" spans="2:3" x14ac:dyDescent="0.75">
      <c r="B941" s="250">
        <v>878</v>
      </c>
      <c r="C941" s="249">
        <v>126.08890412552243</v>
      </c>
    </row>
    <row r="942" spans="2:3" x14ac:dyDescent="0.75">
      <c r="B942" s="250">
        <v>879</v>
      </c>
      <c r="C942" s="249">
        <v>105.05625916968258</v>
      </c>
    </row>
    <row r="943" spans="2:3" x14ac:dyDescent="0.75">
      <c r="B943" s="250">
        <v>880</v>
      </c>
      <c r="C943" s="249">
        <v>149.39310440011093</v>
      </c>
    </row>
    <row r="944" spans="2:3" x14ac:dyDescent="0.75">
      <c r="B944" s="250">
        <v>881</v>
      </c>
      <c r="C944" s="249">
        <v>94.650043714915356</v>
      </c>
    </row>
    <row r="945" spans="2:3" x14ac:dyDescent="0.75">
      <c r="B945" s="250">
        <v>882</v>
      </c>
      <c r="C945" s="249">
        <v>101.5008915038816</v>
      </c>
    </row>
    <row r="946" spans="2:3" x14ac:dyDescent="0.75">
      <c r="B946" s="250">
        <v>883</v>
      </c>
      <c r="C946" s="249">
        <v>121.64495639750398</v>
      </c>
    </row>
    <row r="947" spans="2:3" x14ac:dyDescent="0.75">
      <c r="B947" s="250">
        <v>884</v>
      </c>
      <c r="C947" s="249">
        <v>111.88524820290792</v>
      </c>
    </row>
    <row r="948" spans="2:3" x14ac:dyDescent="0.75">
      <c r="B948" s="250">
        <v>885</v>
      </c>
      <c r="C948" s="249">
        <v>104.87432769667038</v>
      </c>
    </row>
    <row r="949" spans="2:3" x14ac:dyDescent="0.75">
      <c r="B949" s="250">
        <v>886</v>
      </c>
      <c r="C949" s="249">
        <v>143.68348301495905</v>
      </c>
    </row>
    <row r="950" spans="2:3" x14ac:dyDescent="0.75">
      <c r="B950" s="250">
        <v>887</v>
      </c>
      <c r="C950" s="249">
        <v>88.664016003848644</v>
      </c>
    </row>
    <row r="951" spans="2:3" x14ac:dyDescent="0.75">
      <c r="B951" s="250">
        <v>888</v>
      </c>
      <c r="C951" s="249">
        <v>107.11860852452536</v>
      </c>
    </row>
    <row r="952" spans="2:3" x14ac:dyDescent="0.75">
      <c r="B952" s="250">
        <v>889</v>
      </c>
      <c r="C952" s="249">
        <v>124.84974265852954</v>
      </c>
    </row>
    <row r="953" spans="2:3" x14ac:dyDescent="0.75">
      <c r="B953" s="250">
        <v>890</v>
      </c>
      <c r="C953" s="249">
        <v>113.84688406922079</v>
      </c>
    </row>
    <row r="954" spans="2:3" x14ac:dyDescent="0.75">
      <c r="B954" s="250">
        <v>891</v>
      </c>
      <c r="C954" s="249">
        <v>139.15183052664489</v>
      </c>
    </row>
    <row r="955" spans="2:3" x14ac:dyDescent="0.75">
      <c r="B955" s="250">
        <v>892</v>
      </c>
      <c r="C955" s="249">
        <v>116.85024051445387</v>
      </c>
    </row>
    <row r="956" spans="2:3" x14ac:dyDescent="0.75">
      <c r="B956" s="250">
        <v>893</v>
      </c>
      <c r="C956" s="249">
        <v>163.45266351719084</v>
      </c>
    </row>
    <row r="957" spans="2:3" x14ac:dyDescent="0.75">
      <c r="B957" s="250">
        <v>894</v>
      </c>
      <c r="C957" s="249">
        <v>98.029097631977663</v>
      </c>
    </row>
    <row r="958" spans="2:3" x14ac:dyDescent="0.75">
      <c r="B958" s="250">
        <v>895</v>
      </c>
      <c r="C958" s="249">
        <v>89.497564235425557</v>
      </c>
    </row>
    <row r="959" spans="2:3" x14ac:dyDescent="0.75">
      <c r="B959" s="250">
        <v>896</v>
      </c>
      <c r="C959" s="249">
        <v>162.11530900590239</v>
      </c>
    </row>
    <row r="960" spans="2:3" x14ac:dyDescent="0.75">
      <c r="B960" s="250">
        <v>897</v>
      </c>
      <c r="C960" s="249">
        <v>72.642617251747168</v>
      </c>
    </row>
    <row r="961" spans="2:3" x14ac:dyDescent="0.75">
      <c r="B961" s="250">
        <v>898</v>
      </c>
      <c r="C961" s="249">
        <v>97.133382744714822</v>
      </c>
    </row>
    <row r="962" spans="2:3" x14ac:dyDescent="0.75">
      <c r="B962" s="250">
        <v>899</v>
      </c>
      <c r="C962" s="249">
        <v>59.659166893510246</v>
      </c>
    </row>
    <row r="963" spans="2:3" x14ac:dyDescent="0.75">
      <c r="B963" s="250">
        <v>900</v>
      </c>
      <c r="C963" s="249">
        <v>80.716880597615841</v>
      </c>
    </row>
    <row r="964" spans="2:3" x14ac:dyDescent="0.75">
      <c r="B964" s="250">
        <v>901</v>
      </c>
      <c r="C964" s="249">
        <v>129.46977830567403</v>
      </c>
    </row>
    <row r="965" spans="2:3" x14ac:dyDescent="0.75">
      <c r="B965" s="250">
        <v>902</v>
      </c>
      <c r="C965" s="249">
        <v>94.203951277102163</v>
      </c>
    </row>
    <row r="966" spans="2:3" x14ac:dyDescent="0.75">
      <c r="B966" s="250">
        <v>903</v>
      </c>
      <c r="C966" s="249">
        <v>113.5192029972781</v>
      </c>
    </row>
    <row r="967" spans="2:3" x14ac:dyDescent="0.75">
      <c r="B967" s="250">
        <v>904</v>
      </c>
      <c r="C967" s="249">
        <v>127.11029581815617</v>
      </c>
    </row>
    <row r="968" spans="2:3" x14ac:dyDescent="0.75">
      <c r="B968" s="250">
        <v>905</v>
      </c>
      <c r="C968" s="249">
        <v>124.27321376486437</v>
      </c>
    </row>
    <row r="969" spans="2:3" x14ac:dyDescent="0.75">
      <c r="B969" s="250">
        <v>906</v>
      </c>
      <c r="C969" s="249">
        <v>85.083007627601006</v>
      </c>
    </row>
    <row r="970" spans="2:3" x14ac:dyDescent="0.75">
      <c r="B970" s="250">
        <v>907</v>
      </c>
      <c r="C970" s="249">
        <v>111.60908009678478</v>
      </c>
    </row>
    <row r="971" spans="2:3" x14ac:dyDescent="0.75">
      <c r="B971" s="250">
        <v>908</v>
      </c>
      <c r="C971" s="249">
        <v>103.42824298264608</v>
      </c>
    </row>
    <row r="972" spans="2:3" x14ac:dyDescent="0.75">
      <c r="B972" s="250">
        <v>909</v>
      </c>
      <c r="C972" s="249">
        <v>100.31581397435501</v>
      </c>
    </row>
    <row r="973" spans="2:3" x14ac:dyDescent="0.75">
      <c r="B973" s="250">
        <v>910</v>
      </c>
      <c r="C973" s="249">
        <v>119.40617927166561</v>
      </c>
    </row>
    <row r="974" spans="2:3" x14ac:dyDescent="0.75">
      <c r="B974" s="250">
        <v>911</v>
      </c>
      <c r="C974" s="249">
        <v>78.474251229230248</v>
      </c>
    </row>
    <row r="975" spans="2:3" x14ac:dyDescent="0.75">
      <c r="B975" s="250">
        <v>912</v>
      </c>
      <c r="C975" s="249">
        <v>118.31640915704308</v>
      </c>
    </row>
    <row r="976" spans="2:3" x14ac:dyDescent="0.75">
      <c r="B976" s="250">
        <v>913</v>
      </c>
      <c r="C976" s="249">
        <v>120.40731603794623</v>
      </c>
    </row>
    <row r="977" spans="2:3" x14ac:dyDescent="0.75">
      <c r="B977" s="250">
        <v>914</v>
      </c>
      <c r="C977" s="249">
        <v>173.89487720911092</v>
      </c>
    </row>
    <row r="978" spans="2:3" x14ac:dyDescent="0.75">
      <c r="B978" s="250">
        <v>915</v>
      </c>
      <c r="C978" s="249">
        <v>73.40794242006362</v>
      </c>
    </row>
    <row r="979" spans="2:3" x14ac:dyDescent="0.75">
      <c r="B979" s="250">
        <v>916</v>
      </c>
      <c r="C979" s="249">
        <v>136.26171084831213</v>
      </c>
    </row>
    <row r="980" spans="2:3" x14ac:dyDescent="0.75">
      <c r="B980" s="250">
        <v>917</v>
      </c>
      <c r="C980" s="249">
        <v>92.454180368795676</v>
      </c>
    </row>
    <row r="981" spans="2:3" x14ac:dyDescent="0.75">
      <c r="B981" s="250">
        <v>918</v>
      </c>
      <c r="C981" s="249">
        <v>154.53012766706112</v>
      </c>
    </row>
    <row r="982" spans="2:3" x14ac:dyDescent="0.75">
      <c r="B982" s="250">
        <v>919</v>
      </c>
      <c r="C982" s="249">
        <v>91.886390486292996</v>
      </c>
    </row>
    <row r="983" spans="2:3" x14ac:dyDescent="0.75">
      <c r="B983" s="250">
        <v>920</v>
      </c>
      <c r="C983" s="249">
        <v>108.32434722717113</v>
      </c>
    </row>
    <row r="984" spans="2:3" x14ac:dyDescent="0.75">
      <c r="B984" s="250">
        <v>921</v>
      </c>
      <c r="C984" s="249">
        <v>120.16399253122584</v>
      </c>
    </row>
    <row r="985" spans="2:3" x14ac:dyDescent="0.75">
      <c r="B985" s="250">
        <v>922</v>
      </c>
      <c r="C985" s="249">
        <v>110.29968718605416</v>
      </c>
    </row>
    <row r="986" spans="2:3" x14ac:dyDescent="0.75">
      <c r="B986" s="250">
        <v>923</v>
      </c>
      <c r="C986" s="249">
        <v>115.28963249539282</v>
      </c>
    </row>
    <row r="987" spans="2:3" x14ac:dyDescent="0.75">
      <c r="B987" s="250">
        <v>924</v>
      </c>
      <c r="C987" s="249">
        <v>101.32467173807372</v>
      </c>
    </row>
    <row r="988" spans="2:3" x14ac:dyDescent="0.75">
      <c r="B988" s="250">
        <v>925</v>
      </c>
      <c r="C988" s="249">
        <v>99.058447579122273</v>
      </c>
    </row>
    <row r="989" spans="2:3" x14ac:dyDescent="0.75">
      <c r="B989" s="250">
        <v>926</v>
      </c>
      <c r="C989" s="249">
        <v>128.97868677310419</v>
      </c>
    </row>
    <row r="990" spans="2:3" x14ac:dyDescent="0.75">
      <c r="B990" s="250">
        <v>927</v>
      </c>
      <c r="C990" s="249">
        <v>134.98059137240278</v>
      </c>
    </row>
    <row r="991" spans="2:3" x14ac:dyDescent="0.75">
      <c r="B991" s="250">
        <v>928</v>
      </c>
      <c r="C991" s="249">
        <v>64.213986058443652</v>
      </c>
    </row>
    <row r="992" spans="2:3" x14ac:dyDescent="0.75">
      <c r="B992" s="250">
        <v>929</v>
      </c>
      <c r="C992" s="249">
        <v>65.813911757875076</v>
      </c>
    </row>
    <row r="993" spans="2:3" x14ac:dyDescent="0.75">
      <c r="B993" s="250">
        <v>930</v>
      </c>
      <c r="C993" s="249">
        <v>132.49974613579806</v>
      </c>
    </row>
    <row r="994" spans="2:3" x14ac:dyDescent="0.75">
      <c r="B994" s="250">
        <v>931</v>
      </c>
      <c r="C994" s="249">
        <v>133.34667043572978</v>
      </c>
    </row>
    <row r="995" spans="2:3" x14ac:dyDescent="0.75">
      <c r="B995" s="250">
        <v>932</v>
      </c>
      <c r="C995" s="249">
        <v>117.31661386834369</v>
      </c>
    </row>
    <row r="996" spans="2:3" x14ac:dyDescent="0.75">
      <c r="B996" s="250">
        <v>933</v>
      </c>
      <c r="C996" s="249">
        <v>133.16170064946218</v>
      </c>
    </row>
    <row r="997" spans="2:3" x14ac:dyDescent="0.75">
      <c r="B997" s="250">
        <v>934</v>
      </c>
      <c r="C997" s="249">
        <v>114.23048764281303</v>
      </c>
    </row>
    <row r="998" spans="2:3" x14ac:dyDescent="0.75">
      <c r="B998" s="250">
        <v>935</v>
      </c>
      <c r="C998" s="249">
        <v>135.85142765148095</v>
      </c>
    </row>
    <row r="999" spans="2:3" x14ac:dyDescent="0.75">
      <c r="B999" s="250">
        <v>936</v>
      </c>
      <c r="C999" s="249">
        <v>103.91978965106969</v>
      </c>
    </row>
    <row r="1000" spans="2:3" x14ac:dyDescent="0.75">
      <c r="B1000" s="250">
        <v>937</v>
      </c>
      <c r="C1000" s="249">
        <v>103.44186291153541</v>
      </c>
    </row>
    <row r="1001" spans="2:3" x14ac:dyDescent="0.75">
      <c r="B1001" s="250">
        <v>938</v>
      </c>
      <c r="C1001" s="249">
        <v>134.73002601019033</v>
      </c>
    </row>
    <row r="1002" spans="2:3" x14ac:dyDescent="0.75">
      <c r="B1002" s="250">
        <v>939</v>
      </c>
      <c r="C1002" s="249">
        <v>109.82382070890111</v>
      </c>
    </row>
    <row r="1003" spans="2:3" x14ac:dyDescent="0.75">
      <c r="B1003" s="250">
        <v>940</v>
      </c>
      <c r="C1003" s="249">
        <v>126.46841294373854</v>
      </c>
    </row>
    <row r="1004" spans="2:3" x14ac:dyDescent="0.75">
      <c r="B1004" s="250">
        <v>941</v>
      </c>
      <c r="C1004" s="249">
        <v>90.384009242566577</v>
      </c>
    </row>
    <row r="1005" spans="2:3" x14ac:dyDescent="0.75">
      <c r="B1005" s="250">
        <v>942</v>
      </c>
      <c r="C1005" s="249">
        <v>136.36794420700383</v>
      </c>
    </row>
    <row r="1006" spans="2:3" x14ac:dyDescent="0.75">
      <c r="B1006" s="250">
        <v>943</v>
      </c>
      <c r="C1006" s="249">
        <v>116.94419389597869</v>
      </c>
    </row>
    <row r="1007" spans="2:3" x14ac:dyDescent="0.75">
      <c r="B1007" s="250">
        <v>944</v>
      </c>
      <c r="C1007" s="249">
        <v>107.96992591165804</v>
      </c>
    </row>
    <row r="1008" spans="2:3" x14ac:dyDescent="0.75">
      <c r="B1008" s="250">
        <v>945</v>
      </c>
      <c r="C1008" s="249">
        <v>115.60097289922064</v>
      </c>
    </row>
    <row r="1009" spans="2:3" x14ac:dyDescent="0.75">
      <c r="B1009" s="250">
        <v>946</v>
      </c>
      <c r="C1009" s="249">
        <v>170.05975104051396</v>
      </c>
    </row>
    <row r="1010" spans="2:3" x14ac:dyDescent="0.75">
      <c r="B1010" s="250">
        <v>947</v>
      </c>
      <c r="C1010" s="249">
        <v>90.803222529405275</v>
      </c>
    </row>
    <row r="1011" spans="2:3" x14ac:dyDescent="0.75">
      <c r="B1011" s="250">
        <v>948</v>
      </c>
      <c r="C1011" s="249">
        <v>86.981474785696207</v>
      </c>
    </row>
    <row r="1012" spans="2:3" x14ac:dyDescent="0.75">
      <c r="B1012" s="250">
        <v>949</v>
      </c>
      <c r="C1012" s="249">
        <v>146.61675997985174</v>
      </c>
    </row>
    <row r="1013" spans="2:3" x14ac:dyDescent="0.75">
      <c r="B1013" s="250">
        <v>950</v>
      </c>
      <c r="C1013" s="249">
        <v>114.27259043999385</v>
      </c>
    </row>
    <row r="1014" spans="2:3" x14ac:dyDescent="0.75">
      <c r="B1014" s="250">
        <v>951</v>
      </c>
      <c r="C1014" s="249">
        <v>147.97791769211489</v>
      </c>
    </row>
    <row r="1015" spans="2:3" x14ac:dyDescent="0.75">
      <c r="B1015" s="250">
        <v>952</v>
      </c>
      <c r="C1015" s="249">
        <v>111.88514186247809</v>
      </c>
    </row>
    <row r="1016" spans="2:3" x14ac:dyDescent="0.75">
      <c r="B1016" s="250">
        <v>953</v>
      </c>
      <c r="C1016" s="249">
        <v>147.61230422282355</v>
      </c>
    </row>
    <row r="1017" spans="2:3" x14ac:dyDescent="0.75">
      <c r="B1017" s="250">
        <v>954</v>
      </c>
      <c r="C1017" s="249">
        <v>160.27272082993304</v>
      </c>
    </row>
    <row r="1018" spans="2:3" x14ac:dyDescent="0.75">
      <c r="B1018" s="250">
        <v>955</v>
      </c>
      <c r="C1018" s="249">
        <v>183.22071682047613</v>
      </c>
    </row>
    <row r="1019" spans="2:3" x14ac:dyDescent="0.75">
      <c r="B1019" s="250">
        <v>956</v>
      </c>
      <c r="C1019" s="249">
        <v>103.6375886098155</v>
      </c>
    </row>
    <row r="1020" spans="2:3" x14ac:dyDescent="0.75">
      <c r="B1020" s="250">
        <v>957</v>
      </c>
      <c r="C1020" s="249">
        <v>103.29425839844629</v>
      </c>
    </row>
    <row r="1021" spans="2:3" x14ac:dyDescent="0.75">
      <c r="B1021" s="250">
        <v>958</v>
      </c>
      <c r="C1021" s="249">
        <v>144.75836023727129</v>
      </c>
    </row>
    <row r="1022" spans="2:3" x14ac:dyDescent="0.75">
      <c r="B1022" s="250">
        <v>959</v>
      </c>
      <c r="C1022" s="249">
        <v>113.54419980192928</v>
      </c>
    </row>
    <row r="1023" spans="2:3" x14ac:dyDescent="0.75">
      <c r="B1023" s="250">
        <v>960</v>
      </c>
      <c r="C1023" s="249">
        <v>79.821586926659293</v>
      </c>
    </row>
    <row r="1024" spans="2:3" x14ac:dyDescent="0.75">
      <c r="B1024" s="250">
        <v>961</v>
      </c>
      <c r="C1024" s="249">
        <v>98.572450585932899</v>
      </c>
    </row>
    <row r="1025" spans="2:3" x14ac:dyDescent="0.75">
      <c r="B1025" s="250">
        <v>962</v>
      </c>
      <c r="C1025" s="249">
        <v>151.62042423928574</v>
      </c>
    </row>
    <row r="1026" spans="2:3" x14ac:dyDescent="0.75">
      <c r="B1026" s="250">
        <v>963</v>
      </c>
      <c r="C1026" s="249">
        <v>106.08822504237889</v>
      </c>
    </row>
    <row r="1027" spans="2:3" x14ac:dyDescent="0.75">
      <c r="B1027" s="250">
        <v>964</v>
      </c>
      <c r="C1027" s="249">
        <v>145.44018794662867</v>
      </c>
    </row>
    <row r="1028" spans="2:3" x14ac:dyDescent="0.75">
      <c r="B1028" s="250">
        <v>965</v>
      </c>
      <c r="C1028" s="249">
        <v>129.86721422675035</v>
      </c>
    </row>
    <row r="1029" spans="2:3" x14ac:dyDescent="0.75">
      <c r="B1029" s="250">
        <v>966</v>
      </c>
      <c r="C1029" s="249">
        <v>89.946811375343458</v>
      </c>
    </row>
    <row r="1030" spans="2:3" x14ac:dyDescent="0.75">
      <c r="B1030" s="250">
        <v>967</v>
      </c>
      <c r="C1030" s="249">
        <v>147.33445494232785</v>
      </c>
    </row>
    <row r="1031" spans="2:3" x14ac:dyDescent="0.75">
      <c r="B1031" s="250">
        <v>968</v>
      </c>
      <c r="C1031" s="249">
        <v>100.75789731112744</v>
      </c>
    </row>
    <row r="1032" spans="2:3" x14ac:dyDescent="0.75">
      <c r="B1032" s="250">
        <v>969</v>
      </c>
      <c r="C1032" s="249">
        <v>53.946932052534564</v>
      </c>
    </row>
    <row r="1033" spans="2:3" x14ac:dyDescent="0.75">
      <c r="B1033" s="250">
        <v>970</v>
      </c>
      <c r="C1033" s="249">
        <v>99.426440445922765</v>
      </c>
    </row>
    <row r="1034" spans="2:3" x14ac:dyDescent="0.75">
      <c r="B1034" s="250">
        <v>971</v>
      </c>
      <c r="C1034" s="249">
        <v>84.355545914853025</v>
      </c>
    </row>
    <row r="1035" spans="2:3" x14ac:dyDescent="0.75">
      <c r="B1035" s="250">
        <v>972</v>
      </c>
      <c r="C1035" s="249">
        <v>144.07611263583567</v>
      </c>
    </row>
    <row r="1036" spans="2:3" x14ac:dyDescent="0.75">
      <c r="B1036" s="250">
        <v>973</v>
      </c>
      <c r="C1036" s="249">
        <v>86.117263679550376</v>
      </c>
    </row>
    <row r="1037" spans="2:3" x14ac:dyDescent="0.75">
      <c r="B1037" s="250">
        <v>974</v>
      </c>
      <c r="C1037" s="249">
        <v>109.99806801749928</v>
      </c>
    </row>
    <row r="1038" spans="2:3" x14ac:dyDescent="0.75">
      <c r="B1038" s="250">
        <v>975</v>
      </c>
      <c r="C1038" s="249">
        <v>113.90717716588176</v>
      </c>
    </row>
    <row r="1039" spans="2:3" x14ac:dyDescent="0.75">
      <c r="B1039" s="250">
        <v>976</v>
      </c>
      <c r="C1039" s="249">
        <v>107.53767575736155</v>
      </c>
    </row>
    <row r="1040" spans="2:3" x14ac:dyDescent="0.75">
      <c r="B1040" s="250">
        <v>977</v>
      </c>
      <c r="C1040" s="249">
        <v>110.30004687883381</v>
      </c>
    </row>
    <row r="1041" spans="2:3" x14ac:dyDescent="0.75">
      <c r="B1041" s="250">
        <v>978</v>
      </c>
      <c r="C1041" s="249">
        <v>73.130535903890845</v>
      </c>
    </row>
    <row r="1042" spans="2:3" x14ac:dyDescent="0.75">
      <c r="B1042" s="250">
        <v>979</v>
      </c>
      <c r="C1042" s="249">
        <v>151.85135272864474</v>
      </c>
    </row>
    <row r="1043" spans="2:3" x14ac:dyDescent="0.75">
      <c r="B1043" s="250">
        <v>980</v>
      </c>
      <c r="C1043" s="249">
        <v>103.05944338675008</v>
      </c>
    </row>
    <row r="1044" spans="2:3" x14ac:dyDescent="0.75">
      <c r="B1044" s="250">
        <v>981</v>
      </c>
      <c r="C1044" s="249">
        <v>99.17009905594918</v>
      </c>
    </row>
    <row r="1045" spans="2:3" x14ac:dyDescent="0.75">
      <c r="B1045" s="250">
        <v>982</v>
      </c>
      <c r="C1045" s="249">
        <v>135.85960257303176</v>
      </c>
    </row>
    <row r="1046" spans="2:3" x14ac:dyDescent="0.75">
      <c r="B1046" s="250">
        <v>983</v>
      </c>
      <c r="C1046" s="249">
        <v>144.86924340954596</v>
      </c>
    </row>
    <row r="1047" spans="2:3" x14ac:dyDescent="0.75">
      <c r="B1047" s="250">
        <v>984</v>
      </c>
      <c r="C1047" s="249">
        <v>97.566907393606428</v>
      </c>
    </row>
    <row r="1048" spans="2:3" x14ac:dyDescent="0.75">
      <c r="B1048" s="250">
        <v>985</v>
      </c>
      <c r="C1048" s="249">
        <v>99.692090579415051</v>
      </c>
    </row>
    <row r="1049" spans="2:3" x14ac:dyDescent="0.75">
      <c r="B1049" s="250">
        <v>986</v>
      </c>
      <c r="C1049" s="249">
        <v>89.041694936395828</v>
      </c>
    </row>
    <row r="1050" spans="2:3" x14ac:dyDescent="0.75">
      <c r="B1050" s="250">
        <v>987</v>
      </c>
      <c r="C1050" s="249">
        <v>85.743222334445761</v>
      </c>
    </row>
    <row r="1051" spans="2:3" x14ac:dyDescent="0.75">
      <c r="B1051" s="250">
        <v>988</v>
      </c>
      <c r="C1051" s="249">
        <v>148.56984816567922</v>
      </c>
    </row>
    <row r="1052" spans="2:3" x14ac:dyDescent="0.75">
      <c r="B1052" s="250">
        <v>989</v>
      </c>
      <c r="C1052" s="249">
        <v>78.154542700664663</v>
      </c>
    </row>
    <row r="1053" spans="2:3" x14ac:dyDescent="0.75">
      <c r="B1053" s="250">
        <v>990</v>
      </c>
      <c r="C1053" s="249">
        <v>100.53941911047238</v>
      </c>
    </row>
    <row r="1054" spans="2:3" x14ac:dyDescent="0.75">
      <c r="B1054" s="250">
        <v>991</v>
      </c>
      <c r="C1054" s="249">
        <v>152.95331020295461</v>
      </c>
    </row>
    <row r="1055" spans="2:3" x14ac:dyDescent="0.75">
      <c r="B1055" s="250">
        <v>992</v>
      </c>
      <c r="C1055" s="249">
        <v>137.09431833376587</v>
      </c>
    </row>
    <row r="1056" spans="2:3" x14ac:dyDescent="0.75">
      <c r="B1056" s="250">
        <v>993</v>
      </c>
      <c r="C1056" s="249">
        <v>95.014194877023613</v>
      </c>
    </row>
    <row r="1057" spans="2:3" x14ac:dyDescent="0.75">
      <c r="B1057" s="250">
        <v>994</v>
      </c>
      <c r="C1057" s="249">
        <v>125.2697636386736</v>
      </c>
    </row>
    <row r="1058" spans="2:3" x14ac:dyDescent="0.75">
      <c r="B1058" s="250">
        <v>995</v>
      </c>
      <c r="C1058" s="249">
        <v>111.82017153844589</v>
      </c>
    </row>
    <row r="1059" spans="2:3" x14ac:dyDescent="0.75">
      <c r="B1059" s="250">
        <v>996</v>
      </c>
      <c r="C1059" s="249">
        <v>123.6587553913235</v>
      </c>
    </row>
    <row r="1060" spans="2:3" x14ac:dyDescent="0.75">
      <c r="B1060" s="250">
        <v>997</v>
      </c>
      <c r="C1060" s="249">
        <v>124.06584707820126</v>
      </c>
    </row>
    <row r="1061" spans="2:3" x14ac:dyDescent="0.75">
      <c r="B1061" s="250">
        <v>998</v>
      </c>
      <c r="C1061" s="249">
        <v>150.69849643855639</v>
      </c>
    </row>
    <row r="1062" spans="2:3" x14ac:dyDescent="0.75">
      <c r="B1062" s="250">
        <v>999</v>
      </c>
      <c r="C1062" s="249">
        <v>81.311269652275882</v>
      </c>
    </row>
    <row r="1063" spans="2:3" x14ac:dyDescent="0.75">
      <c r="B1063" s="250">
        <v>1000</v>
      </c>
      <c r="C1063" s="249">
        <v>116.84907437070406</v>
      </c>
    </row>
    <row r="1064" spans="2:3" x14ac:dyDescent="0.75">
      <c r="B1064" s="250">
        <v>1001</v>
      </c>
      <c r="C1064" s="249">
        <v>163.8908847414603</v>
      </c>
    </row>
    <row r="1065" spans="2:3" x14ac:dyDescent="0.75">
      <c r="B1065" s="250">
        <v>1002</v>
      </c>
      <c r="C1065" s="249">
        <v>149.02547708579797</v>
      </c>
    </row>
    <row r="1066" spans="2:3" x14ac:dyDescent="0.75">
      <c r="B1066" s="250">
        <v>1003</v>
      </c>
      <c r="C1066" s="249">
        <v>168.36160764610079</v>
      </c>
    </row>
    <row r="1067" spans="2:3" x14ac:dyDescent="0.75">
      <c r="B1067" s="250">
        <v>1004</v>
      </c>
      <c r="C1067" s="249">
        <v>121.54192376604139</v>
      </c>
    </row>
    <row r="1068" spans="2:3" x14ac:dyDescent="0.75">
      <c r="B1068" s="250">
        <v>1005</v>
      </c>
      <c r="C1068" s="249">
        <v>113.23598499693166</v>
      </c>
    </row>
    <row r="1069" spans="2:3" x14ac:dyDescent="0.75">
      <c r="B1069" s="250">
        <v>1006</v>
      </c>
      <c r="C1069" s="249">
        <v>137.76497751736596</v>
      </c>
    </row>
    <row r="1070" spans="2:3" x14ac:dyDescent="0.75">
      <c r="B1070" s="250">
        <v>1007</v>
      </c>
      <c r="C1070" s="249">
        <v>114.31258449076482</v>
      </c>
    </row>
    <row r="1071" spans="2:3" x14ac:dyDescent="0.75">
      <c r="B1071" s="250">
        <v>1008</v>
      </c>
      <c r="C1071" s="249">
        <v>169.44744385525161</v>
      </c>
    </row>
    <row r="1072" spans="2:3" x14ac:dyDescent="0.75">
      <c r="B1072" s="250">
        <v>1009</v>
      </c>
      <c r="C1072" s="249">
        <v>128.91091614942994</v>
      </c>
    </row>
    <row r="1073" spans="2:3" x14ac:dyDescent="0.75">
      <c r="B1073" s="250">
        <v>1010</v>
      </c>
      <c r="C1073" s="249">
        <v>79.629951923821736</v>
      </c>
    </row>
    <row r="1074" spans="2:3" x14ac:dyDescent="0.75">
      <c r="B1074" s="250">
        <v>1011</v>
      </c>
      <c r="C1074" s="249">
        <v>123.73561228986556</v>
      </c>
    </row>
    <row r="1075" spans="2:3" x14ac:dyDescent="0.75">
      <c r="B1075" s="250">
        <v>1012</v>
      </c>
      <c r="C1075" s="249">
        <v>104.67978305825537</v>
      </c>
    </row>
    <row r="1076" spans="2:3" x14ac:dyDescent="0.75">
      <c r="B1076" s="250">
        <v>1013</v>
      </c>
      <c r="C1076" s="249">
        <v>146.87867336924006</v>
      </c>
    </row>
    <row r="1077" spans="2:3" x14ac:dyDescent="0.75">
      <c r="B1077" s="250">
        <v>1014</v>
      </c>
      <c r="C1077" s="249">
        <v>133.01155133169294</v>
      </c>
    </row>
    <row r="1078" spans="2:3" x14ac:dyDescent="0.75">
      <c r="B1078" s="250">
        <v>1015</v>
      </c>
      <c r="C1078" s="249">
        <v>126.80245617397908</v>
      </c>
    </row>
    <row r="1079" spans="2:3" x14ac:dyDescent="0.75">
      <c r="B1079" s="250">
        <v>1016</v>
      </c>
      <c r="C1079" s="249">
        <v>123.82933525286101</v>
      </c>
    </row>
    <row r="1080" spans="2:3" x14ac:dyDescent="0.75">
      <c r="B1080" s="250">
        <v>1017</v>
      </c>
      <c r="C1080" s="249">
        <v>118.71016714479897</v>
      </c>
    </row>
    <row r="1081" spans="2:3" x14ac:dyDescent="0.75">
      <c r="B1081" s="250">
        <v>1018</v>
      </c>
      <c r="C1081" s="249">
        <v>106.49277563808153</v>
      </c>
    </row>
    <row r="1082" spans="2:3" x14ac:dyDescent="0.75">
      <c r="B1082" s="250">
        <v>1019</v>
      </c>
      <c r="C1082" s="249">
        <v>131.19823237862127</v>
      </c>
    </row>
    <row r="1083" spans="2:3" x14ac:dyDescent="0.75">
      <c r="B1083" s="250">
        <v>1020</v>
      </c>
      <c r="C1083" s="249">
        <v>80.99774604841447</v>
      </c>
    </row>
    <row r="1084" spans="2:3" x14ac:dyDescent="0.75">
      <c r="B1084" s="250">
        <v>1021</v>
      </c>
      <c r="C1084" s="249">
        <v>124.90098092012317</v>
      </c>
    </row>
    <row r="1085" spans="2:3" x14ac:dyDescent="0.75">
      <c r="B1085" s="250">
        <v>1022</v>
      </c>
      <c r="C1085" s="249">
        <v>111.27775333124809</v>
      </c>
    </row>
    <row r="1086" spans="2:3" x14ac:dyDescent="0.75">
      <c r="B1086" s="250">
        <v>1023</v>
      </c>
      <c r="C1086" s="249">
        <v>102.4647100121428</v>
      </c>
    </row>
    <row r="1087" spans="2:3" x14ac:dyDescent="0.75">
      <c r="B1087" s="250">
        <v>1024</v>
      </c>
      <c r="C1087" s="249">
        <v>101.55905775989575</v>
      </c>
    </row>
    <row r="1088" spans="2:3" x14ac:dyDescent="0.75">
      <c r="B1088" s="250">
        <v>1025</v>
      </c>
      <c r="C1088" s="249">
        <v>134.6644481156072</v>
      </c>
    </row>
    <row r="1089" spans="2:3" x14ac:dyDescent="0.75">
      <c r="B1089" s="250">
        <v>1026</v>
      </c>
      <c r="C1089" s="249">
        <v>82.412650139524871</v>
      </c>
    </row>
    <row r="1090" spans="2:3" x14ac:dyDescent="0.75">
      <c r="B1090" s="250">
        <v>1027</v>
      </c>
      <c r="C1090" s="249">
        <v>117.66609198301472</v>
      </c>
    </row>
    <row r="1091" spans="2:3" x14ac:dyDescent="0.75">
      <c r="B1091" s="250">
        <v>1028</v>
      </c>
      <c r="C1091" s="249">
        <v>121.67327726818134</v>
      </c>
    </row>
    <row r="1092" spans="2:3" x14ac:dyDescent="0.75">
      <c r="B1092" s="250">
        <v>1029</v>
      </c>
      <c r="C1092" s="249">
        <v>101.73184921532523</v>
      </c>
    </row>
    <row r="1093" spans="2:3" x14ac:dyDescent="0.75">
      <c r="B1093" s="250">
        <v>1030</v>
      </c>
      <c r="C1093" s="249">
        <v>154.52271840544526</v>
      </c>
    </row>
    <row r="1094" spans="2:3" x14ac:dyDescent="0.75">
      <c r="B1094" s="250">
        <v>1031</v>
      </c>
      <c r="C1094" s="249">
        <v>112.1432360378284</v>
      </c>
    </row>
    <row r="1095" spans="2:3" x14ac:dyDescent="0.75">
      <c r="B1095" s="250">
        <v>1032</v>
      </c>
      <c r="C1095" s="249">
        <v>110.05887860112749</v>
      </c>
    </row>
    <row r="1096" spans="2:3" x14ac:dyDescent="0.75">
      <c r="B1096" s="250">
        <v>1033</v>
      </c>
      <c r="C1096" s="249">
        <v>97.248612717864447</v>
      </c>
    </row>
    <row r="1097" spans="2:3" x14ac:dyDescent="0.75">
      <c r="B1097" s="250">
        <v>1034</v>
      </c>
      <c r="C1097" s="249">
        <v>98.371529506485984</v>
      </c>
    </row>
    <row r="1098" spans="2:3" x14ac:dyDescent="0.75">
      <c r="B1098" s="250">
        <v>1035</v>
      </c>
      <c r="C1098" s="249">
        <v>93.500755124003987</v>
      </c>
    </row>
    <row r="1099" spans="2:3" x14ac:dyDescent="0.75">
      <c r="B1099" s="250">
        <v>1036</v>
      </c>
      <c r="C1099" s="249">
        <v>138.36054049649732</v>
      </c>
    </row>
    <row r="1100" spans="2:3" x14ac:dyDescent="0.75">
      <c r="B1100" s="250">
        <v>1037</v>
      </c>
      <c r="C1100" s="249">
        <v>125.28921484108376</v>
      </c>
    </row>
    <row r="1101" spans="2:3" x14ac:dyDescent="0.75">
      <c r="B1101" s="250">
        <v>1038</v>
      </c>
      <c r="C1101" s="249">
        <v>118.42207475818383</v>
      </c>
    </row>
    <row r="1102" spans="2:3" x14ac:dyDescent="0.75">
      <c r="B1102" s="250">
        <v>1039</v>
      </c>
      <c r="C1102" s="249">
        <v>137.0421733685499</v>
      </c>
    </row>
    <row r="1103" spans="2:3" x14ac:dyDescent="0.75">
      <c r="B1103" s="250">
        <v>1040</v>
      </c>
      <c r="C1103" s="249">
        <v>132.7899109142374</v>
      </c>
    </row>
    <row r="1104" spans="2:3" x14ac:dyDescent="0.75">
      <c r="B1104" s="250">
        <v>1041</v>
      </c>
      <c r="C1104" s="249">
        <v>158.57161928090642</v>
      </c>
    </row>
    <row r="1105" spans="2:3" x14ac:dyDescent="0.75">
      <c r="B1105" s="250">
        <v>1042</v>
      </c>
      <c r="C1105" s="249">
        <v>93.789497630798394</v>
      </c>
    </row>
    <row r="1106" spans="2:3" x14ac:dyDescent="0.75">
      <c r="B1106" s="250">
        <v>1043</v>
      </c>
      <c r="C1106" s="249">
        <v>118.60551073746296</v>
      </c>
    </row>
    <row r="1107" spans="2:3" x14ac:dyDescent="0.75">
      <c r="B1107" s="250">
        <v>1044</v>
      </c>
      <c r="C1107" s="249">
        <v>115.08443784899146</v>
      </c>
    </row>
    <row r="1108" spans="2:3" x14ac:dyDescent="0.75">
      <c r="B1108" s="250">
        <v>1045</v>
      </c>
      <c r="C1108" s="249">
        <v>109.70139029141424</v>
      </c>
    </row>
    <row r="1109" spans="2:3" x14ac:dyDescent="0.75">
      <c r="B1109" s="250">
        <v>1046</v>
      </c>
      <c r="C1109" s="249">
        <v>79.813849045441231</v>
      </c>
    </row>
    <row r="1110" spans="2:3" x14ac:dyDescent="0.75">
      <c r="B1110" s="250">
        <v>1047</v>
      </c>
      <c r="C1110" s="249">
        <v>110.88376283405185</v>
      </c>
    </row>
    <row r="1111" spans="2:3" x14ac:dyDescent="0.75">
      <c r="B1111" s="250">
        <v>1048</v>
      </c>
      <c r="C1111" s="249">
        <v>107.14779428642831</v>
      </c>
    </row>
    <row r="1112" spans="2:3" x14ac:dyDescent="0.75">
      <c r="B1112" s="250">
        <v>1049</v>
      </c>
      <c r="C1112" s="249">
        <v>92.212075777909092</v>
      </c>
    </row>
    <row r="1113" spans="2:3" x14ac:dyDescent="0.75">
      <c r="B1113" s="250">
        <v>1050</v>
      </c>
      <c r="C1113" s="249">
        <v>104.58500799416426</v>
      </c>
    </row>
    <row r="1114" spans="2:3" x14ac:dyDescent="0.75">
      <c r="B1114" s="250">
        <v>1051</v>
      </c>
      <c r="C1114" s="249">
        <v>102.60679037613828</v>
      </c>
    </row>
    <row r="1115" spans="2:3" x14ac:dyDescent="0.75">
      <c r="B1115" s="250">
        <v>1052</v>
      </c>
      <c r="C1115" s="249">
        <v>109.51896605590551</v>
      </c>
    </row>
    <row r="1116" spans="2:3" x14ac:dyDescent="0.75">
      <c r="B1116" s="250">
        <v>1053</v>
      </c>
      <c r="C1116" s="249">
        <v>112.45700152455819</v>
      </c>
    </row>
    <row r="1117" spans="2:3" x14ac:dyDescent="0.75">
      <c r="B1117" s="250">
        <v>1054</v>
      </c>
      <c r="C1117" s="249">
        <v>107.80517351620989</v>
      </c>
    </row>
    <row r="1118" spans="2:3" x14ac:dyDescent="0.75">
      <c r="B1118" s="250">
        <v>1055</v>
      </c>
      <c r="C1118" s="249">
        <v>110.34848845889641</v>
      </c>
    </row>
    <row r="1119" spans="2:3" x14ac:dyDescent="0.75">
      <c r="B1119" s="250">
        <v>1056</v>
      </c>
      <c r="C1119" s="249">
        <v>73.581882660316907</v>
      </c>
    </row>
    <row r="1120" spans="2:3" x14ac:dyDescent="0.75">
      <c r="B1120" s="250">
        <v>1057</v>
      </c>
      <c r="C1120" s="249">
        <v>152.93561286870465</v>
      </c>
    </row>
    <row r="1121" spans="2:3" x14ac:dyDescent="0.75">
      <c r="B1121" s="250">
        <v>1058</v>
      </c>
      <c r="C1121" s="249">
        <v>149.99185361413942</v>
      </c>
    </row>
    <row r="1122" spans="2:3" x14ac:dyDescent="0.75">
      <c r="B1122" s="250">
        <v>1059</v>
      </c>
      <c r="C1122" s="249">
        <v>152.42574159857173</v>
      </c>
    </row>
    <row r="1123" spans="2:3" x14ac:dyDescent="0.75">
      <c r="B1123" s="250">
        <v>1060</v>
      </c>
      <c r="C1123" s="249">
        <v>65.854902024001845</v>
      </c>
    </row>
    <row r="1124" spans="2:3" x14ac:dyDescent="0.75">
      <c r="B1124" s="250">
        <v>1061</v>
      </c>
      <c r="C1124" s="249">
        <v>132.06386494261554</v>
      </c>
    </row>
    <row r="1125" spans="2:3" x14ac:dyDescent="0.75">
      <c r="B1125" s="250">
        <v>1062</v>
      </c>
      <c r="C1125" s="249">
        <v>146.04284341675944</v>
      </c>
    </row>
    <row r="1126" spans="2:3" x14ac:dyDescent="0.75">
      <c r="B1126" s="250">
        <v>1063</v>
      </c>
      <c r="C1126" s="249">
        <v>121.23441551732864</v>
      </c>
    </row>
    <row r="1127" spans="2:3" x14ac:dyDescent="0.75">
      <c r="B1127" s="250">
        <v>1064</v>
      </c>
      <c r="C1127" s="249">
        <v>113.49799581724257</v>
      </c>
    </row>
    <row r="1128" spans="2:3" x14ac:dyDescent="0.75">
      <c r="B1128" s="250">
        <v>1065</v>
      </c>
      <c r="C1128" s="249">
        <v>86.693203073717342</v>
      </c>
    </row>
    <row r="1129" spans="2:3" x14ac:dyDescent="0.75">
      <c r="B1129" s="250">
        <v>1066</v>
      </c>
      <c r="C1129" s="249">
        <v>136.03010303926735</v>
      </c>
    </row>
    <row r="1130" spans="2:3" x14ac:dyDescent="0.75">
      <c r="B1130" s="250">
        <v>1067</v>
      </c>
      <c r="C1130" s="249">
        <v>92.584623294952792</v>
      </c>
    </row>
    <row r="1131" spans="2:3" x14ac:dyDescent="0.75">
      <c r="B1131" s="250">
        <v>1068</v>
      </c>
      <c r="C1131" s="249">
        <v>70.335821905497411</v>
      </c>
    </row>
    <row r="1132" spans="2:3" x14ac:dyDescent="0.75">
      <c r="B1132" s="250">
        <v>1069</v>
      </c>
      <c r="C1132" s="249">
        <v>127.28929312411405</v>
      </c>
    </row>
    <row r="1133" spans="2:3" x14ac:dyDescent="0.75">
      <c r="B1133" s="250">
        <v>1070</v>
      </c>
      <c r="C1133" s="249">
        <v>98.182008226120999</v>
      </c>
    </row>
    <row r="1134" spans="2:3" x14ac:dyDescent="0.75">
      <c r="B1134" s="250">
        <v>1071</v>
      </c>
      <c r="C1134" s="249">
        <v>99.428611492758762</v>
      </c>
    </row>
    <row r="1135" spans="2:3" x14ac:dyDescent="0.75">
      <c r="B1135" s="250">
        <v>1072</v>
      </c>
      <c r="C1135" s="249">
        <v>130.48895839186218</v>
      </c>
    </row>
    <row r="1136" spans="2:3" x14ac:dyDescent="0.75">
      <c r="B1136" s="250">
        <v>1073</v>
      </c>
      <c r="C1136" s="249">
        <v>138.54071467197511</v>
      </c>
    </row>
    <row r="1137" spans="2:3" x14ac:dyDescent="0.75">
      <c r="B1137" s="250">
        <v>1074</v>
      </c>
      <c r="C1137" s="249">
        <v>116.30543355896424</v>
      </c>
    </row>
    <row r="1138" spans="2:3" x14ac:dyDescent="0.75">
      <c r="B1138" s="250">
        <v>1075</v>
      </c>
      <c r="C1138" s="249">
        <v>110.72987532132086</v>
      </c>
    </row>
    <row r="1139" spans="2:3" x14ac:dyDescent="0.75">
      <c r="B1139" s="250">
        <v>1076</v>
      </c>
      <c r="C1139" s="249">
        <v>114.27563192761002</v>
      </c>
    </row>
    <row r="1140" spans="2:3" x14ac:dyDescent="0.75">
      <c r="B1140" s="250">
        <v>1077</v>
      </c>
      <c r="C1140" s="249">
        <v>110.24785372433561</v>
      </c>
    </row>
    <row r="1141" spans="2:3" x14ac:dyDescent="0.75">
      <c r="B1141" s="250">
        <v>1078</v>
      </c>
      <c r="C1141" s="249">
        <v>112.76386081632327</v>
      </c>
    </row>
    <row r="1142" spans="2:3" x14ac:dyDescent="0.75">
      <c r="B1142" s="250">
        <v>1079</v>
      </c>
      <c r="C1142" s="249">
        <v>168.26246914300924</v>
      </c>
    </row>
    <row r="1143" spans="2:3" x14ac:dyDescent="0.75">
      <c r="B1143" s="250">
        <v>1080</v>
      </c>
      <c r="C1143" s="249">
        <v>103.16219514636225</v>
      </c>
    </row>
    <row r="1144" spans="2:3" x14ac:dyDescent="0.75">
      <c r="B1144" s="250">
        <v>1081</v>
      </c>
      <c r="C1144" s="249">
        <v>135.27363966889109</v>
      </c>
    </row>
    <row r="1145" spans="2:3" x14ac:dyDescent="0.75">
      <c r="B1145" s="250">
        <v>1082</v>
      </c>
      <c r="C1145" s="249">
        <v>148.81765877087457</v>
      </c>
    </row>
    <row r="1146" spans="2:3" x14ac:dyDescent="0.75">
      <c r="B1146" s="250">
        <v>1083</v>
      </c>
      <c r="C1146" s="249">
        <v>112.65834571896295</v>
      </c>
    </row>
    <row r="1147" spans="2:3" x14ac:dyDescent="0.75">
      <c r="B1147" s="250">
        <v>1084</v>
      </c>
      <c r="C1147" s="249">
        <v>119.60647303873685</v>
      </c>
    </row>
    <row r="1148" spans="2:3" x14ac:dyDescent="0.75">
      <c r="B1148" s="250">
        <v>1085</v>
      </c>
      <c r="C1148" s="249">
        <v>128.44688901251459</v>
      </c>
    </row>
    <row r="1149" spans="2:3" x14ac:dyDescent="0.75">
      <c r="B1149" s="250">
        <v>1086</v>
      </c>
      <c r="C1149" s="249">
        <v>130.71037384190382</v>
      </c>
    </row>
    <row r="1150" spans="2:3" x14ac:dyDescent="0.75">
      <c r="B1150" s="250">
        <v>1087</v>
      </c>
      <c r="C1150" s="249">
        <v>117.60311127275817</v>
      </c>
    </row>
    <row r="1151" spans="2:3" x14ac:dyDescent="0.75">
      <c r="B1151" s="250">
        <v>1088</v>
      </c>
      <c r="C1151" s="249">
        <v>105.46887382838115</v>
      </c>
    </row>
    <row r="1152" spans="2:3" x14ac:dyDescent="0.75">
      <c r="B1152" s="250">
        <v>1089</v>
      </c>
      <c r="C1152" s="249">
        <v>123.66864318232847</v>
      </c>
    </row>
    <row r="1153" spans="2:3" x14ac:dyDescent="0.75">
      <c r="B1153" s="250">
        <v>1090</v>
      </c>
      <c r="C1153" s="249">
        <v>133.8955443233761</v>
      </c>
    </row>
    <row r="1154" spans="2:3" x14ac:dyDescent="0.75">
      <c r="B1154" s="250">
        <v>1091</v>
      </c>
      <c r="C1154" s="249">
        <v>112.06327798009173</v>
      </c>
    </row>
    <row r="1155" spans="2:3" x14ac:dyDescent="0.75">
      <c r="B1155" s="250">
        <v>1092</v>
      </c>
      <c r="C1155" s="249">
        <v>61.862444671826992</v>
      </c>
    </row>
    <row r="1156" spans="2:3" x14ac:dyDescent="0.75">
      <c r="B1156" s="250">
        <v>1093</v>
      </c>
      <c r="C1156" s="249">
        <v>148.51333970486314</v>
      </c>
    </row>
    <row r="1157" spans="2:3" x14ac:dyDescent="0.75">
      <c r="B1157" s="250">
        <v>1094</v>
      </c>
      <c r="C1157" s="249">
        <v>130.25417363679028</v>
      </c>
    </row>
    <row r="1158" spans="2:3" x14ac:dyDescent="0.75">
      <c r="B1158" s="250">
        <v>1095</v>
      </c>
      <c r="C1158" s="249">
        <v>139.6869853381194</v>
      </c>
    </row>
    <row r="1159" spans="2:3" x14ac:dyDescent="0.75">
      <c r="B1159" s="250">
        <v>1096</v>
      </c>
      <c r="C1159" s="249">
        <v>114.52355719445187</v>
      </c>
    </row>
    <row r="1160" spans="2:3" x14ac:dyDescent="0.75">
      <c r="B1160" s="250">
        <v>1097</v>
      </c>
      <c r="C1160" s="249">
        <v>91.774156265846855</v>
      </c>
    </row>
    <row r="1161" spans="2:3" x14ac:dyDescent="0.75">
      <c r="B1161" s="250">
        <v>1098</v>
      </c>
      <c r="C1161" s="249">
        <v>127.10641659676362</v>
      </c>
    </row>
    <row r="1162" spans="2:3" x14ac:dyDescent="0.75">
      <c r="B1162" s="250">
        <v>1099</v>
      </c>
      <c r="C1162" s="249">
        <v>123.32243532282033</v>
      </c>
    </row>
    <row r="1163" spans="2:3" x14ac:dyDescent="0.75">
      <c r="B1163" s="250">
        <v>1100</v>
      </c>
      <c r="C1163" s="249">
        <v>95.622306872872414</v>
      </c>
    </row>
    <row r="1164" spans="2:3" x14ac:dyDescent="0.75">
      <c r="B1164" s="250">
        <v>1101</v>
      </c>
      <c r="C1164" s="249">
        <v>57.607914560618781</v>
      </c>
    </row>
    <row r="1165" spans="2:3" x14ac:dyDescent="0.75">
      <c r="B1165" s="250">
        <v>1102</v>
      </c>
      <c r="C1165" s="249">
        <v>106.93793659923644</v>
      </c>
    </row>
    <row r="1166" spans="2:3" x14ac:dyDescent="0.75">
      <c r="B1166" s="250">
        <v>1103</v>
      </c>
      <c r="C1166" s="249">
        <v>114.88089950485912</v>
      </c>
    </row>
    <row r="1167" spans="2:3" x14ac:dyDescent="0.75">
      <c r="B1167" s="250">
        <v>1104</v>
      </c>
      <c r="C1167" s="249">
        <v>159.93928666810729</v>
      </c>
    </row>
    <row r="1168" spans="2:3" x14ac:dyDescent="0.75">
      <c r="B1168" s="250">
        <v>1105</v>
      </c>
      <c r="C1168" s="249">
        <v>143.84451318118249</v>
      </c>
    </row>
    <row r="1169" spans="2:3" x14ac:dyDescent="0.75">
      <c r="B1169" s="250">
        <v>1106</v>
      </c>
      <c r="C1169" s="249">
        <v>149.19955033101428</v>
      </c>
    </row>
    <row r="1170" spans="2:3" x14ac:dyDescent="0.75">
      <c r="B1170" s="250">
        <v>1107</v>
      </c>
      <c r="C1170" s="249">
        <v>94.86319106461535</v>
      </c>
    </row>
    <row r="1171" spans="2:3" x14ac:dyDescent="0.75">
      <c r="B1171" s="250">
        <v>1108</v>
      </c>
      <c r="C1171" s="249">
        <v>144.21239931104799</v>
      </c>
    </row>
    <row r="1172" spans="2:3" x14ac:dyDescent="0.75">
      <c r="B1172" s="250">
        <v>1109</v>
      </c>
      <c r="C1172" s="249">
        <v>109.41308151926586</v>
      </c>
    </row>
    <row r="1173" spans="2:3" x14ac:dyDescent="0.75">
      <c r="B1173" s="250">
        <v>1110</v>
      </c>
      <c r="C1173" s="249">
        <v>108.06023086407741</v>
      </c>
    </row>
    <row r="1174" spans="2:3" x14ac:dyDescent="0.75">
      <c r="B1174" s="250">
        <v>1111</v>
      </c>
      <c r="C1174" s="249">
        <v>111.45004598823289</v>
      </c>
    </row>
    <row r="1175" spans="2:3" x14ac:dyDescent="0.75">
      <c r="B1175" s="250">
        <v>1112</v>
      </c>
      <c r="C1175" s="249">
        <v>103.86919204205856</v>
      </c>
    </row>
    <row r="1176" spans="2:3" x14ac:dyDescent="0.75">
      <c r="B1176" s="250">
        <v>1113</v>
      </c>
      <c r="C1176" s="249">
        <v>102.62695134755353</v>
      </c>
    </row>
    <row r="1177" spans="2:3" x14ac:dyDescent="0.75">
      <c r="B1177" s="250">
        <v>1114</v>
      </c>
      <c r="C1177" s="249">
        <v>122.33066897253406</v>
      </c>
    </row>
    <row r="1178" spans="2:3" x14ac:dyDescent="0.75">
      <c r="B1178" s="250">
        <v>1115</v>
      </c>
      <c r="C1178" s="249">
        <v>107.51857206543319</v>
      </c>
    </row>
    <row r="1179" spans="2:3" x14ac:dyDescent="0.75">
      <c r="B1179" s="250">
        <v>1116</v>
      </c>
      <c r="C1179" s="249">
        <v>117.04767601279191</v>
      </c>
    </row>
    <row r="1180" spans="2:3" x14ac:dyDescent="0.75">
      <c r="B1180" s="250">
        <v>1117</v>
      </c>
      <c r="C1180" s="249">
        <v>151.35233874960227</v>
      </c>
    </row>
    <row r="1181" spans="2:3" x14ac:dyDescent="0.75">
      <c r="B1181" s="250">
        <v>1118</v>
      </c>
      <c r="C1181" s="249">
        <v>136.3298250774215</v>
      </c>
    </row>
    <row r="1182" spans="2:3" x14ac:dyDescent="0.75">
      <c r="B1182" s="250">
        <v>1119</v>
      </c>
      <c r="C1182" s="249">
        <v>123.08096900344485</v>
      </c>
    </row>
    <row r="1183" spans="2:3" x14ac:dyDescent="0.75">
      <c r="B1183" s="250">
        <v>1120</v>
      </c>
      <c r="C1183" s="249">
        <v>78.195471528420967</v>
      </c>
    </row>
    <row r="1184" spans="2:3" x14ac:dyDescent="0.75">
      <c r="B1184" s="250">
        <v>1121</v>
      </c>
      <c r="C1184" s="249">
        <v>129.06798362801078</v>
      </c>
    </row>
    <row r="1185" spans="2:3" x14ac:dyDescent="0.75">
      <c r="B1185" s="250">
        <v>1122</v>
      </c>
      <c r="C1185" s="249">
        <v>125.01201191104374</v>
      </c>
    </row>
    <row r="1186" spans="2:3" x14ac:dyDescent="0.75">
      <c r="B1186" s="250">
        <v>1123</v>
      </c>
      <c r="C1186" s="249">
        <v>135.70985522970409</v>
      </c>
    </row>
    <row r="1187" spans="2:3" x14ac:dyDescent="0.75">
      <c r="B1187" s="250">
        <v>1124</v>
      </c>
      <c r="C1187" s="249">
        <v>131.49946700075958</v>
      </c>
    </row>
    <row r="1188" spans="2:3" x14ac:dyDescent="0.75">
      <c r="B1188" s="250">
        <v>1125</v>
      </c>
      <c r="C1188" s="249">
        <v>120.89591090875862</v>
      </c>
    </row>
    <row r="1189" spans="2:3" x14ac:dyDescent="0.75">
      <c r="B1189" s="250">
        <v>1126</v>
      </c>
      <c r="C1189" s="249">
        <v>112.16118367418946</v>
      </c>
    </row>
    <row r="1190" spans="2:3" x14ac:dyDescent="0.75">
      <c r="B1190" s="250">
        <v>1127</v>
      </c>
      <c r="C1190" s="249">
        <v>165.86864173606668</v>
      </c>
    </row>
    <row r="1191" spans="2:3" x14ac:dyDescent="0.75">
      <c r="B1191" s="250">
        <v>1128</v>
      </c>
      <c r="C1191" s="249">
        <v>117.30080701956228</v>
      </c>
    </row>
    <row r="1192" spans="2:3" x14ac:dyDescent="0.75">
      <c r="B1192" s="250">
        <v>1129</v>
      </c>
      <c r="C1192" s="249">
        <v>161.12697423824301</v>
      </c>
    </row>
    <row r="1193" spans="2:3" x14ac:dyDescent="0.75">
      <c r="B1193" s="250">
        <v>1130</v>
      </c>
      <c r="C1193" s="249">
        <v>129.15290188028274</v>
      </c>
    </row>
    <row r="1194" spans="2:3" x14ac:dyDescent="0.75">
      <c r="B1194" s="250">
        <v>1131</v>
      </c>
      <c r="C1194" s="249">
        <v>112.46777274377345</v>
      </c>
    </row>
    <row r="1195" spans="2:3" x14ac:dyDescent="0.75">
      <c r="B1195" s="250">
        <v>1132</v>
      </c>
      <c r="C1195" s="249">
        <v>115.37800410749909</v>
      </c>
    </row>
    <row r="1196" spans="2:3" x14ac:dyDescent="0.75">
      <c r="B1196" s="250">
        <v>1133</v>
      </c>
      <c r="C1196" s="249">
        <v>187.1315192360486</v>
      </c>
    </row>
    <row r="1197" spans="2:3" x14ac:dyDescent="0.75">
      <c r="B1197" s="250">
        <v>1134</v>
      </c>
      <c r="C1197" s="249">
        <v>111.61722910591462</v>
      </c>
    </row>
    <row r="1198" spans="2:3" x14ac:dyDescent="0.75">
      <c r="B1198" s="250">
        <v>1135</v>
      </c>
      <c r="C1198" s="249">
        <v>145.62097142192937</v>
      </c>
    </row>
    <row r="1199" spans="2:3" x14ac:dyDescent="0.75">
      <c r="B1199" s="250">
        <v>1136</v>
      </c>
      <c r="C1199" s="249">
        <v>110.51177207582583</v>
      </c>
    </row>
    <row r="1200" spans="2:3" x14ac:dyDescent="0.75">
      <c r="B1200" s="250">
        <v>1137</v>
      </c>
      <c r="C1200" s="249">
        <v>154.0385587045499</v>
      </c>
    </row>
    <row r="1201" spans="2:3" x14ac:dyDescent="0.75">
      <c r="B1201" s="250">
        <v>1138</v>
      </c>
      <c r="C1201" s="249">
        <v>159.88632734019245</v>
      </c>
    </row>
    <row r="1202" spans="2:3" x14ac:dyDescent="0.75">
      <c r="B1202" s="250">
        <v>1139</v>
      </c>
      <c r="C1202" s="249">
        <v>146.30373308090842</v>
      </c>
    </row>
    <row r="1203" spans="2:3" x14ac:dyDescent="0.75">
      <c r="B1203" s="250">
        <v>1140</v>
      </c>
      <c r="C1203" s="249">
        <v>88.280509029461143</v>
      </c>
    </row>
    <row r="1204" spans="2:3" x14ac:dyDescent="0.75">
      <c r="B1204" s="250">
        <v>1141</v>
      </c>
      <c r="C1204" s="249">
        <v>129.57696496906726</v>
      </c>
    </row>
    <row r="1205" spans="2:3" x14ac:dyDescent="0.75">
      <c r="B1205" s="250">
        <v>1142</v>
      </c>
      <c r="C1205" s="249">
        <v>96.361889944609828</v>
      </c>
    </row>
    <row r="1206" spans="2:3" x14ac:dyDescent="0.75">
      <c r="B1206" s="250">
        <v>1143</v>
      </c>
      <c r="C1206" s="249">
        <v>90.140081809805821</v>
      </c>
    </row>
    <row r="1207" spans="2:3" x14ac:dyDescent="0.75">
      <c r="B1207" s="250">
        <v>1144</v>
      </c>
      <c r="C1207" s="249">
        <v>125.07275821522833</v>
      </c>
    </row>
    <row r="1208" spans="2:3" x14ac:dyDescent="0.75">
      <c r="B1208" s="250">
        <v>1145</v>
      </c>
      <c r="C1208" s="249">
        <v>134.92099221831262</v>
      </c>
    </row>
    <row r="1209" spans="2:3" x14ac:dyDescent="0.75">
      <c r="B1209" s="250">
        <v>1146</v>
      </c>
      <c r="C1209" s="249">
        <v>129.47821845555185</v>
      </c>
    </row>
    <row r="1210" spans="2:3" x14ac:dyDescent="0.75">
      <c r="B1210" s="250">
        <v>1147</v>
      </c>
      <c r="C1210" s="249">
        <v>111.63847278199329</v>
      </c>
    </row>
    <row r="1211" spans="2:3" x14ac:dyDescent="0.75">
      <c r="B1211" s="250">
        <v>1148</v>
      </c>
      <c r="C1211" s="249">
        <v>114.55732968620742</v>
      </c>
    </row>
    <row r="1212" spans="2:3" x14ac:dyDescent="0.75">
      <c r="B1212" s="250">
        <v>1149</v>
      </c>
      <c r="C1212" s="249">
        <v>93.493310785250344</v>
      </c>
    </row>
    <row r="1213" spans="2:3" x14ac:dyDescent="0.75">
      <c r="B1213" s="250">
        <v>1150</v>
      </c>
      <c r="C1213" s="249">
        <v>119.89446357443806</v>
      </c>
    </row>
    <row r="1214" spans="2:3" x14ac:dyDescent="0.75">
      <c r="B1214" s="250">
        <v>1151</v>
      </c>
      <c r="C1214" s="249">
        <v>71.455376241947675</v>
      </c>
    </row>
    <row r="1215" spans="2:3" x14ac:dyDescent="0.75">
      <c r="B1215" s="250">
        <v>1152</v>
      </c>
      <c r="C1215" s="249">
        <v>120.07026310825864</v>
      </c>
    </row>
    <row r="1216" spans="2:3" x14ac:dyDescent="0.75">
      <c r="B1216" s="250">
        <v>1153</v>
      </c>
      <c r="C1216" s="249">
        <v>105.42565250628829</v>
      </c>
    </row>
    <row r="1217" spans="2:3" x14ac:dyDescent="0.75">
      <c r="B1217" s="250">
        <v>1154</v>
      </c>
      <c r="C1217" s="249">
        <v>171.5764842540728</v>
      </c>
    </row>
    <row r="1218" spans="2:3" x14ac:dyDescent="0.75">
      <c r="B1218" s="250">
        <v>1155</v>
      </c>
      <c r="C1218" s="249">
        <v>86.587746018942738</v>
      </c>
    </row>
    <row r="1219" spans="2:3" x14ac:dyDescent="0.75">
      <c r="B1219" s="250">
        <v>1156</v>
      </c>
      <c r="C1219" s="249">
        <v>137.18184630723064</v>
      </c>
    </row>
    <row r="1220" spans="2:3" x14ac:dyDescent="0.75">
      <c r="B1220" s="250">
        <v>1157</v>
      </c>
      <c r="C1220" s="249">
        <v>150.34178650898164</v>
      </c>
    </row>
    <row r="1221" spans="2:3" x14ac:dyDescent="0.75">
      <c r="B1221" s="250">
        <v>1158</v>
      </c>
      <c r="C1221" s="249">
        <v>83.915956950668473</v>
      </c>
    </row>
    <row r="1222" spans="2:3" x14ac:dyDescent="0.75">
      <c r="B1222" s="250">
        <v>1159</v>
      </c>
      <c r="C1222" s="249">
        <v>123.44669021956051</v>
      </c>
    </row>
    <row r="1223" spans="2:3" x14ac:dyDescent="0.75">
      <c r="B1223" s="250">
        <v>1160</v>
      </c>
      <c r="C1223" s="249">
        <v>101.66074659238038</v>
      </c>
    </row>
    <row r="1224" spans="2:3" x14ac:dyDescent="0.75">
      <c r="B1224" s="250">
        <v>1161</v>
      </c>
      <c r="C1224" s="249">
        <v>106.48749623469313</v>
      </c>
    </row>
    <row r="1225" spans="2:3" x14ac:dyDescent="0.75">
      <c r="B1225" s="250">
        <v>1162</v>
      </c>
      <c r="C1225" s="249">
        <v>145.88039614609522</v>
      </c>
    </row>
    <row r="1226" spans="2:3" x14ac:dyDescent="0.75">
      <c r="B1226" s="250">
        <v>1163</v>
      </c>
      <c r="C1226" s="249">
        <v>133.82921332044793</v>
      </c>
    </row>
    <row r="1227" spans="2:3" x14ac:dyDescent="0.75">
      <c r="B1227" s="250">
        <v>1164</v>
      </c>
      <c r="C1227" s="249">
        <v>125.75385019782374</v>
      </c>
    </row>
    <row r="1228" spans="2:3" x14ac:dyDescent="0.75">
      <c r="B1228" s="250">
        <v>1165</v>
      </c>
      <c r="C1228" s="249">
        <v>119.78546326259045</v>
      </c>
    </row>
    <row r="1229" spans="2:3" x14ac:dyDescent="0.75">
      <c r="B1229" s="250">
        <v>1166</v>
      </c>
      <c r="C1229" s="249">
        <v>91.813594159838601</v>
      </c>
    </row>
    <row r="1230" spans="2:3" x14ac:dyDescent="0.75">
      <c r="B1230" s="250">
        <v>1167</v>
      </c>
      <c r="C1230" s="249">
        <v>112.62227502118843</v>
      </c>
    </row>
    <row r="1231" spans="2:3" x14ac:dyDescent="0.75">
      <c r="B1231" s="250">
        <v>1168</v>
      </c>
      <c r="C1231" s="249">
        <v>145.48422570857392</v>
      </c>
    </row>
    <row r="1232" spans="2:3" x14ac:dyDescent="0.75">
      <c r="B1232" s="250">
        <v>1169</v>
      </c>
      <c r="C1232" s="249">
        <v>146.99095712595613</v>
      </c>
    </row>
    <row r="1233" spans="2:3" x14ac:dyDescent="0.75">
      <c r="B1233" s="250">
        <v>1170</v>
      </c>
      <c r="C1233" s="249">
        <v>137.35534514042394</v>
      </c>
    </row>
    <row r="1234" spans="2:3" x14ac:dyDescent="0.75">
      <c r="B1234" s="250">
        <v>1171</v>
      </c>
      <c r="C1234" s="249">
        <v>115.38171906194962</v>
      </c>
    </row>
    <row r="1235" spans="2:3" x14ac:dyDescent="0.75">
      <c r="B1235" s="250">
        <v>1172</v>
      </c>
      <c r="C1235" s="249">
        <v>72.770083823863672</v>
      </c>
    </row>
    <row r="1236" spans="2:3" x14ac:dyDescent="0.75">
      <c r="B1236" s="250">
        <v>1173</v>
      </c>
      <c r="C1236" s="249">
        <v>142.01246188579719</v>
      </c>
    </row>
    <row r="1237" spans="2:3" x14ac:dyDescent="0.75">
      <c r="B1237" s="250">
        <v>1174</v>
      </c>
      <c r="C1237" s="249">
        <v>107.05749518010188</v>
      </c>
    </row>
    <row r="1238" spans="2:3" x14ac:dyDescent="0.75">
      <c r="B1238" s="250">
        <v>1175</v>
      </c>
      <c r="C1238" s="249">
        <v>114.46632300088773</v>
      </c>
    </row>
    <row r="1239" spans="2:3" x14ac:dyDescent="0.75">
      <c r="B1239" s="250">
        <v>1176</v>
      </c>
      <c r="C1239" s="249">
        <v>136.01124843556883</v>
      </c>
    </row>
    <row r="1240" spans="2:3" x14ac:dyDescent="0.75">
      <c r="B1240" s="250">
        <v>1177</v>
      </c>
      <c r="C1240" s="249">
        <v>193.64840205602252</v>
      </c>
    </row>
    <row r="1241" spans="2:3" x14ac:dyDescent="0.75">
      <c r="B1241" s="250">
        <v>1178</v>
      </c>
      <c r="C1241" s="249">
        <v>146.08476507972659</v>
      </c>
    </row>
    <row r="1242" spans="2:3" x14ac:dyDescent="0.75">
      <c r="B1242" s="250">
        <v>1179</v>
      </c>
      <c r="C1242" s="249">
        <v>118.13756188946023</v>
      </c>
    </row>
    <row r="1243" spans="2:3" x14ac:dyDescent="0.75">
      <c r="B1243" s="250">
        <v>1180</v>
      </c>
      <c r="C1243" s="249">
        <v>107.7878323086104</v>
      </c>
    </row>
    <row r="1244" spans="2:3" x14ac:dyDescent="0.75">
      <c r="B1244" s="250">
        <v>1181</v>
      </c>
      <c r="C1244" s="249">
        <v>157.16341623980844</v>
      </c>
    </row>
    <row r="1245" spans="2:3" x14ac:dyDescent="0.75">
      <c r="B1245" s="250">
        <v>1182</v>
      </c>
      <c r="C1245" s="249">
        <v>140.43906962860689</v>
      </c>
    </row>
    <row r="1246" spans="2:3" x14ac:dyDescent="0.75">
      <c r="B1246" s="250">
        <v>1183</v>
      </c>
      <c r="C1246" s="249">
        <v>149.00227652243751</v>
      </c>
    </row>
    <row r="1247" spans="2:3" x14ac:dyDescent="0.75">
      <c r="B1247" s="250">
        <v>1184</v>
      </c>
      <c r="C1247" s="249">
        <v>91.296512532722573</v>
      </c>
    </row>
    <row r="1248" spans="2:3" x14ac:dyDescent="0.75">
      <c r="B1248" s="250">
        <v>1185</v>
      </c>
      <c r="C1248" s="249">
        <v>143.23599160882344</v>
      </c>
    </row>
    <row r="1249" spans="2:3" x14ac:dyDescent="0.75">
      <c r="B1249" s="250">
        <v>1186</v>
      </c>
      <c r="C1249" s="249">
        <v>136.03581307249701</v>
      </c>
    </row>
    <row r="1250" spans="2:3" x14ac:dyDescent="0.75">
      <c r="B1250" s="250">
        <v>1187</v>
      </c>
      <c r="C1250" s="249">
        <v>101.81138826360082</v>
      </c>
    </row>
    <row r="1251" spans="2:3" x14ac:dyDescent="0.75">
      <c r="B1251" s="250">
        <v>1188</v>
      </c>
      <c r="C1251" s="249">
        <v>92.777316006757076</v>
      </c>
    </row>
    <row r="1252" spans="2:3" x14ac:dyDescent="0.75">
      <c r="B1252" s="250">
        <v>1189</v>
      </c>
      <c r="C1252" s="249">
        <v>122.75095916194547</v>
      </c>
    </row>
    <row r="1253" spans="2:3" x14ac:dyDescent="0.75">
      <c r="B1253" s="250">
        <v>1190</v>
      </c>
      <c r="C1253" s="249">
        <v>84.266268537083334</v>
      </c>
    </row>
    <row r="1254" spans="2:3" x14ac:dyDescent="0.75">
      <c r="B1254" s="250">
        <v>1191</v>
      </c>
      <c r="C1254" s="249">
        <v>123.93110170492443</v>
      </c>
    </row>
    <row r="1255" spans="2:3" x14ac:dyDescent="0.75">
      <c r="B1255" s="250">
        <v>1192</v>
      </c>
      <c r="C1255" s="249">
        <v>153.68086909980076</v>
      </c>
    </row>
    <row r="1256" spans="2:3" x14ac:dyDescent="0.75">
      <c r="B1256" s="250">
        <v>1193</v>
      </c>
      <c r="C1256" s="249">
        <v>107.18029291909272</v>
      </c>
    </row>
    <row r="1257" spans="2:3" x14ac:dyDescent="0.75">
      <c r="B1257" s="250">
        <v>1194</v>
      </c>
      <c r="C1257" s="249">
        <v>88.569949968822684</v>
      </c>
    </row>
    <row r="1258" spans="2:3" x14ac:dyDescent="0.75">
      <c r="B1258" s="250">
        <v>1195</v>
      </c>
      <c r="C1258" s="249">
        <v>137.63738322196926</v>
      </c>
    </row>
    <row r="1259" spans="2:3" x14ac:dyDescent="0.75">
      <c r="B1259" s="250">
        <v>1196</v>
      </c>
      <c r="C1259" s="249">
        <v>103.407369177528</v>
      </c>
    </row>
    <row r="1260" spans="2:3" x14ac:dyDescent="0.75">
      <c r="B1260" s="250">
        <v>1197</v>
      </c>
      <c r="C1260" s="249">
        <v>110.74185870145718</v>
      </c>
    </row>
    <row r="1261" spans="2:3" x14ac:dyDescent="0.75">
      <c r="B1261" s="250">
        <v>1198</v>
      </c>
      <c r="C1261" s="249">
        <v>128.94253272235153</v>
      </c>
    </row>
    <row r="1262" spans="2:3" x14ac:dyDescent="0.75">
      <c r="B1262" s="250">
        <v>1199</v>
      </c>
      <c r="C1262" s="249">
        <v>78.56885898368887</v>
      </c>
    </row>
    <row r="1263" spans="2:3" x14ac:dyDescent="0.75">
      <c r="B1263" s="250">
        <v>1200</v>
      </c>
      <c r="C1263" s="249">
        <v>130.73879986958562</v>
      </c>
    </row>
    <row r="1264" spans="2:3" x14ac:dyDescent="0.75">
      <c r="B1264" s="250">
        <v>1201</v>
      </c>
      <c r="C1264" s="249">
        <v>115.02218347582685</v>
      </c>
    </row>
    <row r="1265" spans="2:3" x14ac:dyDescent="0.75">
      <c r="B1265" s="250">
        <v>1202</v>
      </c>
      <c r="C1265" s="249">
        <v>109.67043214786027</v>
      </c>
    </row>
    <row r="1266" spans="2:3" x14ac:dyDescent="0.75">
      <c r="B1266" s="250">
        <v>1203</v>
      </c>
      <c r="C1266" s="249">
        <v>116.59312561413665</v>
      </c>
    </row>
    <row r="1267" spans="2:3" x14ac:dyDescent="0.75">
      <c r="B1267" s="250">
        <v>1204</v>
      </c>
      <c r="C1267" s="249">
        <v>142.54343851660411</v>
      </c>
    </row>
    <row r="1268" spans="2:3" x14ac:dyDescent="0.75">
      <c r="B1268" s="250">
        <v>1205</v>
      </c>
      <c r="C1268" s="249">
        <v>112.50560382645926</v>
      </c>
    </row>
    <row r="1269" spans="2:3" x14ac:dyDescent="0.75">
      <c r="B1269" s="250">
        <v>1206</v>
      </c>
      <c r="C1269" s="249">
        <v>134.87785874762605</v>
      </c>
    </row>
    <row r="1270" spans="2:3" x14ac:dyDescent="0.75">
      <c r="B1270" s="250">
        <v>1207</v>
      </c>
      <c r="C1270" s="249">
        <v>134.81393950251592</v>
      </c>
    </row>
    <row r="1271" spans="2:3" x14ac:dyDescent="0.75">
      <c r="B1271" s="250">
        <v>1208</v>
      </c>
      <c r="C1271" s="249">
        <v>118.12774350258289</v>
      </c>
    </row>
    <row r="1272" spans="2:3" x14ac:dyDescent="0.75">
      <c r="B1272" s="250">
        <v>1209</v>
      </c>
      <c r="C1272" s="249">
        <v>85.315515814529903</v>
      </c>
    </row>
    <row r="1273" spans="2:3" x14ac:dyDescent="0.75">
      <c r="B1273" s="250">
        <v>1210</v>
      </c>
      <c r="C1273" s="249">
        <v>137.84328206595231</v>
      </c>
    </row>
    <row r="1274" spans="2:3" x14ac:dyDescent="0.75">
      <c r="B1274" s="250">
        <v>1211</v>
      </c>
      <c r="C1274" s="249">
        <v>81.325343747370056</v>
      </c>
    </row>
    <row r="1275" spans="2:3" x14ac:dyDescent="0.75">
      <c r="B1275" s="250">
        <v>1212</v>
      </c>
      <c r="C1275" s="249">
        <v>147.35550331410786</v>
      </c>
    </row>
    <row r="1276" spans="2:3" x14ac:dyDescent="0.75">
      <c r="B1276" s="250">
        <v>1213</v>
      </c>
      <c r="C1276" s="249">
        <v>125.94575480493482</v>
      </c>
    </row>
    <row r="1277" spans="2:3" x14ac:dyDescent="0.75">
      <c r="B1277" s="250">
        <v>1214</v>
      </c>
      <c r="C1277" s="249">
        <v>113.00898795122939</v>
      </c>
    </row>
    <row r="1278" spans="2:3" x14ac:dyDescent="0.75">
      <c r="B1278" s="250">
        <v>1215</v>
      </c>
      <c r="C1278" s="249">
        <v>91.507465477913286</v>
      </c>
    </row>
    <row r="1279" spans="2:3" x14ac:dyDescent="0.75">
      <c r="B1279" s="250">
        <v>1216</v>
      </c>
      <c r="C1279" s="249">
        <v>59.232163341037008</v>
      </c>
    </row>
    <row r="1280" spans="2:3" x14ac:dyDescent="0.75">
      <c r="B1280" s="250">
        <v>1217</v>
      </c>
      <c r="C1280" s="249">
        <v>86.478257872761503</v>
      </c>
    </row>
    <row r="1281" spans="2:3" x14ac:dyDescent="0.75">
      <c r="B1281" s="250">
        <v>1218</v>
      </c>
      <c r="C1281" s="249">
        <v>114.32765024045395</v>
      </c>
    </row>
    <row r="1282" spans="2:3" x14ac:dyDescent="0.75">
      <c r="B1282" s="250">
        <v>1219</v>
      </c>
      <c r="C1282" s="249">
        <v>141.14365415354678</v>
      </c>
    </row>
    <row r="1283" spans="2:3" x14ac:dyDescent="0.75">
      <c r="B1283" s="250">
        <v>1220</v>
      </c>
      <c r="C1283" s="249">
        <v>107.68874236310019</v>
      </c>
    </row>
    <row r="1284" spans="2:3" x14ac:dyDescent="0.75">
      <c r="B1284" s="250">
        <v>1221</v>
      </c>
      <c r="C1284" s="249">
        <v>97.018953058337303</v>
      </c>
    </row>
    <row r="1285" spans="2:3" x14ac:dyDescent="0.75">
      <c r="B1285" s="250">
        <v>1222</v>
      </c>
      <c r="C1285" s="249">
        <v>87.407988922052766</v>
      </c>
    </row>
    <row r="1286" spans="2:3" x14ac:dyDescent="0.75">
      <c r="B1286" s="250">
        <v>1223</v>
      </c>
      <c r="C1286" s="249">
        <v>109.16594846811972</v>
      </c>
    </row>
    <row r="1287" spans="2:3" x14ac:dyDescent="0.75">
      <c r="B1287" s="250">
        <v>1224</v>
      </c>
      <c r="C1287" s="249">
        <v>124.72062177152642</v>
      </c>
    </row>
    <row r="1288" spans="2:3" x14ac:dyDescent="0.75">
      <c r="B1288" s="250">
        <v>1225</v>
      </c>
      <c r="C1288" s="249">
        <v>167.19004486321884</v>
      </c>
    </row>
    <row r="1289" spans="2:3" x14ac:dyDescent="0.75">
      <c r="B1289" s="250">
        <v>1226</v>
      </c>
      <c r="C1289" s="249">
        <v>155.69855410244273</v>
      </c>
    </row>
    <row r="1290" spans="2:3" x14ac:dyDescent="0.75">
      <c r="B1290" s="250">
        <v>1227</v>
      </c>
      <c r="C1290" s="249">
        <v>139.98356354484787</v>
      </c>
    </row>
    <row r="1291" spans="2:3" x14ac:dyDescent="0.75">
      <c r="B1291" s="250">
        <v>1228</v>
      </c>
      <c r="C1291" s="249">
        <v>115.06139980036308</v>
      </c>
    </row>
    <row r="1292" spans="2:3" x14ac:dyDescent="0.75">
      <c r="B1292" s="250">
        <v>1229</v>
      </c>
      <c r="C1292" s="249">
        <v>161.02118743602367</v>
      </c>
    </row>
    <row r="1293" spans="2:3" x14ac:dyDescent="0.75">
      <c r="B1293" s="250">
        <v>1230</v>
      </c>
      <c r="C1293" s="249">
        <v>114.89526809500612</v>
      </c>
    </row>
    <row r="1294" spans="2:3" x14ac:dyDescent="0.75">
      <c r="B1294" s="250">
        <v>1231</v>
      </c>
      <c r="C1294" s="249">
        <v>107.19919898103718</v>
      </c>
    </row>
    <row r="1295" spans="2:3" x14ac:dyDescent="0.75">
      <c r="B1295" s="250">
        <v>1232</v>
      </c>
      <c r="C1295" s="249">
        <v>136.18096912731968</v>
      </c>
    </row>
    <row r="1296" spans="2:3" x14ac:dyDescent="0.75">
      <c r="B1296" s="250">
        <v>1233</v>
      </c>
      <c r="C1296" s="249">
        <v>133.38760042634632</v>
      </c>
    </row>
    <row r="1297" spans="2:3" x14ac:dyDescent="0.75">
      <c r="B1297" s="250">
        <v>1234</v>
      </c>
      <c r="C1297" s="249">
        <v>151.58149416574244</v>
      </c>
    </row>
    <row r="1298" spans="2:3" x14ac:dyDescent="0.75">
      <c r="B1298" s="250">
        <v>1235</v>
      </c>
      <c r="C1298" s="249">
        <v>106.8798263591289</v>
      </c>
    </row>
    <row r="1299" spans="2:3" x14ac:dyDescent="0.75">
      <c r="B1299" s="250">
        <v>1236</v>
      </c>
      <c r="C1299" s="249">
        <v>96.890951323361662</v>
      </c>
    </row>
    <row r="1300" spans="2:3" x14ac:dyDescent="0.75">
      <c r="B1300" s="250">
        <v>1237</v>
      </c>
      <c r="C1300" s="249">
        <v>129.43596245203548</v>
      </c>
    </row>
    <row r="1301" spans="2:3" x14ac:dyDescent="0.75">
      <c r="B1301" s="250">
        <v>1238</v>
      </c>
      <c r="C1301" s="249">
        <v>107.22019959482915</v>
      </c>
    </row>
    <row r="1302" spans="2:3" x14ac:dyDescent="0.75">
      <c r="B1302" s="250">
        <v>1239</v>
      </c>
      <c r="C1302" s="249">
        <v>119.68513523438247</v>
      </c>
    </row>
    <row r="1303" spans="2:3" x14ac:dyDescent="0.75">
      <c r="B1303" s="250">
        <v>1240</v>
      </c>
      <c r="C1303" s="249">
        <v>157.31335353512247</v>
      </c>
    </row>
    <row r="1304" spans="2:3" x14ac:dyDescent="0.75">
      <c r="B1304" s="250">
        <v>1241</v>
      </c>
      <c r="C1304" s="249">
        <v>104.96475386498675</v>
      </c>
    </row>
    <row r="1305" spans="2:3" x14ac:dyDescent="0.75">
      <c r="B1305" s="250">
        <v>1242</v>
      </c>
      <c r="C1305" s="249">
        <v>89.133718692518869</v>
      </c>
    </row>
    <row r="1306" spans="2:3" x14ac:dyDescent="0.75">
      <c r="B1306" s="250">
        <v>1243</v>
      </c>
      <c r="C1306" s="249">
        <v>79.279324231197279</v>
      </c>
    </row>
    <row r="1307" spans="2:3" x14ac:dyDescent="0.75">
      <c r="B1307" s="250">
        <v>1244</v>
      </c>
      <c r="C1307" s="249">
        <v>124.55812264740983</v>
      </c>
    </row>
    <row r="1308" spans="2:3" x14ac:dyDescent="0.75">
      <c r="B1308" s="250">
        <v>1245</v>
      </c>
      <c r="C1308" s="249">
        <v>90.781788324065133</v>
      </c>
    </row>
    <row r="1309" spans="2:3" x14ac:dyDescent="0.75">
      <c r="B1309" s="250">
        <v>1246</v>
      </c>
      <c r="C1309" s="249">
        <v>72.521073366358877</v>
      </c>
    </row>
    <row r="1310" spans="2:3" x14ac:dyDescent="0.75">
      <c r="B1310" s="250">
        <v>1247</v>
      </c>
      <c r="C1310" s="249">
        <v>121.99082944817876</v>
      </c>
    </row>
    <row r="1311" spans="2:3" x14ac:dyDescent="0.75">
      <c r="B1311" s="250">
        <v>1248</v>
      </c>
      <c r="C1311" s="249">
        <v>125.86078008169876</v>
      </c>
    </row>
    <row r="1312" spans="2:3" x14ac:dyDescent="0.75">
      <c r="B1312" s="250">
        <v>1249</v>
      </c>
      <c r="C1312" s="249">
        <v>124.6046512169934</v>
      </c>
    </row>
    <row r="1313" spans="2:3" x14ac:dyDescent="0.75">
      <c r="B1313" s="250">
        <v>1250</v>
      </c>
      <c r="C1313" s="249">
        <v>117.06106391493105</v>
      </c>
    </row>
    <row r="1314" spans="2:3" x14ac:dyDescent="0.75">
      <c r="B1314" s="250">
        <v>1251</v>
      </c>
      <c r="C1314" s="249">
        <v>129.63976670694777</v>
      </c>
    </row>
    <row r="1315" spans="2:3" x14ac:dyDescent="0.75">
      <c r="B1315" s="250">
        <v>1252</v>
      </c>
      <c r="C1315" s="249">
        <v>125.76093094324875</v>
      </c>
    </row>
    <row r="1316" spans="2:3" x14ac:dyDescent="0.75">
      <c r="B1316" s="250">
        <v>1253</v>
      </c>
      <c r="C1316" s="249">
        <v>141.91994636547022</v>
      </c>
    </row>
    <row r="1317" spans="2:3" x14ac:dyDescent="0.75">
      <c r="B1317" s="250">
        <v>1254</v>
      </c>
      <c r="C1317" s="249">
        <v>117.77178584918846</v>
      </c>
    </row>
    <row r="1318" spans="2:3" x14ac:dyDescent="0.75">
      <c r="B1318" s="250">
        <v>1255</v>
      </c>
      <c r="C1318" s="249">
        <v>163.37693486278459</v>
      </c>
    </row>
    <row r="1319" spans="2:3" x14ac:dyDescent="0.75">
      <c r="B1319" s="250">
        <v>1256</v>
      </c>
      <c r="C1319" s="249">
        <v>77.092389213071954</v>
      </c>
    </row>
    <row r="1320" spans="2:3" x14ac:dyDescent="0.75">
      <c r="B1320" s="250">
        <v>1257</v>
      </c>
      <c r="C1320" s="249">
        <v>109.27208554058916</v>
      </c>
    </row>
    <row r="1321" spans="2:3" x14ac:dyDescent="0.75">
      <c r="B1321" s="250">
        <v>1258</v>
      </c>
      <c r="C1321" s="249">
        <v>114.58558510518743</v>
      </c>
    </row>
    <row r="1322" spans="2:3" x14ac:dyDescent="0.75">
      <c r="B1322" s="250">
        <v>1259</v>
      </c>
      <c r="C1322" s="249">
        <v>114.02710584384567</v>
      </c>
    </row>
    <row r="1323" spans="2:3" x14ac:dyDescent="0.75">
      <c r="B1323" s="250">
        <v>1260</v>
      </c>
      <c r="C1323" s="249">
        <v>160.91936908657419</v>
      </c>
    </row>
    <row r="1324" spans="2:3" x14ac:dyDescent="0.75">
      <c r="B1324" s="250">
        <v>1261</v>
      </c>
      <c r="C1324" s="249">
        <v>112.39954114260809</v>
      </c>
    </row>
    <row r="1325" spans="2:3" x14ac:dyDescent="0.75">
      <c r="B1325" s="250">
        <v>1262</v>
      </c>
      <c r="C1325" s="249">
        <v>160.45983971402208</v>
      </c>
    </row>
    <row r="1326" spans="2:3" x14ac:dyDescent="0.75">
      <c r="B1326" s="250">
        <v>1263</v>
      </c>
      <c r="C1326" s="249">
        <v>150.29681789802376</v>
      </c>
    </row>
    <row r="1327" spans="2:3" x14ac:dyDescent="0.75">
      <c r="B1327" s="250">
        <v>1264</v>
      </c>
      <c r="C1327" s="249">
        <v>95.914113030222552</v>
      </c>
    </row>
    <row r="1328" spans="2:3" x14ac:dyDescent="0.75">
      <c r="B1328" s="250">
        <v>1265</v>
      </c>
      <c r="C1328" s="249">
        <v>85.717279417922754</v>
      </c>
    </row>
    <row r="1329" spans="2:3" x14ac:dyDescent="0.75">
      <c r="B1329" s="250">
        <v>1266</v>
      </c>
      <c r="C1329" s="249">
        <v>140.52279713435411</v>
      </c>
    </row>
    <row r="1330" spans="2:3" x14ac:dyDescent="0.75">
      <c r="B1330" s="250">
        <v>1267</v>
      </c>
      <c r="C1330" s="249">
        <v>87.799108436838964</v>
      </c>
    </row>
    <row r="1331" spans="2:3" x14ac:dyDescent="0.75">
      <c r="B1331" s="250">
        <v>1268</v>
      </c>
      <c r="C1331" s="249">
        <v>121.57961049607033</v>
      </c>
    </row>
    <row r="1332" spans="2:3" x14ac:dyDescent="0.75">
      <c r="B1332" s="250">
        <v>1269</v>
      </c>
      <c r="C1332" s="249">
        <v>140.57090746613562</v>
      </c>
    </row>
    <row r="1333" spans="2:3" x14ac:dyDescent="0.75">
      <c r="B1333" s="250">
        <v>1270</v>
      </c>
      <c r="C1333" s="249">
        <v>108.50966685652818</v>
      </c>
    </row>
    <row r="1334" spans="2:3" x14ac:dyDescent="0.75">
      <c r="B1334" s="250">
        <v>1271</v>
      </c>
      <c r="C1334" s="249">
        <v>122.92794428522726</v>
      </c>
    </row>
    <row r="1335" spans="2:3" x14ac:dyDescent="0.75">
      <c r="B1335" s="250">
        <v>1272</v>
      </c>
      <c r="C1335" s="249">
        <v>156.22204376416698</v>
      </c>
    </row>
    <row r="1336" spans="2:3" x14ac:dyDescent="0.75">
      <c r="B1336" s="250">
        <v>1273</v>
      </c>
      <c r="C1336" s="249">
        <v>123.89579969892851</v>
      </c>
    </row>
    <row r="1337" spans="2:3" x14ac:dyDescent="0.75">
      <c r="B1337" s="250">
        <v>1274</v>
      </c>
      <c r="C1337" s="249">
        <v>132.45750958667463</v>
      </c>
    </row>
    <row r="1338" spans="2:3" x14ac:dyDescent="0.75">
      <c r="B1338" s="250">
        <v>1275</v>
      </c>
      <c r="C1338" s="249">
        <v>149.78822614245226</v>
      </c>
    </row>
    <row r="1339" spans="2:3" x14ac:dyDescent="0.75">
      <c r="B1339" s="250">
        <v>1276</v>
      </c>
      <c r="C1339" s="249">
        <v>137.99988449220967</v>
      </c>
    </row>
    <row r="1340" spans="2:3" x14ac:dyDescent="0.75">
      <c r="B1340" s="250">
        <v>1277</v>
      </c>
      <c r="C1340" s="249">
        <v>107.77799010926869</v>
      </c>
    </row>
    <row r="1341" spans="2:3" x14ac:dyDescent="0.75">
      <c r="B1341" s="250">
        <v>1278</v>
      </c>
      <c r="C1341" s="249">
        <v>144.00763155037356</v>
      </c>
    </row>
    <row r="1342" spans="2:3" x14ac:dyDescent="0.75">
      <c r="B1342" s="250">
        <v>1279</v>
      </c>
      <c r="C1342" s="249">
        <v>131.93839682611008</v>
      </c>
    </row>
    <row r="1343" spans="2:3" x14ac:dyDescent="0.75">
      <c r="B1343" s="250">
        <v>1280</v>
      </c>
      <c r="C1343" s="249">
        <v>110.0721394087214</v>
      </c>
    </row>
    <row r="1344" spans="2:3" x14ac:dyDescent="0.75">
      <c r="B1344" s="250">
        <v>1281</v>
      </c>
      <c r="C1344" s="249">
        <v>121.38116452321027</v>
      </c>
    </row>
    <row r="1345" spans="2:3" x14ac:dyDescent="0.75">
      <c r="B1345" s="250">
        <v>1282</v>
      </c>
      <c r="C1345" s="249">
        <v>136.1047304926297</v>
      </c>
    </row>
    <row r="1346" spans="2:3" x14ac:dyDescent="0.75">
      <c r="B1346" s="250">
        <v>1283</v>
      </c>
      <c r="C1346" s="249">
        <v>116.43723933902393</v>
      </c>
    </row>
    <row r="1347" spans="2:3" x14ac:dyDescent="0.75">
      <c r="B1347" s="250">
        <v>1284</v>
      </c>
      <c r="C1347" s="249">
        <v>109.55244913393021</v>
      </c>
    </row>
    <row r="1348" spans="2:3" x14ac:dyDescent="0.75">
      <c r="B1348" s="250">
        <v>1285</v>
      </c>
      <c r="C1348" s="249">
        <v>97.05181756139379</v>
      </c>
    </row>
    <row r="1349" spans="2:3" x14ac:dyDescent="0.75">
      <c r="B1349" s="250">
        <v>1286</v>
      </c>
      <c r="C1349" s="249">
        <v>119.54076847586553</v>
      </c>
    </row>
    <row r="1350" spans="2:3" x14ac:dyDescent="0.75">
      <c r="B1350" s="250">
        <v>1287</v>
      </c>
      <c r="C1350" s="249">
        <v>59.84146649308159</v>
      </c>
    </row>
    <row r="1351" spans="2:3" x14ac:dyDescent="0.75">
      <c r="B1351" s="250">
        <v>1288</v>
      </c>
      <c r="C1351" s="249">
        <v>165.34976940002855</v>
      </c>
    </row>
    <row r="1352" spans="2:3" x14ac:dyDescent="0.75">
      <c r="B1352" s="250">
        <v>1289</v>
      </c>
      <c r="C1352" s="249">
        <v>129.08252025353286</v>
      </c>
    </row>
    <row r="1353" spans="2:3" x14ac:dyDescent="0.75">
      <c r="B1353" s="250">
        <v>1290</v>
      </c>
      <c r="C1353" s="249">
        <v>101.53752116441987</v>
      </c>
    </row>
    <row r="1354" spans="2:3" x14ac:dyDescent="0.75">
      <c r="B1354" s="250">
        <v>1291</v>
      </c>
      <c r="C1354" s="249">
        <v>107.11808645898904</v>
      </c>
    </row>
    <row r="1355" spans="2:3" x14ac:dyDescent="0.75">
      <c r="B1355" s="250">
        <v>1292</v>
      </c>
      <c r="C1355" s="249">
        <v>101.35186650872397</v>
      </c>
    </row>
    <row r="1356" spans="2:3" x14ac:dyDescent="0.75">
      <c r="B1356" s="250">
        <v>1293</v>
      </c>
      <c r="C1356" s="249">
        <v>137.38266141181668</v>
      </c>
    </row>
    <row r="1357" spans="2:3" x14ac:dyDescent="0.75">
      <c r="B1357" s="250">
        <v>1294</v>
      </c>
      <c r="C1357" s="249">
        <v>144.34397701040834</v>
      </c>
    </row>
    <row r="1358" spans="2:3" x14ac:dyDescent="0.75">
      <c r="B1358" s="250">
        <v>1295</v>
      </c>
      <c r="C1358" s="249">
        <v>118.84143806679877</v>
      </c>
    </row>
    <row r="1359" spans="2:3" x14ac:dyDescent="0.75">
      <c r="B1359" s="250">
        <v>1296</v>
      </c>
      <c r="C1359" s="249">
        <v>111.02143434456603</v>
      </c>
    </row>
    <row r="1360" spans="2:3" x14ac:dyDescent="0.75">
      <c r="B1360" s="250">
        <v>1297</v>
      </c>
      <c r="C1360" s="249">
        <v>104.12564788816138</v>
      </c>
    </row>
    <row r="1361" spans="2:3" x14ac:dyDescent="0.75">
      <c r="B1361" s="250">
        <v>1298</v>
      </c>
      <c r="C1361" s="249">
        <v>77.894293701500999</v>
      </c>
    </row>
    <row r="1362" spans="2:3" x14ac:dyDescent="0.75">
      <c r="B1362" s="250">
        <v>1299</v>
      </c>
      <c r="C1362" s="249">
        <v>104.06765272805362</v>
      </c>
    </row>
    <row r="1363" spans="2:3" x14ac:dyDescent="0.75">
      <c r="B1363" s="250">
        <v>1300</v>
      </c>
      <c r="C1363" s="249">
        <v>134.51994948893937</v>
      </c>
    </row>
    <row r="1364" spans="2:3" x14ac:dyDescent="0.75">
      <c r="B1364" s="250">
        <v>1301</v>
      </c>
      <c r="C1364" s="249">
        <v>104.4879155432282</v>
      </c>
    </row>
    <row r="1365" spans="2:3" x14ac:dyDescent="0.75">
      <c r="B1365" s="250">
        <v>1302</v>
      </c>
      <c r="C1365" s="249">
        <v>116.74446623877436</v>
      </c>
    </row>
    <row r="1366" spans="2:3" x14ac:dyDescent="0.75">
      <c r="B1366" s="250">
        <v>1303</v>
      </c>
      <c r="C1366" s="249">
        <v>108.63869984007925</v>
      </c>
    </row>
    <row r="1367" spans="2:3" x14ac:dyDescent="0.75">
      <c r="B1367" s="250">
        <v>1304</v>
      </c>
      <c r="C1367" s="249">
        <v>123.35649813436083</v>
      </c>
    </row>
    <row r="1368" spans="2:3" x14ac:dyDescent="0.75">
      <c r="B1368" s="250">
        <v>1305</v>
      </c>
      <c r="C1368" s="249">
        <v>122.92467422582386</v>
      </c>
    </row>
    <row r="1369" spans="2:3" x14ac:dyDescent="0.75">
      <c r="B1369" s="250">
        <v>1306</v>
      </c>
      <c r="C1369" s="249">
        <v>99.784657809434179</v>
      </c>
    </row>
    <row r="1370" spans="2:3" x14ac:dyDescent="0.75">
      <c r="B1370" s="250">
        <v>1307</v>
      </c>
      <c r="C1370" s="249">
        <v>138.57383325049727</v>
      </c>
    </row>
    <row r="1371" spans="2:3" x14ac:dyDescent="0.75">
      <c r="B1371" s="250">
        <v>1308</v>
      </c>
      <c r="C1371" s="249">
        <v>117.20503457660217</v>
      </c>
    </row>
    <row r="1372" spans="2:3" x14ac:dyDescent="0.75">
      <c r="B1372" s="250">
        <v>1309</v>
      </c>
      <c r="C1372" s="249">
        <v>134.4566287713705</v>
      </c>
    </row>
    <row r="1373" spans="2:3" x14ac:dyDescent="0.75">
      <c r="B1373" s="250">
        <v>1310</v>
      </c>
      <c r="C1373" s="249">
        <v>121.8278407054344</v>
      </c>
    </row>
    <row r="1374" spans="2:3" x14ac:dyDescent="0.75">
      <c r="B1374" s="250">
        <v>1311</v>
      </c>
      <c r="C1374" s="249">
        <v>134.84880472583629</v>
      </c>
    </row>
    <row r="1375" spans="2:3" x14ac:dyDescent="0.75">
      <c r="B1375" s="250">
        <v>1312</v>
      </c>
      <c r="C1375" s="249">
        <v>111.00786057456246</v>
      </c>
    </row>
    <row r="1376" spans="2:3" x14ac:dyDescent="0.75">
      <c r="B1376" s="250">
        <v>1313</v>
      </c>
      <c r="C1376" s="249">
        <v>106.19867302002567</v>
      </c>
    </row>
    <row r="1377" spans="2:3" x14ac:dyDescent="0.75">
      <c r="B1377" s="250">
        <v>1314</v>
      </c>
      <c r="C1377" s="249">
        <v>108.51637200715672</v>
      </c>
    </row>
    <row r="1378" spans="2:3" x14ac:dyDescent="0.75">
      <c r="B1378" s="250">
        <v>1315</v>
      </c>
      <c r="C1378" s="249">
        <v>123.20240214858154</v>
      </c>
    </row>
    <row r="1379" spans="2:3" x14ac:dyDescent="0.75">
      <c r="B1379" s="250">
        <v>1316</v>
      </c>
      <c r="C1379" s="249">
        <v>113.29989308704798</v>
      </c>
    </row>
    <row r="1380" spans="2:3" x14ac:dyDescent="0.75">
      <c r="B1380" s="250">
        <v>1317</v>
      </c>
      <c r="C1380" s="249">
        <v>113.05682433239707</v>
      </c>
    </row>
    <row r="1381" spans="2:3" x14ac:dyDescent="0.75">
      <c r="B1381" s="250">
        <v>1318</v>
      </c>
      <c r="C1381" s="249">
        <v>138.90377387705686</v>
      </c>
    </row>
    <row r="1382" spans="2:3" x14ac:dyDescent="0.75">
      <c r="B1382" s="250">
        <v>1319</v>
      </c>
      <c r="C1382" s="249">
        <v>124.04178714330757</v>
      </c>
    </row>
    <row r="1383" spans="2:3" x14ac:dyDescent="0.75">
      <c r="B1383" s="250">
        <v>1320</v>
      </c>
      <c r="C1383" s="249">
        <v>137.98627258128201</v>
      </c>
    </row>
    <row r="1384" spans="2:3" x14ac:dyDescent="0.75">
      <c r="B1384" s="250">
        <v>1321</v>
      </c>
      <c r="C1384" s="249">
        <v>153.49855329017677</v>
      </c>
    </row>
    <row r="1385" spans="2:3" x14ac:dyDescent="0.75">
      <c r="B1385" s="250">
        <v>1322</v>
      </c>
      <c r="C1385" s="249">
        <v>128.5414725114077</v>
      </c>
    </row>
    <row r="1386" spans="2:3" x14ac:dyDescent="0.75">
      <c r="B1386" s="250">
        <v>1323</v>
      </c>
      <c r="C1386" s="249">
        <v>86.455707631666598</v>
      </c>
    </row>
    <row r="1387" spans="2:3" x14ac:dyDescent="0.75">
      <c r="B1387" s="250">
        <v>1324</v>
      </c>
      <c r="C1387" s="249">
        <v>105.89061896283265</v>
      </c>
    </row>
    <row r="1388" spans="2:3" x14ac:dyDescent="0.75">
      <c r="B1388" s="250">
        <v>1325</v>
      </c>
      <c r="C1388" s="249">
        <v>127.275524171168</v>
      </c>
    </row>
    <row r="1389" spans="2:3" x14ac:dyDescent="0.75">
      <c r="B1389" s="250">
        <v>1326</v>
      </c>
      <c r="C1389" s="249">
        <v>125.56382445751662</v>
      </c>
    </row>
    <row r="1390" spans="2:3" x14ac:dyDescent="0.75">
      <c r="B1390" s="250">
        <v>1327</v>
      </c>
      <c r="C1390" s="249">
        <v>144.77231389074092</v>
      </c>
    </row>
    <row r="1391" spans="2:3" x14ac:dyDescent="0.75">
      <c r="B1391" s="250">
        <v>1328</v>
      </c>
      <c r="C1391" s="249">
        <v>147.76720573905993</v>
      </c>
    </row>
    <row r="1392" spans="2:3" x14ac:dyDescent="0.75">
      <c r="B1392" s="250">
        <v>1329</v>
      </c>
      <c r="C1392" s="249">
        <v>146.78177123065211</v>
      </c>
    </row>
    <row r="1393" spans="2:3" x14ac:dyDescent="0.75">
      <c r="B1393" s="250">
        <v>1330</v>
      </c>
      <c r="C1393" s="249">
        <v>129.86962847675505</v>
      </c>
    </row>
    <row r="1394" spans="2:3" x14ac:dyDescent="0.75">
      <c r="B1394" s="250">
        <v>1331</v>
      </c>
      <c r="C1394" s="249">
        <v>88.474801635999938</v>
      </c>
    </row>
    <row r="1395" spans="2:3" x14ac:dyDescent="0.75">
      <c r="B1395" s="250">
        <v>1332</v>
      </c>
      <c r="C1395" s="249">
        <v>121.65408998977189</v>
      </c>
    </row>
    <row r="1396" spans="2:3" x14ac:dyDescent="0.75">
      <c r="B1396" s="250">
        <v>1333</v>
      </c>
      <c r="C1396" s="249">
        <v>138.69155689913572</v>
      </c>
    </row>
    <row r="1397" spans="2:3" x14ac:dyDescent="0.75">
      <c r="B1397" s="250">
        <v>1334</v>
      </c>
      <c r="C1397" s="249">
        <v>139.60782058540826</v>
      </c>
    </row>
    <row r="1398" spans="2:3" x14ac:dyDescent="0.75">
      <c r="B1398" s="250">
        <v>1335</v>
      </c>
      <c r="C1398" s="249">
        <v>163.70601770922454</v>
      </c>
    </row>
    <row r="1399" spans="2:3" x14ac:dyDescent="0.75">
      <c r="B1399" s="250">
        <v>1336</v>
      </c>
      <c r="C1399" s="249">
        <v>101.40174819633847</v>
      </c>
    </row>
    <row r="1400" spans="2:3" x14ac:dyDescent="0.75">
      <c r="B1400" s="250">
        <v>1337</v>
      </c>
      <c r="C1400" s="249">
        <v>93.209610075125511</v>
      </c>
    </row>
    <row r="1401" spans="2:3" x14ac:dyDescent="0.75">
      <c r="B1401" s="250">
        <v>1338</v>
      </c>
      <c r="C1401" s="249">
        <v>111.81103266325246</v>
      </c>
    </row>
    <row r="1402" spans="2:3" x14ac:dyDescent="0.75">
      <c r="B1402" s="250">
        <v>1339</v>
      </c>
      <c r="C1402" s="249">
        <v>110.09399773945816</v>
      </c>
    </row>
    <row r="1403" spans="2:3" x14ac:dyDescent="0.75">
      <c r="B1403" s="250">
        <v>1340</v>
      </c>
      <c r="C1403" s="249">
        <v>94.398884052797143</v>
      </c>
    </row>
    <row r="1404" spans="2:3" x14ac:dyDescent="0.75">
      <c r="B1404" s="250">
        <v>1341</v>
      </c>
      <c r="C1404" s="249">
        <v>77.804091565447706</v>
      </c>
    </row>
    <row r="1405" spans="2:3" x14ac:dyDescent="0.75">
      <c r="B1405" s="250">
        <v>1342</v>
      </c>
      <c r="C1405" s="249">
        <v>128.07287483978871</v>
      </c>
    </row>
    <row r="1406" spans="2:3" x14ac:dyDescent="0.75">
      <c r="B1406" s="250">
        <v>1343</v>
      </c>
      <c r="C1406" s="249">
        <v>133.55774721246232</v>
      </c>
    </row>
    <row r="1407" spans="2:3" x14ac:dyDescent="0.75">
      <c r="B1407" s="250">
        <v>1344</v>
      </c>
      <c r="C1407" s="249">
        <v>129.06192536440705</v>
      </c>
    </row>
    <row r="1408" spans="2:3" x14ac:dyDescent="0.75">
      <c r="B1408" s="250">
        <v>1345</v>
      </c>
      <c r="C1408" s="249">
        <v>121.41440642925177</v>
      </c>
    </row>
    <row r="1409" spans="2:3" x14ac:dyDescent="0.75">
      <c r="B1409" s="250">
        <v>1346</v>
      </c>
      <c r="C1409" s="249">
        <v>101.67472177399799</v>
      </c>
    </row>
    <row r="1410" spans="2:3" x14ac:dyDescent="0.75">
      <c r="B1410" s="250">
        <v>1347</v>
      </c>
      <c r="C1410" s="249">
        <v>129.0010134839963</v>
      </c>
    </row>
    <row r="1411" spans="2:3" x14ac:dyDescent="0.75">
      <c r="B1411" s="250">
        <v>1348</v>
      </c>
      <c r="C1411" s="249">
        <v>100.89153723383554</v>
      </c>
    </row>
    <row r="1412" spans="2:3" x14ac:dyDescent="0.75">
      <c r="B1412" s="250">
        <v>1349</v>
      </c>
      <c r="C1412" s="249">
        <v>139.09385896126233</v>
      </c>
    </row>
    <row r="1413" spans="2:3" x14ac:dyDescent="0.75">
      <c r="B1413" s="250">
        <v>1350</v>
      </c>
      <c r="C1413" s="249">
        <v>120.73331064648231</v>
      </c>
    </row>
    <row r="1414" spans="2:3" x14ac:dyDescent="0.75">
      <c r="B1414" s="250">
        <v>1351</v>
      </c>
      <c r="C1414" s="249">
        <v>84.487501247439866</v>
      </c>
    </row>
    <row r="1415" spans="2:3" x14ac:dyDescent="0.75">
      <c r="B1415" s="250">
        <v>1352</v>
      </c>
      <c r="C1415" s="249">
        <v>124.87179385006938</v>
      </c>
    </row>
    <row r="1416" spans="2:3" x14ac:dyDescent="0.75">
      <c r="B1416" s="250">
        <v>1353</v>
      </c>
      <c r="C1416" s="249">
        <v>136.82057099333218</v>
      </c>
    </row>
    <row r="1417" spans="2:3" x14ac:dyDescent="0.75">
      <c r="B1417" s="250">
        <v>1354</v>
      </c>
      <c r="C1417" s="249">
        <v>106.597409892847</v>
      </c>
    </row>
    <row r="1418" spans="2:3" x14ac:dyDescent="0.75">
      <c r="B1418" s="250">
        <v>1355</v>
      </c>
      <c r="C1418" s="249">
        <v>100.97831297974749</v>
      </c>
    </row>
    <row r="1419" spans="2:3" x14ac:dyDescent="0.75">
      <c r="B1419" s="250">
        <v>1356</v>
      </c>
      <c r="C1419" s="249">
        <v>142.33064804667396</v>
      </c>
    </row>
    <row r="1420" spans="2:3" x14ac:dyDescent="0.75">
      <c r="B1420" s="250">
        <v>1357</v>
      </c>
      <c r="C1420" s="249">
        <v>158.78908068800683</v>
      </c>
    </row>
    <row r="1421" spans="2:3" x14ac:dyDescent="0.75">
      <c r="B1421" s="250">
        <v>1358</v>
      </c>
      <c r="C1421" s="249">
        <v>139.73184368419533</v>
      </c>
    </row>
    <row r="1422" spans="2:3" x14ac:dyDescent="0.75">
      <c r="B1422" s="250">
        <v>1359</v>
      </c>
      <c r="C1422" s="249">
        <v>187.09949653127393</v>
      </c>
    </row>
    <row r="1423" spans="2:3" x14ac:dyDescent="0.75">
      <c r="B1423" s="250">
        <v>1360</v>
      </c>
      <c r="C1423" s="249">
        <v>123.56599579532424</v>
      </c>
    </row>
    <row r="1424" spans="2:3" x14ac:dyDescent="0.75">
      <c r="B1424" s="250">
        <v>1361</v>
      </c>
      <c r="C1424" s="249">
        <v>143.92663619907188</v>
      </c>
    </row>
    <row r="1425" spans="2:3" x14ac:dyDescent="0.75">
      <c r="B1425" s="250">
        <v>1362</v>
      </c>
      <c r="C1425" s="249">
        <v>103.30634304553526</v>
      </c>
    </row>
    <row r="1426" spans="2:3" x14ac:dyDescent="0.75">
      <c r="B1426" s="250">
        <v>1363</v>
      </c>
      <c r="C1426" s="249">
        <v>123.80790689628896</v>
      </c>
    </row>
    <row r="1427" spans="2:3" x14ac:dyDescent="0.75">
      <c r="B1427" s="250">
        <v>1364</v>
      </c>
      <c r="C1427" s="249">
        <v>142.2957571035974</v>
      </c>
    </row>
    <row r="1428" spans="2:3" x14ac:dyDescent="0.75">
      <c r="B1428" s="250">
        <v>1365</v>
      </c>
      <c r="C1428" s="249">
        <v>103.9257229387876</v>
      </c>
    </row>
    <row r="1429" spans="2:3" x14ac:dyDescent="0.75">
      <c r="B1429" s="250">
        <v>1366</v>
      </c>
      <c r="C1429" s="249">
        <v>86.476018481198167</v>
      </c>
    </row>
    <row r="1430" spans="2:3" x14ac:dyDescent="0.75">
      <c r="B1430" s="250">
        <v>1367</v>
      </c>
      <c r="C1430" s="249">
        <v>145.64427694701089</v>
      </c>
    </row>
    <row r="1431" spans="2:3" x14ac:dyDescent="0.75">
      <c r="B1431" s="250">
        <v>1368</v>
      </c>
      <c r="C1431" s="249">
        <v>89.949502358919091</v>
      </c>
    </row>
    <row r="1432" spans="2:3" x14ac:dyDescent="0.75">
      <c r="B1432" s="250">
        <v>1369</v>
      </c>
      <c r="C1432" s="249">
        <v>117.62887797482419</v>
      </c>
    </row>
    <row r="1433" spans="2:3" x14ac:dyDescent="0.75">
      <c r="B1433" s="250">
        <v>1370</v>
      </c>
      <c r="C1433" s="249">
        <v>130.82799201915694</v>
      </c>
    </row>
    <row r="1434" spans="2:3" x14ac:dyDescent="0.75">
      <c r="B1434" s="250">
        <v>1371</v>
      </c>
      <c r="C1434" s="249">
        <v>117.82995065568115</v>
      </c>
    </row>
    <row r="1435" spans="2:3" x14ac:dyDescent="0.75">
      <c r="B1435" s="250">
        <v>1372</v>
      </c>
      <c r="C1435" s="249">
        <v>140.51208826180687</v>
      </c>
    </row>
    <row r="1436" spans="2:3" x14ac:dyDescent="0.75">
      <c r="B1436" s="250">
        <v>1373</v>
      </c>
      <c r="C1436" s="249">
        <v>124.52187559215521</v>
      </c>
    </row>
    <row r="1437" spans="2:3" x14ac:dyDescent="0.75">
      <c r="B1437" s="250">
        <v>1374</v>
      </c>
      <c r="C1437" s="249">
        <v>94.395812662171025</v>
      </c>
    </row>
    <row r="1438" spans="2:3" x14ac:dyDescent="0.75">
      <c r="B1438" s="250">
        <v>1375</v>
      </c>
      <c r="C1438" s="249">
        <v>135.60356973052072</v>
      </c>
    </row>
    <row r="1439" spans="2:3" x14ac:dyDescent="0.75">
      <c r="B1439" s="250">
        <v>1376</v>
      </c>
      <c r="C1439" s="249">
        <v>109.39744537836278</v>
      </c>
    </row>
    <row r="1440" spans="2:3" x14ac:dyDescent="0.75">
      <c r="B1440" s="250">
        <v>1377</v>
      </c>
      <c r="C1440" s="249">
        <v>102.19687818531645</v>
      </c>
    </row>
    <row r="1441" spans="2:3" x14ac:dyDescent="0.75">
      <c r="B1441" s="250">
        <v>1378</v>
      </c>
      <c r="C1441" s="249">
        <v>122.94715017074299</v>
      </c>
    </row>
    <row r="1442" spans="2:3" x14ac:dyDescent="0.75">
      <c r="B1442" s="250">
        <v>1379</v>
      </c>
      <c r="C1442" s="249">
        <v>155.04543202737781</v>
      </c>
    </row>
    <row r="1443" spans="2:3" x14ac:dyDescent="0.75">
      <c r="B1443" s="250">
        <v>1380</v>
      </c>
      <c r="C1443" s="249">
        <v>121.09520235037374</v>
      </c>
    </row>
    <row r="1444" spans="2:3" x14ac:dyDescent="0.75">
      <c r="B1444" s="250">
        <v>1381</v>
      </c>
      <c r="C1444" s="249">
        <v>99.350549475146877</v>
      </c>
    </row>
    <row r="1445" spans="2:3" x14ac:dyDescent="0.75">
      <c r="B1445" s="250">
        <v>1382</v>
      </c>
      <c r="C1445" s="249">
        <v>168.63147057986535</v>
      </c>
    </row>
    <row r="1446" spans="2:3" x14ac:dyDescent="0.75">
      <c r="B1446" s="250">
        <v>1383</v>
      </c>
      <c r="C1446" s="249">
        <v>81.813459886927319</v>
      </c>
    </row>
    <row r="1447" spans="2:3" x14ac:dyDescent="0.75">
      <c r="B1447" s="250">
        <v>1384</v>
      </c>
      <c r="C1447" s="249">
        <v>141.23860530413606</v>
      </c>
    </row>
    <row r="1448" spans="2:3" x14ac:dyDescent="0.75">
      <c r="B1448" s="250">
        <v>1385</v>
      </c>
      <c r="C1448" s="249">
        <v>117.48899040092452</v>
      </c>
    </row>
    <row r="1449" spans="2:3" x14ac:dyDescent="0.75">
      <c r="B1449" s="250">
        <v>1386</v>
      </c>
      <c r="C1449" s="249">
        <v>100.09393635911684</v>
      </c>
    </row>
    <row r="1450" spans="2:3" x14ac:dyDescent="0.75">
      <c r="B1450" s="250">
        <v>1387</v>
      </c>
      <c r="C1450" s="249">
        <v>111.88496888262611</v>
      </c>
    </row>
    <row r="1451" spans="2:3" x14ac:dyDescent="0.75">
      <c r="B1451" s="250">
        <v>1388</v>
      </c>
      <c r="C1451" s="249">
        <v>112.41112685412327</v>
      </c>
    </row>
    <row r="1452" spans="2:3" x14ac:dyDescent="0.75">
      <c r="B1452" s="250">
        <v>1389</v>
      </c>
      <c r="C1452" s="249">
        <v>168.85297261945982</v>
      </c>
    </row>
    <row r="1453" spans="2:3" x14ac:dyDescent="0.75">
      <c r="B1453" s="250">
        <v>1390</v>
      </c>
      <c r="C1453" s="249">
        <v>133.9211934440695</v>
      </c>
    </row>
    <row r="1454" spans="2:3" x14ac:dyDescent="0.75">
      <c r="B1454" s="250">
        <v>1391</v>
      </c>
      <c r="C1454" s="249">
        <v>174.51698715629647</v>
      </c>
    </row>
    <row r="1455" spans="2:3" x14ac:dyDescent="0.75">
      <c r="B1455" s="250">
        <v>1392</v>
      </c>
      <c r="C1455" s="249">
        <v>131.53983500383021</v>
      </c>
    </row>
    <row r="1456" spans="2:3" x14ac:dyDescent="0.75">
      <c r="B1456" s="250">
        <v>1393</v>
      </c>
      <c r="C1456" s="249">
        <v>115.62348079472815</v>
      </c>
    </row>
    <row r="1457" spans="2:3" x14ac:dyDescent="0.75">
      <c r="B1457" s="250">
        <v>1394</v>
      </c>
      <c r="C1457" s="249">
        <v>95.809503592215805</v>
      </c>
    </row>
    <row r="1458" spans="2:3" x14ac:dyDescent="0.75">
      <c r="B1458" s="250">
        <v>1395</v>
      </c>
      <c r="C1458" s="249">
        <v>91.470493259182888</v>
      </c>
    </row>
    <row r="1459" spans="2:3" x14ac:dyDescent="0.75">
      <c r="B1459" s="250">
        <v>1396</v>
      </c>
      <c r="C1459" s="249">
        <v>94.034425277317467</v>
      </c>
    </row>
    <row r="1460" spans="2:3" x14ac:dyDescent="0.75">
      <c r="B1460" s="250">
        <v>1397</v>
      </c>
      <c r="C1460" s="249">
        <v>117.30426062304606</v>
      </c>
    </row>
    <row r="1461" spans="2:3" x14ac:dyDescent="0.75">
      <c r="B1461" s="250">
        <v>1398</v>
      </c>
      <c r="C1461" s="249">
        <v>129.05117875417096</v>
      </c>
    </row>
    <row r="1462" spans="2:3" x14ac:dyDescent="0.75">
      <c r="B1462" s="250">
        <v>1399</v>
      </c>
      <c r="C1462" s="249">
        <v>153.94645532035742</v>
      </c>
    </row>
    <row r="1463" spans="2:3" x14ac:dyDescent="0.75">
      <c r="B1463" s="250">
        <v>1400</v>
      </c>
      <c r="C1463" s="249">
        <v>75.501433981553305</v>
      </c>
    </row>
    <row r="1464" spans="2:3" x14ac:dyDescent="0.75">
      <c r="B1464" s="250">
        <v>1401</v>
      </c>
      <c r="C1464" s="249">
        <v>131.02823695706806</v>
      </c>
    </row>
    <row r="1465" spans="2:3" x14ac:dyDescent="0.75">
      <c r="B1465" s="250">
        <v>1402</v>
      </c>
      <c r="C1465" s="249">
        <v>119.65253682426699</v>
      </c>
    </row>
    <row r="1466" spans="2:3" x14ac:dyDescent="0.75">
      <c r="B1466" s="250">
        <v>1403</v>
      </c>
      <c r="C1466" s="249">
        <v>108.98606775697465</v>
      </c>
    </row>
    <row r="1467" spans="2:3" x14ac:dyDescent="0.75">
      <c r="B1467" s="250">
        <v>1404</v>
      </c>
      <c r="C1467" s="249">
        <v>123.8102150295811</v>
      </c>
    </row>
    <row r="1468" spans="2:3" x14ac:dyDescent="0.75">
      <c r="B1468" s="250">
        <v>1405</v>
      </c>
      <c r="C1468" s="249">
        <v>64.047007227802354</v>
      </c>
    </row>
    <row r="1469" spans="2:3" x14ac:dyDescent="0.75">
      <c r="B1469" s="250">
        <v>1406</v>
      </c>
      <c r="C1469" s="249">
        <v>158.07799801376979</v>
      </c>
    </row>
    <row r="1470" spans="2:3" x14ac:dyDescent="0.75">
      <c r="B1470" s="250">
        <v>1407</v>
      </c>
      <c r="C1470" s="249">
        <v>117.50367746178698</v>
      </c>
    </row>
    <row r="1471" spans="2:3" x14ac:dyDescent="0.75">
      <c r="B1471" s="250">
        <v>1408</v>
      </c>
      <c r="C1471" s="249">
        <v>88.485542540174748</v>
      </c>
    </row>
    <row r="1472" spans="2:3" x14ac:dyDescent="0.75">
      <c r="B1472" s="250">
        <v>1409</v>
      </c>
      <c r="C1472" s="249">
        <v>113.89730841613058</v>
      </c>
    </row>
    <row r="1473" spans="2:3" x14ac:dyDescent="0.75">
      <c r="B1473" s="250">
        <v>1410</v>
      </c>
      <c r="C1473" s="249">
        <v>85.545605436394823</v>
      </c>
    </row>
    <row r="1474" spans="2:3" x14ac:dyDescent="0.75">
      <c r="B1474" s="250">
        <v>1411</v>
      </c>
      <c r="C1474" s="249">
        <v>141.48085345794328</v>
      </c>
    </row>
    <row r="1475" spans="2:3" x14ac:dyDescent="0.75">
      <c r="B1475" s="250">
        <v>1412</v>
      </c>
      <c r="C1475" s="249">
        <v>134.99662668037203</v>
      </c>
    </row>
    <row r="1476" spans="2:3" x14ac:dyDescent="0.75">
      <c r="B1476" s="250">
        <v>1413</v>
      </c>
      <c r="C1476" s="249">
        <v>113.14331569920982</v>
      </c>
    </row>
    <row r="1477" spans="2:3" x14ac:dyDescent="0.75">
      <c r="B1477" s="250">
        <v>1414</v>
      </c>
      <c r="C1477" s="249">
        <v>108.22621369656348</v>
      </c>
    </row>
    <row r="1478" spans="2:3" x14ac:dyDescent="0.75">
      <c r="B1478" s="250">
        <v>1415</v>
      </c>
      <c r="C1478" s="249">
        <v>155.36397485082847</v>
      </c>
    </row>
    <row r="1479" spans="2:3" x14ac:dyDescent="0.75">
      <c r="B1479" s="250">
        <v>1416</v>
      </c>
      <c r="C1479" s="249">
        <v>129.22848001938203</v>
      </c>
    </row>
    <row r="1480" spans="2:3" x14ac:dyDescent="0.75">
      <c r="B1480" s="250">
        <v>1417</v>
      </c>
      <c r="C1480" s="249">
        <v>105.60514245977862</v>
      </c>
    </row>
    <row r="1481" spans="2:3" x14ac:dyDescent="0.75">
      <c r="B1481" s="250">
        <v>1418</v>
      </c>
      <c r="C1481" s="249">
        <v>109.57034020536744</v>
      </c>
    </row>
    <row r="1482" spans="2:3" x14ac:dyDescent="0.75">
      <c r="B1482" s="250">
        <v>1419</v>
      </c>
      <c r="C1482" s="249">
        <v>133.27792771737592</v>
      </c>
    </row>
    <row r="1483" spans="2:3" x14ac:dyDescent="0.75">
      <c r="B1483" s="250">
        <v>1420</v>
      </c>
      <c r="C1483" s="249">
        <v>141.03677375082913</v>
      </c>
    </row>
    <row r="1484" spans="2:3" x14ac:dyDescent="0.75">
      <c r="B1484" s="250">
        <v>1421</v>
      </c>
      <c r="C1484" s="249">
        <v>116.2538266208971</v>
      </c>
    </row>
    <row r="1485" spans="2:3" x14ac:dyDescent="0.75">
      <c r="B1485" s="250">
        <v>1422</v>
      </c>
      <c r="C1485" s="249">
        <v>87.89643037964359</v>
      </c>
    </row>
    <row r="1486" spans="2:3" x14ac:dyDescent="0.75">
      <c r="B1486" s="250">
        <v>1423</v>
      </c>
      <c r="C1486" s="249">
        <v>99.274323489777885</v>
      </c>
    </row>
    <row r="1487" spans="2:3" x14ac:dyDescent="0.75">
      <c r="B1487" s="250">
        <v>1424</v>
      </c>
      <c r="C1487" s="249">
        <v>98.503423758314369</v>
      </c>
    </row>
    <row r="1488" spans="2:3" x14ac:dyDescent="0.75">
      <c r="B1488" s="250">
        <v>1425</v>
      </c>
      <c r="C1488" s="249">
        <v>141.63210737788611</v>
      </c>
    </row>
    <row r="1489" spans="2:3" x14ac:dyDescent="0.75">
      <c r="B1489" s="250">
        <v>1426</v>
      </c>
      <c r="C1489" s="249">
        <v>99.326522442475294</v>
      </c>
    </row>
    <row r="1490" spans="2:3" x14ac:dyDescent="0.75">
      <c r="B1490" s="250">
        <v>1427</v>
      </c>
      <c r="C1490" s="249">
        <v>96.165783052164954</v>
      </c>
    </row>
    <row r="1491" spans="2:3" x14ac:dyDescent="0.75">
      <c r="B1491" s="250">
        <v>1428</v>
      </c>
      <c r="C1491" s="249">
        <v>132.95916133013074</v>
      </c>
    </row>
    <row r="1492" spans="2:3" x14ac:dyDescent="0.75">
      <c r="B1492" s="250">
        <v>1429</v>
      </c>
      <c r="C1492" s="249">
        <v>82.236198765472295</v>
      </c>
    </row>
    <row r="1493" spans="2:3" x14ac:dyDescent="0.75">
      <c r="B1493" s="250">
        <v>1430</v>
      </c>
      <c r="C1493" s="249">
        <v>77.450352094279992</v>
      </c>
    </row>
    <row r="1494" spans="2:3" x14ac:dyDescent="0.75">
      <c r="B1494" s="250">
        <v>1431</v>
      </c>
      <c r="C1494" s="249">
        <v>127.38407076405315</v>
      </c>
    </row>
    <row r="1495" spans="2:3" x14ac:dyDescent="0.75">
      <c r="B1495" s="250">
        <v>1432</v>
      </c>
      <c r="C1495" s="249">
        <v>126.49148216341516</v>
      </c>
    </row>
    <row r="1496" spans="2:3" x14ac:dyDescent="0.75">
      <c r="B1496" s="250">
        <v>1433</v>
      </c>
      <c r="C1496" s="249">
        <v>147.99830491335106</v>
      </c>
    </row>
    <row r="1497" spans="2:3" x14ac:dyDescent="0.75">
      <c r="B1497" s="250">
        <v>1434</v>
      </c>
      <c r="C1497" s="249">
        <v>137.05064076229004</v>
      </c>
    </row>
    <row r="1498" spans="2:3" x14ac:dyDescent="0.75">
      <c r="B1498" s="250">
        <v>1435</v>
      </c>
      <c r="C1498" s="249">
        <v>103.54244174740226</v>
      </c>
    </row>
    <row r="1499" spans="2:3" x14ac:dyDescent="0.75">
      <c r="B1499" s="250">
        <v>1436</v>
      </c>
      <c r="C1499" s="249">
        <v>96.439542482298137</v>
      </c>
    </row>
    <row r="1500" spans="2:3" x14ac:dyDescent="0.75">
      <c r="B1500" s="250">
        <v>1437</v>
      </c>
      <c r="C1500" s="249">
        <v>118.63047538927606</v>
      </c>
    </row>
    <row r="1501" spans="2:3" x14ac:dyDescent="0.75">
      <c r="B1501" s="250">
        <v>1438</v>
      </c>
      <c r="C1501" s="249">
        <v>89.801298236420905</v>
      </c>
    </row>
    <row r="1502" spans="2:3" x14ac:dyDescent="0.75">
      <c r="B1502" s="250">
        <v>1439</v>
      </c>
      <c r="C1502" s="249">
        <v>126.61687275247327</v>
      </c>
    </row>
    <row r="1503" spans="2:3" x14ac:dyDescent="0.75">
      <c r="B1503" s="250">
        <v>1440</v>
      </c>
      <c r="C1503" s="249">
        <v>162.79216825443845</v>
      </c>
    </row>
    <row r="1504" spans="2:3" x14ac:dyDescent="0.75">
      <c r="B1504" s="250">
        <v>1441</v>
      </c>
      <c r="C1504" s="249">
        <v>121.99676360831074</v>
      </c>
    </row>
    <row r="1505" spans="2:3" x14ac:dyDescent="0.75">
      <c r="B1505" s="250">
        <v>1442</v>
      </c>
      <c r="C1505" s="249">
        <v>169.90989115238767</v>
      </c>
    </row>
    <row r="1506" spans="2:3" x14ac:dyDescent="0.75">
      <c r="B1506" s="250">
        <v>1443</v>
      </c>
      <c r="C1506" s="249">
        <v>139.28153067836436</v>
      </c>
    </row>
    <row r="1507" spans="2:3" x14ac:dyDescent="0.75">
      <c r="B1507" s="250">
        <v>1444</v>
      </c>
      <c r="C1507" s="249">
        <v>139.5305673935253</v>
      </c>
    </row>
    <row r="1508" spans="2:3" x14ac:dyDescent="0.75">
      <c r="B1508" s="250">
        <v>1445</v>
      </c>
      <c r="C1508" s="249">
        <v>121.44283499555455</v>
      </c>
    </row>
    <row r="1509" spans="2:3" x14ac:dyDescent="0.75">
      <c r="B1509" s="250">
        <v>1446</v>
      </c>
      <c r="C1509" s="249">
        <v>123.89245363176032</v>
      </c>
    </row>
    <row r="1510" spans="2:3" x14ac:dyDescent="0.75">
      <c r="B1510" s="250">
        <v>1447</v>
      </c>
      <c r="C1510" s="249">
        <v>163.23917896214394</v>
      </c>
    </row>
    <row r="1511" spans="2:3" x14ac:dyDescent="0.75">
      <c r="B1511" s="250">
        <v>1448</v>
      </c>
      <c r="C1511" s="249">
        <v>106.53526065310535</v>
      </c>
    </row>
    <row r="1512" spans="2:3" x14ac:dyDescent="0.75">
      <c r="B1512" s="250">
        <v>1449</v>
      </c>
      <c r="C1512" s="249">
        <v>119.10036424967051</v>
      </c>
    </row>
    <row r="1513" spans="2:3" x14ac:dyDescent="0.75">
      <c r="B1513" s="250">
        <v>1450</v>
      </c>
      <c r="C1513" s="249">
        <v>151.04512157675711</v>
      </c>
    </row>
    <row r="1514" spans="2:3" x14ac:dyDescent="0.75">
      <c r="B1514" s="250">
        <v>1451</v>
      </c>
      <c r="C1514" s="249">
        <v>125.15076865618758</v>
      </c>
    </row>
    <row r="1515" spans="2:3" x14ac:dyDescent="0.75">
      <c r="B1515" s="250">
        <v>1452</v>
      </c>
      <c r="C1515" s="249">
        <v>146.21442098100417</v>
      </c>
    </row>
    <row r="1516" spans="2:3" x14ac:dyDescent="0.75">
      <c r="B1516" s="250">
        <v>1453</v>
      </c>
      <c r="C1516" s="249">
        <v>156.8728026852848</v>
      </c>
    </row>
    <row r="1517" spans="2:3" x14ac:dyDescent="0.75">
      <c r="B1517" s="250">
        <v>1454</v>
      </c>
      <c r="C1517" s="249">
        <v>119.24295856107385</v>
      </c>
    </row>
    <row r="1518" spans="2:3" x14ac:dyDescent="0.75">
      <c r="B1518" s="250">
        <v>1455</v>
      </c>
      <c r="C1518" s="249">
        <v>124.99976923272681</v>
      </c>
    </row>
    <row r="1519" spans="2:3" x14ac:dyDescent="0.75">
      <c r="B1519" s="250">
        <v>1456</v>
      </c>
      <c r="C1519" s="249">
        <v>89.445907379206915</v>
      </c>
    </row>
    <row r="1520" spans="2:3" x14ac:dyDescent="0.75">
      <c r="B1520" s="250">
        <v>1457</v>
      </c>
      <c r="C1520" s="249">
        <v>159.91139528722886</v>
      </c>
    </row>
    <row r="1521" spans="2:3" x14ac:dyDescent="0.75">
      <c r="B1521" s="250">
        <v>1458</v>
      </c>
      <c r="C1521" s="249">
        <v>123.40436753861104</v>
      </c>
    </row>
    <row r="1522" spans="2:3" x14ac:dyDescent="0.75">
      <c r="B1522" s="250">
        <v>1459</v>
      </c>
      <c r="C1522" s="249">
        <v>111.81694925150209</v>
      </c>
    </row>
    <row r="1523" spans="2:3" x14ac:dyDescent="0.75">
      <c r="B1523" s="250">
        <v>1460</v>
      </c>
      <c r="C1523" s="249">
        <v>100.44139371053147</v>
      </c>
    </row>
    <row r="1524" spans="2:3" x14ac:dyDescent="0.75">
      <c r="B1524" s="250">
        <v>1461</v>
      </c>
      <c r="C1524" s="249">
        <v>127.50881419070579</v>
      </c>
    </row>
    <row r="1525" spans="2:3" x14ac:dyDescent="0.75">
      <c r="B1525" s="250">
        <v>1462</v>
      </c>
      <c r="C1525" s="249">
        <v>125.37066359191867</v>
      </c>
    </row>
    <row r="1526" spans="2:3" x14ac:dyDescent="0.75">
      <c r="B1526" s="250">
        <v>1463</v>
      </c>
      <c r="C1526" s="249">
        <v>102.53221425842409</v>
      </c>
    </row>
    <row r="1527" spans="2:3" x14ac:dyDescent="0.75">
      <c r="B1527" s="250">
        <v>1464</v>
      </c>
      <c r="C1527" s="249">
        <v>131.39129001075165</v>
      </c>
    </row>
    <row r="1528" spans="2:3" x14ac:dyDescent="0.75">
      <c r="B1528" s="250">
        <v>1465</v>
      </c>
      <c r="C1528" s="249">
        <v>92.757321288398217</v>
      </c>
    </row>
    <row r="1529" spans="2:3" x14ac:dyDescent="0.75">
      <c r="B1529" s="250">
        <v>1466</v>
      </c>
      <c r="C1529" s="249">
        <v>91.668172808223588</v>
      </c>
    </row>
    <row r="1530" spans="2:3" x14ac:dyDescent="0.75">
      <c r="B1530" s="250">
        <v>1467</v>
      </c>
      <c r="C1530" s="249">
        <v>106.24031638306938</v>
      </c>
    </row>
    <row r="1531" spans="2:3" x14ac:dyDescent="0.75">
      <c r="B1531" s="250">
        <v>1468</v>
      </c>
      <c r="C1531" s="249">
        <v>155.74987199958184</v>
      </c>
    </row>
    <row r="1532" spans="2:3" x14ac:dyDescent="0.75">
      <c r="B1532" s="250">
        <v>1469</v>
      </c>
      <c r="C1532" s="249">
        <v>97.168044875079659</v>
      </c>
    </row>
    <row r="1533" spans="2:3" x14ac:dyDescent="0.75">
      <c r="B1533" s="250">
        <v>1470</v>
      </c>
      <c r="C1533" s="249">
        <v>137.28847819582637</v>
      </c>
    </row>
    <row r="1534" spans="2:3" x14ac:dyDescent="0.75">
      <c r="B1534" s="250">
        <v>1471</v>
      </c>
      <c r="C1534" s="249">
        <v>99.847821782070554</v>
      </c>
    </row>
    <row r="1535" spans="2:3" x14ac:dyDescent="0.75">
      <c r="B1535" s="250">
        <v>1472</v>
      </c>
      <c r="C1535" s="249">
        <v>125.01503883483845</v>
      </c>
    </row>
    <row r="1536" spans="2:3" x14ac:dyDescent="0.75">
      <c r="B1536" s="250">
        <v>1473</v>
      </c>
      <c r="C1536" s="249">
        <v>129.66245044154562</v>
      </c>
    </row>
    <row r="1537" spans="2:3" x14ac:dyDescent="0.75">
      <c r="B1537" s="250">
        <v>1474</v>
      </c>
      <c r="C1537" s="249">
        <v>143.26239033516603</v>
      </c>
    </row>
    <row r="1538" spans="2:3" x14ac:dyDescent="0.75">
      <c r="B1538" s="250">
        <v>1475</v>
      </c>
      <c r="C1538" s="249">
        <v>150.23283085143282</v>
      </c>
    </row>
    <row r="1539" spans="2:3" x14ac:dyDescent="0.75">
      <c r="B1539" s="250">
        <v>1476</v>
      </c>
      <c r="C1539" s="249">
        <v>156.26573509798484</v>
      </c>
    </row>
    <row r="1540" spans="2:3" x14ac:dyDescent="0.75">
      <c r="B1540" s="250">
        <v>1477</v>
      </c>
      <c r="C1540" s="249">
        <v>116.26338373871333</v>
      </c>
    </row>
    <row r="1541" spans="2:3" x14ac:dyDescent="0.75">
      <c r="B1541" s="250">
        <v>1478</v>
      </c>
      <c r="C1541" s="249">
        <v>86.846410038708683</v>
      </c>
    </row>
    <row r="1542" spans="2:3" x14ac:dyDescent="0.75">
      <c r="B1542" s="250">
        <v>1479</v>
      </c>
      <c r="C1542" s="249">
        <v>140.48366056797707</v>
      </c>
    </row>
    <row r="1543" spans="2:3" x14ac:dyDescent="0.75">
      <c r="B1543" s="250">
        <v>1480</v>
      </c>
      <c r="C1543" s="249">
        <v>114.74475563951759</v>
      </c>
    </row>
    <row r="1544" spans="2:3" x14ac:dyDescent="0.75">
      <c r="B1544" s="250">
        <v>1481</v>
      </c>
      <c r="C1544" s="249">
        <v>124.94653829692042</v>
      </c>
    </row>
    <row r="1545" spans="2:3" x14ac:dyDescent="0.75">
      <c r="B1545" s="250">
        <v>1482</v>
      </c>
      <c r="C1545" s="249">
        <v>114.71338317835081</v>
      </c>
    </row>
    <row r="1546" spans="2:3" x14ac:dyDescent="0.75">
      <c r="B1546" s="250">
        <v>1483</v>
      </c>
      <c r="C1546" s="249">
        <v>143.48391649571499</v>
      </c>
    </row>
    <row r="1547" spans="2:3" x14ac:dyDescent="0.75">
      <c r="B1547" s="250">
        <v>1484</v>
      </c>
      <c r="C1547" s="249">
        <v>110.45811464049862</v>
      </c>
    </row>
    <row r="1548" spans="2:3" x14ac:dyDescent="0.75">
      <c r="B1548" s="250">
        <v>1485</v>
      </c>
      <c r="C1548" s="249">
        <v>108.55971681291021</v>
      </c>
    </row>
    <row r="1549" spans="2:3" x14ac:dyDescent="0.75">
      <c r="B1549" s="250">
        <v>1486</v>
      </c>
      <c r="C1549" s="249">
        <v>130.34543294016436</v>
      </c>
    </row>
    <row r="1550" spans="2:3" x14ac:dyDescent="0.75">
      <c r="B1550" s="250">
        <v>1487</v>
      </c>
      <c r="C1550" s="249">
        <v>106.96187054698558</v>
      </c>
    </row>
    <row r="1551" spans="2:3" x14ac:dyDescent="0.75">
      <c r="B1551" s="250">
        <v>1488</v>
      </c>
      <c r="C1551" s="249">
        <v>105.24815289398565</v>
      </c>
    </row>
    <row r="1552" spans="2:3" x14ac:dyDescent="0.75">
      <c r="B1552" s="250">
        <v>1489</v>
      </c>
      <c r="C1552" s="249">
        <v>166.18784724204184</v>
      </c>
    </row>
    <row r="1553" spans="2:3" x14ac:dyDescent="0.75">
      <c r="B1553" s="250">
        <v>1490</v>
      </c>
      <c r="C1553" s="249">
        <v>142.75929069418351</v>
      </c>
    </row>
    <row r="1554" spans="2:3" x14ac:dyDescent="0.75">
      <c r="B1554" s="250">
        <v>1491</v>
      </c>
      <c r="C1554" s="249">
        <v>118.50479588527138</v>
      </c>
    </row>
    <row r="1555" spans="2:3" x14ac:dyDescent="0.75">
      <c r="B1555" s="250">
        <v>1492</v>
      </c>
      <c r="C1555" s="249">
        <v>109.51416051147957</v>
      </c>
    </row>
    <row r="1556" spans="2:3" x14ac:dyDescent="0.75">
      <c r="B1556" s="250">
        <v>1493</v>
      </c>
      <c r="C1556" s="249">
        <v>125.84864582860342</v>
      </c>
    </row>
    <row r="1557" spans="2:3" x14ac:dyDescent="0.75">
      <c r="B1557" s="250">
        <v>1494</v>
      </c>
      <c r="C1557" s="249">
        <v>124.3064299192035</v>
      </c>
    </row>
    <row r="1558" spans="2:3" x14ac:dyDescent="0.75">
      <c r="B1558" s="250">
        <v>1495</v>
      </c>
      <c r="C1558" s="249">
        <v>123.55312056304484</v>
      </c>
    </row>
    <row r="1559" spans="2:3" x14ac:dyDescent="0.75">
      <c r="B1559" s="250">
        <v>1496</v>
      </c>
      <c r="C1559" s="249">
        <v>66.266985274254694</v>
      </c>
    </row>
    <row r="1560" spans="2:3" x14ac:dyDescent="0.75">
      <c r="B1560" s="250">
        <v>1497</v>
      </c>
      <c r="C1560" s="249">
        <v>123.81266111875428</v>
      </c>
    </row>
    <row r="1561" spans="2:3" x14ac:dyDescent="0.75">
      <c r="B1561" s="250">
        <v>1498</v>
      </c>
      <c r="C1561" s="249">
        <v>144.39085544426027</v>
      </c>
    </row>
    <row r="1562" spans="2:3" x14ac:dyDescent="0.75">
      <c r="B1562" s="250">
        <v>1499</v>
      </c>
      <c r="C1562" s="249">
        <v>137.11298828086672</v>
      </c>
    </row>
    <row r="1563" spans="2:3" x14ac:dyDescent="0.75">
      <c r="B1563" s="250">
        <v>1500</v>
      </c>
      <c r="C1563" s="249">
        <v>118.34511579867589</v>
      </c>
    </row>
    <row r="1564" spans="2:3" x14ac:dyDescent="0.75">
      <c r="B1564" s="250">
        <v>1501</v>
      </c>
      <c r="C1564" s="249">
        <v>113.64546961940682</v>
      </c>
    </row>
    <row r="1565" spans="2:3" x14ac:dyDescent="0.75">
      <c r="B1565" s="250">
        <v>1502</v>
      </c>
      <c r="C1565" s="249">
        <v>129.00744493603111</v>
      </c>
    </row>
    <row r="1566" spans="2:3" x14ac:dyDescent="0.75">
      <c r="B1566" s="250">
        <v>1503</v>
      </c>
      <c r="C1566" s="249">
        <v>140.24265962136158</v>
      </c>
    </row>
    <row r="1567" spans="2:3" x14ac:dyDescent="0.75">
      <c r="B1567" s="250">
        <v>1504</v>
      </c>
      <c r="C1567" s="249">
        <v>120.6278425372121</v>
      </c>
    </row>
    <row r="1568" spans="2:3" x14ac:dyDescent="0.75">
      <c r="B1568" s="250">
        <v>1505</v>
      </c>
      <c r="C1568" s="249">
        <v>151.93074129276781</v>
      </c>
    </row>
    <row r="1569" spans="2:3" x14ac:dyDescent="0.75">
      <c r="B1569" s="250">
        <v>1506</v>
      </c>
      <c r="C1569" s="249">
        <v>129.66851209878212</v>
      </c>
    </row>
    <row r="1570" spans="2:3" x14ac:dyDescent="0.75">
      <c r="B1570" s="250">
        <v>1507</v>
      </c>
      <c r="C1570" s="249">
        <v>117.489431913351</v>
      </c>
    </row>
    <row r="1571" spans="2:3" x14ac:dyDescent="0.75">
      <c r="B1571" s="250">
        <v>1508</v>
      </c>
      <c r="C1571" s="249">
        <v>127.40309998121681</v>
      </c>
    </row>
    <row r="1572" spans="2:3" x14ac:dyDescent="0.75">
      <c r="B1572" s="250">
        <v>1509</v>
      </c>
      <c r="C1572" s="249">
        <v>105.18934703097892</v>
      </c>
    </row>
    <row r="1573" spans="2:3" x14ac:dyDescent="0.75">
      <c r="B1573" s="250">
        <v>1510</v>
      </c>
      <c r="C1573" s="249">
        <v>107.63288358824174</v>
      </c>
    </row>
    <row r="1574" spans="2:3" x14ac:dyDescent="0.75">
      <c r="B1574" s="250">
        <v>1511</v>
      </c>
      <c r="C1574" s="249">
        <v>111.3476819430912</v>
      </c>
    </row>
    <row r="1575" spans="2:3" x14ac:dyDescent="0.75">
      <c r="B1575" s="250">
        <v>1512</v>
      </c>
      <c r="C1575" s="249">
        <v>69.190398433263368</v>
      </c>
    </row>
    <row r="1576" spans="2:3" x14ac:dyDescent="0.75">
      <c r="B1576" s="250">
        <v>1513</v>
      </c>
      <c r="C1576" s="249">
        <v>106.00906551163456</v>
      </c>
    </row>
    <row r="1577" spans="2:3" x14ac:dyDescent="0.75">
      <c r="B1577" s="250">
        <v>1514</v>
      </c>
      <c r="C1577" s="249">
        <v>100.59341171227024</v>
      </c>
    </row>
    <row r="1578" spans="2:3" x14ac:dyDescent="0.75">
      <c r="B1578" s="250">
        <v>1515</v>
      </c>
      <c r="C1578" s="249">
        <v>113.28911560316087</v>
      </c>
    </row>
    <row r="1579" spans="2:3" x14ac:dyDescent="0.75">
      <c r="B1579" s="250">
        <v>1516</v>
      </c>
      <c r="C1579" s="249">
        <v>85.737987370145191</v>
      </c>
    </row>
    <row r="1580" spans="2:3" x14ac:dyDescent="0.75">
      <c r="B1580" s="250">
        <v>1517</v>
      </c>
      <c r="C1580" s="249">
        <v>81.028767321506407</v>
      </c>
    </row>
    <row r="1581" spans="2:3" x14ac:dyDescent="0.75">
      <c r="B1581" s="250">
        <v>1518</v>
      </c>
      <c r="C1581" s="249">
        <v>120.88810671656134</v>
      </c>
    </row>
    <row r="1582" spans="2:3" x14ac:dyDescent="0.75">
      <c r="B1582" s="250">
        <v>1519</v>
      </c>
      <c r="C1582" s="249">
        <v>92.799262809851655</v>
      </c>
    </row>
    <row r="1583" spans="2:3" x14ac:dyDescent="0.75">
      <c r="B1583" s="250">
        <v>1520</v>
      </c>
      <c r="C1583" s="249">
        <v>86.294825778784599</v>
      </c>
    </row>
    <row r="1584" spans="2:3" x14ac:dyDescent="0.75">
      <c r="B1584" s="250">
        <v>1521</v>
      </c>
      <c r="C1584" s="249">
        <v>181.28496948013043</v>
      </c>
    </row>
    <row r="1585" spans="2:3" x14ac:dyDescent="0.75">
      <c r="B1585" s="250">
        <v>1522</v>
      </c>
      <c r="C1585" s="249">
        <v>141.04503012425621</v>
      </c>
    </row>
    <row r="1586" spans="2:3" x14ac:dyDescent="0.75">
      <c r="B1586" s="250">
        <v>1523</v>
      </c>
      <c r="C1586" s="249">
        <v>120.85997648000888</v>
      </c>
    </row>
    <row r="1587" spans="2:3" x14ac:dyDescent="0.75">
      <c r="B1587" s="250">
        <v>1524</v>
      </c>
      <c r="C1587" s="249">
        <v>128.33111253152853</v>
      </c>
    </row>
    <row r="1588" spans="2:3" x14ac:dyDescent="0.75">
      <c r="B1588" s="250">
        <v>1525</v>
      </c>
      <c r="C1588" s="249">
        <v>71.308039767151001</v>
      </c>
    </row>
    <row r="1589" spans="2:3" x14ac:dyDescent="0.75">
      <c r="B1589" s="250">
        <v>1526</v>
      </c>
      <c r="C1589" s="249">
        <v>135.83450027437243</v>
      </c>
    </row>
    <row r="1590" spans="2:3" x14ac:dyDescent="0.75">
      <c r="B1590" s="250">
        <v>1527</v>
      </c>
      <c r="C1590" s="249">
        <v>81.800011436056337</v>
      </c>
    </row>
    <row r="1591" spans="2:3" x14ac:dyDescent="0.75">
      <c r="B1591" s="250">
        <v>1528</v>
      </c>
      <c r="C1591" s="249">
        <v>101.59757179663055</v>
      </c>
    </row>
    <row r="1592" spans="2:3" x14ac:dyDescent="0.75">
      <c r="B1592" s="250">
        <v>1529</v>
      </c>
      <c r="C1592" s="249">
        <v>182.40984997536557</v>
      </c>
    </row>
    <row r="1593" spans="2:3" x14ac:dyDescent="0.75">
      <c r="B1593" s="250">
        <v>1530</v>
      </c>
      <c r="C1593" s="249">
        <v>186.61580080259805</v>
      </c>
    </row>
    <row r="1594" spans="2:3" x14ac:dyDescent="0.75">
      <c r="B1594" s="250">
        <v>1531</v>
      </c>
      <c r="C1594" s="249">
        <v>118.13566884435856</v>
      </c>
    </row>
    <row r="1595" spans="2:3" x14ac:dyDescent="0.75">
      <c r="B1595" s="250">
        <v>1532</v>
      </c>
      <c r="C1595" s="249">
        <v>106.5551463410517</v>
      </c>
    </row>
    <row r="1596" spans="2:3" x14ac:dyDescent="0.75">
      <c r="B1596" s="250">
        <v>1533</v>
      </c>
      <c r="C1596" s="249">
        <v>113.12362978237512</v>
      </c>
    </row>
    <row r="1597" spans="2:3" x14ac:dyDescent="0.75">
      <c r="B1597" s="250">
        <v>1534</v>
      </c>
      <c r="C1597" s="249">
        <v>118.73138412864003</v>
      </c>
    </row>
    <row r="1598" spans="2:3" x14ac:dyDescent="0.75">
      <c r="B1598" s="250">
        <v>1535</v>
      </c>
      <c r="C1598" s="249">
        <v>110.13525832358241</v>
      </c>
    </row>
    <row r="1599" spans="2:3" x14ac:dyDescent="0.75">
      <c r="B1599" s="250">
        <v>1536</v>
      </c>
      <c r="C1599" s="249">
        <v>146.32799389180909</v>
      </c>
    </row>
    <row r="1600" spans="2:3" x14ac:dyDescent="0.75">
      <c r="B1600" s="250">
        <v>1537</v>
      </c>
      <c r="C1600" s="249">
        <v>133.38229619046959</v>
      </c>
    </row>
    <row r="1601" spans="2:3" x14ac:dyDescent="0.75">
      <c r="B1601" s="250">
        <v>1538</v>
      </c>
      <c r="C1601" s="249">
        <v>117.70315067748636</v>
      </c>
    </row>
    <row r="1602" spans="2:3" x14ac:dyDescent="0.75">
      <c r="B1602" s="250">
        <v>1539</v>
      </c>
      <c r="C1602" s="249">
        <v>108.84364303801469</v>
      </c>
    </row>
    <row r="1603" spans="2:3" x14ac:dyDescent="0.75">
      <c r="B1603" s="250">
        <v>1540</v>
      </c>
      <c r="C1603" s="249">
        <v>140.87546609502641</v>
      </c>
    </row>
    <row r="1604" spans="2:3" x14ac:dyDescent="0.75">
      <c r="B1604" s="250">
        <v>1541</v>
      </c>
      <c r="C1604" s="249">
        <v>122.85020934306266</v>
      </c>
    </row>
    <row r="1605" spans="2:3" x14ac:dyDescent="0.75">
      <c r="B1605" s="250">
        <v>1542</v>
      </c>
      <c r="C1605" s="249">
        <v>155.18392093826796</v>
      </c>
    </row>
    <row r="1606" spans="2:3" x14ac:dyDescent="0.75">
      <c r="B1606" s="250">
        <v>1543</v>
      </c>
      <c r="C1606" s="249">
        <v>85.246177334876194</v>
      </c>
    </row>
    <row r="1607" spans="2:3" x14ac:dyDescent="0.75">
      <c r="B1607" s="250">
        <v>1544</v>
      </c>
      <c r="C1607" s="249">
        <v>158.46980767666255</v>
      </c>
    </row>
    <row r="1608" spans="2:3" x14ac:dyDescent="0.75">
      <c r="B1608" s="250">
        <v>1545</v>
      </c>
      <c r="C1608" s="249">
        <v>134.73960809657493</v>
      </c>
    </row>
    <row r="1609" spans="2:3" x14ac:dyDescent="0.75">
      <c r="B1609" s="250">
        <v>1546</v>
      </c>
      <c r="C1609" s="249">
        <v>105.94584733267246</v>
      </c>
    </row>
    <row r="1610" spans="2:3" x14ac:dyDescent="0.75">
      <c r="B1610" s="250">
        <v>1547</v>
      </c>
      <c r="C1610" s="249">
        <v>118.67733222225242</v>
      </c>
    </row>
    <row r="1611" spans="2:3" x14ac:dyDescent="0.75">
      <c r="B1611" s="250">
        <v>1548</v>
      </c>
      <c r="C1611" s="249">
        <v>167.40927248147352</v>
      </c>
    </row>
    <row r="1612" spans="2:3" x14ac:dyDescent="0.75">
      <c r="B1612" s="250">
        <v>1549</v>
      </c>
      <c r="C1612" s="249">
        <v>160.89402825749067</v>
      </c>
    </row>
    <row r="1613" spans="2:3" x14ac:dyDescent="0.75">
      <c r="B1613" s="250">
        <v>1550</v>
      </c>
      <c r="C1613" s="249">
        <v>87.037158419030362</v>
      </c>
    </row>
    <row r="1614" spans="2:3" x14ac:dyDescent="0.75">
      <c r="B1614" s="250">
        <v>1551</v>
      </c>
      <c r="C1614" s="249">
        <v>135.90047414085637</v>
      </c>
    </row>
    <row r="1615" spans="2:3" x14ac:dyDescent="0.75">
      <c r="B1615" s="250">
        <v>1552</v>
      </c>
      <c r="C1615" s="249">
        <v>100.0838365858227</v>
      </c>
    </row>
    <row r="1616" spans="2:3" x14ac:dyDescent="0.75">
      <c r="B1616" s="250">
        <v>1553</v>
      </c>
      <c r="C1616" s="249">
        <v>178.63853167921775</v>
      </c>
    </row>
    <row r="1617" spans="2:3" x14ac:dyDescent="0.75">
      <c r="B1617" s="250">
        <v>1554</v>
      </c>
      <c r="C1617" s="249">
        <v>128.73038986045094</v>
      </c>
    </row>
    <row r="1618" spans="2:3" x14ac:dyDescent="0.75">
      <c r="B1618" s="250">
        <v>1555</v>
      </c>
      <c r="C1618" s="249">
        <v>83.610566641892589</v>
      </c>
    </row>
    <row r="1619" spans="2:3" x14ac:dyDescent="0.75">
      <c r="B1619" s="250">
        <v>1556</v>
      </c>
      <c r="C1619" s="249">
        <v>123.53060928780249</v>
      </c>
    </row>
    <row r="1620" spans="2:3" x14ac:dyDescent="0.75">
      <c r="B1620" s="250">
        <v>1557</v>
      </c>
      <c r="C1620" s="249">
        <v>126.33016516122991</v>
      </c>
    </row>
    <row r="1621" spans="2:3" x14ac:dyDescent="0.75">
      <c r="B1621" s="250">
        <v>1558</v>
      </c>
      <c r="C1621" s="249">
        <v>58.279288194359424</v>
      </c>
    </row>
    <row r="1622" spans="2:3" x14ac:dyDescent="0.75">
      <c r="B1622" s="250">
        <v>1559</v>
      </c>
      <c r="C1622" s="249">
        <v>105.04576991897932</v>
      </c>
    </row>
    <row r="1623" spans="2:3" x14ac:dyDescent="0.75">
      <c r="B1623" s="250">
        <v>1560</v>
      </c>
      <c r="C1623" s="249">
        <v>122.9963764731167</v>
      </c>
    </row>
    <row r="1624" spans="2:3" x14ac:dyDescent="0.75">
      <c r="B1624" s="250">
        <v>1561</v>
      </c>
      <c r="C1624" s="249">
        <v>128.00830982275869</v>
      </c>
    </row>
    <row r="1625" spans="2:3" x14ac:dyDescent="0.75">
      <c r="B1625" s="250">
        <v>1562</v>
      </c>
      <c r="C1625" s="249">
        <v>176.59074005168728</v>
      </c>
    </row>
    <row r="1626" spans="2:3" x14ac:dyDescent="0.75">
      <c r="B1626" s="250">
        <v>1563</v>
      </c>
      <c r="C1626" s="249">
        <v>135.38502923717445</v>
      </c>
    </row>
    <row r="1627" spans="2:3" x14ac:dyDescent="0.75">
      <c r="B1627" s="250">
        <v>1564</v>
      </c>
      <c r="C1627" s="249">
        <v>144.68747096947143</v>
      </c>
    </row>
    <row r="1628" spans="2:3" x14ac:dyDescent="0.75">
      <c r="B1628" s="250">
        <v>1565</v>
      </c>
      <c r="C1628" s="249">
        <v>142.1307721788674</v>
      </c>
    </row>
    <row r="1629" spans="2:3" x14ac:dyDescent="0.75">
      <c r="B1629" s="250">
        <v>1566</v>
      </c>
      <c r="C1629" s="249">
        <v>142.90627066702001</v>
      </c>
    </row>
    <row r="1630" spans="2:3" x14ac:dyDescent="0.75">
      <c r="B1630" s="250">
        <v>1567</v>
      </c>
      <c r="C1630" s="249">
        <v>123.03248432530417</v>
      </c>
    </row>
    <row r="1631" spans="2:3" x14ac:dyDescent="0.75">
      <c r="B1631" s="250">
        <v>1568</v>
      </c>
      <c r="C1631" s="249">
        <v>145.24942020417134</v>
      </c>
    </row>
    <row r="1632" spans="2:3" x14ac:dyDescent="0.75">
      <c r="B1632" s="250">
        <v>1569</v>
      </c>
      <c r="C1632" s="249">
        <v>112.21774562620763</v>
      </c>
    </row>
    <row r="1633" spans="2:3" x14ac:dyDescent="0.75">
      <c r="B1633" s="250">
        <v>1570</v>
      </c>
      <c r="C1633" s="249">
        <v>147.88102094279725</v>
      </c>
    </row>
    <row r="1634" spans="2:3" x14ac:dyDescent="0.75">
      <c r="B1634" s="250">
        <v>1571</v>
      </c>
      <c r="C1634" s="249">
        <v>149.7252969563057</v>
      </c>
    </row>
    <row r="1635" spans="2:3" x14ac:dyDescent="0.75">
      <c r="B1635" s="250">
        <v>1572</v>
      </c>
      <c r="C1635" s="249">
        <v>127.92948461241271</v>
      </c>
    </row>
    <row r="1636" spans="2:3" x14ac:dyDescent="0.75">
      <c r="B1636" s="250">
        <v>1573</v>
      </c>
      <c r="C1636" s="249">
        <v>103.92575082973632</v>
      </c>
    </row>
    <row r="1637" spans="2:3" x14ac:dyDescent="0.75">
      <c r="B1637" s="250">
        <v>1574</v>
      </c>
      <c r="C1637" s="249">
        <v>123.64421944607093</v>
      </c>
    </row>
    <row r="1638" spans="2:3" x14ac:dyDescent="0.75">
      <c r="B1638" s="250">
        <v>1575</v>
      </c>
      <c r="C1638" s="249">
        <v>187.63509366677008</v>
      </c>
    </row>
    <row r="1639" spans="2:3" x14ac:dyDescent="0.75">
      <c r="B1639" s="250">
        <v>1576</v>
      </c>
      <c r="C1639" s="249">
        <v>138.98583244151448</v>
      </c>
    </row>
    <row r="1640" spans="2:3" x14ac:dyDescent="0.75">
      <c r="B1640" s="250">
        <v>1577</v>
      </c>
      <c r="C1640" s="249">
        <v>116.52756898246429</v>
      </c>
    </row>
    <row r="1641" spans="2:3" x14ac:dyDescent="0.75">
      <c r="B1641" s="250">
        <v>1578</v>
      </c>
      <c r="C1641" s="249">
        <v>73.584338141782666</v>
      </c>
    </row>
    <row r="1642" spans="2:3" x14ac:dyDescent="0.75">
      <c r="B1642" s="250">
        <v>1579</v>
      </c>
      <c r="C1642" s="249">
        <v>110.1095551156435</v>
      </c>
    </row>
    <row r="1643" spans="2:3" x14ac:dyDescent="0.75">
      <c r="B1643" s="250">
        <v>1580</v>
      </c>
      <c r="C1643" s="249">
        <v>133.30437763397165</v>
      </c>
    </row>
    <row r="1644" spans="2:3" x14ac:dyDescent="0.75">
      <c r="B1644" s="250">
        <v>1581</v>
      </c>
      <c r="C1644" s="249">
        <v>116.61904192175265</v>
      </c>
    </row>
    <row r="1645" spans="2:3" x14ac:dyDescent="0.75">
      <c r="B1645" s="250">
        <v>1582</v>
      </c>
      <c r="C1645" s="249">
        <v>135.82977321031618</v>
      </c>
    </row>
    <row r="1646" spans="2:3" x14ac:dyDescent="0.75">
      <c r="B1646" s="250">
        <v>1583</v>
      </c>
      <c r="C1646" s="249">
        <v>124.61635191570676</v>
      </c>
    </row>
    <row r="1647" spans="2:3" x14ac:dyDescent="0.75">
      <c r="B1647" s="250">
        <v>1584</v>
      </c>
      <c r="C1647" s="249">
        <v>116.65889426137183</v>
      </c>
    </row>
    <row r="1648" spans="2:3" x14ac:dyDescent="0.75">
      <c r="B1648" s="250">
        <v>1585</v>
      </c>
      <c r="C1648" s="249">
        <v>105.30104174110132</v>
      </c>
    </row>
    <row r="1649" spans="2:3" x14ac:dyDescent="0.75">
      <c r="B1649" s="250">
        <v>1586</v>
      </c>
      <c r="C1649" s="249">
        <v>131.97469810359183</v>
      </c>
    </row>
    <row r="1650" spans="2:3" x14ac:dyDescent="0.75">
      <c r="B1650" s="250">
        <v>1587</v>
      </c>
      <c r="C1650" s="249">
        <v>142.0407168958217</v>
      </c>
    </row>
    <row r="1651" spans="2:3" x14ac:dyDescent="0.75">
      <c r="B1651" s="250">
        <v>1588</v>
      </c>
      <c r="C1651" s="249">
        <v>148.07129915842884</v>
      </c>
    </row>
    <row r="1652" spans="2:3" x14ac:dyDescent="0.75">
      <c r="B1652" s="250">
        <v>1589</v>
      </c>
      <c r="C1652" s="249">
        <v>119.93954097124796</v>
      </c>
    </row>
    <row r="1653" spans="2:3" x14ac:dyDescent="0.75">
      <c r="B1653" s="250">
        <v>1590</v>
      </c>
      <c r="C1653" s="249">
        <v>147.6621923451294</v>
      </c>
    </row>
    <row r="1654" spans="2:3" x14ac:dyDescent="0.75">
      <c r="B1654" s="250">
        <v>1591</v>
      </c>
      <c r="C1654" s="249">
        <v>109.35409697896105</v>
      </c>
    </row>
    <row r="1655" spans="2:3" x14ac:dyDescent="0.75">
      <c r="B1655" s="250">
        <v>1592</v>
      </c>
      <c r="C1655" s="249">
        <v>159.97879112000345</v>
      </c>
    </row>
    <row r="1656" spans="2:3" x14ac:dyDescent="0.75">
      <c r="B1656" s="250">
        <v>1593</v>
      </c>
      <c r="C1656" s="249">
        <v>155.62270272087704</v>
      </c>
    </row>
    <row r="1657" spans="2:3" x14ac:dyDescent="0.75">
      <c r="B1657" s="250">
        <v>1594</v>
      </c>
      <c r="C1657" s="249">
        <v>105.90402229834869</v>
      </c>
    </row>
    <row r="1658" spans="2:3" x14ac:dyDescent="0.75">
      <c r="B1658" s="250">
        <v>1595</v>
      </c>
      <c r="C1658" s="249">
        <v>143.00675366589218</v>
      </c>
    </row>
    <row r="1659" spans="2:3" x14ac:dyDescent="0.75">
      <c r="B1659" s="250">
        <v>1596</v>
      </c>
      <c r="C1659" s="249">
        <v>180.82057926198024</v>
      </c>
    </row>
    <row r="1660" spans="2:3" x14ac:dyDescent="0.75">
      <c r="B1660" s="250">
        <v>1597</v>
      </c>
      <c r="C1660" s="249">
        <v>101.69493400396755</v>
      </c>
    </row>
    <row r="1661" spans="2:3" x14ac:dyDescent="0.75">
      <c r="B1661" s="250">
        <v>1598</v>
      </c>
      <c r="C1661" s="249">
        <v>112.46138984775219</v>
      </c>
    </row>
    <row r="1662" spans="2:3" x14ac:dyDescent="0.75">
      <c r="B1662" s="250">
        <v>1599</v>
      </c>
      <c r="C1662" s="249">
        <v>101.1514972040775</v>
      </c>
    </row>
    <row r="1663" spans="2:3" x14ac:dyDescent="0.75">
      <c r="B1663" s="250">
        <v>1600</v>
      </c>
      <c r="C1663" s="249">
        <v>118.47394682677691</v>
      </c>
    </row>
    <row r="1664" spans="2:3" x14ac:dyDescent="0.75">
      <c r="B1664" s="250">
        <v>1601</v>
      </c>
      <c r="C1664" s="249">
        <v>123.14589226941983</v>
      </c>
    </row>
    <row r="1665" spans="2:3" x14ac:dyDescent="0.75">
      <c r="B1665" s="250">
        <v>1602</v>
      </c>
      <c r="C1665" s="249">
        <v>150.59939118823218</v>
      </c>
    </row>
    <row r="1666" spans="2:3" x14ac:dyDescent="0.75">
      <c r="B1666" s="250">
        <v>1603</v>
      </c>
      <c r="C1666" s="249">
        <v>126.9663982233476</v>
      </c>
    </row>
    <row r="1667" spans="2:3" x14ac:dyDescent="0.75">
      <c r="B1667" s="250">
        <v>1604</v>
      </c>
      <c r="C1667" s="249">
        <v>92.731324638204569</v>
      </c>
    </row>
    <row r="1668" spans="2:3" x14ac:dyDescent="0.75">
      <c r="B1668" s="250">
        <v>1605</v>
      </c>
      <c r="C1668" s="249">
        <v>92.23618517099429</v>
      </c>
    </row>
    <row r="1669" spans="2:3" x14ac:dyDescent="0.75">
      <c r="B1669" s="250">
        <v>1606</v>
      </c>
      <c r="C1669" s="249">
        <v>116.81762431303167</v>
      </c>
    </row>
    <row r="1670" spans="2:3" x14ac:dyDescent="0.75">
      <c r="B1670" s="250">
        <v>1607</v>
      </c>
      <c r="C1670" s="249">
        <v>104.95028759232558</v>
      </c>
    </row>
    <row r="1671" spans="2:3" x14ac:dyDescent="0.75">
      <c r="B1671" s="250">
        <v>1608</v>
      </c>
      <c r="C1671" s="249">
        <v>73.502900335447308</v>
      </c>
    </row>
    <row r="1672" spans="2:3" x14ac:dyDescent="0.75">
      <c r="B1672" s="250">
        <v>1609</v>
      </c>
      <c r="C1672" s="249">
        <v>125.60388875064714</v>
      </c>
    </row>
    <row r="1673" spans="2:3" x14ac:dyDescent="0.75">
      <c r="B1673" s="250">
        <v>1610</v>
      </c>
      <c r="C1673" s="249">
        <v>131.28338850956141</v>
      </c>
    </row>
    <row r="1674" spans="2:3" x14ac:dyDescent="0.75">
      <c r="B1674" s="250">
        <v>1611</v>
      </c>
      <c r="C1674" s="249">
        <v>144.07995130949513</v>
      </c>
    </row>
    <row r="1675" spans="2:3" x14ac:dyDescent="0.75">
      <c r="B1675" s="250">
        <v>1612</v>
      </c>
      <c r="C1675" s="249">
        <v>97.06558553739832</v>
      </c>
    </row>
    <row r="1676" spans="2:3" x14ac:dyDescent="0.75">
      <c r="B1676" s="250">
        <v>1613</v>
      </c>
      <c r="C1676" s="249">
        <v>69.145548596765579</v>
      </c>
    </row>
    <row r="1677" spans="2:3" x14ac:dyDescent="0.75">
      <c r="B1677" s="250">
        <v>1614</v>
      </c>
      <c r="C1677" s="249">
        <v>122.97392019522914</v>
      </c>
    </row>
    <row r="1678" spans="2:3" x14ac:dyDescent="0.75">
      <c r="B1678" s="250">
        <v>1615</v>
      </c>
      <c r="C1678" s="249">
        <v>117.30871063709428</v>
      </c>
    </row>
    <row r="1679" spans="2:3" x14ac:dyDescent="0.75">
      <c r="B1679" s="250">
        <v>1616</v>
      </c>
      <c r="C1679" s="249">
        <v>110.71894083667546</v>
      </c>
    </row>
    <row r="1680" spans="2:3" x14ac:dyDescent="0.75">
      <c r="B1680" s="250">
        <v>1617</v>
      </c>
      <c r="C1680" s="249">
        <v>152.5513006363588</v>
      </c>
    </row>
    <row r="1681" spans="2:3" x14ac:dyDescent="0.75">
      <c r="B1681" s="250">
        <v>1618</v>
      </c>
      <c r="C1681" s="249">
        <v>135.77987136509</v>
      </c>
    </row>
    <row r="1682" spans="2:3" x14ac:dyDescent="0.75">
      <c r="B1682" s="250">
        <v>1619</v>
      </c>
      <c r="C1682" s="249">
        <v>137.80307135277076</v>
      </c>
    </row>
    <row r="1683" spans="2:3" x14ac:dyDescent="0.75">
      <c r="B1683" s="250">
        <v>1620</v>
      </c>
      <c r="C1683" s="249">
        <v>138.00099110294718</v>
      </c>
    </row>
    <row r="1684" spans="2:3" x14ac:dyDescent="0.75">
      <c r="B1684" s="250">
        <v>1621</v>
      </c>
      <c r="C1684" s="249">
        <v>160.65859569843687</v>
      </c>
    </row>
    <row r="1685" spans="2:3" x14ac:dyDescent="0.75">
      <c r="B1685" s="250">
        <v>1622</v>
      </c>
      <c r="C1685" s="249">
        <v>162.44479096437772</v>
      </c>
    </row>
    <row r="1686" spans="2:3" x14ac:dyDescent="0.75">
      <c r="B1686" s="250">
        <v>1623</v>
      </c>
      <c r="C1686" s="249">
        <v>148.42111150668546</v>
      </c>
    </row>
    <row r="1687" spans="2:3" x14ac:dyDescent="0.75">
      <c r="B1687" s="250">
        <v>1624</v>
      </c>
      <c r="C1687" s="249">
        <v>127.5332528724291</v>
      </c>
    </row>
    <row r="1688" spans="2:3" x14ac:dyDescent="0.75">
      <c r="B1688" s="250">
        <v>1625</v>
      </c>
      <c r="C1688" s="249">
        <v>144.58130434773813</v>
      </c>
    </row>
    <row r="1689" spans="2:3" x14ac:dyDescent="0.75">
      <c r="B1689" s="250">
        <v>1626</v>
      </c>
      <c r="C1689" s="249">
        <v>97.233885287917872</v>
      </c>
    </row>
    <row r="1690" spans="2:3" x14ac:dyDescent="0.75">
      <c r="B1690" s="250">
        <v>1627</v>
      </c>
      <c r="C1690" s="249">
        <v>97.353969317050826</v>
      </c>
    </row>
    <row r="1691" spans="2:3" x14ac:dyDescent="0.75">
      <c r="B1691" s="250">
        <v>1628</v>
      </c>
      <c r="C1691" s="249">
        <v>140.19689534948967</v>
      </c>
    </row>
    <row r="1692" spans="2:3" x14ac:dyDescent="0.75">
      <c r="B1692" s="250">
        <v>1629</v>
      </c>
      <c r="C1692" s="249">
        <v>166.82122385021654</v>
      </c>
    </row>
    <row r="1693" spans="2:3" x14ac:dyDescent="0.75">
      <c r="B1693" s="250">
        <v>1630</v>
      </c>
      <c r="C1693" s="249">
        <v>96.269751718048923</v>
      </c>
    </row>
    <row r="1694" spans="2:3" x14ac:dyDescent="0.75">
      <c r="B1694" s="250">
        <v>1631</v>
      </c>
      <c r="C1694" s="249">
        <v>131.03720263535686</v>
      </c>
    </row>
    <row r="1695" spans="2:3" x14ac:dyDescent="0.75">
      <c r="B1695" s="250">
        <v>1632</v>
      </c>
      <c r="C1695" s="249">
        <v>126.02927440215254</v>
      </c>
    </row>
    <row r="1696" spans="2:3" x14ac:dyDescent="0.75">
      <c r="B1696" s="250">
        <v>1633</v>
      </c>
      <c r="C1696" s="249">
        <v>148.01412064020002</v>
      </c>
    </row>
    <row r="1697" spans="2:3" x14ac:dyDescent="0.75">
      <c r="B1697" s="250">
        <v>1634</v>
      </c>
      <c r="C1697" s="249">
        <v>104.56628070590997</v>
      </c>
    </row>
    <row r="1698" spans="2:3" x14ac:dyDescent="0.75">
      <c r="B1698" s="250">
        <v>1635</v>
      </c>
      <c r="C1698" s="249">
        <v>138.86189136144765</v>
      </c>
    </row>
    <row r="1699" spans="2:3" x14ac:dyDescent="0.75">
      <c r="B1699" s="250">
        <v>1636</v>
      </c>
      <c r="C1699" s="249">
        <v>175.0674674950003</v>
      </c>
    </row>
    <row r="1700" spans="2:3" x14ac:dyDescent="0.75">
      <c r="B1700" s="250">
        <v>1637</v>
      </c>
      <c r="C1700" s="249">
        <v>165.36872389076902</v>
      </c>
    </row>
    <row r="1701" spans="2:3" x14ac:dyDescent="0.75">
      <c r="B1701" s="250">
        <v>1638</v>
      </c>
      <c r="C1701" s="249">
        <v>93.751731997936659</v>
      </c>
    </row>
    <row r="1702" spans="2:3" x14ac:dyDescent="0.75">
      <c r="B1702" s="250">
        <v>1639</v>
      </c>
      <c r="C1702" s="249">
        <v>137.67431446004957</v>
      </c>
    </row>
    <row r="1703" spans="2:3" x14ac:dyDescent="0.75">
      <c r="B1703" s="250">
        <v>1640</v>
      </c>
      <c r="C1703" s="249">
        <v>125.71822401368065</v>
      </c>
    </row>
    <row r="1704" spans="2:3" x14ac:dyDescent="0.75">
      <c r="B1704" s="250">
        <v>1641</v>
      </c>
      <c r="C1704" s="249">
        <v>127.4815432333624</v>
      </c>
    </row>
    <row r="1705" spans="2:3" x14ac:dyDescent="0.75">
      <c r="B1705" s="250">
        <v>1642</v>
      </c>
      <c r="C1705" s="249">
        <v>75.519945007109072</v>
      </c>
    </row>
    <row r="1706" spans="2:3" x14ac:dyDescent="0.75">
      <c r="B1706" s="250">
        <v>1643</v>
      </c>
      <c r="C1706" s="249">
        <v>77.452523528474927</v>
      </c>
    </row>
    <row r="1707" spans="2:3" x14ac:dyDescent="0.75">
      <c r="B1707" s="250">
        <v>1644</v>
      </c>
      <c r="C1707" s="249">
        <v>123.3804769448616</v>
      </c>
    </row>
    <row r="1708" spans="2:3" x14ac:dyDescent="0.75">
      <c r="B1708" s="250">
        <v>1645</v>
      </c>
      <c r="C1708" s="249">
        <v>154.69272544434023</v>
      </c>
    </row>
    <row r="1709" spans="2:3" x14ac:dyDescent="0.75">
      <c r="B1709" s="250">
        <v>1646</v>
      </c>
      <c r="C1709" s="249">
        <v>154.16426051468451</v>
      </c>
    </row>
    <row r="1710" spans="2:3" x14ac:dyDescent="0.75">
      <c r="B1710" s="250">
        <v>1647</v>
      </c>
      <c r="C1710" s="249">
        <v>123.36371978038675</v>
      </c>
    </row>
    <row r="1711" spans="2:3" x14ac:dyDescent="0.75">
      <c r="B1711" s="250">
        <v>1648</v>
      </c>
      <c r="C1711" s="249">
        <v>128.0436642256924</v>
      </c>
    </row>
    <row r="1712" spans="2:3" x14ac:dyDescent="0.75">
      <c r="B1712" s="250">
        <v>1649</v>
      </c>
      <c r="C1712" s="249">
        <v>71.280903267526952</v>
      </c>
    </row>
    <row r="1713" spans="2:3" x14ac:dyDescent="0.75">
      <c r="B1713" s="250">
        <v>1650</v>
      </c>
      <c r="C1713" s="249">
        <v>90.928976134244238</v>
      </c>
    </row>
    <row r="1714" spans="2:3" x14ac:dyDescent="0.75">
      <c r="B1714" s="250">
        <v>1651</v>
      </c>
      <c r="C1714" s="249">
        <v>86.458247011279695</v>
      </c>
    </row>
    <row r="1715" spans="2:3" x14ac:dyDescent="0.75">
      <c r="B1715" s="250">
        <v>1652</v>
      </c>
      <c r="C1715" s="249">
        <v>107.30516491203211</v>
      </c>
    </row>
    <row r="1716" spans="2:3" x14ac:dyDescent="0.75">
      <c r="B1716" s="250">
        <v>1653</v>
      </c>
      <c r="C1716" s="249">
        <v>95.532256331984328</v>
      </c>
    </row>
    <row r="1717" spans="2:3" x14ac:dyDescent="0.75">
      <c r="B1717" s="250">
        <v>1654</v>
      </c>
      <c r="C1717" s="249">
        <v>128.74413386870367</v>
      </c>
    </row>
    <row r="1718" spans="2:3" x14ac:dyDescent="0.75">
      <c r="B1718" s="250">
        <v>1655</v>
      </c>
      <c r="C1718" s="249">
        <v>161.26931199170161</v>
      </c>
    </row>
    <row r="1719" spans="2:3" x14ac:dyDescent="0.75">
      <c r="B1719" s="250">
        <v>1656</v>
      </c>
      <c r="C1719" s="249">
        <v>140.07622182933213</v>
      </c>
    </row>
    <row r="1720" spans="2:3" x14ac:dyDescent="0.75">
      <c r="B1720" s="250">
        <v>1657</v>
      </c>
      <c r="C1720" s="249">
        <v>92.688331968674106</v>
      </c>
    </row>
    <row r="1721" spans="2:3" x14ac:dyDescent="0.75">
      <c r="B1721" s="250">
        <v>1658</v>
      </c>
      <c r="C1721" s="249">
        <v>142.99594781320971</v>
      </c>
    </row>
    <row r="1722" spans="2:3" x14ac:dyDescent="0.75">
      <c r="B1722" s="250">
        <v>1659</v>
      </c>
      <c r="C1722" s="249">
        <v>136.11160062305549</v>
      </c>
    </row>
    <row r="1723" spans="2:3" x14ac:dyDescent="0.75">
      <c r="B1723" s="250">
        <v>1660</v>
      </c>
      <c r="C1723" s="249">
        <v>124.04136979124586</v>
      </c>
    </row>
    <row r="1724" spans="2:3" x14ac:dyDescent="0.75">
      <c r="B1724" s="250">
        <v>1661</v>
      </c>
      <c r="C1724" s="249">
        <v>112.61950358575736</v>
      </c>
    </row>
    <row r="1725" spans="2:3" x14ac:dyDescent="0.75">
      <c r="B1725" s="250">
        <v>1662</v>
      </c>
      <c r="C1725" s="249">
        <v>139.43927027643912</v>
      </c>
    </row>
    <row r="1726" spans="2:3" x14ac:dyDescent="0.75">
      <c r="B1726" s="250">
        <v>1663</v>
      </c>
      <c r="C1726" s="249">
        <v>133.40025323626548</v>
      </c>
    </row>
    <row r="1727" spans="2:3" x14ac:dyDescent="0.75">
      <c r="B1727" s="250">
        <v>1664</v>
      </c>
      <c r="C1727" s="249">
        <v>116.23966512628748</v>
      </c>
    </row>
    <row r="1728" spans="2:3" x14ac:dyDescent="0.75">
      <c r="B1728" s="250">
        <v>1665</v>
      </c>
      <c r="C1728" s="249">
        <v>152.93413665323351</v>
      </c>
    </row>
    <row r="1729" spans="2:3" x14ac:dyDescent="0.75">
      <c r="B1729" s="250">
        <v>1666</v>
      </c>
      <c r="C1729" s="249">
        <v>138.7865902423076</v>
      </c>
    </row>
    <row r="1730" spans="2:3" x14ac:dyDescent="0.75">
      <c r="B1730" s="250">
        <v>1667</v>
      </c>
      <c r="C1730" s="249">
        <v>107.12341901688625</v>
      </c>
    </row>
    <row r="1731" spans="2:3" x14ac:dyDescent="0.75">
      <c r="B1731" s="250">
        <v>1668</v>
      </c>
      <c r="C1731" s="249">
        <v>82.222085113875721</v>
      </c>
    </row>
    <row r="1732" spans="2:3" x14ac:dyDescent="0.75">
      <c r="B1732" s="250">
        <v>1669</v>
      </c>
      <c r="C1732" s="249">
        <v>138.56650953679764</v>
      </c>
    </row>
    <row r="1733" spans="2:3" x14ac:dyDescent="0.75">
      <c r="B1733" s="250">
        <v>1670</v>
      </c>
      <c r="C1733" s="249">
        <v>122.3774788082391</v>
      </c>
    </row>
    <row r="1734" spans="2:3" x14ac:dyDescent="0.75">
      <c r="B1734" s="250">
        <v>1671</v>
      </c>
      <c r="C1734" s="249">
        <v>77.679708673643333</v>
      </c>
    </row>
    <row r="1735" spans="2:3" x14ac:dyDescent="0.75">
      <c r="B1735" s="250">
        <v>1672</v>
      </c>
      <c r="C1735" s="249">
        <v>114.43408349138647</v>
      </c>
    </row>
    <row r="1736" spans="2:3" x14ac:dyDescent="0.75">
      <c r="B1736" s="250">
        <v>1673</v>
      </c>
      <c r="C1736" s="249">
        <v>127.70614857397518</v>
      </c>
    </row>
    <row r="1737" spans="2:3" x14ac:dyDescent="0.75">
      <c r="B1737" s="250">
        <v>1674</v>
      </c>
      <c r="C1737" s="249">
        <v>114.06001976456945</v>
      </c>
    </row>
    <row r="1738" spans="2:3" x14ac:dyDescent="0.75">
      <c r="B1738" s="250">
        <v>1675</v>
      </c>
      <c r="C1738" s="249">
        <v>152.18924026024789</v>
      </c>
    </row>
    <row r="1739" spans="2:3" x14ac:dyDescent="0.75">
      <c r="B1739" s="250">
        <v>1676</v>
      </c>
      <c r="C1739" s="249">
        <v>103.06669297278549</v>
      </c>
    </row>
    <row r="1740" spans="2:3" x14ac:dyDescent="0.75">
      <c r="B1740" s="250">
        <v>1677</v>
      </c>
      <c r="C1740" s="249">
        <v>73.044249379921524</v>
      </c>
    </row>
    <row r="1741" spans="2:3" x14ac:dyDescent="0.75">
      <c r="B1741" s="250">
        <v>1678</v>
      </c>
      <c r="C1741" s="249">
        <v>104.77137462492121</v>
      </c>
    </row>
    <row r="1742" spans="2:3" x14ac:dyDescent="0.75">
      <c r="B1742" s="250">
        <v>1679</v>
      </c>
      <c r="C1742" s="249">
        <v>131.2169802109027</v>
      </c>
    </row>
    <row r="1743" spans="2:3" x14ac:dyDescent="0.75">
      <c r="B1743" s="250">
        <v>1680</v>
      </c>
      <c r="C1743" s="249">
        <v>130.92688660854097</v>
      </c>
    </row>
    <row r="1744" spans="2:3" x14ac:dyDescent="0.75">
      <c r="B1744" s="250">
        <v>1681</v>
      </c>
      <c r="C1744" s="249">
        <v>128.13249145488206</v>
      </c>
    </row>
    <row r="1745" spans="2:3" x14ac:dyDescent="0.75">
      <c r="B1745" s="250">
        <v>1682</v>
      </c>
      <c r="C1745" s="249">
        <v>132.40819597344259</v>
      </c>
    </row>
    <row r="1746" spans="2:3" x14ac:dyDescent="0.75">
      <c r="B1746" s="250">
        <v>1683</v>
      </c>
      <c r="C1746" s="249">
        <v>116.68574148734022</v>
      </c>
    </row>
    <row r="1747" spans="2:3" x14ac:dyDescent="0.75">
      <c r="B1747" s="250">
        <v>1684</v>
      </c>
      <c r="C1747" s="249">
        <v>103.07648440645332</v>
      </c>
    </row>
    <row r="1748" spans="2:3" x14ac:dyDescent="0.75">
      <c r="B1748" s="250">
        <v>1685</v>
      </c>
      <c r="C1748" s="249">
        <v>112.99208662600394</v>
      </c>
    </row>
    <row r="1749" spans="2:3" x14ac:dyDescent="0.75">
      <c r="B1749" s="250">
        <v>1686</v>
      </c>
      <c r="C1749" s="249">
        <v>118.29460803262108</v>
      </c>
    </row>
    <row r="1750" spans="2:3" x14ac:dyDescent="0.75">
      <c r="B1750" s="250">
        <v>1687</v>
      </c>
      <c r="C1750" s="249">
        <v>110.77847998673471</v>
      </c>
    </row>
    <row r="1751" spans="2:3" x14ac:dyDescent="0.75">
      <c r="B1751" s="250">
        <v>1688</v>
      </c>
      <c r="C1751" s="249">
        <v>126.62684532701124</v>
      </c>
    </row>
    <row r="1752" spans="2:3" x14ac:dyDescent="0.75">
      <c r="B1752" s="250">
        <v>1689</v>
      </c>
      <c r="C1752" s="249">
        <v>148.84298115288226</v>
      </c>
    </row>
    <row r="1753" spans="2:3" x14ac:dyDescent="0.75">
      <c r="B1753" s="250">
        <v>1690</v>
      </c>
      <c r="C1753" s="249">
        <v>96.577923233072255</v>
      </c>
    </row>
    <row r="1754" spans="2:3" x14ac:dyDescent="0.75">
      <c r="B1754" s="250">
        <v>1691</v>
      </c>
      <c r="C1754" s="249">
        <v>112.33562663313654</v>
      </c>
    </row>
    <row r="1755" spans="2:3" x14ac:dyDescent="0.75">
      <c r="B1755" s="250">
        <v>1692</v>
      </c>
      <c r="C1755" s="249">
        <v>124.39308215287423</v>
      </c>
    </row>
    <row r="1756" spans="2:3" x14ac:dyDescent="0.75">
      <c r="B1756" s="250">
        <v>1693</v>
      </c>
      <c r="C1756" s="249">
        <v>109.1035970505319</v>
      </c>
    </row>
    <row r="1757" spans="2:3" x14ac:dyDescent="0.75">
      <c r="B1757" s="250">
        <v>1694</v>
      </c>
      <c r="C1757" s="249">
        <v>74.991201341203762</v>
      </c>
    </row>
    <row r="1758" spans="2:3" x14ac:dyDescent="0.75">
      <c r="B1758" s="250">
        <v>1695</v>
      </c>
      <c r="C1758" s="249">
        <v>149.09426287833352</v>
      </c>
    </row>
    <row r="1759" spans="2:3" x14ac:dyDescent="0.75">
      <c r="B1759" s="250">
        <v>1696</v>
      </c>
      <c r="C1759" s="249">
        <v>108.3228212685415</v>
      </c>
    </row>
    <row r="1760" spans="2:3" x14ac:dyDescent="0.75">
      <c r="B1760" s="250">
        <v>1697</v>
      </c>
      <c r="C1760" s="249">
        <v>76.929718420586909</v>
      </c>
    </row>
    <row r="1761" spans="2:3" x14ac:dyDescent="0.75">
      <c r="B1761" s="250">
        <v>1698</v>
      </c>
      <c r="C1761" s="249">
        <v>104.08329377154045</v>
      </c>
    </row>
    <row r="1762" spans="2:3" x14ac:dyDescent="0.75">
      <c r="B1762" s="250">
        <v>1699</v>
      </c>
      <c r="C1762" s="249">
        <v>147.21793295165702</v>
      </c>
    </row>
    <row r="1763" spans="2:3" x14ac:dyDescent="0.75">
      <c r="B1763" s="250">
        <v>1700</v>
      </c>
      <c r="C1763" s="249">
        <v>124.10071085460294</v>
      </c>
    </row>
    <row r="1764" spans="2:3" x14ac:dyDescent="0.75">
      <c r="B1764" s="250">
        <v>1701</v>
      </c>
      <c r="C1764" s="249">
        <v>110.98042204739821</v>
      </c>
    </row>
    <row r="1765" spans="2:3" x14ac:dyDescent="0.75">
      <c r="B1765" s="250">
        <v>1702</v>
      </c>
      <c r="C1765" s="249">
        <v>82.940145648395315</v>
      </c>
    </row>
    <row r="1766" spans="2:3" x14ac:dyDescent="0.75">
      <c r="B1766" s="250">
        <v>1703</v>
      </c>
      <c r="C1766" s="249">
        <v>122.04105480191616</v>
      </c>
    </row>
    <row r="1767" spans="2:3" x14ac:dyDescent="0.75">
      <c r="B1767" s="250">
        <v>1704</v>
      </c>
      <c r="C1767" s="249">
        <v>100.47289757980522</v>
      </c>
    </row>
    <row r="1768" spans="2:3" x14ac:dyDescent="0.75">
      <c r="B1768" s="250">
        <v>1705</v>
      </c>
      <c r="C1768" s="249">
        <v>144.35248128898843</v>
      </c>
    </row>
    <row r="1769" spans="2:3" x14ac:dyDescent="0.75">
      <c r="B1769" s="250">
        <v>1706</v>
      </c>
      <c r="C1769" s="249">
        <v>129.3978355722183</v>
      </c>
    </row>
    <row r="1770" spans="2:3" x14ac:dyDescent="0.75">
      <c r="B1770" s="250">
        <v>1707</v>
      </c>
      <c r="C1770" s="249">
        <v>89.356007225855407</v>
      </c>
    </row>
    <row r="1771" spans="2:3" x14ac:dyDescent="0.75">
      <c r="B1771" s="250">
        <v>1708</v>
      </c>
      <c r="C1771" s="249">
        <v>143.48395364433213</v>
      </c>
    </row>
    <row r="1772" spans="2:3" x14ac:dyDescent="0.75">
      <c r="B1772" s="250">
        <v>1709</v>
      </c>
      <c r="C1772" s="249">
        <v>118.09861166247876</v>
      </c>
    </row>
    <row r="1773" spans="2:3" x14ac:dyDescent="0.75">
      <c r="B1773" s="250">
        <v>1710</v>
      </c>
      <c r="C1773" s="249">
        <v>146.21151302257414</v>
      </c>
    </row>
    <row r="1774" spans="2:3" x14ac:dyDescent="0.75">
      <c r="B1774" s="250">
        <v>1711</v>
      </c>
      <c r="C1774" s="249">
        <v>106.55529082255757</v>
      </c>
    </row>
    <row r="1775" spans="2:3" x14ac:dyDescent="0.75">
      <c r="B1775" s="250">
        <v>1712</v>
      </c>
      <c r="C1775" s="249">
        <v>127.64918258954864</v>
      </c>
    </row>
    <row r="1776" spans="2:3" x14ac:dyDescent="0.75">
      <c r="B1776" s="250">
        <v>1713</v>
      </c>
      <c r="C1776" s="249">
        <v>110.43986336934154</v>
      </c>
    </row>
    <row r="1777" spans="2:3" x14ac:dyDescent="0.75">
      <c r="B1777" s="250">
        <v>1714</v>
      </c>
      <c r="C1777" s="249">
        <v>144.48460691831417</v>
      </c>
    </row>
    <row r="1778" spans="2:3" x14ac:dyDescent="0.75">
      <c r="B1778" s="250">
        <v>1715</v>
      </c>
      <c r="C1778" s="249">
        <v>93.921404146741935</v>
      </c>
    </row>
    <row r="1779" spans="2:3" x14ac:dyDescent="0.75">
      <c r="B1779" s="250">
        <v>1716</v>
      </c>
      <c r="C1779" s="249">
        <v>104.45915548333033</v>
      </c>
    </row>
    <row r="1780" spans="2:3" x14ac:dyDescent="0.75">
      <c r="B1780" s="250">
        <v>1717</v>
      </c>
      <c r="C1780" s="249">
        <v>137.05465536567183</v>
      </c>
    </row>
    <row r="1781" spans="2:3" x14ac:dyDescent="0.75">
      <c r="B1781" s="250">
        <v>1718</v>
      </c>
      <c r="C1781" s="249">
        <v>71.953386650299592</v>
      </c>
    </row>
    <row r="1782" spans="2:3" x14ac:dyDescent="0.75">
      <c r="B1782" s="250">
        <v>1719</v>
      </c>
      <c r="C1782" s="249">
        <v>120.35463904606759</v>
      </c>
    </row>
    <row r="1783" spans="2:3" x14ac:dyDescent="0.75">
      <c r="B1783" s="250">
        <v>1720</v>
      </c>
      <c r="C1783" s="249">
        <v>82.316695330139794</v>
      </c>
    </row>
    <row r="1784" spans="2:3" x14ac:dyDescent="0.75">
      <c r="B1784" s="250">
        <v>1721</v>
      </c>
      <c r="C1784" s="249">
        <v>156.9907786099746</v>
      </c>
    </row>
    <row r="1785" spans="2:3" x14ac:dyDescent="0.75">
      <c r="B1785" s="250">
        <v>1722</v>
      </c>
      <c r="C1785" s="249">
        <v>113.52480636817391</v>
      </c>
    </row>
    <row r="1786" spans="2:3" x14ac:dyDescent="0.75">
      <c r="B1786" s="250">
        <v>1723</v>
      </c>
      <c r="C1786" s="249">
        <v>149.07438265466237</v>
      </c>
    </row>
    <row r="1787" spans="2:3" x14ac:dyDescent="0.75">
      <c r="B1787" s="250">
        <v>1724</v>
      </c>
      <c r="C1787" s="249">
        <v>80.685426460843445</v>
      </c>
    </row>
    <row r="1788" spans="2:3" x14ac:dyDescent="0.75">
      <c r="B1788" s="250">
        <v>1725</v>
      </c>
      <c r="C1788" s="249">
        <v>60.513476461897895</v>
      </c>
    </row>
    <row r="1789" spans="2:3" x14ac:dyDescent="0.75">
      <c r="B1789" s="250">
        <v>1726</v>
      </c>
      <c r="C1789" s="249">
        <v>107.62779460653694</v>
      </c>
    </row>
    <row r="1790" spans="2:3" x14ac:dyDescent="0.75">
      <c r="B1790" s="250">
        <v>1727</v>
      </c>
      <c r="C1790" s="249">
        <v>89.52740113400057</v>
      </c>
    </row>
    <row r="1791" spans="2:3" x14ac:dyDescent="0.75">
      <c r="B1791" s="250">
        <v>1728</v>
      </c>
      <c r="C1791" s="249">
        <v>102.83804317372739</v>
      </c>
    </row>
    <row r="1792" spans="2:3" x14ac:dyDescent="0.75">
      <c r="B1792" s="250">
        <v>1729</v>
      </c>
      <c r="C1792" s="249">
        <v>129.31964198915824</v>
      </c>
    </row>
    <row r="1793" spans="2:3" x14ac:dyDescent="0.75">
      <c r="B1793" s="250">
        <v>1730</v>
      </c>
      <c r="C1793" s="249">
        <v>85.861933550759844</v>
      </c>
    </row>
    <row r="1794" spans="2:3" x14ac:dyDescent="0.75">
      <c r="B1794" s="250">
        <v>1731</v>
      </c>
      <c r="C1794" s="249">
        <v>102.95719412467525</v>
      </c>
    </row>
    <row r="1795" spans="2:3" x14ac:dyDescent="0.75">
      <c r="B1795" s="250">
        <v>1732</v>
      </c>
      <c r="C1795" s="249">
        <v>127.87978309252091</v>
      </c>
    </row>
    <row r="1796" spans="2:3" x14ac:dyDescent="0.75">
      <c r="B1796" s="250">
        <v>1733</v>
      </c>
      <c r="C1796" s="249">
        <v>124.42416126191921</v>
      </c>
    </row>
    <row r="1797" spans="2:3" x14ac:dyDescent="0.75">
      <c r="B1797" s="250">
        <v>1734</v>
      </c>
      <c r="C1797" s="249">
        <v>72.313401561140836</v>
      </c>
    </row>
    <row r="1798" spans="2:3" x14ac:dyDescent="0.75">
      <c r="B1798" s="250">
        <v>1735</v>
      </c>
      <c r="C1798" s="249">
        <v>161.45553482233015</v>
      </c>
    </row>
    <row r="1799" spans="2:3" x14ac:dyDescent="0.75">
      <c r="B1799" s="250">
        <v>1736</v>
      </c>
      <c r="C1799" s="249">
        <v>135.99186815852869</v>
      </c>
    </row>
    <row r="1800" spans="2:3" x14ac:dyDescent="0.75">
      <c r="B1800" s="250">
        <v>1737</v>
      </c>
      <c r="C1800" s="249">
        <v>100.38199200432175</v>
      </c>
    </row>
    <row r="1801" spans="2:3" x14ac:dyDescent="0.75">
      <c r="B1801" s="250">
        <v>1738</v>
      </c>
      <c r="C1801" s="249">
        <v>132.14297843538859</v>
      </c>
    </row>
    <row r="1802" spans="2:3" x14ac:dyDescent="0.75">
      <c r="B1802" s="250">
        <v>1739</v>
      </c>
      <c r="C1802" s="249">
        <v>104.94936518945451</v>
      </c>
    </row>
    <row r="1803" spans="2:3" x14ac:dyDescent="0.75">
      <c r="B1803" s="250">
        <v>1740</v>
      </c>
      <c r="C1803" s="249">
        <v>107.31277921933732</v>
      </c>
    </row>
    <row r="1804" spans="2:3" x14ac:dyDescent="0.75">
      <c r="B1804" s="250">
        <v>1741</v>
      </c>
      <c r="C1804" s="249">
        <v>139.10857924658382</v>
      </c>
    </row>
    <row r="1805" spans="2:3" x14ac:dyDescent="0.75">
      <c r="B1805" s="250">
        <v>1742</v>
      </c>
      <c r="C1805" s="249">
        <v>119.55386300707949</v>
      </c>
    </row>
    <row r="1806" spans="2:3" x14ac:dyDescent="0.75">
      <c r="B1806" s="250">
        <v>1743</v>
      </c>
      <c r="C1806" s="249">
        <v>111.53049748540786</v>
      </c>
    </row>
    <row r="1807" spans="2:3" x14ac:dyDescent="0.75">
      <c r="B1807" s="250">
        <v>1744</v>
      </c>
      <c r="C1807" s="249">
        <v>126.49734139272442</v>
      </c>
    </row>
    <row r="1808" spans="2:3" x14ac:dyDescent="0.75">
      <c r="B1808" s="250">
        <v>1745</v>
      </c>
      <c r="C1808" s="249">
        <v>103.58908966986756</v>
      </c>
    </row>
    <row r="1809" spans="2:3" x14ac:dyDescent="0.75">
      <c r="B1809" s="250">
        <v>1746</v>
      </c>
      <c r="C1809" s="249">
        <v>141.05464867069745</v>
      </c>
    </row>
    <row r="1810" spans="2:3" x14ac:dyDescent="0.75">
      <c r="B1810" s="250">
        <v>1747</v>
      </c>
      <c r="C1810" s="249">
        <v>83.781732334158306</v>
      </c>
    </row>
    <row r="1811" spans="2:3" x14ac:dyDescent="0.75">
      <c r="B1811" s="250">
        <v>1748</v>
      </c>
      <c r="C1811" s="249">
        <v>121.00796773485231</v>
      </c>
    </row>
    <row r="1812" spans="2:3" x14ac:dyDescent="0.75">
      <c r="B1812" s="250">
        <v>1749</v>
      </c>
      <c r="C1812" s="249">
        <v>207.8495268909391</v>
      </c>
    </row>
    <row r="1813" spans="2:3" x14ac:dyDescent="0.75">
      <c r="B1813" s="250">
        <v>1750</v>
      </c>
      <c r="C1813" s="249">
        <v>102.69926571784795</v>
      </c>
    </row>
    <row r="1814" spans="2:3" x14ac:dyDescent="0.75">
      <c r="B1814" s="250">
        <v>1751</v>
      </c>
      <c r="C1814" s="249">
        <v>104.17315542076804</v>
      </c>
    </row>
    <row r="1815" spans="2:3" x14ac:dyDescent="0.75">
      <c r="B1815" s="250">
        <v>1752</v>
      </c>
      <c r="C1815" s="249">
        <v>108.72994767885147</v>
      </c>
    </row>
    <row r="1816" spans="2:3" x14ac:dyDescent="0.75">
      <c r="B1816" s="250">
        <v>1753</v>
      </c>
      <c r="C1816" s="249">
        <v>141.07070298114175</v>
      </c>
    </row>
    <row r="1817" spans="2:3" x14ac:dyDescent="0.75">
      <c r="B1817" s="250">
        <v>1754</v>
      </c>
      <c r="C1817" s="249">
        <v>125.88106885453772</v>
      </c>
    </row>
    <row r="1818" spans="2:3" x14ac:dyDescent="0.75">
      <c r="B1818" s="250">
        <v>1755</v>
      </c>
      <c r="C1818" s="249">
        <v>92.441412030295425</v>
      </c>
    </row>
    <row r="1819" spans="2:3" x14ac:dyDescent="0.75">
      <c r="B1819" s="250">
        <v>1756</v>
      </c>
      <c r="C1819" s="249">
        <v>112.5155563239817</v>
      </c>
    </row>
    <row r="1820" spans="2:3" x14ac:dyDescent="0.75">
      <c r="B1820" s="250">
        <v>1757</v>
      </c>
      <c r="C1820" s="249">
        <v>160.17043469060249</v>
      </c>
    </row>
    <row r="1821" spans="2:3" x14ac:dyDescent="0.75">
      <c r="B1821" s="250">
        <v>1758</v>
      </c>
      <c r="C1821" s="249">
        <v>110.37783104699676</v>
      </c>
    </row>
    <row r="1822" spans="2:3" x14ac:dyDescent="0.75">
      <c r="B1822" s="250">
        <v>1759</v>
      </c>
      <c r="C1822" s="249">
        <v>104.36353779128808</v>
      </c>
    </row>
    <row r="1823" spans="2:3" x14ac:dyDescent="0.75">
      <c r="B1823" s="250">
        <v>1760</v>
      </c>
      <c r="C1823" s="249">
        <v>109.11709402748029</v>
      </c>
    </row>
    <row r="1824" spans="2:3" x14ac:dyDescent="0.75">
      <c r="B1824" s="250">
        <v>1761</v>
      </c>
      <c r="C1824" s="249">
        <v>108.94091763522412</v>
      </c>
    </row>
    <row r="1825" spans="2:3" x14ac:dyDescent="0.75">
      <c r="B1825" s="250">
        <v>1762</v>
      </c>
      <c r="C1825" s="249">
        <v>111.94305500439182</v>
      </c>
    </row>
    <row r="1826" spans="2:3" x14ac:dyDescent="0.75">
      <c r="B1826" s="250">
        <v>1763</v>
      </c>
      <c r="C1826" s="249">
        <v>88.360059565920693</v>
      </c>
    </row>
    <row r="1827" spans="2:3" x14ac:dyDescent="0.75">
      <c r="B1827" s="250">
        <v>1764</v>
      </c>
      <c r="C1827" s="249">
        <v>128.29373878176301</v>
      </c>
    </row>
    <row r="1828" spans="2:3" x14ac:dyDescent="0.75">
      <c r="B1828" s="250">
        <v>1765</v>
      </c>
      <c r="C1828" s="249">
        <v>147.04225774482933</v>
      </c>
    </row>
    <row r="1829" spans="2:3" x14ac:dyDescent="0.75">
      <c r="B1829" s="250">
        <v>1766</v>
      </c>
      <c r="C1829" s="249">
        <v>104.36309756382714</v>
      </c>
    </row>
    <row r="1830" spans="2:3" x14ac:dyDescent="0.75">
      <c r="B1830" s="250">
        <v>1767</v>
      </c>
      <c r="C1830" s="249">
        <v>103.29196258069513</v>
      </c>
    </row>
    <row r="1831" spans="2:3" x14ac:dyDescent="0.75">
      <c r="B1831" s="250">
        <v>1768</v>
      </c>
      <c r="C1831" s="249">
        <v>97.355011753906439</v>
      </c>
    </row>
    <row r="1832" spans="2:3" x14ac:dyDescent="0.75">
      <c r="B1832" s="250">
        <v>1769</v>
      </c>
      <c r="C1832" s="249">
        <v>123.6669339404958</v>
      </c>
    </row>
    <row r="1833" spans="2:3" x14ac:dyDescent="0.75">
      <c r="B1833" s="250">
        <v>1770</v>
      </c>
      <c r="C1833" s="249">
        <v>164.13538312430202</v>
      </c>
    </row>
    <row r="1834" spans="2:3" x14ac:dyDescent="0.75">
      <c r="B1834" s="250">
        <v>1771</v>
      </c>
      <c r="C1834" s="249">
        <v>110.3510472826387</v>
      </c>
    </row>
    <row r="1835" spans="2:3" x14ac:dyDescent="0.75">
      <c r="B1835" s="250">
        <v>1772</v>
      </c>
      <c r="C1835" s="249">
        <v>128.66075128759582</v>
      </c>
    </row>
    <row r="1836" spans="2:3" x14ac:dyDescent="0.75">
      <c r="B1836" s="250">
        <v>1773</v>
      </c>
      <c r="C1836" s="249">
        <v>121.08641090844242</v>
      </c>
    </row>
    <row r="1837" spans="2:3" x14ac:dyDescent="0.75">
      <c r="B1837" s="250">
        <v>1774</v>
      </c>
      <c r="C1837" s="249">
        <v>115.62835829854683</v>
      </c>
    </row>
    <row r="1838" spans="2:3" x14ac:dyDescent="0.75">
      <c r="B1838" s="250">
        <v>1775</v>
      </c>
      <c r="C1838" s="249">
        <v>104.89698901023125</v>
      </c>
    </row>
    <row r="1839" spans="2:3" x14ac:dyDescent="0.75">
      <c r="B1839" s="250">
        <v>1776</v>
      </c>
      <c r="C1839" s="249">
        <v>85.472184212926948</v>
      </c>
    </row>
    <row r="1840" spans="2:3" x14ac:dyDescent="0.75">
      <c r="B1840" s="250">
        <v>1777</v>
      </c>
      <c r="C1840" s="249">
        <v>132.22571292590916</v>
      </c>
    </row>
    <row r="1841" spans="2:3" x14ac:dyDescent="0.75">
      <c r="B1841" s="250">
        <v>1778</v>
      </c>
      <c r="C1841" s="249">
        <v>135.42331489810104</v>
      </c>
    </row>
    <row r="1842" spans="2:3" x14ac:dyDescent="0.75">
      <c r="B1842" s="250">
        <v>1779</v>
      </c>
      <c r="C1842" s="249">
        <v>118.33241809006489</v>
      </c>
    </row>
    <row r="1843" spans="2:3" x14ac:dyDescent="0.75">
      <c r="B1843" s="250">
        <v>1780</v>
      </c>
      <c r="C1843" s="249">
        <v>102.81845977967615</v>
      </c>
    </row>
    <row r="1844" spans="2:3" x14ac:dyDescent="0.75">
      <c r="B1844" s="250">
        <v>1781</v>
      </c>
      <c r="C1844" s="249">
        <v>129.78310864270011</v>
      </c>
    </row>
    <row r="1845" spans="2:3" x14ac:dyDescent="0.75">
      <c r="B1845" s="250">
        <v>1782</v>
      </c>
      <c r="C1845" s="249">
        <v>170.18262417104899</v>
      </c>
    </row>
    <row r="1846" spans="2:3" x14ac:dyDescent="0.75">
      <c r="B1846" s="250">
        <v>1783</v>
      </c>
      <c r="C1846" s="249">
        <v>96.966779494282321</v>
      </c>
    </row>
    <row r="1847" spans="2:3" x14ac:dyDescent="0.75">
      <c r="B1847" s="250">
        <v>1784</v>
      </c>
      <c r="C1847" s="249">
        <v>186.3502375116623</v>
      </c>
    </row>
    <row r="1848" spans="2:3" x14ac:dyDescent="0.75">
      <c r="B1848" s="250">
        <v>1785</v>
      </c>
      <c r="C1848" s="249">
        <v>133.65312178133786</v>
      </c>
    </row>
    <row r="1849" spans="2:3" x14ac:dyDescent="0.75">
      <c r="B1849" s="250">
        <v>1786</v>
      </c>
      <c r="C1849" s="249">
        <v>103.68416368581705</v>
      </c>
    </row>
    <row r="1850" spans="2:3" x14ac:dyDescent="0.75">
      <c r="B1850" s="250">
        <v>1787</v>
      </c>
      <c r="C1850" s="249">
        <v>139.404927647487</v>
      </c>
    </row>
    <row r="1851" spans="2:3" x14ac:dyDescent="0.75">
      <c r="B1851" s="250">
        <v>1788</v>
      </c>
      <c r="C1851" s="249">
        <v>132.2948834906845</v>
      </c>
    </row>
    <row r="1852" spans="2:3" x14ac:dyDescent="0.75">
      <c r="B1852" s="250">
        <v>1789</v>
      </c>
      <c r="C1852" s="249">
        <v>137.13600112012534</v>
      </c>
    </row>
    <row r="1853" spans="2:3" x14ac:dyDescent="0.75">
      <c r="B1853" s="250">
        <v>1790</v>
      </c>
      <c r="C1853" s="249">
        <v>92.862319439544905</v>
      </c>
    </row>
    <row r="1854" spans="2:3" x14ac:dyDescent="0.75">
      <c r="B1854" s="250">
        <v>1791</v>
      </c>
      <c r="C1854" s="249">
        <v>112.30271257041392</v>
      </c>
    </row>
    <row r="1855" spans="2:3" x14ac:dyDescent="0.75">
      <c r="B1855" s="250">
        <v>1792</v>
      </c>
      <c r="C1855" s="249">
        <v>114.17249835567682</v>
      </c>
    </row>
    <row r="1856" spans="2:3" x14ac:dyDescent="0.75">
      <c r="B1856" s="250">
        <v>1793</v>
      </c>
      <c r="C1856" s="249">
        <v>128.44046847562257</v>
      </c>
    </row>
    <row r="1857" spans="2:3" x14ac:dyDescent="0.75">
      <c r="B1857" s="250">
        <v>1794</v>
      </c>
      <c r="C1857" s="249">
        <v>114.57505824771985</v>
      </c>
    </row>
    <row r="1858" spans="2:3" x14ac:dyDescent="0.75">
      <c r="B1858" s="250">
        <v>1795</v>
      </c>
      <c r="C1858" s="249">
        <v>148.76969438982266</v>
      </c>
    </row>
    <row r="1859" spans="2:3" x14ac:dyDescent="0.75">
      <c r="B1859" s="250">
        <v>1796</v>
      </c>
      <c r="C1859" s="249">
        <v>129.83612668571413</v>
      </c>
    </row>
    <row r="1860" spans="2:3" x14ac:dyDescent="0.75">
      <c r="B1860" s="250">
        <v>1797</v>
      </c>
      <c r="C1860" s="249">
        <v>130.52657492280309</v>
      </c>
    </row>
    <row r="1861" spans="2:3" x14ac:dyDescent="0.75">
      <c r="B1861" s="250">
        <v>1798</v>
      </c>
      <c r="C1861" s="249">
        <v>92.524120314756189</v>
      </c>
    </row>
    <row r="1862" spans="2:3" x14ac:dyDescent="0.75">
      <c r="B1862" s="250">
        <v>1799</v>
      </c>
      <c r="C1862" s="249">
        <v>136.25322965992572</v>
      </c>
    </row>
    <row r="1863" spans="2:3" x14ac:dyDescent="0.75">
      <c r="B1863" s="250">
        <v>1800</v>
      </c>
      <c r="C1863" s="249">
        <v>108.19928362257359</v>
      </c>
    </row>
    <row r="1864" spans="2:3" x14ac:dyDescent="0.75">
      <c r="B1864" s="250">
        <v>1801</v>
      </c>
      <c r="C1864" s="249">
        <v>87.147443368880829</v>
      </c>
    </row>
    <row r="1865" spans="2:3" x14ac:dyDescent="0.75">
      <c r="B1865" s="250">
        <v>1802</v>
      </c>
      <c r="C1865" s="249">
        <v>89.092894574496029</v>
      </c>
    </row>
    <row r="1866" spans="2:3" x14ac:dyDescent="0.75">
      <c r="B1866" s="250">
        <v>1803</v>
      </c>
      <c r="C1866" s="249">
        <v>93.412915021005873</v>
      </c>
    </row>
    <row r="1867" spans="2:3" x14ac:dyDescent="0.75">
      <c r="B1867" s="250">
        <v>1804</v>
      </c>
      <c r="C1867" s="249">
        <v>141.25773391278756</v>
      </c>
    </row>
    <row r="1868" spans="2:3" x14ac:dyDescent="0.75">
      <c r="B1868" s="250">
        <v>1805</v>
      </c>
      <c r="C1868" s="249">
        <v>155.48518651777025</v>
      </c>
    </row>
    <row r="1869" spans="2:3" x14ac:dyDescent="0.75">
      <c r="B1869" s="250">
        <v>1806</v>
      </c>
      <c r="C1869" s="249">
        <v>106.62161495095295</v>
      </c>
    </row>
    <row r="1870" spans="2:3" x14ac:dyDescent="0.75">
      <c r="B1870" s="250">
        <v>1807</v>
      </c>
      <c r="C1870" s="249">
        <v>152.79318116025425</v>
      </c>
    </row>
    <row r="1871" spans="2:3" x14ac:dyDescent="0.75">
      <c r="B1871" s="250">
        <v>1808</v>
      </c>
      <c r="C1871" s="249">
        <v>145.75445146685507</v>
      </c>
    </row>
    <row r="1872" spans="2:3" x14ac:dyDescent="0.75">
      <c r="B1872" s="250">
        <v>1809</v>
      </c>
      <c r="C1872" s="249">
        <v>70.519251796176832</v>
      </c>
    </row>
    <row r="1873" spans="2:3" x14ac:dyDescent="0.75">
      <c r="B1873" s="250">
        <v>1810</v>
      </c>
      <c r="C1873" s="249">
        <v>126.67098761994617</v>
      </c>
    </row>
    <row r="1874" spans="2:3" x14ac:dyDescent="0.75">
      <c r="B1874" s="250">
        <v>1811</v>
      </c>
      <c r="C1874" s="249">
        <v>148.87985165135612</v>
      </c>
    </row>
    <row r="1875" spans="2:3" x14ac:dyDescent="0.75">
      <c r="B1875" s="250">
        <v>1812</v>
      </c>
      <c r="C1875" s="249">
        <v>96.559386541507124</v>
      </c>
    </row>
    <row r="1876" spans="2:3" x14ac:dyDescent="0.75">
      <c r="B1876" s="250">
        <v>1813</v>
      </c>
      <c r="C1876" s="249">
        <v>132.80385011765006</v>
      </c>
    </row>
    <row r="1877" spans="2:3" x14ac:dyDescent="0.75">
      <c r="B1877" s="250">
        <v>1814</v>
      </c>
      <c r="C1877" s="249">
        <v>177.50518528836994</v>
      </c>
    </row>
    <row r="1878" spans="2:3" x14ac:dyDescent="0.75">
      <c r="B1878" s="250">
        <v>1815</v>
      </c>
      <c r="C1878" s="249">
        <v>120.92269048418339</v>
      </c>
    </row>
    <row r="1879" spans="2:3" x14ac:dyDescent="0.75">
      <c r="B1879" s="250">
        <v>1816</v>
      </c>
      <c r="C1879" s="249">
        <v>116.46449961283686</v>
      </c>
    </row>
    <row r="1880" spans="2:3" x14ac:dyDescent="0.75">
      <c r="B1880" s="250">
        <v>1817</v>
      </c>
      <c r="C1880" s="249">
        <v>99.174920086578794</v>
      </c>
    </row>
    <row r="1881" spans="2:3" x14ac:dyDescent="0.75">
      <c r="B1881" s="250">
        <v>1818</v>
      </c>
      <c r="C1881" s="249">
        <v>101.60360213981396</v>
      </c>
    </row>
    <row r="1882" spans="2:3" x14ac:dyDescent="0.75">
      <c r="B1882" s="250">
        <v>1819</v>
      </c>
      <c r="C1882" s="249">
        <v>136.70568897002869</v>
      </c>
    </row>
    <row r="1883" spans="2:3" x14ac:dyDescent="0.75">
      <c r="B1883" s="250">
        <v>1820</v>
      </c>
      <c r="C1883" s="249">
        <v>162.25613822893342</v>
      </c>
    </row>
    <row r="1884" spans="2:3" x14ac:dyDescent="0.75">
      <c r="B1884" s="250">
        <v>1821</v>
      </c>
      <c r="C1884" s="249">
        <v>130.69014224343556</v>
      </c>
    </row>
    <row r="1885" spans="2:3" x14ac:dyDescent="0.75">
      <c r="B1885" s="250">
        <v>1822</v>
      </c>
      <c r="C1885" s="249">
        <v>127.55797715487618</v>
      </c>
    </row>
    <row r="1886" spans="2:3" x14ac:dyDescent="0.75">
      <c r="B1886" s="250">
        <v>1823</v>
      </c>
      <c r="C1886" s="249">
        <v>82.066398771186869</v>
      </c>
    </row>
    <row r="1887" spans="2:3" x14ac:dyDescent="0.75">
      <c r="B1887" s="250">
        <v>1824</v>
      </c>
      <c r="C1887" s="249">
        <v>106.47452771634568</v>
      </c>
    </row>
    <row r="1888" spans="2:3" x14ac:dyDescent="0.75">
      <c r="B1888" s="250">
        <v>1825</v>
      </c>
      <c r="C1888" s="249">
        <v>116.66059635238246</v>
      </c>
    </row>
    <row r="1889" spans="2:3" x14ac:dyDescent="0.75">
      <c r="B1889" s="250">
        <v>1826</v>
      </c>
      <c r="C1889" s="249">
        <v>96.863536011326801</v>
      </c>
    </row>
    <row r="1890" spans="2:3" x14ac:dyDescent="0.75">
      <c r="B1890" s="250">
        <v>1827</v>
      </c>
      <c r="C1890" s="249">
        <v>154.24954067717914</v>
      </c>
    </row>
    <row r="1891" spans="2:3" x14ac:dyDescent="0.75">
      <c r="B1891" s="250">
        <v>1828</v>
      </c>
      <c r="C1891" s="249">
        <v>136.70037798772023</v>
      </c>
    </row>
    <row r="1892" spans="2:3" x14ac:dyDescent="0.75">
      <c r="B1892" s="250">
        <v>1829</v>
      </c>
      <c r="C1892" s="249">
        <v>149.36580548815562</v>
      </c>
    </row>
    <row r="1893" spans="2:3" x14ac:dyDescent="0.75">
      <c r="B1893" s="250">
        <v>1830</v>
      </c>
      <c r="C1893" s="249">
        <v>126.6172142991188</v>
      </c>
    </row>
    <row r="1894" spans="2:3" x14ac:dyDescent="0.75">
      <c r="B1894" s="250">
        <v>1831</v>
      </c>
      <c r="C1894" s="249">
        <v>107.10714966602825</v>
      </c>
    </row>
    <row r="1895" spans="2:3" x14ac:dyDescent="0.75">
      <c r="B1895" s="250">
        <v>1832</v>
      </c>
      <c r="C1895" s="249">
        <v>130.73053073182848</v>
      </c>
    </row>
    <row r="1896" spans="2:3" x14ac:dyDescent="0.75">
      <c r="B1896" s="250">
        <v>1833</v>
      </c>
      <c r="C1896" s="249">
        <v>86.711569757974445</v>
      </c>
    </row>
    <row r="1897" spans="2:3" x14ac:dyDescent="0.75">
      <c r="B1897" s="250">
        <v>1834</v>
      </c>
      <c r="C1897" s="249">
        <v>157.61082727190802</v>
      </c>
    </row>
    <row r="1898" spans="2:3" x14ac:dyDescent="0.75">
      <c r="B1898" s="250">
        <v>1835</v>
      </c>
      <c r="C1898" s="249">
        <v>128.405886980395</v>
      </c>
    </row>
    <row r="1899" spans="2:3" x14ac:dyDescent="0.75">
      <c r="B1899" s="250">
        <v>1836</v>
      </c>
      <c r="C1899" s="249">
        <v>89.851831891237168</v>
      </c>
    </row>
    <row r="1900" spans="2:3" x14ac:dyDescent="0.75">
      <c r="B1900" s="250">
        <v>1837</v>
      </c>
      <c r="C1900" s="249">
        <v>123.41506657755663</v>
      </c>
    </row>
    <row r="1901" spans="2:3" x14ac:dyDescent="0.75">
      <c r="B1901" s="250">
        <v>1838</v>
      </c>
      <c r="C1901" s="249">
        <v>145.28882335574829</v>
      </c>
    </row>
    <row r="1902" spans="2:3" x14ac:dyDescent="0.75">
      <c r="B1902" s="250">
        <v>1839</v>
      </c>
      <c r="C1902" s="249">
        <v>110.23015042331357</v>
      </c>
    </row>
    <row r="1903" spans="2:3" x14ac:dyDescent="0.75">
      <c r="B1903" s="250">
        <v>1840</v>
      </c>
      <c r="C1903" s="249">
        <v>115.34751403896955</v>
      </c>
    </row>
    <row r="1904" spans="2:3" x14ac:dyDescent="0.75">
      <c r="B1904" s="250">
        <v>1841</v>
      </c>
      <c r="C1904" s="249">
        <v>137.78164000743936</v>
      </c>
    </row>
    <row r="1905" spans="2:3" x14ac:dyDescent="0.75">
      <c r="B1905" s="250">
        <v>1842</v>
      </c>
      <c r="C1905" s="249">
        <v>84.000196336842777</v>
      </c>
    </row>
    <row r="1906" spans="2:3" x14ac:dyDescent="0.75">
      <c r="B1906" s="250">
        <v>1843</v>
      </c>
      <c r="C1906" s="249">
        <v>103.56749994968763</v>
      </c>
    </row>
    <row r="1907" spans="2:3" x14ac:dyDescent="0.75">
      <c r="B1907" s="250">
        <v>1844</v>
      </c>
      <c r="C1907" s="249">
        <v>89.581658758627299</v>
      </c>
    </row>
    <row r="1908" spans="2:3" x14ac:dyDescent="0.75">
      <c r="B1908" s="250">
        <v>1845</v>
      </c>
      <c r="C1908" s="249">
        <v>130.79470072673504</v>
      </c>
    </row>
    <row r="1909" spans="2:3" x14ac:dyDescent="0.75">
      <c r="B1909" s="250">
        <v>1846</v>
      </c>
      <c r="C1909" s="249">
        <v>162.69443740919033</v>
      </c>
    </row>
    <row r="1910" spans="2:3" x14ac:dyDescent="0.75">
      <c r="B1910" s="250">
        <v>1847</v>
      </c>
      <c r="C1910" s="249">
        <v>157.01846837036126</v>
      </c>
    </row>
    <row r="1911" spans="2:3" x14ac:dyDescent="0.75">
      <c r="B1911" s="250">
        <v>1848</v>
      </c>
      <c r="C1911" s="249">
        <v>91.670479627114517</v>
      </c>
    </row>
    <row r="1912" spans="2:3" x14ac:dyDescent="0.75">
      <c r="B1912" s="250">
        <v>1849</v>
      </c>
      <c r="C1912" s="249">
        <v>114.09675044113149</v>
      </c>
    </row>
    <row r="1913" spans="2:3" x14ac:dyDescent="0.75">
      <c r="B1913" s="250">
        <v>1850</v>
      </c>
      <c r="C1913" s="249">
        <v>150.84980159139104</v>
      </c>
    </row>
    <row r="1914" spans="2:3" x14ac:dyDescent="0.75">
      <c r="B1914" s="250">
        <v>1851</v>
      </c>
      <c r="C1914" s="249">
        <v>152.75718873223855</v>
      </c>
    </row>
    <row r="1915" spans="2:3" x14ac:dyDescent="0.75">
      <c r="B1915" s="250">
        <v>1852</v>
      </c>
      <c r="C1915" s="249">
        <v>114.58603519651203</v>
      </c>
    </row>
    <row r="1916" spans="2:3" x14ac:dyDescent="0.75">
      <c r="B1916" s="250">
        <v>1853</v>
      </c>
      <c r="C1916" s="249">
        <v>124.31493527053715</v>
      </c>
    </row>
    <row r="1917" spans="2:3" x14ac:dyDescent="0.75">
      <c r="B1917" s="250">
        <v>1854</v>
      </c>
      <c r="C1917" s="249">
        <v>135.05369735734769</v>
      </c>
    </row>
    <row r="1918" spans="2:3" x14ac:dyDescent="0.75">
      <c r="B1918" s="250">
        <v>1855</v>
      </c>
      <c r="C1918" s="249">
        <v>120.70378840354545</v>
      </c>
    </row>
    <row r="1919" spans="2:3" x14ac:dyDescent="0.75">
      <c r="B1919" s="250">
        <v>1856</v>
      </c>
      <c r="C1919" s="249">
        <v>119.14659092803412</v>
      </c>
    </row>
    <row r="1920" spans="2:3" x14ac:dyDescent="0.75">
      <c r="B1920" s="250">
        <v>1857</v>
      </c>
      <c r="C1920" s="249">
        <v>116.42838396370011</v>
      </c>
    </row>
    <row r="1921" spans="2:3" x14ac:dyDescent="0.75">
      <c r="B1921" s="250">
        <v>1858</v>
      </c>
      <c r="C1921" s="249">
        <v>132.75559662193746</v>
      </c>
    </row>
    <row r="1922" spans="2:3" x14ac:dyDescent="0.75">
      <c r="B1922" s="250">
        <v>1859</v>
      </c>
      <c r="C1922" s="249">
        <v>127.73354153243358</v>
      </c>
    </row>
    <row r="1923" spans="2:3" x14ac:dyDescent="0.75">
      <c r="B1923" s="250">
        <v>1860</v>
      </c>
      <c r="C1923" s="249">
        <v>113.80578039894677</v>
      </c>
    </row>
    <row r="1924" spans="2:3" x14ac:dyDescent="0.75">
      <c r="B1924" s="250">
        <v>1861</v>
      </c>
      <c r="C1924" s="249">
        <v>136.97154336134352</v>
      </c>
    </row>
    <row r="1925" spans="2:3" x14ac:dyDescent="0.75">
      <c r="B1925" s="250">
        <v>1862</v>
      </c>
      <c r="C1925" s="249">
        <v>140.53872115356342</v>
      </c>
    </row>
    <row r="1926" spans="2:3" x14ac:dyDescent="0.75">
      <c r="B1926" s="250">
        <v>1863</v>
      </c>
      <c r="C1926" s="249">
        <v>118.48692819109597</v>
      </c>
    </row>
    <row r="1927" spans="2:3" x14ac:dyDescent="0.75">
      <c r="B1927" s="250">
        <v>1864</v>
      </c>
      <c r="C1927" s="249">
        <v>112.40890338392933</v>
      </c>
    </row>
    <row r="1928" spans="2:3" x14ac:dyDescent="0.75">
      <c r="B1928" s="250">
        <v>1865</v>
      </c>
      <c r="C1928" s="249">
        <v>87.875419126448762</v>
      </c>
    </row>
    <row r="1929" spans="2:3" x14ac:dyDescent="0.75">
      <c r="B1929" s="250">
        <v>1866</v>
      </c>
      <c r="C1929" s="249">
        <v>119.17189960639713</v>
      </c>
    </row>
    <row r="1930" spans="2:3" x14ac:dyDescent="0.75">
      <c r="B1930" s="250">
        <v>1867</v>
      </c>
      <c r="C1930" s="249">
        <v>89.972978343099712</v>
      </c>
    </row>
    <row r="1931" spans="2:3" x14ac:dyDescent="0.75">
      <c r="B1931" s="250">
        <v>1868</v>
      </c>
      <c r="C1931" s="249">
        <v>153.99455782746642</v>
      </c>
    </row>
    <row r="1932" spans="2:3" x14ac:dyDescent="0.75">
      <c r="B1932" s="250">
        <v>1869</v>
      </c>
      <c r="C1932" s="249">
        <v>139.46536413749121</v>
      </c>
    </row>
    <row r="1933" spans="2:3" x14ac:dyDescent="0.75">
      <c r="B1933" s="250">
        <v>1870</v>
      </c>
      <c r="C1933" s="249">
        <v>141.51629532530944</v>
      </c>
    </row>
    <row r="1934" spans="2:3" x14ac:dyDescent="0.75">
      <c r="B1934" s="250">
        <v>1871</v>
      </c>
      <c r="C1934" s="249">
        <v>101.20703167910659</v>
      </c>
    </row>
    <row r="1935" spans="2:3" x14ac:dyDescent="0.75">
      <c r="B1935" s="250">
        <v>1872</v>
      </c>
      <c r="C1935" s="249">
        <v>156.36625573736575</v>
      </c>
    </row>
    <row r="1936" spans="2:3" x14ac:dyDescent="0.75">
      <c r="B1936" s="250">
        <v>1873</v>
      </c>
      <c r="C1936" s="249">
        <v>114.1337600516805</v>
      </c>
    </row>
    <row r="1937" spans="2:3" x14ac:dyDescent="0.75">
      <c r="B1937" s="250">
        <v>1874</v>
      </c>
      <c r="C1937" s="249">
        <v>101.32445647678534</v>
      </c>
    </row>
    <row r="1938" spans="2:3" x14ac:dyDescent="0.75">
      <c r="B1938" s="250">
        <v>1875</v>
      </c>
      <c r="C1938" s="249">
        <v>120.63591910957823</v>
      </c>
    </row>
    <row r="1939" spans="2:3" x14ac:dyDescent="0.75">
      <c r="B1939" s="250">
        <v>1876</v>
      </c>
      <c r="C1939" s="249">
        <v>104.55019610488867</v>
      </c>
    </row>
    <row r="1940" spans="2:3" x14ac:dyDescent="0.75">
      <c r="B1940" s="250">
        <v>1877</v>
      </c>
      <c r="C1940" s="249">
        <v>134.13934979708017</v>
      </c>
    </row>
    <row r="1941" spans="2:3" x14ac:dyDescent="0.75">
      <c r="B1941" s="250">
        <v>1878</v>
      </c>
      <c r="C1941" s="249">
        <v>137.18637514380026</v>
      </c>
    </row>
    <row r="1942" spans="2:3" x14ac:dyDescent="0.75">
      <c r="B1942" s="250">
        <v>1879</v>
      </c>
      <c r="C1942" s="249">
        <v>114.89005328083337</v>
      </c>
    </row>
    <row r="1943" spans="2:3" x14ac:dyDescent="0.75">
      <c r="B1943" s="250">
        <v>1880</v>
      </c>
      <c r="C1943" s="249">
        <v>137.69763263906975</v>
      </c>
    </row>
    <row r="1944" spans="2:3" x14ac:dyDescent="0.75">
      <c r="B1944" s="250">
        <v>1881</v>
      </c>
      <c r="C1944" s="249">
        <v>109.10223591273619</v>
      </c>
    </row>
    <row r="1945" spans="2:3" x14ac:dyDescent="0.75">
      <c r="B1945" s="250">
        <v>1882</v>
      </c>
      <c r="C1945" s="249">
        <v>136.64718104891105</v>
      </c>
    </row>
    <row r="1946" spans="2:3" x14ac:dyDescent="0.75">
      <c r="B1946" s="250">
        <v>1883</v>
      </c>
      <c r="C1946" s="249">
        <v>109.34316126930193</v>
      </c>
    </row>
    <row r="1947" spans="2:3" x14ac:dyDescent="0.75">
      <c r="B1947" s="250">
        <v>1884</v>
      </c>
      <c r="C1947" s="249">
        <v>82.515365362826998</v>
      </c>
    </row>
    <row r="1948" spans="2:3" x14ac:dyDescent="0.75">
      <c r="B1948" s="250">
        <v>1885</v>
      </c>
      <c r="C1948" s="249">
        <v>136.70622396310659</v>
      </c>
    </row>
    <row r="1949" spans="2:3" x14ac:dyDescent="0.75">
      <c r="B1949" s="250">
        <v>1886</v>
      </c>
      <c r="C1949" s="249">
        <v>150.29089767134022</v>
      </c>
    </row>
    <row r="1950" spans="2:3" x14ac:dyDescent="0.75">
      <c r="B1950" s="250">
        <v>1887</v>
      </c>
      <c r="C1950" s="249">
        <v>155.14119281186794</v>
      </c>
    </row>
    <row r="1951" spans="2:3" x14ac:dyDescent="0.75">
      <c r="B1951" s="250">
        <v>1888</v>
      </c>
      <c r="C1951" s="249">
        <v>128.91014090537854</v>
      </c>
    </row>
    <row r="1952" spans="2:3" x14ac:dyDescent="0.75">
      <c r="B1952" s="250">
        <v>1889</v>
      </c>
      <c r="C1952" s="249">
        <v>95.040499563793063</v>
      </c>
    </row>
    <row r="1953" spans="2:3" x14ac:dyDescent="0.75">
      <c r="B1953" s="250">
        <v>1890</v>
      </c>
      <c r="C1953" s="249">
        <v>91.254496625795028</v>
      </c>
    </row>
    <row r="1954" spans="2:3" x14ac:dyDescent="0.75">
      <c r="B1954" s="250">
        <v>1891</v>
      </c>
      <c r="C1954" s="249">
        <v>134.20156938150603</v>
      </c>
    </row>
    <row r="1955" spans="2:3" x14ac:dyDescent="0.75">
      <c r="B1955" s="250">
        <v>1892</v>
      </c>
      <c r="C1955" s="249">
        <v>88.969001601296952</v>
      </c>
    </row>
    <row r="1956" spans="2:3" x14ac:dyDescent="0.75">
      <c r="B1956" s="250">
        <v>1893</v>
      </c>
      <c r="C1956" s="249">
        <v>68.909772339331525</v>
      </c>
    </row>
    <row r="1957" spans="2:3" x14ac:dyDescent="0.75">
      <c r="B1957" s="250">
        <v>1894</v>
      </c>
      <c r="C1957" s="249">
        <v>135.33173335427381</v>
      </c>
    </row>
    <row r="1958" spans="2:3" x14ac:dyDescent="0.75">
      <c r="B1958" s="250">
        <v>1895</v>
      </c>
      <c r="C1958" s="249">
        <v>139.07686485619365</v>
      </c>
    </row>
    <row r="1959" spans="2:3" x14ac:dyDescent="0.75">
      <c r="B1959" s="250">
        <v>1896</v>
      </c>
      <c r="C1959" s="249">
        <v>136.85560556265995</v>
      </c>
    </row>
    <row r="1960" spans="2:3" x14ac:dyDescent="0.75">
      <c r="B1960" s="250">
        <v>1897</v>
      </c>
      <c r="C1960" s="249">
        <v>148.49452745504965</v>
      </c>
    </row>
    <row r="1961" spans="2:3" x14ac:dyDescent="0.75">
      <c r="B1961" s="250">
        <v>1898</v>
      </c>
      <c r="C1961" s="249">
        <v>112.77704469946073</v>
      </c>
    </row>
    <row r="1962" spans="2:3" x14ac:dyDescent="0.75">
      <c r="B1962" s="250">
        <v>1899</v>
      </c>
      <c r="C1962" s="249">
        <v>127.36225702370606</v>
      </c>
    </row>
    <row r="1963" spans="2:3" x14ac:dyDescent="0.75">
      <c r="B1963" s="250">
        <v>1900</v>
      </c>
      <c r="C1963" s="249">
        <v>111.93051904988374</v>
      </c>
    </row>
    <row r="1964" spans="2:3" x14ac:dyDescent="0.75">
      <c r="B1964" s="250">
        <v>1901</v>
      </c>
      <c r="C1964" s="249">
        <v>136.6011214670142</v>
      </c>
    </row>
    <row r="1965" spans="2:3" x14ac:dyDescent="0.75">
      <c r="B1965" s="250">
        <v>1902</v>
      </c>
      <c r="C1965" s="249">
        <v>97.798073945784751</v>
      </c>
    </row>
    <row r="1966" spans="2:3" x14ac:dyDescent="0.75">
      <c r="B1966" s="250">
        <v>1903</v>
      </c>
      <c r="C1966" s="249">
        <v>74.601147054610905</v>
      </c>
    </row>
    <row r="1967" spans="2:3" x14ac:dyDescent="0.75">
      <c r="B1967" s="250">
        <v>1904</v>
      </c>
      <c r="C1967" s="249">
        <v>45.104464403931573</v>
      </c>
    </row>
    <row r="1968" spans="2:3" x14ac:dyDescent="0.75">
      <c r="B1968" s="250">
        <v>1905</v>
      </c>
      <c r="C1968" s="249">
        <v>93.826309394850824</v>
      </c>
    </row>
    <row r="1969" spans="2:3" x14ac:dyDescent="0.75">
      <c r="B1969" s="250">
        <v>1906</v>
      </c>
      <c r="C1969" s="249">
        <v>114.1358135130928</v>
      </c>
    </row>
    <row r="1970" spans="2:3" x14ac:dyDescent="0.75">
      <c r="B1970" s="250">
        <v>1907</v>
      </c>
      <c r="C1970" s="249">
        <v>117.91233492850751</v>
      </c>
    </row>
    <row r="1971" spans="2:3" x14ac:dyDescent="0.75">
      <c r="B1971" s="250">
        <v>1908</v>
      </c>
      <c r="C1971" s="249">
        <v>171.10950204806184</v>
      </c>
    </row>
    <row r="1972" spans="2:3" x14ac:dyDescent="0.75">
      <c r="B1972" s="250">
        <v>1909</v>
      </c>
      <c r="C1972" s="249">
        <v>126.65391864243853</v>
      </c>
    </row>
    <row r="1973" spans="2:3" x14ac:dyDescent="0.75">
      <c r="B1973" s="250">
        <v>1910</v>
      </c>
      <c r="C1973" s="249">
        <v>113.84758953825943</v>
      </c>
    </row>
    <row r="1974" spans="2:3" x14ac:dyDescent="0.75">
      <c r="B1974" s="250">
        <v>1911</v>
      </c>
      <c r="C1974" s="249">
        <v>122.32888222972062</v>
      </c>
    </row>
    <row r="1975" spans="2:3" x14ac:dyDescent="0.75">
      <c r="B1975" s="250">
        <v>1912</v>
      </c>
      <c r="C1975" s="249">
        <v>147.48204812402298</v>
      </c>
    </row>
    <row r="1976" spans="2:3" x14ac:dyDescent="0.75">
      <c r="B1976" s="250">
        <v>1913</v>
      </c>
      <c r="C1976" s="249">
        <v>94.006923494787728</v>
      </c>
    </row>
    <row r="1977" spans="2:3" x14ac:dyDescent="0.75">
      <c r="B1977" s="250">
        <v>1914</v>
      </c>
      <c r="C1977" s="249">
        <v>119.34644121400174</v>
      </c>
    </row>
    <row r="1978" spans="2:3" x14ac:dyDescent="0.75">
      <c r="B1978" s="250">
        <v>1915</v>
      </c>
      <c r="C1978" s="249">
        <v>151.183475670554</v>
      </c>
    </row>
    <row r="1979" spans="2:3" x14ac:dyDescent="0.75">
      <c r="B1979" s="250">
        <v>1916</v>
      </c>
      <c r="C1979" s="249">
        <v>105.0706915891065</v>
      </c>
    </row>
    <row r="1980" spans="2:3" x14ac:dyDescent="0.75">
      <c r="B1980" s="250">
        <v>1917</v>
      </c>
      <c r="C1980" s="249">
        <v>127.03500594745343</v>
      </c>
    </row>
    <row r="1981" spans="2:3" x14ac:dyDescent="0.75">
      <c r="B1981" s="250">
        <v>1918</v>
      </c>
      <c r="C1981" s="249">
        <v>150.01218701644106</v>
      </c>
    </row>
    <row r="1982" spans="2:3" x14ac:dyDescent="0.75">
      <c r="B1982" s="250">
        <v>1919</v>
      </c>
      <c r="C1982" s="249">
        <v>135.13381388635659</v>
      </c>
    </row>
    <row r="1983" spans="2:3" x14ac:dyDescent="0.75">
      <c r="B1983" s="250">
        <v>1920</v>
      </c>
      <c r="C1983" s="249">
        <v>129.78080029055127</v>
      </c>
    </row>
    <row r="1984" spans="2:3" x14ac:dyDescent="0.75">
      <c r="B1984" s="250">
        <v>1921</v>
      </c>
      <c r="C1984" s="249">
        <v>165.57046823559494</v>
      </c>
    </row>
    <row r="1985" spans="2:3" x14ac:dyDescent="0.75">
      <c r="B1985" s="250">
        <v>1922</v>
      </c>
      <c r="C1985" s="249">
        <v>113.17417353152655</v>
      </c>
    </row>
    <row r="1986" spans="2:3" x14ac:dyDescent="0.75">
      <c r="B1986" s="250">
        <v>1923</v>
      </c>
      <c r="C1986" s="249">
        <v>106.48151599341131</v>
      </c>
    </row>
    <row r="1987" spans="2:3" x14ac:dyDescent="0.75">
      <c r="B1987" s="250">
        <v>1924</v>
      </c>
      <c r="C1987" s="249">
        <v>143.74394985794311</v>
      </c>
    </row>
    <row r="1988" spans="2:3" x14ac:dyDescent="0.75">
      <c r="B1988" s="250">
        <v>1925</v>
      </c>
      <c r="C1988" s="249">
        <v>81.101120186653702</v>
      </c>
    </row>
    <row r="1989" spans="2:3" x14ac:dyDescent="0.75">
      <c r="B1989" s="250">
        <v>1926</v>
      </c>
      <c r="C1989" s="249">
        <v>126.44867375360406</v>
      </c>
    </row>
    <row r="1990" spans="2:3" x14ac:dyDescent="0.75">
      <c r="B1990" s="250">
        <v>1927</v>
      </c>
      <c r="C1990" s="249">
        <v>165.88377849776268</v>
      </c>
    </row>
    <row r="1991" spans="2:3" x14ac:dyDescent="0.75">
      <c r="B1991" s="250">
        <v>1928</v>
      </c>
      <c r="C1991" s="249">
        <v>141.04441954281896</v>
      </c>
    </row>
    <row r="1992" spans="2:3" x14ac:dyDescent="0.75">
      <c r="B1992" s="250">
        <v>1929</v>
      </c>
      <c r="C1992" s="249">
        <v>113.36221797406003</v>
      </c>
    </row>
    <row r="1993" spans="2:3" x14ac:dyDescent="0.75">
      <c r="B1993" s="250">
        <v>1930</v>
      </c>
      <c r="C1993" s="249">
        <v>110.21076682335926</v>
      </c>
    </row>
    <row r="1994" spans="2:3" x14ac:dyDescent="0.75">
      <c r="B1994" s="250">
        <v>1931</v>
      </c>
      <c r="C1994" s="249">
        <v>138.48275643604691</v>
      </c>
    </row>
    <row r="1995" spans="2:3" x14ac:dyDescent="0.75">
      <c r="B1995" s="250">
        <v>1932</v>
      </c>
      <c r="C1995" s="249">
        <v>94.655324060457417</v>
      </c>
    </row>
    <row r="1996" spans="2:3" x14ac:dyDescent="0.75">
      <c r="B1996" s="250">
        <v>1933</v>
      </c>
      <c r="C1996" s="249">
        <v>105.48812882208333</v>
      </c>
    </row>
    <row r="1997" spans="2:3" x14ac:dyDescent="0.75">
      <c r="B1997" s="250">
        <v>1934</v>
      </c>
      <c r="C1997" s="249">
        <v>133.26372980289449</v>
      </c>
    </row>
    <row r="1998" spans="2:3" x14ac:dyDescent="0.75">
      <c r="B1998" s="250">
        <v>1935</v>
      </c>
      <c r="C1998" s="249">
        <v>138.60576521381014</v>
      </c>
    </row>
    <row r="1999" spans="2:3" x14ac:dyDescent="0.75">
      <c r="B1999" s="250">
        <v>1936</v>
      </c>
      <c r="C1999" s="249">
        <v>183.18463711176611</v>
      </c>
    </row>
    <row r="2000" spans="2:3" x14ac:dyDescent="0.75">
      <c r="B2000" s="250">
        <v>1937</v>
      </c>
      <c r="C2000" s="249">
        <v>128.45721458800799</v>
      </c>
    </row>
    <row r="2001" spans="2:3" x14ac:dyDescent="0.75">
      <c r="B2001" s="250">
        <v>1938</v>
      </c>
      <c r="C2001" s="249">
        <v>127.46911152946382</v>
      </c>
    </row>
    <row r="2002" spans="2:3" x14ac:dyDescent="0.75">
      <c r="B2002" s="250">
        <v>1939</v>
      </c>
      <c r="C2002" s="249">
        <v>111.53997844627995</v>
      </c>
    </row>
    <row r="2003" spans="2:3" x14ac:dyDescent="0.75">
      <c r="B2003" s="250">
        <v>1940</v>
      </c>
      <c r="C2003" s="249">
        <v>141.55169961435985</v>
      </c>
    </row>
    <row r="2004" spans="2:3" x14ac:dyDescent="0.75">
      <c r="B2004" s="250">
        <v>1941</v>
      </c>
      <c r="C2004" s="249">
        <v>109.87411613396139</v>
      </c>
    </row>
    <row r="2005" spans="2:3" x14ac:dyDescent="0.75">
      <c r="B2005" s="250">
        <v>1942</v>
      </c>
      <c r="C2005" s="249">
        <v>94.190023677350723</v>
      </c>
    </row>
    <row r="2006" spans="2:3" x14ac:dyDescent="0.75">
      <c r="B2006" s="250">
        <v>1943</v>
      </c>
      <c r="C2006" s="249">
        <v>96.85527052480532</v>
      </c>
    </row>
    <row r="2007" spans="2:3" x14ac:dyDescent="0.75">
      <c r="B2007" s="250">
        <v>1944</v>
      </c>
      <c r="C2007" s="249">
        <v>63.177391893903533</v>
      </c>
    </row>
    <row r="2008" spans="2:3" x14ac:dyDescent="0.75">
      <c r="B2008" s="250">
        <v>1945</v>
      </c>
      <c r="C2008" s="249">
        <v>144.8721618943396</v>
      </c>
    </row>
    <row r="2009" spans="2:3" x14ac:dyDescent="0.75">
      <c r="B2009" s="250">
        <v>1946</v>
      </c>
      <c r="C2009" s="249">
        <v>128.18958437533436</v>
      </c>
    </row>
    <row r="2010" spans="2:3" x14ac:dyDescent="0.75">
      <c r="B2010" s="250">
        <v>1947</v>
      </c>
      <c r="C2010" s="249">
        <v>126.09226166237701</v>
      </c>
    </row>
    <row r="2011" spans="2:3" x14ac:dyDescent="0.75">
      <c r="B2011" s="250">
        <v>1948</v>
      </c>
      <c r="C2011" s="249">
        <v>112.78591167082294</v>
      </c>
    </row>
    <row r="2012" spans="2:3" x14ac:dyDescent="0.75">
      <c r="B2012" s="250">
        <v>1949</v>
      </c>
      <c r="C2012" s="249">
        <v>113.07156962172722</v>
      </c>
    </row>
    <row r="2013" spans="2:3" x14ac:dyDescent="0.75">
      <c r="B2013" s="250">
        <v>1950</v>
      </c>
      <c r="C2013" s="249">
        <v>89.909328853227294</v>
      </c>
    </row>
    <row r="2014" spans="2:3" x14ac:dyDescent="0.75">
      <c r="B2014" s="250">
        <v>1951</v>
      </c>
      <c r="C2014" s="249">
        <v>113.96938740887028</v>
      </c>
    </row>
    <row r="2015" spans="2:3" x14ac:dyDescent="0.75">
      <c r="B2015" s="250">
        <v>1952</v>
      </c>
      <c r="C2015" s="249">
        <v>87.528098978955711</v>
      </c>
    </row>
    <row r="2016" spans="2:3" x14ac:dyDescent="0.75">
      <c r="B2016" s="250">
        <v>1953</v>
      </c>
      <c r="C2016" s="249">
        <v>132.70079128211927</v>
      </c>
    </row>
    <row r="2017" spans="2:3" x14ac:dyDescent="0.75">
      <c r="B2017" s="250">
        <v>1954</v>
      </c>
      <c r="C2017" s="249">
        <v>139.11909914209355</v>
      </c>
    </row>
    <row r="2018" spans="2:3" x14ac:dyDescent="0.75">
      <c r="B2018" s="250">
        <v>1955</v>
      </c>
      <c r="C2018" s="249">
        <v>111.21068896001408</v>
      </c>
    </row>
    <row r="2019" spans="2:3" x14ac:dyDescent="0.75">
      <c r="B2019" s="250">
        <v>1956</v>
      </c>
      <c r="C2019" s="249">
        <v>121.41905097299933</v>
      </c>
    </row>
    <row r="2020" spans="2:3" x14ac:dyDescent="0.75">
      <c r="B2020" s="250">
        <v>1957</v>
      </c>
      <c r="C2020" s="249">
        <v>156.7127782884485</v>
      </c>
    </row>
    <row r="2021" spans="2:3" x14ac:dyDescent="0.75">
      <c r="B2021" s="250">
        <v>1958</v>
      </c>
      <c r="C2021" s="249">
        <v>124.71265872224441</v>
      </c>
    </row>
    <row r="2022" spans="2:3" x14ac:dyDescent="0.75">
      <c r="B2022" s="250">
        <v>1959</v>
      </c>
      <c r="C2022" s="249">
        <v>116.01754926303596</v>
      </c>
    </row>
    <row r="2023" spans="2:3" x14ac:dyDescent="0.75">
      <c r="B2023" s="250">
        <v>1960</v>
      </c>
      <c r="C2023" s="249">
        <v>112.53459263589033</v>
      </c>
    </row>
    <row r="2024" spans="2:3" x14ac:dyDescent="0.75">
      <c r="B2024" s="250">
        <v>1961</v>
      </c>
      <c r="C2024" s="249">
        <v>90.121050323022246</v>
      </c>
    </row>
    <row r="2025" spans="2:3" x14ac:dyDescent="0.75">
      <c r="B2025" s="250">
        <v>1962</v>
      </c>
      <c r="C2025" s="249">
        <v>128.8914743254409</v>
      </c>
    </row>
    <row r="2026" spans="2:3" x14ac:dyDescent="0.75">
      <c r="B2026" s="250">
        <v>1963</v>
      </c>
      <c r="C2026" s="249">
        <v>114.52899867278455</v>
      </c>
    </row>
    <row r="2027" spans="2:3" x14ac:dyDescent="0.75">
      <c r="B2027" s="250">
        <v>1964</v>
      </c>
      <c r="C2027" s="249">
        <v>107.60688600826671</v>
      </c>
    </row>
    <row r="2028" spans="2:3" x14ac:dyDescent="0.75">
      <c r="B2028" s="250">
        <v>1965</v>
      </c>
      <c r="C2028" s="249">
        <v>114.43704559904876</v>
      </c>
    </row>
    <row r="2029" spans="2:3" x14ac:dyDescent="0.75">
      <c r="B2029" s="250">
        <v>1966</v>
      </c>
      <c r="C2029" s="249">
        <v>123.14224205173225</v>
      </c>
    </row>
    <row r="2030" spans="2:3" x14ac:dyDescent="0.75">
      <c r="B2030" s="250">
        <v>1967</v>
      </c>
      <c r="C2030" s="249">
        <v>92.793729401656378</v>
      </c>
    </row>
    <row r="2031" spans="2:3" x14ac:dyDescent="0.75">
      <c r="B2031" s="250">
        <v>1968</v>
      </c>
      <c r="C2031" s="249">
        <v>129.55229631376426</v>
      </c>
    </row>
    <row r="2032" spans="2:3" x14ac:dyDescent="0.75">
      <c r="B2032" s="250">
        <v>1969</v>
      </c>
      <c r="C2032" s="249">
        <v>165.8492230673192</v>
      </c>
    </row>
    <row r="2033" spans="2:3" x14ac:dyDescent="0.75">
      <c r="B2033" s="250">
        <v>1970</v>
      </c>
      <c r="C2033" s="249">
        <v>127.6820709720341</v>
      </c>
    </row>
    <row r="2034" spans="2:3" x14ac:dyDescent="0.75">
      <c r="B2034" s="250">
        <v>1971</v>
      </c>
      <c r="C2034" s="249">
        <v>130.2553349370738</v>
      </c>
    </row>
    <row r="2035" spans="2:3" x14ac:dyDescent="0.75">
      <c r="B2035" s="250">
        <v>1972</v>
      </c>
      <c r="C2035" s="249">
        <v>117.15747251361914</v>
      </c>
    </row>
    <row r="2036" spans="2:3" x14ac:dyDescent="0.75">
      <c r="B2036" s="250">
        <v>1973</v>
      </c>
      <c r="C2036" s="249">
        <v>104.49712674920529</v>
      </c>
    </row>
    <row r="2037" spans="2:3" x14ac:dyDescent="0.75">
      <c r="B2037" s="250">
        <v>1974</v>
      </c>
      <c r="C2037" s="249">
        <v>146.04302905886939</v>
      </c>
    </row>
    <row r="2038" spans="2:3" x14ac:dyDescent="0.75">
      <c r="B2038" s="250">
        <v>1975</v>
      </c>
      <c r="C2038" s="249">
        <v>91.660096866343849</v>
      </c>
    </row>
    <row r="2039" spans="2:3" x14ac:dyDescent="0.75">
      <c r="B2039" s="250">
        <v>1976</v>
      </c>
      <c r="C2039" s="249">
        <v>101.2592921258242</v>
      </c>
    </row>
    <row r="2040" spans="2:3" x14ac:dyDescent="0.75">
      <c r="B2040" s="250">
        <v>1977</v>
      </c>
      <c r="C2040" s="249">
        <v>98.378190437235816</v>
      </c>
    </row>
    <row r="2041" spans="2:3" x14ac:dyDescent="0.75">
      <c r="B2041" s="250">
        <v>1978</v>
      </c>
      <c r="C2041" s="249">
        <v>129.30306225450892</v>
      </c>
    </row>
    <row r="2042" spans="2:3" x14ac:dyDescent="0.75">
      <c r="B2042" s="250">
        <v>1979</v>
      </c>
      <c r="C2042" s="249">
        <v>105.66949300708475</v>
      </c>
    </row>
    <row r="2043" spans="2:3" x14ac:dyDescent="0.75">
      <c r="B2043" s="250">
        <v>1980</v>
      </c>
      <c r="C2043" s="249">
        <v>148.18417646528962</v>
      </c>
    </row>
    <row r="2044" spans="2:3" x14ac:dyDescent="0.75">
      <c r="B2044" s="250">
        <v>1981</v>
      </c>
      <c r="C2044" s="249">
        <v>110.94683835110588</v>
      </c>
    </row>
    <row r="2045" spans="2:3" x14ac:dyDescent="0.75">
      <c r="B2045" s="250">
        <v>1982</v>
      </c>
      <c r="C2045" s="249">
        <v>106.35634193359141</v>
      </c>
    </row>
    <row r="2046" spans="2:3" x14ac:dyDescent="0.75">
      <c r="B2046" s="250">
        <v>1983</v>
      </c>
      <c r="C2046" s="249">
        <v>87.149896328622887</v>
      </c>
    </row>
    <row r="2047" spans="2:3" x14ac:dyDescent="0.75">
      <c r="B2047" s="250">
        <v>1984</v>
      </c>
      <c r="C2047" s="249">
        <v>121.74146056676342</v>
      </c>
    </row>
    <row r="2048" spans="2:3" x14ac:dyDescent="0.75">
      <c r="B2048" s="250">
        <v>1985</v>
      </c>
      <c r="C2048" s="249">
        <v>113.11287269228995</v>
      </c>
    </row>
    <row r="2049" spans="2:3" x14ac:dyDescent="0.75">
      <c r="B2049" s="250">
        <v>1986</v>
      </c>
      <c r="C2049" s="249">
        <v>101.77038650115918</v>
      </c>
    </row>
    <row r="2050" spans="2:3" x14ac:dyDescent="0.75">
      <c r="B2050" s="250">
        <v>1987</v>
      </c>
      <c r="C2050" s="249">
        <v>99.850940698602358</v>
      </c>
    </row>
    <row r="2051" spans="2:3" x14ac:dyDescent="0.75">
      <c r="B2051" s="250">
        <v>1988</v>
      </c>
      <c r="C2051" s="249">
        <v>155.62510599873212</v>
      </c>
    </row>
    <row r="2052" spans="2:3" x14ac:dyDescent="0.75">
      <c r="B2052" s="250">
        <v>1989</v>
      </c>
      <c r="C2052" s="249">
        <v>129.09103765694331</v>
      </c>
    </row>
    <row r="2053" spans="2:3" x14ac:dyDescent="0.75">
      <c r="B2053" s="250">
        <v>1990</v>
      </c>
      <c r="C2053" s="249">
        <v>163.01761768378225</v>
      </c>
    </row>
    <row r="2054" spans="2:3" x14ac:dyDescent="0.75">
      <c r="B2054" s="250">
        <v>1991</v>
      </c>
      <c r="C2054" s="249">
        <v>112.09108658213862</v>
      </c>
    </row>
    <row r="2055" spans="2:3" x14ac:dyDescent="0.75">
      <c r="B2055" s="250">
        <v>1992</v>
      </c>
      <c r="C2055" s="249">
        <v>110.91971801746563</v>
      </c>
    </row>
    <row r="2056" spans="2:3" x14ac:dyDescent="0.75">
      <c r="B2056" s="250">
        <v>1993</v>
      </c>
      <c r="C2056" s="249">
        <v>94.986560335801329</v>
      </c>
    </row>
    <row r="2057" spans="2:3" x14ac:dyDescent="0.75">
      <c r="B2057" s="250">
        <v>1994</v>
      </c>
      <c r="C2057" s="249">
        <v>89.276668949395628</v>
      </c>
    </row>
    <row r="2058" spans="2:3" x14ac:dyDescent="0.75">
      <c r="B2058" s="250">
        <v>1995</v>
      </c>
      <c r="C2058" s="249">
        <v>116.9079393261037</v>
      </c>
    </row>
    <row r="2059" spans="2:3" x14ac:dyDescent="0.75">
      <c r="B2059" s="250">
        <v>1996</v>
      </c>
      <c r="C2059" s="249">
        <v>112.64719370587623</v>
      </c>
    </row>
    <row r="2060" spans="2:3" x14ac:dyDescent="0.75">
      <c r="B2060" s="250">
        <v>1997</v>
      </c>
      <c r="C2060" s="249">
        <v>132.00386493278137</v>
      </c>
    </row>
    <row r="2061" spans="2:3" x14ac:dyDescent="0.75">
      <c r="B2061" s="250">
        <v>1998</v>
      </c>
      <c r="C2061" s="249">
        <v>92.823406160569846</v>
      </c>
    </row>
    <row r="2062" spans="2:3" x14ac:dyDescent="0.75">
      <c r="B2062" s="250">
        <v>1999</v>
      </c>
      <c r="C2062" s="249">
        <v>79.792448572435362</v>
      </c>
    </row>
    <row r="2063" spans="2:3" x14ac:dyDescent="0.75">
      <c r="B2063" s="250">
        <v>2000</v>
      </c>
      <c r="C2063" s="249">
        <v>89.707016557334285</v>
      </c>
    </row>
    <row r="2064" spans="2:3" x14ac:dyDescent="0.75">
      <c r="B2064" s="250">
        <v>2001</v>
      </c>
      <c r="C2064" s="249">
        <v>115.24758056801217</v>
      </c>
    </row>
    <row r="2065" spans="2:3" x14ac:dyDescent="0.75">
      <c r="B2065" s="250">
        <v>2002</v>
      </c>
      <c r="C2065" s="249">
        <v>93.266069723697299</v>
      </c>
    </row>
    <row r="2066" spans="2:3" x14ac:dyDescent="0.75">
      <c r="B2066" s="250">
        <v>2003</v>
      </c>
      <c r="C2066" s="249">
        <v>114.73652903097644</v>
      </c>
    </row>
    <row r="2067" spans="2:3" x14ac:dyDescent="0.75">
      <c r="B2067" s="250">
        <v>2004</v>
      </c>
      <c r="C2067" s="249">
        <v>134.75416754857406</v>
      </c>
    </row>
    <row r="2068" spans="2:3" x14ac:dyDescent="0.75">
      <c r="B2068" s="250">
        <v>2005</v>
      </c>
      <c r="C2068" s="249">
        <v>120.79818126539182</v>
      </c>
    </row>
    <row r="2069" spans="2:3" x14ac:dyDescent="0.75">
      <c r="B2069" s="250">
        <v>2006</v>
      </c>
      <c r="C2069" s="249">
        <v>135.36202267058906</v>
      </c>
    </row>
    <row r="2070" spans="2:3" x14ac:dyDescent="0.75">
      <c r="B2070" s="250">
        <v>2007</v>
      </c>
      <c r="C2070" s="249">
        <v>86.252753044406347</v>
      </c>
    </row>
    <row r="2071" spans="2:3" x14ac:dyDescent="0.75">
      <c r="B2071" s="250">
        <v>2008</v>
      </c>
      <c r="C2071" s="249">
        <v>87.723586314312001</v>
      </c>
    </row>
    <row r="2072" spans="2:3" x14ac:dyDescent="0.75">
      <c r="B2072" s="250">
        <v>2009</v>
      </c>
      <c r="C2072" s="249">
        <v>63.449780786535634</v>
      </c>
    </row>
    <row r="2073" spans="2:3" x14ac:dyDescent="0.75">
      <c r="B2073" s="250">
        <v>2010</v>
      </c>
      <c r="C2073" s="249">
        <v>109.24783579020624</v>
      </c>
    </row>
    <row r="2074" spans="2:3" x14ac:dyDescent="0.75">
      <c r="B2074" s="250">
        <v>2011</v>
      </c>
      <c r="C2074" s="249">
        <v>107.65705674294608</v>
      </c>
    </row>
    <row r="2075" spans="2:3" x14ac:dyDescent="0.75">
      <c r="B2075" s="250">
        <v>2012</v>
      </c>
      <c r="C2075" s="249">
        <v>123.2027320608439</v>
      </c>
    </row>
    <row r="2076" spans="2:3" x14ac:dyDescent="0.75">
      <c r="B2076" s="250">
        <v>2013</v>
      </c>
      <c r="C2076" s="249">
        <v>134.68781956080872</v>
      </c>
    </row>
    <row r="2077" spans="2:3" x14ac:dyDescent="0.75">
      <c r="B2077" s="250">
        <v>2014</v>
      </c>
      <c r="C2077" s="249">
        <v>139.72907045313073</v>
      </c>
    </row>
    <row r="2078" spans="2:3" x14ac:dyDescent="0.75">
      <c r="B2078" s="250">
        <v>2015</v>
      </c>
      <c r="C2078" s="249">
        <v>115.83390678865896</v>
      </c>
    </row>
    <row r="2079" spans="2:3" x14ac:dyDescent="0.75">
      <c r="B2079" s="250">
        <v>2016</v>
      </c>
      <c r="C2079" s="249">
        <v>112.33851258678808</v>
      </c>
    </row>
    <row r="2080" spans="2:3" x14ac:dyDescent="0.75">
      <c r="B2080" s="250">
        <v>2017</v>
      </c>
      <c r="C2080" s="249">
        <v>134.89323370002811</v>
      </c>
    </row>
    <row r="2081" spans="2:3" x14ac:dyDescent="0.75">
      <c r="B2081" s="250">
        <v>2018</v>
      </c>
      <c r="C2081" s="249">
        <v>115.32316248951069</v>
      </c>
    </row>
    <row r="2082" spans="2:3" x14ac:dyDescent="0.75">
      <c r="B2082" s="250">
        <v>2019</v>
      </c>
      <c r="C2082" s="249">
        <v>121.16152934156221</v>
      </c>
    </row>
    <row r="2083" spans="2:3" x14ac:dyDescent="0.75">
      <c r="B2083" s="250">
        <v>2020</v>
      </c>
      <c r="C2083" s="249">
        <v>144.30166638386999</v>
      </c>
    </row>
    <row r="2084" spans="2:3" x14ac:dyDescent="0.75">
      <c r="B2084" s="250">
        <v>2021</v>
      </c>
      <c r="C2084" s="249">
        <v>126.02717015177178</v>
      </c>
    </row>
    <row r="2085" spans="2:3" x14ac:dyDescent="0.75">
      <c r="B2085" s="250">
        <v>2022</v>
      </c>
      <c r="C2085" s="249">
        <v>116.31285420044539</v>
      </c>
    </row>
    <row r="2086" spans="2:3" x14ac:dyDescent="0.75">
      <c r="B2086" s="250">
        <v>2023</v>
      </c>
      <c r="C2086" s="249">
        <v>112.80642530531739</v>
      </c>
    </row>
    <row r="2087" spans="2:3" x14ac:dyDescent="0.75">
      <c r="B2087" s="250">
        <v>2024</v>
      </c>
      <c r="C2087" s="249">
        <v>139.46914661244941</v>
      </c>
    </row>
    <row r="2088" spans="2:3" x14ac:dyDescent="0.75">
      <c r="B2088" s="250">
        <v>2025</v>
      </c>
      <c r="C2088" s="249">
        <v>81.859376234075796</v>
      </c>
    </row>
    <row r="2089" spans="2:3" x14ac:dyDescent="0.75">
      <c r="B2089" s="250">
        <v>2026</v>
      </c>
      <c r="C2089" s="249">
        <v>103.94547564324456</v>
      </c>
    </row>
    <row r="2090" spans="2:3" x14ac:dyDescent="0.75">
      <c r="B2090" s="250">
        <v>2027</v>
      </c>
      <c r="C2090" s="249">
        <v>134.06810114406292</v>
      </c>
    </row>
    <row r="2091" spans="2:3" x14ac:dyDescent="0.75">
      <c r="B2091" s="250">
        <v>2028</v>
      </c>
      <c r="C2091" s="249">
        <v>159.85581274523344</v>
      </c>
    </row>
    <row r="2092" spans="2:3" x14ac:dyDescent="0.75">
      <c r="B2092" s="250">
        <v>2029</v>
      </c>
      <c r="C2092" s="249">
        <v>93.531456572383803</v>
      </c>
    </row>
    <row r="2093" spans="2:3" x14ac:dyDescent="0.75">
      <c r="B2093" s="250">
        <v>2030</v>
      </c>
      <c r="C2093" s="249">
        <v>157.57221562252255</v>
      </c>
    </row>
    <row r="2094" spans="2:3" x14ac:dyDescent="0.75">
      <c r="B2094" s="250">
        <v>2031</v>
      </c>
      <c r="C2094" s="249">
        <v>101.25548786125762</v>
      </c>
    </row>
    <row r="2095" spans="2:3" x14ac:dyDescent="0.75">
      <c r="B2095" s="250">
        <v>2032</v>
      </c>
      <c r="C2095" s="249">
        <v>125.93774995035854</v>
      </c>
    </row>
    <row r="2096" spans="2:3" x14ac:dyDescent="0.75">
      <c r="B2096" s="250">
        <v>2033</v>
      </c>
      <c r="C2096" s="249">
        <v>118.44445327279752</v>
      </c>
    </row>
    <row r="2097" spans="2:3" x14ac:dyDescent="0.75">
      <c r="B2097" s="250">
        <v>2034</v>
      </c>
      <c r="C2097" s="249">
        <v>130.85269711837756</v>
      </c>
    </row>
    <row r="2098" spans="2:3" x14ac:dyDescent="0.75">
      <c r="B2098" s="250">
        <v>2035</v>
      </c>
      <c r="C2098" s="249">
        <v>137.06027707089211</v>
      </c>
    </row>
    <row r="2099" spans="2:3" x14ac:dyDescent="0.75">
      <c r="B2099" s="250">
        <v>2036</v>
      </c>
      <c r="C2099" s="249">
        <v>80.161863931358852</v>
      </c>
    </row>
    <row r="2100" spans="2:3" x14ac:dyDescent="0.75">
      <c r="B2100" s="250">
        <v>2037</v>
      </c>
      <c r="C2100" s="249">
        <v>141.9818820241554</v>
      </c>
    </row>
    <row r="2101" spans="2:3" x14ac:dyDescent="0.75">
      <c r="B2101" s="250">
        <v>2038</v>
      </c>
      <c r="C2101" s="249">
        <v>120.8855644558648</v>
      </c>
    </row>
    <row r="2102" spans="2:3" x14ac:dyDescent="0.75">
      <c r="B2102" s="250">
        <v>2039</v>
      </c>
      <c r="C2102" s="249">
        <v>73.145676162956249</v>
      </c>
    </row>
    <row r="2103" spans="2:3" x14ac:dyDescent="0.75">
      <c r="B2103" s="250">
        <v>2040</v>
      </c>
      <c r="C2103" s="249">
        <v>143.02759177462181</v>
      </c>
    </row>
    <row r="2104" spans="2:3" x14ac:dyDescent="0.75">
      <c r="B2104" s="250">
        <v>2041</v>
      </c>
      <c r="C2104" s="249">
        <v>161.97887208666677</v>
      </c>
    </row>
    <row r="2105" spans="2:3" x14ac:dyDescent="0.75">
      <c r="B2105" s="250">
        <v>2042</v>
      </c>
      <c r="C2105" s="249">
        <v>125.91274474697441</v>
      </c>
    </row>
    <row r="2106" spans="2:3" x14ac:dyDescent="0.75">
      <c r="B2106" s="250">
        <v>2043</v>
      </c>
      <c r="C2106" s="249">
        <v>104.72143471411343</v>
      </c>
    </row>
    <row r="2107" spans="2:3" x14ac:dyDescent="0.75">
      <c r="B2107" s="250">
        <v>2044</v>
      </c>
      <c r="C2107" s="249">
        <v>60.519638813014886</v>
      </c>
    </row>
    <row r="2108" spans="2:3" x14ac:dyDescent="0.75">
      <c r="B2108" s="250">
        <v>2045</v>
      </c>
      <c r="C2108" s="249">
        <v>132.25131160264738</v>
      </c>
    </row>
    <row r="2109" spans="2:3" x14ac:dyDescent="0.75">
      <c r="B2109" s="250">
        <v>2046</v>
      </c>
      <c r="C2109" s="249">
        <v>125.67326365955414</v>
      </c>
    </row>
    <row r="2110" spans="2:3" x14ac:dyDescent="0.75">
      <c r="B2110" s="250">
        <v>2047</v>
      </c>
      <c r="C2110" s="249">
        <v>110.97008816876416</v>
      </c>
    </row>
    <row r="2111" spans="2:3" x14ac:dyDescent="0.75">
      <c r="B2111" s="250">
        <v>2048</v>
      </c>
      <c r="C2111" s="249">
        <v>96.602013657848545</v>
      </c>
    </row>
    <row r="2112" spans="2:3" x14ac:dyDescent="0.75">
      <c r="B2112" s="250">
        <v>2049</v>
      </c>
      <c r="C2112" s="249">
        <v>113.1654800840071</v>
      </c>
    </row>
    <row r="2113" spans="2:3" x14ac:dyDescent="0.75">
      <c r="B2113" s="250">
        <v>2050</v>
      </c>
      <c r="C2113" s="249">
        <v>144.23749218556233</v>
      </c>
    </row>
    <row r="2114" spans="2:3" x14ac:dyDescent="0.75">
      <c r="B2114" s="250">
        <v>2051</v>
      </c>
      <c r="C2114" s="249">
        <v>102.81509016394466</v>
      </c>
    </row>
    <row r="2115" spans="2:3" x14ac:dyDescent="0.75">
      <c r="B2115" s="250">
        <v>2052</v>
      </c>
      <c r="C2115" s="249">
        <v>115.84420956644925</v>
      </c>
    </row>
    <row r="2116" spans="2:3" x14ac:dyDescent="0.75">
      <c r="B2116" s="250">
        <v>2053</v>
      </c>
      <c r="C2116" s="249">
        <v>148.56466186609657</v>
      </c>
    </row>
    <row r="2117" spans="2:3" x14ac:dyDescent="0.75">
      <c r="B2117" s="250">
        <v>2054</v>
      </c>
      <c r="C2117" s="249">
        <v>119.93502567662351</v>
      </c>
    </row>
    <row r="2118" spans="2:3" x14ac:dyDescent="0.75">
      <c r="B2118" s="250">
        <v>2055</v>
      </c>
      <c r="C2118" s="249">
        <v>114.59469190517245</v>
      </c>
    </row>
    <row r="2119" spans="2:3" x14ac:dyDescent="0.75">
      <c r="B2119" s="250">
        <v>2056</v>
      </c>
      <c r="C2119" s="249">
        <v>110.80651351613811</v>
      </c>
    </row>
    <row r="2120" spans="2:3" x14ac:dyDescent="0.75">
      <c r="B2120" s="250">
        <v>2057</v>
      </c>
      <c r="C2120" s="249">
        <v>134.87122206797318</v>
      </c>
    </row>
    <row r="2121" spans="2:3" x14ac:dyDescent="0.75">
      <c r="B2121" s="250">
        <v>2058</v>
      </c>
      <c r="C2121" s="249">
        <v>78.268940207640895</v>
      </c>
    </row>
    <row r="2122" spans="2:3" x14ac:dyDescent="0.75">
      <c r="B2122" s="250">
        <v>2059</v>
      </c>
      <c r="C2122" s="249">
        <v>156.26877517104563</v>
      </c>
    </row>
    <row r="2123" spans="2:3" x14ac:dyDescent="0.75">
      <c r="B2123" s="250">
        <v>2060</v>
      </c>
      <c r="C2123" s="249">
        <v>119.1754330933729</v>
      </c>
    </row>
    <row r="2124" spans="2:3" x14ac:dyDescent="0.75">
      <c r="B2124" s="250">
        <v>2061</v>
      </c>
      <c r="C2124" s="249">
        <v>107.12125290058782</v>
      </c>
    </row>
    <row r="2125" spans="2:3" x14ac:dyDescent="0.75">
      <c r="B2125" s="250">
        <v>2062</v>
      </c>
      <c r="C2125" s="249">
        <v>111.84204189175516</v>
      </c>
    </row>
    <row r="2126" spans="2:3" x14ac:dyDescent="0.75">
      <c r="B2126" s="250">
        <v>2063</v>
      </c>
      <c r="C2126" s="249">
        <v>72.629624226109883</v>
      </c>
    </row>
    <row r="2127" spans="2:3" x14ac:dyDescent="0.75">
      <c r="B2127" s="250">
        <v>2064</v>
      </c>
      <c r="C2127" s="249">
        <v>134.41230225699732</v>
      </c>
    </row>
    <row r="2128" spans="2:3" x14ac:dyDescent="0.75">
      <c r="B2128" s="250">
        <v>2065</v>
      </c>
      <c r="C2128" s="249">
        <v>131.55028642847518</v>
      </c>
    </row>
    <row r="2129" spans="2:3" x14ac:dyDescent="0.75">
      <c r="B2129" s="250">
        <v>2066</v>
      </c>
      <c r="C2129" s="249">
        <v>80.739014240812367</v>
      </c>
    </row>
    <row r="2130" spans="2:3" x14ac:dyDescent="0.75">
      <c r="B2130" s="250">
        <v>2067</v>
      </c>
      <c r="C2130" s="249">
        <v>121.59189508656932</v>
      </c>
    </row>
    <row r="2131" spans="2:3" x14ac:dyDescent="0.75">
      <c r="B2131" s="250">
        <v>2068</v>
      </c>
      <c r="C2131" s="249">
        <v>122.46529027158618</v>
      </c>
    </row>
    <row r="2132" spans="2:3" x14ac:dyDescent="0.75">
      <c r="B2132" s="250">
        <v>2069</v>
      </c>
      <c r="C2132" s="249">
        <v>133.64663841985117</v>
      </c>
    </row>
    <row r="2133" spans="2:3" x14ac:dyDescent="0.75">
      <c r="B2133" s="250">
        <v>2070</v>
      </c>
      <c r="C2133" s="249">
        <v>87.727916285649798</v>
      </c>
    </row>
    <row r="2134" spans="2:3" x14ac:dyDescent="0.75">
      <c r="B2134" s="250">
        <v>2071</v>
      </c>
      <c r="C2134" s="249">
        <v>107.56829509639682</v>
      </c>
    </row>
    <row r="2135" spans="2:3" x14ac:dyDescent="0.75">
      <c r="B2135" s="250">
        <v>2072</v>
      </c>
      <c r="C2135" s="249">
        <v>116.70872351228745</v>
      </c>
    </row>
    <row r="2136" spans="2:3" x14ac:dyDescent="0.75">
      <c r="B2136" s="250">
        <v>2073</v>
      </c>
      <c r="C2136" s="249">
        <v>149.69934641025492</v>
      </c>
    </row>
    <row r="2137" spans="2:3" x14ac:dyDescent="0.75">
      <c r="B2137" s="250">
        <v>2074</v>
      </c>
      <c r="C2137" s="249">
        <v>128.11719244315145</v>
      </c>
    </row>
    <row r="2138" spans="2:3" x14ac:dyDescent="0.75">
      <c r="B2138" s="250">
        <v>2075</v>
      </c>
      <c r="C2138" s="249">
        <v>89.941564430091233</v>
      </c>
    </row>
    <row r="2139" spans="2:3" x14ac:dyDescent="0.75">
      <c r="B2139" s="250">
        <v>2076</v>
      </c>
      <c r="C2139" s="249">
        <v>120.58663337808046</v>
      </c>
    </row>
    <row r="2140" spans="2:3" x14ac:dyDescent="0.75">
      <c r="B2140" s="250">
        <v>2077</v>
      </c>
      <c r="C2140" s="249">
        <v>128.46840892176272</v>
      </c>
    </row>
    <row r="2141" spans="2:3" x14ac:dyDescent="0.75">
      <c r="B2141" s="250">
        <v>2078</v>
      </c>
      <c r="C2141" s="249">
        <v>158.42056521408247</v>
      </c>
    </row>
    <row r="2142" spans="2:3" x14ac:dyDescent="0.75">
      <c r="B2142" s="250">
        <v>2079</v>
      </c>
      <c r="C2142" s="249">
        <v>129.92766362129578</v>
      </c>
    </row>
    <row r="2143" spans="2:3" x14ac:dyDescent="0.75">
      <c r="B2143" s="250">
        <v>2080</v>
      </c>
      <c r="C2143" s="249">
        <v>89.317156502615944</v>
      </c>
    </row>
    <row r="2144" spans="2:3" x14ac:dyDescent="0.75">
      <c r="B2144" s="250">
        <v>2081</v>
      </c>
      <c r="C2144" s="249">
        <v>130.0341940828439</v>
      </c>
    </row>
    <row r="2145" spans="2:3" x14ac:dyDescent="0.75">
      <c r="B2145" s="250">
        <v>2082</v>
      </c>
      <c r="C2145" s="249">
        <v>95.380003634034452</v>
      </c>
    </row>
    <row r="2146" spans="2:3" x14ac:dyDescent="0.75">
      <c r="B2146" s="250">
        <v>2083</v>
      </c>
      <c r="C2146" s="249">
        <v>152.20437049724757</v>
      </c>
    </row>
    <row r="2147" spans="2:3" x14ac:dyDescent="0.75">
      <c r="B2147" s="250">
        <v>2084</v>
      </c>
      <c r="C2147" s="249">
        <v>107.76308111499627</v>
      </c>
    </row>
    <row r="2148" spans="2:3" x14ac:dyDescent="0.75">
      <c r="B2148" s="250">
        <v>2085</v>
      </c>
      <c r="C2148" s="249">
        <v>115.89100176824584</v>
      </c>
    </row>
    <row r="2149" spans="2:3" x14ac:dyDescent="0.75">
      <c r="B2149" s="250">
        <v>2086</v>
      </c>
      <c r="C2149" s="249">
        <v>145.21402719013713</v>
      </c>
    </row>
    <row r="2150" spans="2:3" x14ac:dyDescent="0.75">
      <c r="B2150" s="250">
        <v>2087</v>
      </c>
      <c r="C2150" s="249">
        <v>109.60992992887687</v>
      </c>
    </row>
    <row r="2151" spans="2:3" x14ac:dyDescent="0.75">
      <c r="B2151" s="250">
        <v>2088</v>
      </c>
      <c r="C2151" s="249">
        <v>113.43096069062489</v>
      </c>
    </row>
    <row r="2152" spans="2:3" x14ac:dyDescent="0.75">
      <c r="B2152" s="250">
        <v>2089</v>
      </c>
      <c r="C2152" s="249">
        <v>114.0638094466198</v>
      </c>
    </row>
    <row r="2153" spans="2:3" x14ac:dyDescent="0.75">
      <c r="B2153" s="250">
        <v>2090</v>
      </c>
      <c r="C2153" s="249">
        <v>145.72948753615756</v>
      </c>
    </row>
    <row r="2154" spans="2:3" x14ac:dyDescent="0.75">
      <c r="B2154" s="250">
        <v>2091</v>
      </c>
      <c r="C2154" s="249">
        <v>108.87156201080722</v>
      </c>
    </row>
    <row r="2155" spans="2:3" x14ac:dyDescent="0.75">
      <c r="B2155" s="250">
        <v>2092</v>
      </c>
      <c r="C2155" s="249">
        <v>124.77040913153132</v>
      </c>
    </row>
    <row r="2156" spans="2:3" x14ac:dyDescent="0.75">
      <c r="B2156" s="250">
        <v>2093</v>
      </c>
      <c r="C2156" s="249">
        <v>113.38650512342308</v>
      </c>
    </row>
    <row r="2157" spans="2:3" x14ac:dyDescent="0.75">
      <c r="B2157" s="250">
        <v>2094</v>
      </c>
      <c r="C2157" s="249">
        <v>90.442525700379903</v>
      </c>
    </row>
    <row r="2158" spans="2:3" x14ac:dyDescent="0.75">
      <c r="B2158" s="250">
        <v>2095</v>
      </c>
      <c r="C2158" s="249">
        <v>125.93217968783365</v>
      </c>
    </row>
    <row r="2159" spans="2:3" x14ac:dyDescent="0.75">
      <c r="B2159" s="250">
        <v>2096</v>
      </c>
      <c r="C2159" s="249">
        <v>156.82318023047648</v>
      </c>
    </row>
    <row r="2160" spans="2:3" x14ac:dyDescent="0.75">
      <c r="B2160" s="250">
        <v>2097</v>
      </c>
      <c r="C2160" s="249">
        <v>143.08540352898149</v>
      </c>
    </row>
    <row r="2161" spans="2:3" x14ac:dyDescent="0.75">
      <c r="B2161" s="250">
        <v>2098</v>
      </c>
      <c r="C2161" s="249">
        <v>152.79939755044342</v>
      </c>
    </row>
    <row r="2162" spans="2:3" x14ac:dyDescent="0.75">
      <c r="B2162" s="250">
        <v>2099</v>
      </c>
      <c r="C2162" s="249">
        <v>100.77499704544668</v>
      </c>
    </row>
    <row r="2163" spans="2:3" x14ac:dyDescent="0.75">
      <c r="B2163" s="250">
        <v>2100</v>
      </c>
      <c r="C2163" s="249">
        <v>97.570642595937755</v>
      </c>
    </row>
    <row r="2164" spans="2:3" x14ac:dyDescent="0.75">
      <c r="B2164" s="250">
        <v>2101</v>
      </c>
      <c r="C2164" s="249">
        <v>100.7489891350024</v>
      </c>
    </row>
    <row r="2165" spans="2:3" x14ac:dyDescent="0.75">
      <c r="B2165" s="250">
        <v>2102</v>
      </c>
      <c r="C2165" s="249">
        <v>130.93423702137952</v>
      </c>
    </row>
    <row r="2166" spans="2:3" x14ac:dyDescent="0.75">
      <c r="B2166" s="250">
        <v>2103</v>
      </c>
      <c r="C2166" s="249">
        <v>128.93745326477031</v>
      </c>
    </row>
    <row r="2167" spans="2:3" x14ac:dyDescent="0.75">
      <c r="B2167" s="250">
        <v>2104</v>
      </c>
      <c r="C2167" s="249">
        <v>104.82950754913728</v>
      </c>
    </row>
    <row r="2168" spans="2:3" x14ac:dyDescent="0.75">
      <c r="B2168" s="250">
        <v>2105</v>
      </c>
      <c r="C2168" s="249">
        <v>113.44269567135514</v>
      </c>
    </row>
    <row r="2169" spans="2:3" x14ac:dyDescent="0.75">
      <c r="B2169" s="250">
        <v>2106</v>
      </c>
      <c r="C2169" s="249">
        <v>167.08892526437501</v>
      </c>
    </row>
    <row r="2170" spans="2:3" x14ac:dyDescent="0.75">
      <c r="B2170" s="250">
        <v>2107</v>
      </c>
      <c r="C2170" s="249">
        <v>132.22620430747529</v>
      </c>
    </row>
    <row r="2171" spans="2:3" x14ac:dyDescent="0.75">
      <c r="B2171" s="250">
        <v>2108</v>
      </c>
      <c r="C2171" s="249">
        <v>138.81608463846916</v>
      </c>
    </row>
    <row r="2172" spans="2:3" x14ac:dyDescent="0.75">
      <c r="B2172" s="250">
        <v>2109</v>
      </c>
      <c r="C2172" s="249">
        <v>140.30781340565841</v>
      </c>
    </row>
    <row r="2173" spans="2:3" x14ac:dyDescent="0.75">
      <c r="B2173" s="250">
        <v>2110</v>
      </c>
      <c r="C2173" s="249">
        <v>110.6865915394603</v>
      </c>
    </row>
    <row r="2174" spans="2:3" x14ac:dyDescent="0.75">
      <c r="B2174" s="250">
        <v>2111</v>
      </c>
      <c r="C2174" s="249">
        <v>140.92365716494774</v>
      </c>
    </row>
    <row r="2175" spans="2:3" x14ac:dyDescent="0.75">
      <c r="B2175" s="250">
        <v>2112</v>
      </c>
      <c r="C2175" s="249">
        <v>103.50010329054781</v>
      </c>
    </row>
    <row r="2176" spans="2:3" x14ac:dyDescent="0.75">
      <c r="B2176" s="250">
        <v>2113</v>
      </c>
      <c r="C2176" s="249">
        <v>90.503379997628386</v>
      </c>
    </row>
    <row r="2177" spans="2:3" x14ac:dyDescent="0.75">
      <c r="B2177" s="250">
        <v>2114</v>
      </c>
      <c r="C2177" s="249">
        <v>108.4291152134044</v>
      </c>
    </row>
    <row r="2178" spans="2:3" x14ac:dyDescent="0.75">
      <c r="B2178" s="250">
        <v>2115</v>
      </c>
      <c r="C2178" s="249">
        <v>105.92907855813785</v>
      </c>
    </row>
    <row r="2179" spans="2:3" x14ac:dyDescent="0.75">
      <c r="B2179" s="250">
        <v>2116</v>
      </c>
      <c r="C2179" s="249">
        <v>115.31671506053793</v>
      </c>
    </row>
    <row r="2180" spans="2:3" x14ac:dyDescent="0.75">
      <c r="B2180" s="250">
        <v>2117</v>
      </c>
      <c r="C2180" s="249">
        <v>147.1363607060519</v>
      </c>
    </row>
    <row r="2181" spans="2:3" x14ac:dyDescent="0.75">
      <c r="B2181" s="250">
        <v>2118</v>
      </c>
      <c r="C2181" s="249">
        <v>127.34538310897354</v>
      </c>
    </row>
    <row r="2182" spans="2:3" x14ac:dyDescent="0.75">
      <c r="B2182" s="250">
        <v>2119</v>
      </c>
      <c r="C2182" s="249">
        <v>114.56484255541142</v>
      </c>
    </row>
    <row r="2183" spans="2:3" x14ac:dyDescent="0.75">
      <c r="B2183" s="250">
        <v>2120</v>
      </c>
      <c r="C2183" s="249">
        <v>122.84088105443784</v>
      </c>
    </row>
    <row r="2184" spans="2:3" x14ac:dyDescent="0.75">
      <c r="B2184" s="250">
        <v>2121</v>
      </c>
      <c r="C2184" s="249">
        <v>159.35626861545941</v>
      </c>
    </row>
    <row r="2185" spans="2:3" x14ac:dyDescent="0.75">
      <c r="B2185" s="250">
        <v>2122</v>
      </c>
      <c r="C2185" s="249">
        <v>117.6320805638276</v>
      </c>
    </row>
    <row r="2186" spans="2:3" x14ac:dyDescent="0.75">
      <c r="B2186" s="250">
        <v>2123</v>
      </c>
      <c r="C2186" s="249">
        <v>149.75197219630093</v>
      </c>
    </row>
    <row r="2187" spans="2:3" x14ac:dyDescent="0.75">
      <c r="B2187" s="250">
        <v>2124</v>
      </c>
      <c r="C2187" s="249">
        <v>110.04648121467812</v>
      </c>
    </row>
    <row r="2188" spans="2:3" x14ac:dyDescent="0.75">
      <c r="B2188" s="250">
        <v>2125</v>
      </c>
      <c r="C2188" s="249">
        <v>128.72789632509941</v>
      </c>
    </row>
    <row r="2189" spans="2:3" x14ac:dyDescent="0.75">
      <c r="B2189" s="250">
        <v>2126</v>
      </c>
      <c r="C2189" s="249">
        <v>126.92288731839601</v>
      </c>
    </row>
    <row r="2190" spans="2:3" x14ac:dyDescent="0.75">
      <c r="B2190" s="250">
        <v>2127</v>
      </c>
      <c r="C2190" s="249">
        <v>150.73304617386253</v>
      </c>
    </row>
    <row r="2191" spans="2:3" x14ac:dyDescent="0.75">
      <c r="B2191" s="250">
        <v>2128</v>
      </c>
      <c r="C2191" s="249">
        <v>107.08787275048628</v>
      </c>
    </row>
    <row r="2192" spans="2:3" x14ac:dyDescent="0.75">
      <c r="B2192" s="250">
        <v>2129</v>
      </c>
      <c r="C2192" s="249">
        <v>121.35620658676471</v>
      </c>
    </row>
    <row r="2193" spans="2:3" x14ac:dyDescent="0.75">
      <c r="B2193" s="250">
        <v>2130</v>
      </c>
      <c r="C2193" s="249">
        <v>89.060286965820424</v>
      </c>
    </row>
    <row r="2194" spans="2:3" x14ac:dyDescent="0.75">
      <c r="B2194" s="250">
        <v>2131</v>
      </c>
      <c r="C2194" s="249">
        <v>105.53181195378519</v>
      </c>
    </row>
    <row r="2195" spans="2:3" x14ac:dyDescent="0.75">
      <c r="B2195" s="250">
        <v>2132</v>
      </c>
      <c r="C2195" s="249">
        <v>156.12156520355336</v>
      </c>
    </row>
    <row r="2196" spans="2:3" x14ac:dyDescent="0.75">
      <c r="B2196" s="250">
        <v>2133</v>
      </c>
      <c r="C2196" s="249">
        <v>86.334612874263343</v>
      </c>
    </row>
    <row r="2197" spans="2:3" x14ac:dyDescent="0.75">
      <c r="B2197" s="250">
        <v>2134</v>
      </c>
      <c r="C2197" s="249">
        <v>97.870476087231864</v>
      </c>
    </row>
    <row r="2198" spans="2:3" x14ac:dyDescent="0.75">
      <c r="B2198" s="250">
        <v>2135</v>
      </c>
      <c r="C2198" s="249">
        <v>115.09191067528732</v>
      </c>
    </row>
    <row r="2199" spans="2:3" x14ac:dyDescent="0.75">
      <c r="B2199" s="250">
        <v>2136</v>
      </c>
      <c r="C2199" s="249">
        <v>106.71815634501779</v>
      </c>
    </row>
    <row r="2200" spans="2:3" x14ac:dyDescent="0.75">
      <c r="B2200" s="250">
        <v>2137</v>
      </c>
      <c r="C2200" s="249">
        <v>125.72275167256858</v>
      </c>
    </row>
    <row r="2201" spans="2:3" x14ac:dyDescent="0.75">
      <c r="B2201" s="250">
        <v>2138</v>
      </c>
      <c r="C2201" s="249">
        <v>126.76112954518985</v>
      </c>
    </row>
    <row r="2202" spans="2:3" x14ac:dyDescent="0.75">
      <c r="B2202" s="250">
        <v>2139</v>
      </c>
      <c r="C2202" s="249">
        <v>137.88020720167015</v>
      </c>
    </row>
    <row r="2203" spans="2:3" x14ac:dyDescent="0.75">
      <c r="B2203" s="250">
        <v>2140</v>
      </c>
      <c r="C2203" s="249">
        <v>118.7394804986298</v>
      </c>
    </row>
    <row r="2204" spans="2:3" x14ac:dyDescent="0.75">
      <c r="B2204" s="250">
        <v>2141</v>
      </c>
      <c r="C2204" s="249">
        <v>171.94958106359687</v>
      </c>
    </row>
    <row r="2205" spans="2:3" x14ac:dyDescent="0.75">
      <c r="B2205" s="250">
        <v>2142</v>
      </c>
      <c r="C2205" s="249">
        <v>101.61553060058137</v>
      </c>
    </row>
    <row r="2206" spans="2:3" x14ac:dyDescent="0.75">
      <c r="B2206" s="250">
        <v>2143</v>
      </c>
      <c r="C2206" s="249">
        <v>109.32120107290534</v>
      </c>
    </row>
    <row r="2207" spans="2:3" x14ac:dyDescent="0.75">
      <c r="B2207" s="250">
        <v>2144</v>
      </c>
      <c r="C2207" s="249">
        <v>125.74763740329327</v>
      </c>
    </row>
    <row r="2208" spans="2:3" x14ac:dyDescent="0.75">
      <c r="B2208" s="250">
        <v>2145</v>
      </c>
      <c r="C2208" s="249">
        <v>137.3573015633898</v>
      </c>
    </row>
    <row r="2209" spans="2:3" x14ac:dyDescent="0.75">
      <c r="B2209" s="250">
        <v>2146</v>
      </c>
      <c r="C2209" s="249">
        <v>127.09891709370837</v>
      </c>
    </row>
    <row r="2210" spans="2:3" x14ac:dyDescent="0.75">
      <c r="B2210" s="250">
        <v>2147</v>
      </c>
      <c r="C2210" s="249">
        <v>99.324006723312095</v>
      </c>
    </row>
    <row r="2211" spans="2:3" x14ac:dyDescent="0.75">
      <c r="B2211" s="250">
        <v>2148</v>
      </c>
      <c r="C2211" s="249">
        <v>101.487361471448</v>
      </c>
    </row>
    <row r="2212" spans="2:3" x14ac:dyDescent="0.75">
      <c r="B2212" s="250">
        <v>2149</v>
      </c>
      <c r="C2212" s="249">
        <v>138.09681955696848</v>
      </c>
    </row>
    <row r="2213" spans="2:3" x14ac:dyDescent="0.75">
      <c r="B2213" s="250">
        <v>2150</v>
      </c>
      <c r="C2213" s="249">
        <v>117.70440599015181</v>
      </c>
    </row>
    <row r="2214" spans="2:3" x14ac:dyDescent="0.75">
      <c r="B2214" s="250">
        <v>2151</v>
      </c>
      <c r="C2214" s="249">
        <v>130.86770329493726</v>
      </c>
    </row>
    <row r="2215" spans="2:3" x14ac:dyDescent="0.75">
      <c r="B2215" s="250">
        <v>2152</v>
      </c>
      <c r="C2215" s="249">
        <v>117.30760945368394</v>
      </c>
    </row>
    <row r="2216" spans="2:3" x14ac:dyDescent="0.75">
      <c r="B2216" s="250">
        <v>2153</v>
      </c>
      <c r="C2216" s="249">
        <v>152.14078522194617</v>
      </c>
    </row>
    <row r="2217" spans="2:3" x14ac:dyDescent="0.75">
      <c r="B2217" s="250">
        <v>2154</v>
      </c>
      <c r="C2217" s="249">
        <v>104.7986085117962</v>
      </c>
    </row>
    <row r="2218" spans="2:3" x14ac:dyDescent="0.75">
      <c r="B2218" s="250">
        <v>2155</v>
      </c>
      <c r="C2218" s="249">
        <v>139.99903843974801</v>
      </c>
    </row>
    <row r="2219" spans="2:3" x14ac:dyDescent="0.75">
      <c r="B2219" s="250">
        <v>2156</v>
      </c>
      <c r="C2219" s="249">
        <v>125.5408238274112</v>
      </c>
    </row>
    <row r="2220" spans="2:3" x14ac:dyDescent="0.75">
      <c r="B2220" s="250">
        <v>2157</v>
      </c>
      <c r="C2220" s="249">
        <v>115.34142401855058</v>
      </c>
    </row>
    <row r="2221" spans="2:3" x14ac:dyDescent="0.75">
      <c r="B2221" s="250">
        <v>2158</v>
      </c>
      <c r="C2221" s="249">
        <v>114.2520266627496</v>
      </c>
    </row>
    <row r="2222" spans="2:3" x14ac:dyDescent="0.75">
      <c r="B2222" s="250">
        <v>2159</v>
      </c>
      <c r="C2222" s="249">
        <v>131.59763767969952</v>
      </c>
    </row>
    <row r="2223" spans="2:3" x14ac:dyDescent="0.75">
      <c r="B2223" s="250">
        <v>2160</v>
      </c>
      <c r="C2223" s="249">
        <v>97.642433941509211</v>
      </c>
    </row>
    <row r="2224" spans="2:3" x14ac:dyDescent="0.75">
      <c r="B2224" s="250">
        <v>2161</v>
      </c>
      <c r="C2224" s="249">
        <v>65.899556348245497</v>
      </c>
    </row>
    <row r="2225" spans="2:3" x14ac:dyDescent="0.75">
      <c r="B2225" s="250">
        <v>2162</v>
      </c>
      <c r="C2225" s="249">
        <v>101.40760054477586</v>
      </c>
    </row>
    <row r="2226" spans="2:3" x14ac:dyDescent="0.75">
      <c r="B2226" s="250">
        <v>2163</v>
      </c>
      <c r="C2226" s="249">
        <v>87.927885160298572</v>
      </c>
    </row>
    <row r="2227" spans="2:3" x14ac:dyDescent="0.75">
      <c r="B2227" s="250">
        <v>2164</v>
      </c>
      <c r="C2227" s="249">
        <v>127.42195341918375</v>
      </c>
    </row>
    <row r="2228" spans="2:3" x14ac:dyDescent="0.75">
      <c r="B2228" s="250">
        <v>2165</v>
      </c>
      <c r="C2228" s="249">
        <v>141.11633700376535</v>
      </c>
    </row>
    <row r="2229" spans="2:3" x14ac:dyDescent="0.75">
      <c r="B2229" s="250">
        <v>2166</v>
      </c>
      <c r="C2229" s="249">
        <v>74.5693688599099</v>
      </c>
    </row>
    <row r="2230" spans="2:3" x14ac:dyDescent="0.75">
      <c r="B2230" s="250">
        <v>2167</v>
      </c>
      <c r="C2230" s="249">
        <v>85.733287027858267</v>
      </c>
    </row>
    <row r="2231" spans="2:3" x14ac:dyDescent="0.75">
      <c r="B2231" s="250">
        <v>2168</v>
      </c>
      <c r="C2231" s="249">
        <v>113.23406664521251</v>
      </c>
    </row>
    <row r="2232" spans="2:3" x14ac:dyDescent="0.75">
      <c r="B2232" s="250">
        <v>2169</v>
      </c>
      <c r="C2232" s="249">
        <v>133.19563615119239</v>
      </c>
    </row>
    <row r="2233" spans="2:3" x14ac:dyDescent="0.75">
      <c r="B2233" s="250">
        <v>2170</v>
      </c>
      <c r="C2233" s="249">
        <v>117.18867969323348</v>
      </c>
    </row>
    <row r="2234" spans="2:3" x14ac:dyDescent="0.75">
      <c r="B2234" s="250">
        <v>2171</v>
      </c>
      <c r="C2234" s="249">
        <v>161.65699888623186</v>
      </c>
    </row>
    <row r="2235" spans="2:3" x14ac:dyDescent="0.75">
      <c r="B2235" s="250">
        <v>2172</v>
      </c>
      <c r="C2235" s="249">
        <v>140.64571919596213</v>
      </c>
    </row>
    <row r="2236" spans="2:3" x14ac:dyDescent="0.75">
      <c r="B2236" s="250">
        <v>2173</v>
      </c>
      <c r="C2236" s="249">
        <v>111.65645228083051</v>
      </c>
    </row>
    <row r="2237" spans="2:3" x14ac:dyDescent="0.75">
      <c r="B2237" s="250">
        <v>2174</v>
      </c>
      <c r="C2237" s="249">
        <v>89.600518684896059</v>
      </c>
    </row>
    <row r="2238" spans="2:3" x14ac:dyDescent="0.75">
      <c r="B2238" s="250">
        <v>2175</v>
      </c>
      <c r="C2238" s="249">
        <v>70.754984785271915</v>
      </c>
    </row>
    <row r="2239" spans="2:3" x14ac:dyDescent="0.75">
      <c r="B2239" s="250">
        <v>2176</v>
      </c>
      <c r="C2239" s="249">
        <v>60.620581273289865</v>
      </c>
    </row>
    <row r="2240" spans="2:3" x14ac:dyDescent="0.75">
      <c r="B2240" s="250">
        <v>2177</v>
      </c>
      <c r="C2240" s="249">
        <v>141.37067506021424</v>
      </c>
    </row>
    <row r="2241" spans="2:3" x14ac:dyDescent="0.75">
      <c r="B2241" s="250">
        <v>2178</v>
      </c>
      <c r="C2241" s="249">
        <v>86.163469909662325</v>
      </c>
    </row>
    <row r="2242" spans="2:3" x14ac:dyDescent="0.75">
      <c r="B2242" s="250">
        <v>2179</v>
      </c>
      <c r="C2242" s="249">
        <v>88.7171816744208</v>
      </c>
    </row>
    <row r="2243" spans="2:3" x14ac:dyDescent="0.75">
      <c r="B2243" s="250">
        <v>2180</v>
      </c>
      <c r="C2243" s="249">
        <v>104.0288340068948</v>
      </c>
    </row>
    <row r="2244" spans="2:3" x14ac:dyDescent="0.75">
      <c r="B2244" s="250">
        <v>2181</v>
      </c>
      <c r="C2244" s="249">
        <v>93.640348520988127</v>
      </c>
    </row>
    <row r="2245" spans="2:3" x14ac:dyDescent="0.75">
      <c r="B2245" s="250">
        <v>2182</v>
      </c>
      <c r="C2245" s="249">
        <v>150.05687625022532</v>
      </c>
    </row>
    <row r="2246" spans="2:3" x14ac:dyDescent="0.75">
      <c r="B2246" s="250">
        <v>2183</v>
      </c>
      <c r="C2246" s="249">
        <v>151.97917183884732</v>
      </c>
    </row>
    <row r="2247" spans="2:3" x14ac:dyDescent="0.75">
      <c r="B2247" s="250">
        <v>2184</v>
      </c>
      <c r="C2247" s="249">
        <v>142.59152258790266</v>
      </c>
    </row>
    <row r="2248" spans="2:3" x14ac:dyDescent="0.75">
      <c r="B2248" s="250">
        <v>2185</v>
      </c>
      <c r="C2248" s="249">
        <v>123.11945612496768</v>
      </c>
    </row>
    <row r="2249" spans="2:3" x14ac:dyDescent="0.75">
      <c r="B2249" s="250">
        <v>2186</v>
      </c>
      <c r="C2249" s="249">
        <v>94.252860169047892</v>
      </c>
    </row>
    <row r="2250" spans="2:3" x14ac:dyDescent="0.75">
      <c r="B2250" s="250">
        <v>2187</v>
      </c>
      <c r="C2250" s="249">
        <v>129.4140397122126</v>
      </c>
    </row>
    <row r="2251" spans="2:3" x14ac:dyDescent="0.75">
      <c r="B2251" s="250">
        <v>2188</v>
      </c>
      <c r="C2251" s="249">
        <v>74.543828250461615</v>
      </c>
    </row>
    <row r="2252" spans="2:3" x14ac:dyDescent="0.75">
      <c r="B2252" s="250">
        <v>2189</v>
      </c>
      <c r="C2252" s="249">
        <v>116.87650240038219</v>
      </c>
    </row>
    <row r="2253" spans="2:3" x14ac:dyDescent="0.75">
      <c r="B2253" s="250">
        <v>2190</v>
      </c>
      <c r="C2253" s="249">
        <v>134.3703850190422</v>
      </c>
    </row>
    <row r="2254" spans="2:3" x14ac:dyDescent="0.75">
      <c r="B2254" s="250">
        <v>2191</v>
      </c>
      <c r="C2254" s="249">
        <v>85.966658139913733</v>
      </c>
    </row>
    <row r="2255" spans="2:3" x14ac:dyDescent="0.75">
      <c r="B2255" s="250">
        <v>2192</v>
      </c>
      <c r="C2255" s="249">
        <v>150.77769721686673</v>
      </c>
    </row>
    <row r="2256" spans="2:3" x14ac:dyDescent="0.75">
      <c r="B2256" s="250">
        <v>2193</v>
      </c>
      <c r="C2256" s="249">
        <v>93.750055772933621</v>
      </c>
    </row>
    <row r="2257" spans="2:3" x14ac:dyDescent="0.75">
      <c r="B2257" s="250">
        <v>2194</v>
      </c>
      <c r="C2257" s="249">
        <v>85.307144930806629</v>
      </c>
    </row>
    <row r="2258" spans="2:3" x14ac:dyDescent="0.75">
      <c r="B2258" s="250">
        <v>2195</v>
      </c>
      <c r="C2258" s="249">
        <v>152.80718844629047</v>
      </c>
    </row>
    <row r="2259" spans="2:3" x14ac:dyDescent="0.75">
      <c r="B2259" s="250">
        <v>2196</v>
      </c>
      <c r="C2259" s="249">
        <v>125.91655225527195</v>
      </c>
    </row>
    <row r="2260" spans="2:3" x14ac:dyDescent="0.75">
      <c r="B2260" s="250">
        <v>2197</v>
      </c>
      <c r="C2260" s="249">
        <v>117.94072368009272</v>
      </c>
    </row>
    <row r="2261" spans="2:3" x14ac:dyDescent="0.75">
      <c r="B2261" s="250">
        <v>2198</v>
      </c>
      <c r="C2261" s="249">
        <v>105.6983160278847</v>
      </c>
    </row>
    <row r="2262" spans="2:3" x14ac:dyDescent="0.75">
      <c r="B2262" s="250">
        <v>2199</v>
      </c>
      <c r="C2262" s="249">
        <v>143.93124010831087</v>
      </c>
    </row>
    <row r="2263" spans="2:3" x14ac:dyDescent="0.75">
      <c r="B2263" s="250">
        <v>2200</v>
      </c>
      <c r="C2263" s="249">
        <v>169.40949787917074</v>
      </c>
    </row>
    <row r="2264" spans="2:3" x14ac:dyDescent="0.75">
      <c r="B2264" s="250">
        <v>2201</v>
      </c>
      <c r="C2264" s="249">
        <v>148.62925445963242</v>
      </c>
    </row>
    <row r="2265" spans="2:3" x14ac:dyDescent="0.75">
      <c r="B2265" s="250">
        <v>2202</v>
      </c>
      <c r="C2265" s="249">
        <v>110.96626290889201</v>
      </c>
    </row>
    <row r="2266" spans="2:3" x14ac:dyDescent="0.75">
      <c r="B2266" s="250">
        <v>2203</v>
      </c>
      <c r="C2266" s="249">
        <v>98.854554857770154</v>
      </c>
    </row>
    <row r="2267" spans="2:3" x14ac:dyDescent="0.75">
      <c r="B2267" s="250">
        <v>2204</v>
      </c>
      <c r="C2267" s="249">
        <v>150.07970094380357</v>
      </c>
    </row>
    <row r="2268" spans="2:3" x14ac:dyDescent="0.75">
      <c r="B2268" s="250">
        <v>2205</v>
      </c>
      <c r="C2268" s="249">
        <v>82.699384044995327</v>
      </c>
    </row>
    <row r="2269" spans="2:3" x14ac:dyDescent="0.75">
      <c r="B2269" s="250">
        <v>2206</v>
      </c>
      <c r="C2269" s="249">
        <v>97.372331459516232</v>
      </c>
    </row>
    <row r="2270" spans="2:3" x14ac:dyDescent="0.75">
      <c r="B2270" s="250">
        <v>2207</v>
      </c>
      <c r="C2270" s="249">
        <v>143.47792641264553</v>
      </c>
    </row>
    <row r="2271" spans="2:3" x14ac:dyDescent="0.75">
      <c r="B2271" s="250">
        <v>2208</v>
      </c>
      <c r="C2271" s="249">
        <v>91.927904483871799</v>
      </c>
    </row>
    <row r="2272" spans="2:3" x14ac:dyDescent="0.75">
      <c r="B2272" s="250">
        <v>2209</v>
      </c>
      <c r="C2272" s="249">
        <v>100.33405058875195</v>
      </c>
    </row>
    <row r="2273" spans="2:3" x14ac:dyDescent="0.75">
      <c r="B2273" s="250">
        <v>2210</v>
      </c>
      <c r="C2273" s="249">
        <v>128.35423680005238</v>
      </c>
    </row>
    <row r="2274" spans="2:3" x14ac:dyDescent="0.75">
      <c r="B2274" s="250">
        <v>2211</v>
      </c>
      <c r="C2274" s="249">
        <v>135.19485851188369</v>
      </c>
    </row>
    <row r="2275" spans="2:3" x14ac:dyDescent="0.75">
      <c r="B2275" s="250">
        <v>2212</v>
      </c>
      <c r="C2275" s="249">
        <v>118.38611283157188</v>
      </c>
    </row>
    <row r="2276" spans="2:3" x14ac:dyDescent="0.75">
      <c r="B2276" s="250">
        <v>2213</v>
      </c>
      <c r="C2276" s="249">
        <v>109.89784039435982</v>
      </c>
    </row>
    <row r="2277" spans="2:3" x14ac:dyDescent="0.75">
      <c r="B2277" s="250">
        <v>2214</v>
      </c>
      <c r="C2277" s="249">
        <v>152.4414242416081</v>
      </c>
    </row>
    <row r="2278" spans="2:3" x14ac:dyDescent="0.75">
      <c r="B2278" s="250">
        <v>2215</v>
      </c>
      <c r="C2278" s="249">
        <v>135.09873362630432</v>
      </c>
    </row>
    <row r="2279" spans="2:3" x14ac:dyDescent="0.75">
      <c r="B2279" s="250">
        <v>2216</v>
      </c>
      <c r="C2279" s="249">
        <v>138.29778566257153</v>
      </c>
    </row>
    <row r="2280" spans="2:3" x14ac:dyDescent="0.75">
      <c r="B2280" s="250">
        <v>2217</v>
      </c>
      <c r="C2280" s="249">
        <v>125.87903695800298</v>
      </c>
    </row>
    <row r="2281" spans="2:3" x14ac:dyDescent="0.75">
      <c r="B2281" s="250">
        <v>2218</v>
      </c>
      <c r="C2281" s="249">
        <v>103.88901561231782</v>
      </c>
    </row>
    <row r="2282" spans="2:3" x14ac:dyDescent="0.75">
      <c r="B2282" s="250">
        <v>2219</v>
      </c>
      <c r="C2282" s="249">
        <v>102.40309181883555</v>
      </c>
    </row>
    <row r="2283" spans="2:3" x14ac:dyDescent="0.75">
      <c r="B2283" s="250">
        <v>2220</v>
      </c>
      <c r="C2283" s="249">
        <v>104.12086167928045</v>
      </c>
    </row>
    <row r="2284" spans="2:3" x14ac:dyDescent="0.75">
      <c r="B2284" s="250">
        <v>2221</v>
      </c>
      <c r="C2284" s="249">
        <v>153.79772931968787</v>
      </c>
    </row>
    <row r="2285" spans="2:3" x14ac:dyDescent="0.75">
      <c r="B2285" s="250">
        <v>2222</v>
      </c>
      <c r="C2285" s="249">
        <v>121.52006222262729</v>
      </c>
    </row>
    <row r="2286" spans="2:3" x14ac:dyDescent="0.75">
      <c r="B2286" s="250">
        <v>2223</v>
      </c>
      <c r="C2286" s="249">
        <v>142.13350737812655</v>
      </c>
    </row>
    <row r="2287" spans="2:3" x14ac:dyDescent="0.75">
      <c r="B2287" s="250">
        <v>2224</v>
      </c>
      <c r="C2287" s="249">
        <v>136.73944256039826</v>
      </c>
    </row>
    <row r="2288" spans="2:3" x14ac:dyDescent="0.75">
      <c r="B2288" s="250">
        <v>2225</v>
      </c>
      <c r="C2288" s="249">
        <v>116.69108216874304</v>
      </c>
    </row>
    <row r="2289" spans="2:3" x14ac:dyDescent="0.75">
      <c r="B2289" s="250">
        <v>2226</v>
      </c>
      <c r="C2289" s="249">
        <v>143.37368907969619</v>
      </c>
    </row>
    <row r="2290" spans="2:3" x14ac:dyDescent="0.75">
      <c r="B2290" s="250">
        <v>2227</v>
      </c>
      <c r="C2290" s="249">
        <v>80.034425816023003</v>
      </c>
    </row>
    <row r="2291" spans="2:3" x14ac:dyDescent="0.75">
      <c r="B2291" s="250">
        <v>2228</v>
      </c>
      <c r="C2291" s="249">
        <v>150.98961380262423</v>
      </c>
    </row>
    <row r="2292" spans="2:3" x14ac:dyDescent="0.75">
      <c r="B2292" s="250">
        <v>2229</v>
      </c>
      <c r="C2292" s="249">
        <v>97.156911086962268</v>
      </c>
    </row>
    <row r="2293" spans="2:3" x14ac:dyDescent="0.75">
      <c r="B2293" s="250">
        <v>2230</v>
      </c>
      <c r="C2293" s="249">
        <v>104.81059780662082</v>
      </c>
    </row>
    <row r="2294" spans="2:3" x14ac:dyDescent="0.75">
      <c r="B2294" s="250">
        <v>2231</v>
      </c>
      <c r="C2294" s="249">
        <v>103.97717018326679</v>
      </c>
    </row>
    <row r="2295" spans="2:3" x14ac:dyDescent="0.75">
      <c r="B2295" s="250">
        <v>2232</v>
      </c>
      <c r="C2295" s="249">
        <v>90.965639409225474</v>
      </c>
    </row>
    <row r="2296" spans="2:3" x14ac:dyDescent="0.75">
      <c r="B2296" s="250">
        <v>2233</v>
      </c>
      <c r="C2296" s="249">
        <v>142.20349039660167</v>
      </c>
    </row>
    <row r="2297" spans="2:3" x14ac:dyDescent="0.75">
      <c r="B2297" s="250">
        <v>2234</v>
      </c>
      <c r="C2297" s="249">
        <v>119.53339987047573</v>
      </c>
    </row>
    <row r="2298" spans="2:3" x14ac:dyDescent="0.75">
      <c r="B2298" s="250">
        <v>2235</v>
      </c>
      <c r="C2298" s="249">
        <v>122.57718973827407</v>
      </c>
    </row>
    <row r="2299" spans="2:3" x14ac:dyDescent="0.75">
      <c r="B2299" s="250">
        <v>2236</v>
      </c>
      <c r="C2299" s="249">
        <v>126.56876894766904</v>
      </c>
    </row>
    <row r="2300" spans="2:3" x14ac:dyDescent="0.75">
      <c r="B2300" s="250">
        <v>2237</v>
      </c>
      <c r="C2300" s="249">
        <v>84.619033054617944</v>
      </c>
    </row>
    <row r="2301" spans="2:3" x14ac:dyDescent="0.75">
      <c r="B2301" s="250">
        <v>2238</v>
      </c>
      <c r="C2301" s="249">
        <v>115.37592010494247</v>
      </c>
    </row>
    <row r="2302" spans="2:3" x14ac:dyDescent="0.75">
      <c r="B2302" s="250">
        <v>2239</v>
      </c>
      <c r="C2302" s="249">
        <v>118.90800615423075</v>
      </c>
    </row>
    <row r="2303" spans="2:3" x14ac:dyDescent="0.75">
      <c r="B2303" s="250">
        <v>2240</v>
      </c>
      <c r="C2303" s="249">
        <v>113.50212035474118</v>
      </c>
    </row>
    <row r="2304" spans="2:3" x14ac:dyDescent="0.75">
      <c r="B2304" s="250">
        <v>2241</v>
      </c>
      <c r="C2304" s="249">
        <v>75.075352429234698</v>
      </c>
    </row>
    <row r="2305" spans="2:3" x14ac:dyDescent="0.75">
      <c r="B2305" s="250">
        <v>2242</v>
      </c>
      <c r="C2305" s="249">
        <v>122.15985847235332</v>
      </c>
    </row>
    <row r="2306" spans="2:3" x14ac:dyDescent="0.75">
      <c r="B2306" s="250">
        <v>2243</v>
      </c>
      <c r="C2306" s="249">
        <v>137.77004996170893</v>
      </c>
    </row>
    <row r="2307" spans="2:3" x14ac:dyDescent="0.75">
      <c r="B2307" s="250">
        <v>2244</v>
      </c>
      <c r="C2307" s="249">
        <v>123.48244374806366</v>
      </c>
    </row>
    <row r="2308" spans="2:3" x14ac:dyDescent="0.75">
      <c r="B2308" s="250">
        <v>2245</v>
      </c>
      <c r="C2308" s="249">
        <v>121.45204716784244</v>
      </c>
    </row>
    <row r="2309" spans="2:3" x14ac:dyDescent="0.75">
      <c r="B2309" s="250">
        <v>2246</v>
      </c>
      <c r="C2309" s="249">
        <v>92.977447087416692</v>
      </c>
    </row>
    <row r="2310" spans="2:3" x14ac:dyDescent="0.75">
      <c r="B2310" s="250">
        <v>2247</v>
      </c>
      <c r="C2310" s="249">
        <v>123.20634567117284</v>
      </c>
    </row>
    <row r="2311" spans="2:3" x14ac:dyDescent="0.75">
      <c r="B2311" s="250">
        <v>2248</v>
      </c>
      <c r="C2311" s="249">
        <v>111.93129422226008</v>
      </c>
    </row>
    <row r="2312" spans="2:3" x14ac:dyDescent="0.75">
      <c r="B2312" s="250">
        <v>2249</v>
      </c>
      <c r="C2312" s="249">
        <v>141.18488942188361</v>
      </c>
    </row>
    <row r="2313" spans="2:3" x14ac:dyDescent="0.75">
      <c r="B2313" s="250">
        <v>2250</v>
      </c>
      <c r="C2313" s="249">
        <v>102.32924030178165</v>
      </c>
    </row>
    <row r="2314" spans="2:3" x14ac:dyDescent="0.75">
      <c r="B2314" s="250">
        <v>2251</v>
      </c>
      <c r="C2314" s="249">
        <v>90.815541326272864</v>
      </c>
    </row>
    <row r="2315" spans="2:3" x14ac:dyDescent="0.75">
      <c r="B2315" s="250">
        <v>2252</v>
      </c>
      <c r="C2315" s="249">
        <v>139.32982396201157</v>
      </c>
    </row>
    <row r="2316" spans="2:3" x14ac:dyDescent="0.75">
      <c r="B2316" s="250">
        <v>2253</v>
      </c>
      <c r="C2316" s="249">
        <v>145.48207728693282</v>
      </c>
    </row>
    <row r="2317" spans="2:3" x14ac:dyDescent="0.75">
      <c r="B2317" s="250">
        <v>2254</v>
      </c>
      <c r="C2317" s="249">
        <v>108.26029248616503</v>
      </c>
    </row>
    <row r="2318" spans="2:3" x14ac:dyDescent="0.75">
      <c r="B2318" s="250">
        <v>2255</v>
      </c>
      <c r="C2318" s="249">
        <v>136.1528609244464</v>
      </c>
    </row>
    <row r="2319" spans="2:3" x14ac:dyDescent="0.75">
      <c r="B2319" s="250">
        <v>2256</v>
      </c>
      <c r="C2319" s="249">
        <v>118.37947944172356</v>
      </c>
    </row>
    <row r="2320" spans="2:3" x14ac:dyDescent="0.75">
      <c r="B2320" s="250">
        <v>2257</v>
      </c>
      <c r="C2320" s="249">
        <v>79.504534092791957</v>
      </c>
    </row>
    <row r="2321" spans="2:3" x14ac:dyDescent="0.75">
      <c r="B2321" s="250">
        <v>2258</v>
      </c>
      <c r="C2321" s="249">
        <v>104.57372653176051</v>
      </c>
    </row>
    <row r="2322" spans="2:3" x14ac:dyDescent="0.75">
      <c r="B2322" s="250">
        <v>2259</v>
      </c>
      <c r="C2322" s="249">
        <v>135.31871871209458</v>
      </c>
    </row>
    <row r="2323" spans="2:3" x14ac:dyDescent="0.75">
      <c r="B2323" s="250">
        <v>2260</v>
      </c>
      <c r="C2323" s="249">
        <v>119.92127650413386</v>
      </c>
    </row>
    <row r="2324" spans="2:3" x14ac:dyDescent="0.75">
      <c r="B2324" s="250">
        <v>2261</v>
      </c>
      <c r="C2324" s="249">
        <v>124.92583895007486</v>
      </c>
    </row>
    <row r="2325" spans="2:3" x14ac:dyDescent="0.75">
      <c r="B2325" s="250">
        <v>2262</v>
      </c>
      <c r="C2325" s="249">
        <v>177.3033349253333</v>
      </c>
    </row>
    <row r="2326" spans="2:3" x14ac:dyDescent="0.75">
      <c r="B2326" s="250">
        <v>2263</v>
      </c>
      <c r="C2326" s="249">
        <v>102.08732291958786</v>
      </c>
    </row>
    <row r="2327" spans="2:3" x14ac:dyDescent="0.75">
      <c r="B2327" s="250">
        <v>2264</v>
      </c>
      <c r="C2327" s="249">
        <v>85.136841102834111</v>
      </c>
    </row>
    <row r="2328" spans="2:3" x14ac:dyDescent="0.75">
      <c r="B2328" s="250">
        <v>2265</v>
      </c>
      <c r="C2328" s="249">
        <v>126.2250126687486</v>
      </c>
    </row>
    <row r="2329" spans="2:3" x14ac:dyDescent="0.75">
      <c r="B2329" s="250">
        <v>2266</v>
      </c>
      <c r="C2329" s="249">
        <v>96.573007639430671</v>
      </c>
    </row>
    <row r="2330" spans="2:3" x14ac:dyDescent="0.75">
      <c r="B2330" s="250">
        <v>2267</v>
      </c>
      <c r="C2330" s="249">
        <v>87.933500046425891</v>
      </c>
    </row>
    <row r="2331" spans="2:3" x14ac:dyDescent="0.75">
      <c r="B2331" s="250">
        <v>2268</v>
      </c>
      <c r="C2331" s="249">
        <v>117.72617197559393</v>
      </c>
    </row>
    <row r="2332" spans="2:3" x14ac:dyDescent="0.75">
      <c r="B2332" s="250">
        <v>2269</v>
      </c>
      <c r="C2332" s="249">
        <v>100.12558476699145</v>
      </c>
    </row>
    <row r="2333" spans="2:3" x14ac:dyDescent="0.75">
      <c r="B2333" s="250">
        <v>2270</v>
      </c>
      <c r="C2333" s="249">
        <v>75.747126881128551</v>
      </c>
    </row>
    <row r="2334" spans="2:3" x14ac:dyDescent="0.75">
      <c r="B2334" s="250">
        <v>2271</v>
      </c>
      <c r="C2334" s="249">
        <v>126.86424300423469</v>
      </c>
    </row>
    <row r="2335" spans="2:3" x14ac:dyDescent="0.75">
      <c r="B2335" s="250">
        <v>2272</v>
      </c>
      <c r="C2335" s="249">
        <v>70.612115321720793</v>
      </c>
    </row>
    <row r="2336" spans="2:3" x14ac:dyDescent="0.75">
      <c r="B2336" s="250">
        <v>2273</v>
      </c>
      <c r="C2336" s="249">
        <v>103.86395035616906</v>
      </c>
    </row>
    <row r="2337" spans="2:3" x14ac:dyDescent="0.75">
      <c r="B2337" s="250">
        <v>2274</v>
      </c>
      <c r="C2337" s="249">
        <v>126.19422761009069</v>
      </c>
    </row>
    <row r="2338" spans="2:3" x14ac:dyDescent="0.75">
      <c r="B2338" s="250">
        <v>2275</v>
      </c>
      <c r="C2338" s="249">
        <v>113.62814493747189</v>
      </c>
    </row>
    <row r="2339" spans="2:3" x14ac:dyDescent="0.75">
      <c r="B2339" s="250">
        <v>2276</v>
      </c>
      <c r="C2339" s="249">
        <v>152.7697385055136</v>
      </c>
    </row>
    <row r="2340" spans="2:3" x14ac:dyDescent="0.75">
      <c r="B2340" s="250">
        <v>2277</v>
      </c>
      <c r="C2340" s="249">
        <v>122.00168709106859</v>
      </c>
    </row>
    <row r="2341" spans="2:3" x14ac:dyDescent="0.75">
      <c r="B2341" s="250">
        <v>2278</v>
      </c>
      <c r="C2341" s="249">
        <v>123.30813886537697</v>
      </c>
    </row>
    <row r="2342" spans="2:3" x14ac:dyDescent="0.75">
      <c r="B2342" s="250">
        <v>2279</v>
      </c>
      <c r="C2342" s="249">
        <v>113.15486456030918</v>
      </c>
    </row>
    <row r="2343" spans="2:3" x14ac:dyDescent="0.75">
      <c r="B2343" s="250">
        <v>2280</v>
      </c>
      <c r="C2343" s="249">
        <v>142.62228241001992</v>
      </c>
    </row>
    <row r="2344" spans="2:3" x14ac:dyDescent="0.75">
      <c r="B2344" s="250">
        <v>2281</v>
      </c>
      <c r="C2344" s="249">
        <v>85.766215119848098</v>
      </c>
    </row>
    <row r="2345" spans="2:3" x14ac:dyDescent="0.75">
      <c r="B2345" s="250">
        <v>2282</v>
      </c>
      <c r="C2345" s="249">
        <v>111.06941938656638</v>
      </c>
    </row>
    <row r="2346" spans="2:3" x14ac:dyDescent="0.75">
      <c r="B2346" s="250">
        <v>2283</v>
      </c>
      <c r="C2346" s="249">
        <v>107.92646157925671</v>
      </c>
    </row>
    <row r="2347" spans="2:3" x14ac:dyDescent="0.75">
      <c r="B2347" s="250">
        <v>2284</v>
      </c>
      <c r="C2347" s="249">
        <v>101.87272954407494</v>
      </c>
    </row>
    <row r="2348" spans="2:3" x14ac:dyDescent="0.75">
      <c r="B2348" s="250">
        <v>2285</v>
      </c>
      <c r="C2348" s="249">
        <v>114.24550213542338</v>
      </c>
    </row>
    <row r="2349" spans="2:3" x14ac:dyDescent="0.75">
      <c r="B2349" s="250">
        <v>2286</v>
      </c>
      <c r="C2349" s="249">
        <v>86.230406698706716</v>
      </c>
    </row>
    <row r="2350" spans="2:3" x14ac:dyDescent="0.75">
      <c r="B2350" s="250">
        <v>2287</v>
      </c>
      <c r="C2350" s="249">
        <v>84.682073689980342</v>
      </c>
    </row>
    <row r="2351" spans="2:3" x14ac:dyDescent="0.75">
      <c r="B2351" s="250">
        <v>2288</v>
      </c>
      <c r="C2351" s="249">
        <v>113.22063474814746</v>
      </c>
    </row>
    <row r="2352" spans="2:3" x14ac:dyDescent="0.75">
      <c r="B2352" s="250">
        <v>2289</v>
      </c>
      <c r="C2352" s="249">
        <v>159.47561310986961</v>
      </c>
    </row>
    <row r="2353" spans="2:3" x14ac:dyDescent="0.75">
      <c r="B2353" s="250">
        <v>2290</v>
      </c>
      <c r="C2353" s="249">
        <v>108.48259351894008</v>
      </c>
    </row>
    <row r="2354" spans="2:3" x14ac:dyDescent="0.75">
      <c r="B2354" s="250">
        <v>2291</v>
      </c>
      <c r="C2354" s="249">
        <v>123.53642027492647</v>
      </c>
    </row>
    <row r="2355" spans="2:3" x14ac:dyDescent="0.75">
      <c r="B2355" s="250">
        <v>2292</v>
      </c>
      <c r="C2355" s="249">
        <v>94.243445312987404</v>
      </c>
    </row>
    <row r="2356" spans="2:3" x14ac:dyDescent="0.75">
      <c r="B2356" s="250">
        <v>2293</v>
      </c>
      <c r="C2356" s="249">
        <v>142.2519401444907</v>
      </c>
    </row>
    <row r="2357" spans="2:3" x14ac:dyDescent="0.75">
      <c r="B2357" s="250">
        <v>2294</v>
      </c>
      <c r="C2357" s="249">
        <v>110.39588780282595</v>
      </c>
    </row>
    <row r="2358" spans="2:3" x14ac:dyDescent="0.75">
      <c r="B2358" s="250">
        <v>2295</v>
      </c>
      <c r="C2358" s="249">
        <v>110.86187710029044</v>
      </c>
    </row>
    <row r="2359" spans="2:3" x14ac:dyDescent="0.75">
      <c r="B2359" s="250">
        <v>2296</v>
      </c>
      <c r="C2359" s="249">
        <v>73.945751983521859</v>
      </c>
    </row>
    <row r="2360" spans="2:3" x14ac:dyDescent="0.75">
      <c r="B2360" s="250">
        <v>2297</v>
      </c>
      <c r="C2360" s="249">
        <v>88.857963020812093</v>
      </c>
    </row>
    <row r="2361" spans="2:3" x14ac:dyDescent="0.75">
      <c r="B2361" s="250">
        <v>2298</v>
      </c>
      <c r="C2361" s="249">
        <v>159.32980396182205</v>
      </c>
    </row>
    <row r="2362" spans="2:3" x14ac:dyDescent="0.75">
      <c r="B2362" s="250">
        <v>2299</v>
      </c>
      <c r="C2362" s="249">
        <v>78.354913679470087</v>
      </c>
    </row>
    <row r="2363" spans="2:3" x14ac:dyDescent="0.75">
      <c r="B2363" s="250">
        <v>2300</v>
      </c>
      <c r="C2363" s="249">
        <v>146.6092445938377</v>
      </c>
    </row>
    <row r="2364" spans="2:3" x14ac:dyDescent="0.75">
      <c r="B2364" s="250">
        <v>2301</v>
      </c>
      <c r="C2364" s="249">
        <v>117.98907814887674</v>
      </c>
    </row>
    <row r="2365" spans="2:3" x14ac:dyDescent="0.75">
      <c r="B2365" s="250">
        <v>2302</v>
      </c>
      <c r="C2365" s="249">
        <v>110.42413725237478</v>
      </c>
    </row>
    <row r="2366" spans="2:3" x14ac:dyDescent="0.75">
      <c r="B2366" s="250">
        <v>2303</v>
      </c>
      <c r="C2366" s="249">
        <v>94.964109689299178</v>
      </c>
    </row>
    <row r="2367" spans="2:3" x14ac:dyDescent="0.75">
      <c r="B2367" s="250">
        <v>2304</v>
      </c>
      <c r="C2367" s="249">
        <v>117.25615073797343</v>
      </c>
    </row>
    <row r="2368" spans="2:3" x14ac:dyDescent="0.75">
      <c r="B2368" s="250">
        <v>2305</v>
      </c>
      <c r="C2368" s="249">
        <v>133.16914203228549</v>
      </c>
    </row>
    <row r="2369" spans="2:3" x14ac:dyDescent="0.75">
      <c r="B2369" s="250">
        <v>2306</v>
      </c>
      <c r="C2369" s="249">
        <v>92.78549444052743</v>
      </c>
    </row>
    <row r="2370" spans="2:3" x14ac:dyDescent="0.75">
      <c r="B2370" s="250">
        <v>2307</v>
      </c>
      <c r="C2370" s="249">
        <v>114.80083616248344</v>
      </c>
    </row>
    <row r="2371" spans="2:3" x14ac:dyDescent="0.75">
      <c r="B2371" s="250">
        <v>2308</v>
      </c>
      <c r="C2371" s="249">
        <v>125.15629117413714</v>
      </c>
    </row>
    <row r="2372" spans="2:3" x14ac:dyDescent="0.75">
      <c r="B2372" s="250">
        <v>2309</v>
      </c>
      <c r="C2372" s="249">
        <v>116.75472743818035</v>
      </c>
    </row>
    <row r="2373" spans="2:3" x14ac:dyDescent="0.75">
      <c r="B2373" s="250">
        <v>2310</v>
      </c>
      <c r="C2373" s="249">
        <v>115.8277032682153</v>
      </c>
    </row>
    <row r="2374" spans="2:3" x14ac:dyDescent="0.75">
      <c r="B2374" s="250">
        <v>2311</v>
      </c>
      <c r="C2374" s="249">
        <v>134.09363521598959</v>
      </c>
    </row>
    <row r="2375" spans="2:3" x14ac:dyDescent="0.75">
      <c r="B2375" s="250">
        <v>2312</v>
      </c>
      <c r="C2375" s="249">
        <v>105.99828057391667</v>
      </c>
    </row>
    <row r="2376" spans="2:3" x14ac:dyDescent="0.75">
      <c r="B2376" s="250">
        <v>2313</v>
      </c>
      <c r="C2376" s="249">
        <v>103.7921630746655</v>
      </c>
    </row>
    <row r="2377" spans="2:3" x14ac:dyDescent="0.75">
      <c r="B2377" s="250">
        <v>2314</v>
      </c>
      <c r="C2377" s="249">
        <v>76.838594917946651</v>
      </c>
    </row>
    <row r="2378" spans="2:3" x14ac:dyDescent="0.75">
      <c r="B2378" s="250">
        <v>2315</v>
      </c>
      <c r="C2378" s="249">
        <v>127.98451739812309</v>
      </c>
    </row>
    <row r="2379" spans="2:3" x14ac:dyDescent="0.75">
      <c r="B2379" s="250">
        <v>2316</v>
      </c>
      <c r="C2379" s="249">
        <v>91.532975493852717</v>
      </c>
    </row>
    <row r="2380" spans="2:3" x14ac:dyDescent="0.75">
      <c r="B2380" s="250">
        <v>2317</v>
      </c>
      <c r="C2380" s="249">
        <v>179.15881703943273</v>
      </c>
    </row>
    <row r="2381" spans="2:3" x14ac:dyDescent="0.75">
      <c r="B2381" s="250">
        <v>2318</v>
      </c>
      <c r="C2381" s="249">
        <v>75.849389010346741</v>
      </c>
    </row>
    <row r="2382" spans="2:3" x14ac:dyDescent="0.75">
      <c r="B2382" s="250">
        <v>2319</v>
      </c>
      <c r="C2382" s="249">
        <v>121.73132848194328</v>
      </c>
    </row>
    <row r="2383" spans="2:3" x14ac:dyDescent="0.75">
      <c r="B2383" s="250">
        <v>2320</v>
      </c>
      <c r="C2383" s="249">
        <v>145.25717976253677</v>
      </c>
    </row>
    <row r="2384" spans="2:3" x14ac:dyDescent="0.75">
      <c r="B2384" s="250">
        <v>2321</v>
      </c>
      <c r="C2384" s="249">
        <v>133.32883608717074</v>
      </c>
    </row>
    <row r="2385" spans="2:3" x14ac:dyDescent="0.75">
      <c r="B2385" s="250">
        <v>2322</v>
      </c>
      <c r="C2385" s="249">
        <v>99.447162230782993</v>
      </c>
    </row>
    <row r="2386" spans="2:3" x14ac:dyDescent="0.75">
      <c r="B2386" s="250">
        <v>2323</v>
      </c>
      <c r="C2386" s="249">
        <v>108.12793417374951</v>
      </c>
    </row>
    <row r="2387" spans="2:3" x14ac:dyDescent="0.75">
      <c r="B2387" s="250">
        <v>2324</v>
      </c>
      <c r="C2387" s="249">
        <v>127.61667356451312</v>
      </c>
    </row>
    <row r="2388" spans="2:3" x14ac:dyDescent="0.75">
      <c r="B2388" s="250">
        <v>2325</v>
      </c>
      <c r="C2388" s="249">
        <v>116.20773666221919</v>
      </c>
    </row>
    <row r="2389" spans="2:3" x14ac:dyDescent="0.75">
      <c r="B2389" s="250">
        <v>2326</v>
      </c>
      <c r="C2389" s="249">
        <v>127.98713070646534</v>
      </c>
    </row>
    <row r="2390" spans="2:3" x14ac:dyDescent="0.75">
      <c r="B2390" s="250">
        <v>2327</v>
      </c>
      <c r="C2390" s="249">
        <v>125.59914514145957</v>
      </c>
    </row>
    <row r="2391" spans="2:3" x14ac:dyDescent="0.75">
      <c r="B2391" s="250">
        <v>2328</v>
      </c>
      <c r="C2391" s="249">
        <v>75.199191359363738</v>
      </c>
    </row>
    <row r="2392" spans="2:3" x14ac:dyDescent="0.75">
      <c r="B2392" s="250">
        <v>2329</v>
      </c>
      <c r="C2392" s="249">
        <v>115.73493335287436</v>
      </c>
    </row>
    <row r="2393" spans="2:3" x14ac:dyDescent="0.75">
      <c r="B2393" s="250">
        <v>2330</v>
      </c>
      <c r="C2393" s="249">
        <v>159.20139707356719</v>
      </c>
    </row>
    <row r="2394" spans="2:3" x14ac:dyDescent="0.75">
      <c r="B2394" s="250">
        <v>2331</v>
      </c>
      <c r="C2394" s="249">
        <v>115.8177145744994</v>
      </c>
    </row>
    <row r="2395" spans="2:3" x14ac:dyDescent="0.75">
      <c r="B2395" s="250">
        <v>2332</v>
      </c>
      <c r="C2395" s="249">
        <v>82.037478767822421</v>
      </c>
    </row>
    <row r="2396" spans="2:3" x14ac:dyDescent="0.75">
      <c r="B2396" s="250">
        <v>2333</v>
      </c>
      <c r="C2396" s="249">
        <v>77.331740382714301</v>
      </c>
    </row>
    <row r="2397" spans="2:3" x14ac:dyDescent="0.75">
      <c r="B2397" s="250">
        <v>2334</v>
      </c>
      <c r="C2397" s="249">
        <v>149.88953137846963</v>
      </c>
    </row>
    <row r="2398" spans="2:3" x14ac:dyDescent="0.75">
      <c r="B2398" s="250">
        <v>2335</v>
      </c>
      <c r="C2398" s="249">
        <v>108.19810245430287</v>
      </c>
    </row>
    <row r="2399" spans="2:3" x14ac:dyDescent="0.75">
      <c r="B2399" s="250">
        <v>2336</v>
      </c>
      <c r="C2399" s="249">
        <v>133.21933631268541</v>
      </c>
    </row>
    <row r="2400" spans="2:3" x14ac:dyDescent="0.75">
      <c r="B2400" s="250">
        <v>2337</v>
      </c>
      <c r="C2400" s="249">
        <v>150.43380307518555</v>
      </c>
    </row>
    <row r="2401" spans="2:3" x14ac:dyDescent="0.75">
      <c r="B2401" s="250">
        <v>2338</v>
      </c>
      <c r="C2401" s="249">
        <v>130.76372757851595</v>
      </c>
    </row>
    <row r="2402" spans="2:3" x14ac:dyDescent="0.75">
      <c r="B2402" s="250">
        <v>2339</v>
      </c>
      <c r="C2402" s="249">
        <v>70.806082294542961</v>
      </c>
    </row>
    <row r="2403" spans="2:3" x14ac:dyDescent="0.75">
      <c r="B2403" s="250">
        <v>2340</v>
      </c>
      <c r="C2403" s="249">
        <v>93.03969626971427</v>
      </c>
    </row>
    <row r="2404" spans="2:3" x14ac:dyDescent="0.75">
      <c r="B2404" s="250">
        <v>2341</v>
      </c>
      <c r="C2404" s="249">
        <v>117.08651254558414</v>
      </c>
    </row>
    <row r="2405" spans="2:3" x14ac:dyDescent="0.75">
      <c r="B2405" s="250">
        <v>2342</v>
      </c>
      <c r="C2405" s="249">
        <v>120.2761921714136</v>
      </c>
    </row>
    <row r="2406" spans="2:3" x14ac:dyDescent="0.75">
      <c r="B2406" s="250">
        <v>2343</v>
      </c>
      <c r="C2406" s="249">
        <v>123.07029416448509</v>
      </c>
    </row>
    <row r="2407" spans="2:3" x14ac:dyDescent="0.75">
      <c r="B2407" s="250">
        <v>2344</v>
      </c>
      <c r="C2407" s="249">
        <v>69.682163734889599</v>
      </c>
    </row>
    <row r="2408" spans="2:3" x14ac:dyDescent="0.75">
      <c r="B2408" s="250">
        <v>2345</v>
      </c>
      <c r="C2408" s="249">
        <v>142.00519134513917</v>
      </c>
    </row>
    <row r="2409" spans="2:3" x14ac:dyDescent="0.75">
      <c r="B2409" s="250">
        <v>2346</v>
      </c>
      <c r="C2409" s="249">
        <v>125.72126765094139</v>
      </c>
    </row>
    <row r="2410" spans="2:3" x14ac:dyDescent="0.75">
      <c r="B2410" s="250">
        <v>2347</v>
      </c>
      <c r="C2410" s="249">
        <v>141.54422854082617</v>
      </c>
    </row>
    <row r="2411" spans="2:3" x14ac:dyDescent="0.75">
      <c r="B2411" s="250">
        <v>2348</v>
      </c>
      <c r="C2411" s="249">
        <v>82.568954987634896</v>
      </c>
    </row>
    <row r="2412" spans="2:3" x14ac:dyDescent="0.75">
      <c r="B2412" s="250">
        <v>2349</v>
      </c>
      <c r="C2412" s="249">
        <v>105.13697829276934</v>
      </c>
    </row>
    <row r="2413" spans="2:3" x14ac:dyDescent="0.75">
      <c r="B2413" s="250">
        <v>2350</v>
      </c>
      <c r="C2413" s="249">
        <v>141.0644677445099</v>
      </c>
    </row>
    <row r="2414" spans="2:3" x14ac:dyDescent="0.75">
      <c r="B2414" s="250">
        <v>2351</v>
      </c>
      <c r="C2414" s="249">
        <v>130.00953248130583</v>
      </c>
    </row>
    <row r="2415" spans="2:3" x14ac:dyDescent="0.75">
      <c r="B2415" s="250">
        <v>2352</v>
      </c>
      <c r="C2415" s="249">
        <v>119.84056818438142</v>
      </c>
    </row>
    <row r="2416" spans="2:3" x14ac:dyDescent="0.75">
      <c r="B2416" s="250">
        <v>2353</v>
      </c>
      <c r="C2416" s="249">
        <v>137.59173134461361</v>
      </c>
    </row>
    <row r="2417" spans="2:3" x14ac:dyDescent="0.75">
      <c r="B2417" s="250">
        <v>2354</v>
      </c>
      <c r="C2417" s="249">
        <v>160.45386030735574</v>
      </c>
    </row>
    <row r="2418" spans="2:3" x14ac:dyDescent="0.75">
      <c r="B2418" s="250">
        <v>2355</v>
      </c>
      <c r="C2418" s="249">
        <v>113.53844750146347</v>
      </c>
    </row>
    <row r="2419" spans="2:3" x14ac:dyDescent="0.75">
      <c r="B2419" s="250">
        <v>2356</v>
      </c>
      <c r="C2419" s="249">
        <v>121.88826914072317</v>
      </c>
    </row>
    <row r="2420" spans="2:3" x14ac:dyDescent="0.75">
      <c r="B2420" s="250">
        <v>2357</v>
      </c>
      <c r="C2420" s="249">
        <v>144.17282666689695</v>
      </c>
    </row>
    <row r="2421" spans="2:3" x14ac:dyDescent="0.75">
      <c r="B2421" s="250">
        <v>2358</v>
      </c>
      <c r="C2421" s="249">
        <v>124.6040547904725</v>
      </c>
    </row>
    <row r="2422" spans="2:3" x14ac:dyDescent="0.75">
      <c r="B2422" s="250">
        <v>2359</v>
      </c>
      <c r="C2422" s="249">
        <v>59.805706109495461</v>
      </c>
    </row>
    <row r="2423" spans="2:3" x14ac:dyDescent="0.75">
      <c r="B2423" s="250">
        <v>2360</v>
      </c>
      <c r="C2423" s="249">
        <v>120.63706596337221</v>
      </c>
    </row>
    <row r="2424" spans="2:3" x14ac:dyDescent="0.75">
      <c r="B2424" s="250">
        <v>2361</v>
      </c>
      <c r="C2424" s="249">
        <v>107.43016991808518</v>
      </c>
    </row>
    <row r="2425" spans="2:3" x14ac:dyDescent="0.75">
      <c r="B2425" s="250">
        <v>2362</v>
      </c>
      <c r="C2425" s="249">
        <v>116.33629864278241</v>
      </c>
    </row>
    <row r="2426" spans="2:3" x14ac:dyDescent="0.75">
      <c r="B2426" s="250">
        <v>2363</v>
      </c>
      <c r="C2426" s="249">
        <v>105.02704636303311</v>
      </c>
    </row>
    <row r="2427" spans="2:3" x14ac:dyDescent="0.75">
      <c r="B2427" s="250">
        <v>2364</v>
      </c>
      <c r="C2427" s="249">
        <v>91.237152968941146</v>
      </c>
    </row>
    <row r="2428" spans="2:3" x14ac:dyDescent="0.75">
      <c r="B2428" s="250">
        <v>2365</v>
      </c>
      <c r="C2428" s="249">
        <v>99.164903901480045</v>
      </c>
    </row>
    <row r="2429" spans="2:3" x14ac:dyDescent="0.75">
      <c r="B2429" s="250">
        <v>2366</v>
      </c>
      <c r="C2429" s="249">
        <v>113.66874860971615</v>
      </c>
    </row>
    <row r="2430" spans="2:3" x14ac:dyDescent="0.75">
      <c r="B2430" s="250">
        <v>2367</v>
      </c>
      <c r="C2430" s="249">
        <v>88.922308579626076</v>
      </c>
    </row>
    <row r="2431" spans="2:3" x14ac:dyDescent="0.75">
      <c r="B2431" s="250">
        <v>2368</v>
      </c>
      <c r="C2431" s="249">
        <v>103.91452861938434</v>
      </c>
    </row>
    <row r="2432" spans="2:3" x14ac:dyDescent="0.75">
      <c r="B2432" s="250">
        <v>2369</v>
      </c>
      <c r="C2432" s="249">
        <v>116.57663273638657</v>
      </c>
    </row>
    <row r="2433" spans="2:3" x14ac:dyDescent="0.75">
      <c r="B2433" s="250">
        <v>2370</v>
      </c>
      <c r="C2433" s="249">
        <v>97.072205034129496</v>
      </c>
    </row>
    <row r="2434" spans="2:3" x14ac:dyDescent="0.75">
      <c r="B2434" s="250">
        <v>2371</v>
      </c>
      <c r="C2434" s="249">
        <v>124.1024018576986</v>
      </c>
    </row>
    <row r="2435" spans="2:3" x14ac:dyDescent="0.75">
      <c r="B2435" s="250">
        <v>2372</v>
      </c>
      <c r="C2435" s="249">
        <v>126.73189281451012</v>
      </c>
    </row>
    <row r="2436" spans="2:3" x14ac:dyDescent="0.75">
      <c r="B2436" s="250">
        <v>2373</v>
      </c>
      <c r="C2436" s="249">
        <v>126.54049162335212</v>
      </c>
    </row>
    <row r="2437" spans="2:3" x14ac:dyDescent="0.75">
      <c r="B2437" s="250">
        <v>2374</v>
      </c>
      <c r="C2437" s="249">
        <v>126.95690358345797</v>
      </c>
    </row>
    <row r="2438" spans="2:3" x14ac:dyDescent="0.75">
      <c r="B2438" s="250">
        <v>2375</v>
      </c>
      <c r="C2438" s="249">
        <v>73.145052529947563</v>
      </c>
    </row>
    <row r="2439" spans="2:3" x14ac:dyDescent="0.75">
      <c r="B2439" s="250">
        <v>2376</v>
      </c>
      <c r="C2439" s="249">
        <v>129.46316596465311</v>
      </c>
    </row>
    <row r="2440" spans="2:3" x14ac:dyDescent="0.75">
      <c r="B2440" s="250">
        <v>2377</v>
      </c>
      <c r="C2440" s="249">
        <v>138.2193737481102</v>
      </c>
    </row>
    <row r="2441" spans="2:3" x14ac:dyDescent="0.75">
      <c r="B2441" s="250">
        <v>2378</v>
      </c>
      <c r="C2441" s="249">
        <v>88.980997045595785</v>
      </c>
    </row>
    <row r="2442" spans="2:3" x14ac:dyDescent="0.75">
      <c r="B2442" s="250">
        <v>2379</v>
      </c>
      <c r="C2442" s="249">
        <v>116.89109939957564</v>
      </c>
    </row>
    <row r="2443" spans="2:3" x14ac:dyDescent="0.75">
      <c r="B2443" s="250">
        <v>2380</v>
      </c>
      <c r="C2443" s="249">
        <v>173.76049853261077</v>
      </c>
    </row>
    <row r="2444" spans="2:3" x14ac:dyDescent="0.75">
      <c r="B2444" s="250">
        <v>2381</v>
      </c>
      <c r="C2444" s="249">
        <v>84.368307915434954</v>
      </c>
    </row>
    <row r="2445" spans="2:3" x14ac:dyDescent="0.75">
      <c r="B2445" s="250">
        <v>2382</v>
      </c>
      <c r="C2445" s="249">
        <v>153.92476936709659</v>
      </c>
    </row>
    <row r="2446" spans="2:3" x14ac:dyDescent="0.75">
      <c r="B2446" s="250">
        <v>2383</v>
      </c>
      <c r="C2446" s="249">
        <v>121.00980346550558</v>
      </c>
    </row>
    <row r="2447" spans="2:3" x14ac:dyDescent="0.75">
      <c r="B2447" s="250">
        <v>2384</v>
      </c>
      <c r="C2447" s="249">
        <v>133.84877806015047</v>
      </c>
    </row>
    <row r="2448" spans="2:3" x14ac:dyDescent="0.75">
      <c r="B2448" s="250">
        <v>2385</v>
      </c>
      <c r="C2448" s="249">
        <v>89.669306577444758</v>
      </c>
    </row>
    <row r="2449" spans="2:3" x14ac:dyDescent="0.75">
      <c r="B2449" s="250">
        <v>2386</v>
      </c>
      <c r="C2449" s="249">
        <v>141.99447870290621</v>
      </c>
    </row>
    <row r="2450" spans="2:3" x14ac:dyDescent="0.75">
      <c r="B2450" s="250">
        <v>2387</v>
      </c>
      <c r="C2450" s="249">
        <v>104.93387717385102</v>
      </c>
    </row>
    <row r="2451" spans="2:3" x14ac:dyDescent="0.75">
      <c r="B2451" s="250">
        <v>2388</v>
      </c>
      <c r="C2451" s="249">
        <v>120.32280084851426</v>
      </c>
    </row>
    <row r="2452" spans="2:3" x14ac:dyDescent="0.75">
      <c r="B2452" s="250">
        <v>2389</v>
      </c>
      <c r="C2452" s="249">
        <v>130.14878663345158</v>
      </c>
    </row>
    <row r="2453" spans="2:3" x14ac:dyDescent="0.75">
      <c r="B2453" s="250">
        <v>2390</v>
      </c>
      <c r="C2453" s="249">
        <v>99.085062056454561</v>
      </c>
    </row>
    <row r="2454" spans="2:3" x14ac:dyDescent="0.75">
      <c r="B2454" s="250">
        <v>2391</v>
      </c>
      <c r="C2454" s="249">
        <v>113.87456922995683</v>
      </c>
    </row>
    <row r="2455" spans="2:3" x14ac:dyDescent="0.75">
      <c r="B2455" s="250">
        <v>2392</v>
      </c>
      <c r="C2455" s="249">
        <v>148.6590879925003</v>
      </c>
    </row>
    <row r="2456" spans="2:3" x14ac:dyDescent="0.75">
      <c r="B2456" s="250">
        <v>2393</v>
      </c>
      <c r="C2456" s="249">
        <v>159.9253663476909</v>
      </c>
    </row>
    <row r="2457" spans="2:3" x14ac:dyDescent="0.75">
      <c r="B2457" s="250">
        <v>2394</v>
      </c>
      <c r="C2457" s="249">
        <v>66.678050413070252</v>
      </c>
    </row>
    <row r="2458" spans="2:3" x14ac:dyDescent="0.75">
      <c r="B2458" s="250">
        <v>2395</v>
      </c>
      <c r="C2458" s="249">
        <v>99.27089762113448</v>
      </c>
    </row>
    <row r="2459" spans="2:3" x14ac:dyDescent="0.75">
      <c r="B2459" s="250">
        <v>2396</v>
      </c>
      <c r="C2459" s="249">
        <v>119.46062982864186</v>
      </c>
    </row>
    <row r="2460" spans="2:3" x14ac:dyDescent="0.75">
      <c r="B2460" s="250">
        <v>2397</v>
      </c>
      <c r="C2460" s="249">
        <v>111.87629733519528</v>
      </c>
    </row>
    <row r="2461" spans="2:3" x14ac:dyDescent="0.75">
      <c r="B2461" s="250">
        <v>2398</v>
      </c>
      <c r="C2461" s="249">
        <v>172.61686644859549</v>
      </c>
    </row>
    <row r="2462" spans="2:3" x14ac:dyDescent="0.75">
      <c r="B2462" s="250">
        <v>2399</v>
      </c>
      <c r="C2462" s="249">
        <v>70.345869883822942</v>
      </c>
    </row>
    <row r="2463" spans="2:3" x14ac:dyDescent="0.75">
      <c r="B2463" s="250">
        <v>2400</v>
      </c>
      <c r="C2463" s="249">
        <v>127.47548815084492</v>
      </c>
    </row>
    <row r="2464" spans="2:3" x14ac:dyDescent="0.75">
      <c r="B2464" s="250">
        <v>2401</v>
      </c>
      <c r="C2464" s="249">
        <v>126.71771945043898</v>
      </c>
    </row>
    <row r="2465" spans="2:3" x14ac:dyDescent="0.75">
      <c r="B2465" s="250">
        <v>2402</v>
      </c>
      <c r="C2465" s="249">
        <v>123.11108072441706</v>
      </c>
    </row>
    <row r="2466" spans="2:3" x14ac:dyDescent="0.75">
      <c r="B2466" s="250">
        <v>2403</v>
      </c>
      <c r="C2466" s="249">
        <v>132.31655361860109</v>
      </c>
    </row>
    <row r="2467" spans="2:3" x14ac:dyDescent="0.75">
      <c r="B2467" s="250">
        <v>2404</v>
      </c>
      <c r="C2467" s="249">
        <v>145.86837177681144</v>
      </c>
    </row>
    <row r="2468" spans="2:3" x14ac:dyDescent="0.75">
      <c r="B2468" s="250">
        <v>2405</v>
      </c>
      <c r="C2468" s="249">
        <v>144.10984867804842</v>
      </c>
    </row>
    <row r="2469" spans="2:3" x14ac:dyDescent="0.75">
      <c r="B2469" s="250">
        <v>2406</v>
      </c>
      <c r="C2469" s="249">
        <v>110.50751479802551</v>
      </c>
    </row>
    <row r="2470" spans="2:3" x14ac:dyDescent="0.75">
      <c r="B2470" s="250">
        <v>2407</v>
      </c>
      <c r="C2470" s="249">
        <v>112.71972232946277</v>
      </c>
    </row>
    <row r="2471" spans="2:3" x14ac:dyDescent="0.75">
      <c r="B2471" s="250">
        <v>2408</v>
      </c>
      <c r="C2471" s="249">
        <v>124.86809315008063</v>
      </c>
    </row>
    <row r="2472" spans="2:3" x14ac:dyDescent="0.75">
      <c r="B2472" s="250">
        <v>2409</v>
      </c>
      <c r="C2472" s="249">
        <v>148.97564400553739</v>
      </c>
    </row>
    <row r="2473" spans="2:3" x14ac:dyDescent="0.75">
      <c r="B2473" s="250">
        <v>2410</v>
      </c>
      <c r="C2473" s="249">
        <v>111.36875672927255</v>
      </c>
    </row>
    <row r="2474" spans="2:3" x14ac:dyDescent="0.75">
      <c r="B2474" s="250">
        <v>2411</v>
      </c>
      <c r="C2474" s="249">
        <v>84.208169419746056</v>
      </c>
    </row>
    <row r="2475" spans="2:3" x14ac:dyDescent="0.75">
      <c r="B2475" s="250">
        <v>2412</v>
      </c>
      <c r="C2475" s="249">
        <v>107.19021737284949</v>
      </c>
    </row>
    <row r="2476" spans="2:3" x14ac:dyDescent="0.75">
      <c r="B2476" s="250">
        <v>2413</v>
      </c>
      <c r="C2476" s="249">
        <v>141.45712762452186</v>
      </c>
    </row>
    <row r="2477" spans="2:3" x14ac:dyDescent="0.75">
      <c r="B2477" s="250">
        <v>2414</v>
      </c>
      <c r="C2477" s="249">
        <v>142.35454140972774</v>
      </c>
    </row>
    <row r="2478" spans="2:3" x14ac:dyDescent="0.75">
      <c r="B2478" s="250">
        <v>2415</v>
      </c>
      <c r="C2478" s="249">
        <v>162.33192489213133</v>
      </c>
    </row>
    <row r="2479" spans="2:3" x14ac:dyDescent="0.75">
      <c r="B2479" s="250">
        <v>2416</v>
      </c>
      <c r="C2479" s="249">
        <v>148.61597033339211</v>
      </c>
    </row>
    <row r="2480" spans="2:3" x14ac:dyDescent="0.75">
      <c r="B2480" s="250">
        <v>2417</v>
      </c>
      <c r="C2480" s="249">
        <v>104.30216288868107</v>
      </c>
    </row>
    <row r="2481" spans="2:3" x14ac:dyDescent="0.75">
      <c r="B2481" s="250">
        <v>2418</v>
      </c>
      <c r="C2481" s="249">
        <v>102.78779910642058</v>
      </c>
    </row>
    <row r="2482" spans="2:3" x14ac:dyDescent="0.75">
      <c r="B2482" s="250">
        <v>2419</v>
      </c>
      <c r="C2482" s="249">
        <v>129.60077806192695</v>
      </c>
    </row>
    <row r="2483" spans="2:3" x14ac:dyDescent="0.75">
      <c r="B2483" s="250">
        <v>2420</v>
      </c>
      <c r="C2483" s="249">
        <v>164.10702721254626</v>
      </c>
    </row>
    <row r="2484" spans="2:3" x14ac:dyDescent="0.75">
      <c r="B2484" s="250">
        <v>2421</v>
      </c>
      <c r="C2484" s="249">
        <v>64.150681065799105</v>
      </c>
    </row>
    <row r="2485" spans="2:3" x14ac:dyDescent="0.75">
      <c r="B2485" s="250">
        <v>2422</v>
      </c>
      <c r="C2485" s="249">
        <v>73.299099447365663</v>
      </c>
    </row>
    <row r="2486" spans="2:3" x14ac:dyDescent="0.75">
      <c r="B2486" s="250">
        <v>2423</v>
      </c>
      <c r="C2486" s="249">
        <v>104.36336473126829</v>
      </c>
    </row>
    <row r="2487" spans="2:3" x14ac:dyDescent="0.75">
      <c r="B2487" s="250">
        <v>2424</v>
      </c>
      <c r="C2487" s="249">
        <v>134.32363397464653</v>
      </c>
    </row>
    <row r="2488" spans="2:3" x14ac:dyDescent="0.75">
      <c r="B2488" s="250">
        <v>2425</v>
      </c>
      <c r="C2488" s="249">
        <v>89.652535541733073</v>
      </c>
    </row>
    <row r="2489" spans="2:3" x14ac:dyDescent="0.75">
      <c r="B2489" s="250">
        <v>2426</v>
      </c>
      <c r="C2489" s="249">
        <v>86.642918504996331</v>
      </c>
    </row>
    <row r="2490" spans="2:3" x14ac:dyDescent="0.75">
      <c r="B2490" s="250">
        <v>2427</v>
      </c>
      <c r="C2490" s="249">
        <v>128.51774431519155</v>
      </c>
    </row>
    <row r="2491" spans="2:3" x14ac:dyDescent="0.75">
      <c r="B2491" s="250">
        <v>2428</v>
      </c>
      <c r="C2491" s="249">
        <v>136.16713534865585</v>
      </c>
    </row>
    <row r="2492" spans="2:3" x14ac:dyDescent="0.75">
      <c r="B2492" s="250">
        <v>2429</v>
      </c>
      <c r="C2492" s="249">
        <v>77.291648182323684</v>
      </c>
    </row>
    <row r="2493" spans="2:3" x14ac:dyDescent="0.75">
      <c r="B2493" s="250">
        <v>2430</v>
      </c>
      <c r="C2493" s="249">
        <v>154.19979648275196</v>
      </c>
    </row>
    <row r="2494" spans="2:3" x14ac:dyDescent="0.75">
      <c r="B2494" s="250">
        <v>2431</v>
      </c>
      <c r="C2494" s="249">
        <v>77.366318934716674</v>
      </c>
    </row>
    <row r="2495" spans="2:3" x14ac:dyDescent="0.75">
      <c r="B2495" s="250">
        <v>2432</v>
      </c>
      <c r="C2495" s="249">
        <v>93.865671100991904</v>
      </c>
    </row>
    <row r="2496" spans="2:3" x14ac:dyDescent="0.75">
      <c r="B2496" s="250">
        <v>2433</v>
      </c>
      <c r="C2496" s="249">
        <v>119.72313231348799</v>
      </c>
    </row>
    <row r="2497" spans="2:3" x14ac:dyDescent="0.75">
      <c r="B2497" s="250">
        <v>2434</v>
      </c>
      <c r="C2497" s="249">
        <v>109.87520740300845</v>
      </c>
    </row>
    <row r="2498" spans="2:3" x14ac:dyDescent="0.75">
      <c r="B2498" s="250">
        <v>2435</v>
      </c>
      <c r="C2498" s="249">
        <v>98.250394772124864</v>
      </c>
    </row>
    <row r="2499" spans="2:3" x14ac:dyDescent="0.75">
      <c r="B2499" s="250">
        <v>2436</v>
      </c>
      <c r="C2499" s="249">
        <v>130.12924372577095</v>
      </c>
    </row>
    <row r="2500" spans="2:3" x14ac:dyDescent="0.75">
      <c r="B2500" s="250">
        <v>2437</v>
      </c>
      <c r="C2500" s="249">
        <v>95.127267274645334</v>
      </c>
    </row>
    <row r="2501" spans="2:3" x14ac:dyDescent="0.75">
      <c r="B2501" s="250">
        <v>2438</v>
      </c>
      <c r="C2501" s="249">
        <v>131.06885997050171</v>
      </c>
    </row>
    <row r="2502" spans="2:3" x14ac:dyDescent="0.75">
      <c r="B2502" s="250">
        <v>2439</v>
      </c>
      <c r="C2502" s="249">
        <v>116.12633443002717</v>
      </c>
    </row>
    <row r="2503" spans="2:3" x14ac:dyDescent="0.75">
      <c r="B2503" s="250">
        <v>2440</v>
      </c>
      <c r="C2503" s="249">
        <v>135.75436330145806</v>
      </c>
    </row>
    <row r="2504" spans="2:3" x14ac:dyDescent="0.75">
      <c r="B2504" s="250">
        <v>2441</v>
      </c>
      <c r="C2504" s="249">
        <v>89.647460407332233</v>
      </c>
    </row>
    <row r="2505" spans="2:3" x14ac:dyDescent="0.75">
      <c r="B2505" s="250">
        <v>2442</v>
      </c>
      <c r="C2505" s="249">
        <v>123.90621187657518</v>
      </c>
    </row>
    <row r="2506" spans="2:3" x14ac:dyDescent="0.75">
      <c r="B2506" s="250">
        <v>2443</v>
      </c>
      <c r="C2506" s="249">
        <v>100.03314744342487</v>
      </c>
    </row>
    <row r="2507" spans="2:3" x14ac:dyDescent="0.75">
      <c r="B2507" s="250">
        <v>2444</v>
      </c>
      <c r="C2507" s="249">
        <v>160.39596897150764</v>
      </c>
    </row>
    <row r="2508" spans="2:3" x14ac:dyDescent="0.75">
      <c r="B2508" s="250">
        <v>2445</v>
      </c>
      <c r="C2508" s="249">
        <v>127.95029937508718</v>
      </c>
    </row>
    <row r="2509" spans="2:3" x14ac:dyDescent="0.75">
      <c r="B2509" s="250">
        <v>2446</v>
      </c>
      <c r="C2509" s="249">
        <v>118.12536462673256</v>
      </c>
    </row>
    <row r="2510" spans="2:3" x14ac:dyDescent="0.75">
      <c r="B2510" s="250">
        <v>2447</v>
      </c>
      <c r="C2510" s="249">
        <v>122.79977584870296</v>
      </c>
    </row>
    <row r="2511" spans="2:3" x14ac:dyDescent="0.75">
      <c r="B2511" s="250">
        <v>2448</v>
      </c>
      <c r="C2511" s="249">
        <v>147.82510202568082</v>
      </c>
    </row>
    <row r="2512" spans="2:3" x14ac:dyDescent="0.75">
      <c r="B2512" s="250">
        <v>2449</v>
      </c>
      <c r="C2512" s="249">
        <v>135.34935960889507</v>
      </c>
    </row>
    <row r="2513" spans="2:3" x14ac:dyDescent="0.75">
      <c r="B2513" s="250">
        <v>2450</v>
      </c>
      <c r="C2513" s="249">
        <v>142.00819219112739</v>
      </c>
    </row>
    <row r="2514" spans="2:3" x14ac:dyDescent="0.75">
      <c r="B2514" s="250">
        <v>2451</v>
      </c>
      <c r="C2514" s="249">
        <v>148.89852505492752</v>
      </c>
    </row>
    <row r="2515" spans="2:3" x14ac:dyDescent="0.75">
      <c r="B2515" s="250">
        <v>2452</v>
      </c>
      <c r="C2515" s="249">
        <v>132.49974587538034</v>
      </c>
    </row>
    <row r="2516" spans="2:3" x14ac:dyDescent="0.75">
      <c r="B2516" s="250">
        <v>2453</v>
      </c>
      <c r="C2516" s="249">
        <v>120.46774718466993</v>
      </c>
    </row>
    <row r="2517" spans="2:3" x14ac:dyDescent="0.75">
      <c r="B2517" s="250">
        <v>2454</v>
      </c>
      <c r="C2517" s="249">
        <v>129.0436504336113</v>
      </c>
    </row>
    <row r="2518" spans="2:3" x14ac:dyDescent="0.75">
      <c r="B2518" s="250">
        <v>2455</v>
      </c>
      <c r="C2518" s="249">
        <v>88.561134335990644</v>
      </c>
    </row>
    <row r="2519" spans="2:3" x14ac:dyDescent="0.75">
      <c r="B2519" s="250">
        <v>2456</v>
      </c>
      <c r="C2519" s="249">
        <v>134.35588322212291</v>
      </c>
    </row>
    <row r="2520" spans="2:3" x14ac:dyDescent="0.75">
      <c r="B2520" s="250">
        <v>2457</v>
      </c>
      <c r="C2520" s="249">
        <v>116.20746022250282</v>
      </c>
    </row>
    <row r="2521" spans="2:3" x14ac:dyDescent="0.75">
      <c r="B2521" s="250">
        <v>2458</v>
      </c>
      <c r="C2521" s="249">
        <v>66.664621272689274</v>
      </c>
    </row>
    <row r="2522" spans="2:3" x14ac:dyDescent="0.75">
      <c r="B2522" s="250">
        <v>2459</v>
      </c>
      <c r="C2522" s="249">
        <v>79.346597292895467</v>
      </c>
    </row>
    <row r="2523" spans="2:3" x14ac:dyDescent="0.75">
      <c r="B2523" s="250">
        <v>2460</v>
      </c>
      <c r="C2523" s="249">
        <v>70.415484235620326</v>
      </c>
    </row>
    <row r="2524" spans="2:3" x14ac:dyDescent="0.75">
      <c r="B2524" s="250">
        <v>2461</v>
      </c>
      <c r="C2524" s="249">
        <v>153.37360107800276</v>
      </c>
    </row>
    <row r="2525" spans="2:3" x14ac:dyDescent="0.75">
      <c r="B2525" s="250">
        <v>2462</v>
      </c>
      <c r="C2525" s="249">
        <v>139.9378483718275</v>
      </c>
    </row>
    <row r="2526" spans="2:3" x14ac:dyDescent="0.75">
      <c r="B2526" s="250">
        <v>2463</v>
      </c>
      <c r="C2526" s="249">
        <v>88.492956408996491</v>
      </c>
    </row>
    <row r="2527" spans="2:3" x14ac:dyDescent="0.75">
      <c r="B2527" s="250">
        <v>2464</v>
      </c>
      <c r="C2527" s="249">
        <v>109.4532428569558</v>
      </c>
    </row>
    <row r="2528" spans="2:3" x14ac:dyDescent="0.75">
      <c r="B2528" s="250">
        <v>2465</v>
      </c>
      <c r="C2528" s="249">
        <v>93.669933202297869</v>
      </c>
    </row>
    <row r="2529" spans="2:3" x14ac:dyDescent="0.75">
      <c r="B2529" s="250">
        <v>2466</v>
      </c>
      <c r="C2529" s="249">
        <v>141.31949736437113</v>
      </c>
    </row>
    <row r="2530" spans="2:3" x14ac:dyDescent="0.75">
      <c r="B2530" s="250">
        <v>2467</v>
      </c>
      <c r="C2530" s="249">
        <v>130.56629668072441</v>
      </c>
    </row>
    <row r="2531" spans="2:3" x14ac:dyDescent="0.75">
      <c r="B2531" s="250">
        <v>2468</v>
      </c>
      <c r="C2531" s="249">
        <v>135.1746514040579</v>
      </c>
    </row>
    <row r="2532" spans="2:3" x14ac:dyDescent="0.75">
      <c r="B2532" s="250">
        <v>2469</v>
      </c>
      <c r="C2532" s="249">
        <v>72.693483950113148</v>
      </c>
    </row>
    <row r="2533" spans="2:3" x14ac:dyDescent="0.75">
      <c r="B2533" s="250">
        <v>2470</v>
      </c>
      <c r="C2533" s="249">
        <v>64.708488446743758</v>
      </c>
    </row>
    <row r="2534" spans="2:3" x14ac:dyDescent="0.75">
      <c r="B2534" s="250">
        <v>2471</v>
      </c>
      <c r="C2534" s="249">
        <v>124.64243208897521</v>
      </c>
    </row>
    <row r="2535" spans="2:3" x14ac:dyDescent="0.75">
      <c r="B2535" s="250">
        <v>2472</v>
      </c>
      <c r="C2535" s="249">
        <v>111.9512799642913</v>
      </c>
    </row>
    <row r="2536" spans="2:3" x14ac:dyDescent="0.75">
      <c r="B2536" s="250">
        <v>2473</v>
      </c>
      <c r="C2536" s="249">
        <v>144.27267062470676</v>
      </c>
    </row>
    <row r="2537" spans="2:3" x14ac:dyDescent="0.75">
      <c r="B2537" s="250">
        <v>2474</v>
      </c>
      <c r="C2537" s="249">
        <v>125.72300467313188</v>
      </c>
    </row>
    <row r="2538" spans="2:3" x14ac:dyDescent="0.75">
      <c r="B2538" s="250">
        <v>2475</v>
      </c>
      <c r="C2538" s="249">
        <v>136.83075734351951</v>
      </c>
    </row>
    <row r="2539" spans="2:3" x14ac:dyDescent="0.75">
      <c r="B2539" s="250">
        <v>2476</v>
      </c>
      <c r="C2539" s="249">
        <v>76.629604908987034</v>
      </c>
    </row>
    <row r="2540" spans="2:3" x14ac:dyDescent="0.75">
      <c r="B2540" s="250">
        <v>2477</v>
      </c>
      <c r="C2540" s="249">
        <v>115.24277723530432</v>
      </c>
    </row>
    <row r="2541" spans="2:3" x14ac:dyDescent="0.75">
      <c r="B2541" s="250">
        <v>2478</v>
      </c>
      <c r="C2541" s="249">
        <v>128.01930523393349</v>
      </c>
    </row>
    <row r="2542" spans="2:3" x14ac:dyDescent="0.75">
      <c r="B2542" s="250">
        <v>2479</v>
      </c>
      <c r="C2542" s="249">
        <v>91.705680110056818</v>
      </c>
    </row>
    <row r="2543" spans="2:3" x14ac:dyDescent="0.75">
      <c r="B2543" s="250">
        <v>2480</v>
      </c>
      <c r="C2543" s="249">
        <v>146.01234980161362</v>
      </c>
    </row>
    <row r="2544" spans="2:3" x14ac:dyDescent="0.75">
      <c r="B2544" s="250">
        <v>2481</v>
      </c>
      <c r="C2544" s="249">
        <v>133.2581314879306</v>
      </c>
    </row>
    <row r="2545" spans="2:3" x14ac:dyDescent="0.75">
      <c r="B2545" s="250">
        <v>2482</v>
      </c>
      <c r="C2545" s="249">
        <v>125.02501069422712</v>
      </c>
    </row>
    <row r="2546" spans="2:3" x14ac:dyDescent="0.75">
      <c r="B2546" s="250">
        <v>2483</v>
      </c>
      <c r="C2546" s="249">
        <v>175.92030012644119</v>
      </c>
    </row>
    <row r="2547" spans="2:3" x14ac:dyDescent="0.75">
      <c r="B2547" s="250">
        <v>2484</v>
      </c>
      <c r="C2547" s="249">
        <v>123.07389991851383</v>
      </c>
    </row>
    <row r="2548" spans="2:3" x14ac:dyDescent="0.75">
      <c r="B2548" s="250">
        <v>2485</v>
      </c>
      <c r="C2548" s="249">
        <v>90.218416578191579</v>
      </c>
    </row>
    <row r="2549" spans="2:3" x14ac:dyDescent="0.75">
      <c r="B2549" s="250">
        <v>2486</v>
      </c>
      <c r="C2549" s="249">
        <v>146.83941459348108</v>
      </c>
    </row>
    <row r="2550" spans="2:3" x14ac:dyDescent="0.75">
      <c r="B2550" s="250">
        <v>2487</v>
      </c>
      <c r="C2550" s="249">
        <v>162.83661064201897</v>
      </c>
    </row>
    <row r="2551" spans="2:3" x14ac:dyDescent="0.75">
      <c r="B2551" s="250">
        <v>2488</v>
      </c>
      <c r="C2551" s="249">
        <v>80.578930821409728</v>
      </c>
    </row>
    <row r="2552" spans="2:3" x14ac:dyDescent="0.75">
      <c r="B2552" s="250">
        <v>2489</v>
      </c>
      <c r="C2552" s="249">
        <v>150.02162651090032</v>
      </c>
    </row>
    <row r="2553" spans="2:3" x14ac:dyDescent="0.75">
      <c r="B2553" s="250">
        <v>2490</v>
      </c>
      <c r="C2553" s="249">
        <v>141.63139098880032</v>
      </c>
    </row>
    <row r="2554" spans="2:3" x14ac:dyDescent="0.75">
      <c r="B2554" s="250">
        <v>2491</v>
      </c>
      <c r="C2554" s="249">
        <v>150.60569613201469</v>
      </c>
    </row>
    <row r="2555" spans="2:3" x14ac:dyDescent="0.75">
      <c r="B2555" s="250">
        <v>2492</v>
      </c>
      <c r="C2555" s="249">
        <v>145.22088438259587</v>
      </c>
    </row>
    <row r="2556" spans="2:3" x14ac:dyDescent="0.75">
      <c r="B2556" s="250">
        <v>2493</v>
      </c>
      <c r="C2556" s="249">
        <v>158.99193895329114</v>
      </c>
    </row>
    <row r="2557" spans="2:3" x14ac:dyDescent="0.75">
      <c r="B2557" s="250">
        <v>2494</v>
      </c>
      <c r="C2557" s="249">
        <v>98.175939003170612</v>
      </c>
    </row>
    <row r="2558" spans="2:3" x14ac:dyDescent="0.75">
      <c r="B2558" s="250">
        <v>2495</v>
      </c>
      <c r="C2558" s="249">
        <v>117.8349842502592</v>
      </c>
    </row>
    <row r="2559" spans="2:3" x14ac:dyDescent="0.75">
      <c r="B2559" s="250">
        <v>2496</v>
      </c>
      <c r="C2559" s="249">
        <v>84.578325932193692</v>
      </c>
    </row>
    <row r="2560" spans="2:3" x14ac:dyDescent="0.75">
      <c r="B2560" s="250">
        <v>2497</v>
      </c>
      <c r="C2560" s="249">
        <v>98.848734653291132</v>
      </c>
    </row>
    <row r="2561" spans="2:3" x14ac:dyDescent="0.75">
      <c r="B2561" s="250">
        <v>2498</v>
      </c>
      <c r="C2561" s="249">
        <v>97.350459588727091</v>
      </c>
    </row>
    <row r="2562" spans="2:3" x14ac:dyDescent="0.75">
      <c r="B2562" s="250">
        <v>2499</v>
      </c>
      <c r="C2562" s="249">
        <v>108.98556515199982</v>
      </c>
    </row>
    <row r="2563" spans="2:3" x14ac:dyDescent="0.75">
      <c r="B2563" s="250">
        <v>2500</v>
      </c>
      <c r="C2563" s="249">
        <v>134.22070231019927</v>
      </c>
    </row>
    <row r="2564" spans="2:3" x14ac:dyDescent="0.75">
      <c r="B2564" s="250">
        <v>2501</v>
      </c>
      <c r="C2564" s="249">
        <v>95.76742830834695</v>
      </c>
    </row>
    <row r="2565" spans="2:3" x14ac:dyDescent="0.75">
      <c r="B2565" s="250">
        <v>2502</v>
      </c>
      <c r="C2565" s="249">
        <v>74.792090179195696</v>
      </c>
    </row>
    <row r="2566" spans="2:3" x14ac:dyDescent="0.75">
      <c r="B2566" s="250">
        <v>2503</v>
      </c>
      <c r="C2566" s="249">
        <v>137.00251707749436</v>
      </c>
    </row>
    <row r="2567" spans="2:3" x14ac:dyDescent="0.75">
      <c r="B2567" s="250">
        <v>2504</v>
      </c>
      <c r="C2567" s="249">
        <v>91.480280185663645</v>
      </c>
    </row>
    <row r="2568" spans="2:3" x14ac:dyDescent="0.75">
      <c r="B2568" s="250">
        <v>2505</v>
      </c>
      <c r="C2568" s="249">
        <v>139.38293209917757</v>
      </c>
    </row>
    <row r="2569" spans="2:3" x14ac:dyDescent="0.75">
      <c r="B2569" s="250">
        <v>2506</v>
      </c>
      <c r="C2569" s="249">
        <v>126.13653117026026</v>
      </c>
    </row>
    <row r="2570" spans="2:3" x14ac:dyDescent="0.75">
      <c r="B2570" s="250">
        <v>2507</v>
      </c>
      <c r="C2570" s="249">
        <v>88.175415441725164</v>
      </c>
    </row>
    <row r="2571" spans="2:3" x14ac:dyDescent="0.75">
      <c r="B2571" s="250">
        <v>2508</v>
      </c>
      <c r="C2571" s="249">
        <v>140.63175990602227</v>
      </c>
    </row>
    <row r="2572" spans="2:3" x14ac:dyDescent="0.75">
      <c r="B2572" s="250">
        <v>2509</v>
      </c>
      <c r="C2572" s="249">
        <v>124.79063062825186</v>
      </c>
    </row>
    <row r="2573" spans="2:3" x14ac:dyDescent="0.75">
      <c r="B2573" s="250">
        <v>2510</v>
      </c>
      <c r="C2573" s="249">
        <v>119.49703879965293</v>
      </c>
    </row>
    <row r="2574" spans="2:3" x14ac:dyDescent="0.75">
      <c r="B2574" s="250">
        <v>2511</v>
      </c>
      <c r="C2574" s="249">
        <v>140.2694254728483</v>
      </c>
    </row>
    <row r="2575" spans="2:3" x14ac:dyDescent="0.75">
      <c r="B2575" s="250">
        <v>2512</v>
      </c>
      <c r="C2575" s="249">
        <v>150.17498595136084</v>
      </c>
    </row>
    <row r="2576" spans="2:3" x14ac:dyDescent="0.75">
      <c r="B2576" s="250">
        <v>2513</v>
      </c>
      <c r="C2576" s="249">
        <v>126.97993469327054</v>
      </c>
    </row>
    <row r="2577" spans="2:3" x14ac:dyDescent="0.75">
      <c r="B2577" s="250">
        <v>2514</v>
      </c>
      <c r="C2577" s="249">
        <v>116.47273665165913</v>
      </c>
    </row>
    <row r="2578" spans="2:3" x14ac:dyDescent="0.75">
      <c r="B2578" s="250">
        <v>2515</v>
      </c>
      <c r="C2578" s="249">
        <v>139.75389514210642</v>
      </c>
    </row>
    <row r="2579" spans="2:3" x14ac:dyDescent="0.75">
      <c r="B2579" s="250">
        <v>2516</v>
      </c>
      <c r="C2579" s="249">
        <v>127.30630763263144</v>
      </c>
    </row>
    <row r="2580" spans="2:3" x14ac:dyDescent="0.75">
      <c r="B2580" s="250">
        <v>2517</v>
      </c>
      <c r="C2580" s="249">
        <v>138.15383105074628</v>
      </c>
    </row>
    <row r="2581" spans="2:3" x14ac:dyDescent="0.75">
      <c r="B2581" s="250">
        <v>2518</v>
      </c>
      <c r="C2581" s="249">
        <v>105.99047566409033</v>
      </c>
    </row>
    <row r="2582" spans="2:3" x14ac:dyDescent="0.75">
      <c r="B2582" s="250">
        <v>2519</v>
      </c>
      <c r="C2582" s="249">
        <v>121.22114583910474</v>
      </c>
    </row>
    <row r="2583" spans="2:3" x14ac:dyDescent="0.75">
      <c r="B2583" s="250">
        <v>2520</v>
      </c>
      <c r="C2583" s="249">
        <v>98.318274817845179</v>
      </c>
    </row>
    <row r="2584" spans="2:3" x14ac:dyDescent="0.75">
      <c r="B2584" s="250">
        <v>2521</v>
      </c>
      <c r="C2584" s="249">
        <v>113.93321505189445</v>
      </c>
    </row>
    <row r="2585" spans="2:3" x14ac:dyDescent="0.75">
      <c r="B2585" s="250">
        <v>2522</v>
      </c>
      <c r="C2585" s="249">
        <v>120.14032821498529</v>
      </c>
    </row>
    <row r="2586" spans="2:3" x14ac:dyDescent="0.75">
      <c r="B2586" s="250">
        <v>2523</v>
      </c>
      <c r="C2586" s="249">
        <v>92.035592208599098</v>
      </c>
    </row>
    <row r="2587" spans="2:3" x14ac:dyDescent="0.75">
      <c r="B2587" s="250">
        <v>2524</v>
      </c>
      <c r="C2587" s="249">
        <v>139.1790841497255</v>
      </c>
    </row>
    <row r="2588" spans="2:3" x14ac:dyDescent="0.75">
      <c r="B2588" s="250">
        <v>2525</v>
      </c>
      <c r="C2588" s="249">
        <v>104.48536855108391</v>
      </c>
    </row>
    <row r="2589" spans="2:3" x14ac:dyDescent="0.75">
      <c r="B2589" s="250">
        <v>2526</v>
      </c>
      <c r="C2589" s="249">
        <v>87.613242787121209</v>
      </c>
    </row>
    <row r="2590" spans="2:3" x14ac:dyDescent="0.75">
      <c r="B2590" s="250">
        <v>2527</v>
      </c>
      <c r="C2590" s="249">
        <v>88.969703394523961</v>
      </c>
    </row>
    <row r="2591" spans="2:3" x14ac:dyDescent="0.75">
      <c r="B2591" s="250">
        <v>2528</v>
      </c>
      <c r="C2591" s="249">
        <v>98.942782764778244</v>
      </c>
    </row>
    <row r="2592" spans="2:3" x14ac:dyDescent="0.75">
      <c r="B2592" s="250">
        <v>2529</v>
      </c>
      <c r="C2592" s="249">
        <v>145.05224283296931</v>
      </c>
    </row>
    <row r="2593" spans="2:3" x14ac:dyDescent="0.75">
      <c r="B2593" s="250">
        <v>2530</v>
      </c>
      <c r="C2593" s="249">
        <v>133.06772293102739</v>
      </c>
    </row>
    <row r="2594" spans="2:3" x14ac:dyDescent="0.75">
      <c r="B2594" s="250">
        <v>2531</v>
      </c>
      <c r="C2594" s="249">
        <v>120.66807088090572</v>
      </c>
    </row>
    <row r="2595" spans="2:3" x14ac:dyDescent="0.75">
      <c r="B2595" s="250">
        <v>2532</v>
      </c>
      <c r="C2595" s="249">
        <v>122.77420710404887</v>
      </c>
    </row>
    <row r="2596" spans="2:3" x14ac:dyDescent="0.75">
      <c r="B2596" s="250">
        <v>2533</v>
      </c>
      <c r="C2596" s="249">
        <v>124.20547956592665</v>
      </c>
    </row>
    <row r="2597" spans="2:3" x14ac:dyDescent="0.75">
      <c r="B2597" s="250">
        <v>2534</v>
      </c>
      <c r="C2597" s="249">
        <v>83.481557989511714</v>
      </c>
    </row>
    <row r="2598" spans="2:3" x14ac:dyDescent="0.75">
      <c r="B2598" s="250">
        <v>2535</v>
      </c>
      <c r="C2598" s="249">
        <v>91.273654781080396</v>
      </c>
    </row>
    <row r="2599" spans="2:3" x14ac:dyDescent="0.75">
      <c r="B2599" s="250">
        <v>2536</v>
      </c>
      <c r="C2599" s="249">
        <v>105.83647898709093</v>
      </c>
    </row>
    <row r="2600" spans="2:3" x14ac:dyDescent="0.75">
      <c r="B2600" s="250">
        <v>2537</v>
      </c>
      <c r="C2600" s="249">
        <v>138.87735013049604</v>
      </c>
    </row>
    <row r="2601" spans="2:3" x14ac:dyDescent="0.75">
      <c r="B2601" s="250">
        <v>2538</v>
      </c>
      <c r="C2601" s="249">
        <v>128.73731077239086</v>
      </c>
    </row>
    <row r="2602" spans="2:3" x14ac:dyDescent="0.75">
      <c r="B2602" s="250">
        <v>2539</v>
      </c>
      <c r="C2602" s="249">
        <v>151.02228180865541</v>
      </c>
    </row>
    <row r="2603" spans="2:3" x14ac:dyDescent="0.75">
      <c r="B2603" s="250">
        <v>2540</v>
      </c>
      <c r="C2603" s="249">
        <v>67.163054731626559</v>
      </c>
    </row>
    <row r="2604" spans="2:3" x14ac:dyDescent="0.75">
      <c r="B2604" s="250">
        <v>2541</v>
      </c>
      <c r="C2604" s="249">
        <v>155.39862938114121</v>
      </c>
    </row>
    <row r="2605" spans="2:3" x14ac:dyDescent="0.75">
      <c r="B2605" s="250">
        <v>2542</v>
      </c>
      <c r="C2605" s="249">
        <v>67.550362021005043</v>
      </c>
    </row>
    <row r="2606" spans="2:3" x14ac:dyDescent="0.75">
      <c r="B2606" s="250">
        <v>2543</v>
      </c>
      <c r="C2606" s="249">
        <v>122.76559533558374</v>
      </c>
    </row>
    <row r="2607" spans="2:3" x14ac:dyDescent="0.75">
      <c r="B2607" s="250">
        <v>2544</v>
      </c>
      <c r="C2607" s="249">
        <v>114.72196853479538</v>
      </c>
    </row>
    <row r="2608" spans="2:3" x14ac:dyDescent="0.75">
      <c r="B2608" s="250">
        <v>2545</v>
      </c>
      <c r="C2608" s="249">
        <v>116.27611313100255</v>
      </c>
    </row>
    <row r="2609" spans="2:3" x14ac:dyDescent="0.75">
      <c r="B2609" s="250">
        <v>2546</v>
      </c>
      <c r="C2609" s="249">
        <v>123.24582510028966</v>
      </c>
    </row>
    <row r="2610" spans="2:3" x14ac:dyDescent="0.75">
      <c r="B2610" s="250">
        <v>2547</v>
      </c>
      <c r="C2610" s="249">
        <v>189.04799817661814</v>
      </c>
    </row>
    <row r="2611" spans="2:3" x14ac:dyDescent="0.75">
      <c r="B2611" s="250">
        <v>2548</v>
      </c>
      <c r="C2611" s="249">
        <v>158.01159389098621</v>
      </c>
    </row>
    <row r="2612" spans="2:3" x14ac:dyDescent="0.75">
      <c r="B2612" s="250">
        <v>2549</v>
      </c>
      <c r="C2612" s="249">
        <v>107.21175647663313</v>
      </c>
    </row>
    <row r="2613" spans="2:3" x14ac:dyDescent="0.75">
      <c r="B2613" s="250">
        <v>2550</v>
      </c>
      <c r="C2613" s="249">
        <v>132.74387646658343</v>
      </c>
    </row>
    <row r="2614" spans="2:3" x14ac:dyDescent="0.75">
      <c r="B2614" s="250">
        <v>2551</v>
      </c>
      <c r="C2614" s="249">
        <v>135.66625586902205</v>
      </c>
    </row>
    <row r="2615" spans="2:3" x14ac:dyDescent="0.75">
      <c r="B2615" s="250">
        <v>2552</v>
      </c>
      <c r="C2615" s="249">
        <v>159.01320924865749</v>
      </c>
    </row>
    <row r="2616" spans="2:3" x14ac:dyDescent="0.75">
      <c r="B2616" s="250">
        <v>2553</v>
      </c>
      <c r="C2616" s="249">
        <v>138.29048610081898</v>
      </c>
    </row>
    <row r="2617" spans="2:3" x14ac:dyDescent="0.75">
      <c r="B2617" s="250">
        <v>2554</v>
      </c>
      <c r="C2617" s="249">
        <v>140.34141650879525</v>
      </c>
    </row>
    <row r="2618" spans="2:3" x14ac:dyDescent="0.75">
      <c r="B2618" s="250">
        <v>2555</v>
      </c>
      <c r="C2618" s="249">
        <v>94.778492794488272</v>
      </c>
    </row>
    <row r="2619" spans="2:3" x14ac:dyDescent="0.75">
      <c r="B2619" s="250">
        <v>2556</v>
      </c>
      <c r="C2619" s="249">
        <v>159.95356296369545</v>
      </c>
    </row>
    <row r="2620" spans="2:3" x14ac:dyDescent="0.75">
      <c r="B2620" s="250">
        <v>2557</v>
      </c>
      <c r="C2620" s="249">
        <v>145.7455166623304</v>
      </c>
    </row>
    <row r="2621" spans="2:3" x14ac:dyDescent="0.75">
      <c r="B2621" s="250">
        <v>2558</v>
      </c>
      <c r="C2621" s="249">
        <v>103.92376099624886</v>
      </c>
    </row>
    <row r="2622" spans="2:3" x14ac:dyDescent="0.75">
      <c r="B2622" s="250">
        <v>2559</v>
      </c>
      <c r="C2622" s="249">
        <v>149.02782865747864</v>
      </c>
    </row>
    <row r="2623" spans="2:3" x14ac:dyDescent="0.75">
      <c r="B2623" s="250">
        <v>2560</v>
      </c>
      <c r="C2623" s="249">
        <v>105.54873912041586</v>
      </c>
    </row>
    <row r="2624" spans="2:3" x14ac:dyDescent="0.75">
      <c r="B2624" s="250">
        <v>2561</v>
      </c>
      <c r="C2624" s="249">
        <v>124.95946276620465</v>
      </c>
    </row>
    <row r="2625" spans="2:3" x14ac:dyDescent="0.75">
      <c r="B2625" s="250">
        <v>2562</v>
      </c>
      <c r="C2625" s="249">
        <v>147.92549841492445</v>
      </c>
    </row>
    <row r="2626" spans="2:3" x14ac:dyDescent="0.75">
      <c r="B2626" s="250">
        <v>2563</v>
      </c>
      <c r="C2626" s="249">
        <v>165.87685313550912</v>
      </c>
    </row>
    <row r="2627" spans="2:3" x14ac:dyDescent="0.75">
      <c r="B2627" s="250">
        <v>2564</v>
      </c>
      <c r="C2627" s="249">
        <v>102.03499021933561</v>
      </c>
    </row>
    <row r="2628" spans="2:3" x14ac:dyDescent="0.75">
      <c r="B2628" s="250">
        <v>2565</v>
      </c>
      <c r="C2628" s="249">
        <v>105.87329160628033</v>
      </c>
    </row>
    <row r="2629" spans="2:3" x14ac:dyDescent="0.75">
      <c r="B2629" s="250">
        <v>2566</v>
      </c>
      <c r="C2629" s="249">
        <v>132.80804891258003</v>
      </c>
    </row>
    <row r="2630" spans="2:3" x14ac:dyDescent="0.75">
      <c r="B2630" s="250">
        <v>2567</v>
      </c>
      <c r="C2630" s="249">
        <v>108.91768280734459</v>
      </c>
    </row>
    <row r="2631" spans="2:3" x14ac:dyDescent="0.75">
      <c r="B2631" s="250">
        <v>2568</v>
      </c>
      <c r="C2631" s="249">
        <v>117.84621044707663</v>
      </c>
    </row>
    <row r="2632" spans="2:3" x14ac:dyDescent="0.75">
      <c r="B2632" s="250">
        <v>2569</v>
      </c>
      <c r="C2632" s="249">
        <v>124.59153717327126</v>
      </c>
    </row>
    <row r="2633" spans="2:3" x14ac:dyDescent="0.75">
      <c r="B2633" s="250">
        <v>2570</v>
      </c>
      <c r="C2633" s="249">
        <v>121.10882410780553</v>
      </c>
    </row>
    <row r="2634" spans="2:3" x14ac:dyDescent="0.75">
      <c r="B2634" s="250">
        <v>2571</v>
      </c>
      <c r="C2634" s="249">
        <v>135.0078511052632</v>
      </c>
    </row>
    <row r="2635" spans="2:3" x14ac:dyDescent="0.75">
      <c r="B2635" s="250">
        <v>2572</v>
      </c>
      <c r="C2635" s="249">
        <v>106.33037093190703</v>
      </c>
    </row>
    <row r="2636" spans="2:3" x14ac:dyDescent="0.75">
      <c r="B2636" s="250">
        <v>2573</v>
      </c>
      <c r="C2636" s="249">
        <v>121.54873957957689</v>
      </c>
    </row>
    <row r="2637" spans="2:3" x14ac:dyDescent="0.75">
      <c r="B2637" s="250">
        <v>2574</v>
      </c>
      <c r="C2637" s="249">
        <v>111.46869548951729</v>
      </c>
    </row>
    <row r="2638" spans="2:3" x14ac:dyDescent="0.75">
      <c r="B2638" s="250">
        <v>2575</v>
      </c>
      <c r="C2638" s="249">
        <v>94.622017808829213</v>
      </c>
    </row>
    <row r="2639" spans="2:3" x14ac:dyDescent="0.75">
      <c r="B2639" s="250">
        <v>2576</v>
      </c>
      <c r="C2639" s="249">
        <v>119.61199945379688</v>
      </c>
    </row>
    <row r="2640" spans="2:3" x14ac:dyDescent="0.75">
      <c r="B2640" s="250">
        <v>2577</v>
      </c>
      <c r="C2640" s="249">
        <v>115.43585254268847</v>
      </c>
    </row>
    <row r="2641" spans="2:3" x14ac:dyDescent="0.75">
      <c r="B2641" s="250">
        <v>2578</v>
      </c>
      <c r="C2641" s="249">
        <v>88.761009462445003</v>
      </c>
    </row>
    <row r="2642" spans="2:3" x14ac:dyDescent="0.75">
      <c r="B2642" s="250">
        <v>2579</v>
      </c>
      <c r="C2642" s="249">
        <v>98.517765213068714</v>
      </c>
    </row>
    <row r="2643" spans="2:3" x14ac:dyDescent="0.75">
      <c r="B2643" s="250">
        <v>2580</v>
      </c>
      <c r="C2643" s="249">
        <v>92.793957265657085</v>
      </c>
    </row>
    <row r="2644" spans="2:3" x14ac:dyDescent="0.75">
      <c r="B2644" s="250">
        <v>2581</v>
      </c>
      <c r="C2644" s="249">
        <v>121.45103364376291</v>
      </c>
    </row>
    <row r="2645" spans="2:3" x14ac:dyDescent="0.75">
      <c r="B2645" s="250">
        <v>2582</v>
      </c>
      <c r="C2645" s="249">
        <v>84.057580553611473</v>
      </c>
    </row>
    <row r="2646" spans="2:3" x14ac:dyDescent="0.75">
      <c r="B2646" s="250">
        <v>2583</v>
      </c>
      <c r="C2646" s="249">
        <v>74.782722206476379</v>
      </c>
    </row>
    <row r="2647" spans="2:3" x14ac:dyDescent="0.75">
      <c r="B2647" s="250">
        <v>2584</v>
      </c>
      <c r="C2647" s="249">
        <v>68.716879940507539</v>
      </c>
    </row>
    <row r="2648" spans="2:3" x14ac:dyDescent="0.75">
      <c r="B2648" s="250">
        <v>2585</v>
      </c>
      <c r="C2648" s="249">
        <v>128.5302777840501</v>
      </c>
    </row>
    <row r="2649" spans="2:3" x14ac:dyDescent="0.75">
      <c r="B2649" s="250">
        <v>2586</v>
      </c>
      <c r="C2649" s="249">
        <v>139.64361401937973</v>
      </c>
    </row>
    <row r="2650" spans="2:3" x14ac:dyDescent="0.75">
      <c r="B2650" s="250">
        <v>2587</v>
      </c>
      <c r="C2650" s="249">
        <v>137.08548238029857</v>
      </c>
    </row>
    <row r="2651" spans="2:3" x14ac:dyDescent="0.75">
      <c r="B2651" s="250">
        <v>2588</v>
      </c>
      <c r="C2651" s="249">
        <v>110.83949907916961</v>
      </c>
    </row>
    <row r="2652" spans="2:3" x14ac:dyDescent="0.75">
      <c r="B2652" s="250">
        <v>2589</v>
      </c>
      <c r="C2652" s="249">
        <v>134.40254370344658</v>
      </c>
    </row>
    <row r="2653" spans="2:3" x14ac:dyDescent="0.75">
      <c r="B2653" s="250">
        <v>2590</v>
      </c>
      <c r="C2653" s="249">
        <v>46.242377430334386</v>
      </c>
    </row>
    <row r="2654" spans="2:3" x14ac:dyDescent="0.75">
      <c r="B2654" s="250">
        <v>2591</v>
      </c>
      <c r="C2654" s="249">
        <v>111.23071326827581</v>
      </c>
    </row>
    <row r="2655" spans="2:3" x14ac:dyDescent="0.75">
      <c r="B2655" s="250">
        <v>2592</v>
      </c>
      <c r="C2655" s="249">
        <v>113.04255441396323</v>
      </c>
    </row>
    <row r="2656" spans="2:3" x14ac:dyDescent="0.75">
      <c r="B2656" s="250">
        <v>2593</v>
      </c>
      <c r="C2656" s="249">
        <v>93.79490635432883</v>
      </c>
    </row>
    <row r="2657" spans="2:3" x14ac:dyDescent="0.75">
      <c r="B2657" s="250">
        <v>2594</v>
      </c>
      <c r="C2657" s="249">
        <v>98.491205333908198</v>
      </c>
    </row>
    <row r="2658" spans="2:3" x14ac:dyDescent="0.75">
      <c r="B2658" s="250">
        <v>2595</v>
      </c>
      <c r="C2658" s="249">
        <v>111.70636309925943</v>
      </c>
    </row>
    <row r="2659" spans="2:3" x14ac:dyDescent="0.75">
      <c r="B2659" s="250">
        <v>2596</v>
      </c>
      <c r="C2659" s="249">
        <v>143.06566508998299</v>
      </c>
    </row>
    <row r="2660" spans="2:3" x14ac:dyDescent="0.75">
      <c r="B2660" s="250">
        <v>2597</v>
      </c>
      <c r="C2660" s="249">
        <v>160.16882989359095</v>
      </c>
    </row>
    <row r="2661" spans="2:3" x14ac:dyDescent="0.75">
      <c r="B2661" s="250">
        <v>2598</v>
      </c>
      <c r="C2661" s="249">
        <v>133.04320905024014</v>
      </c>
    </row>
    <row r="2662" spans="2:3" x14ac:dyDescent="0.75">
      <c r="B2662" s="250">
        <v>2599</v>
      </c>
      <c r="C2662" s="249">
        <v>116.29735092966889</v>
      </c>
    </row>
    <row r="2663" spans="2:3" x14ac:dyDescent="0.75">
      <c r="B2663" s="250">
        <v>2600</v>
      </c>
      <c r="C2663" s="249">
        <v>116.73738995539611</v>
      </c>
    </row>
    <row r="2664" spans="2:3" x14ac:dyDescent="0.75">
      <c r="B2664" s="250">
        <v>2601</v>
      </c>
      <c r="C2664" s="249">
        <v>133.98421754206316</v>
      </c>
    </row>
    <row r="2665" spans="2:3" x14ac:dyDescent="0.75">
      <c r="B2665" s="250">
        <v>2602</v>
      </c>
      <c r="C2665" s="249">
        <v>118.36946477500319</v>
      </c>
    </row>
    <row r="2666" spans="2:3" x14ac:dyDescent="0.75">
      <c r="B2666" s="250">
        <v>2603</v>
      </c>
      <c r="C2666" s="249">
        <v>161.82280786568739</v>
      </c>
    </row>
    <row r="2667" spans="2:3" x14ac:dyDescent="0.75">
      <c r="B2667" s="250">
        <v>2604</v>
      </c>
      <c r="C2667" s="249">
        <v>106.56659229294789</v>
      </c>
    </row>
    <row r="2668" spans="2:3" x14ac:dyDescent="0.75">
      <c r="B2668" s="250">
        <v>2605</v>
      </c>
      <c r="C2668" s="249">
        <v>137.23371855981662</v>
      </c>
    </row>
    <row r="2669" spans="2:3" x14ac:dyDescent="0.75">
      <c r="B2669" s="250">
        <v>2606</v>
      </c>
      <c r="C2669" s="249">
        <v>155.97500749644075</v>
      </c>
    </row>
    <row r="2670" spans="2:3" x14ac:dyDescent="0.75">
      <c r="B2670" s="250">
        <v>2607</v>
      </c>
      <c r="C2670" s="249">
        <v>143.93076520755372</v>
      </c>
    </row>
    <row r="2671" spans="2:3" x14ac:dyDescent="0.75">
      <c r="B2671" s="250">
        <v>2608</v>
      </c>
      <c r="C2671" s="249">
        <v>121.82237171097201</v>
      </c>
    </row>
    <row r="2672" spans="2:3" x14ac:dyDescent="0.75">
      <c r="B2672" s="250">
        <v>2609</v>
      </c>
      <c r="C2672" s="249">
        <v>137.84794818454833</v>
      </c>
    </row>
    <row r="2673" spans="2:3" x14ac:dyDescent="0.75">
      <c r="B2673" s="250">
        <v>2610</v>
      </c>
      <c r="C2673" s="249">
        <v>121.79429340056379</v>
      </c>
    </row>
    <row r="2674" spans="2:3" x14ac:dyDescent="0.75">
      <c r="B2674" s="250">
        <v>2611</v>
      </c>
      <c r="C2674" s="249">
        <v>120.4277261567722</v>
      </c>
    </row>
    <row r="2675" spans="2:3" x14ac:dyDescent="0.75">
      <c r="B2675" s="250">
        <v>2612</v>
      </c>
      <c r="C2675" s="249">
        <v>118.47275568438771</v>
      </c>
    </row>
    <row r="2676" spans="2:3" x14ac:dyDescent="0.75">
      <c r="B2676" s="250">
        <v>2613</v>
      </c>
      <c r="C2676" s="249">
        <v>71.20489440864975</v>
      </c>
    </row>
    <row r="2677" spans="2:3" x14ac:dyDescent="0.75">
      <c r="B2677" s="250">
        <v>2614</v>
      </c>
      <c r="C2677" s="249">
        <v>87.719782158982596</v>
      </c>
    </row>
    <row r="2678" spans="2:3" x14ac:dyDescent="0.75">
      <c r="B2678" s="250">
        <v>2615</v>
      </c>
      <c r="C2678" s="249">
        <v>109.52344634512403</v>
      </c>
    </row>
    <row r="2679" spans="2:3" x14ac:dyDescent="0.75">
      <c r="B2679" s="250">
        <v>2616</v>
      </c>
      <c r="C2679" s="249">
        <v>158.29707202791337</v>
      </c>
    </row>
    <row r="2680" spans="2:3" x14ac:dyDescent="0.75">
      <c r="B2680" s="250">
        <v>2617</v>
      </c>
      <c r="C2680" s="249">
        <v>112.30509725308339</v>
      </c>
    </row>
    <row r="2681" spans="2:3" x14ac:dyDescent="0.75">
      <c r="B2681" s="250">
        <v>2618</v>
      </c>
      <c r="C2681" s="249">
        <v>138.5283580820593</v>
      </c>
    </row>
    <row r="2682" spans="2:3" x14ac:dyDescent="0.75">
      <c r="B2682" s="250">
        <v>2619</v>
      </c>
      <c r="C2682" s="249">
        <v>109.53502772662627</v>
      </c>
    </row>
    <row r="2683" spans="2:3" x14ac:dyDescent="0.75">
      <c r="B2683" s="250">
        <v>2620</v>
      </c>
      <c r="C2683" s="249">
        <v>75.402593030372174</v>
      </c>
    </row>
    <row r="2684" spans="2:3" x14ac:dyDescent="0.75">
      <c r="B2684" s="250">
        <v>2621</v>
      </c>
      <c r="C2684" s="249">
        <v>136.52031113957048</v>
      </c>
    </row>
    <row r="2685" spans="2:3" x14ac:dyDescent="0.75">
      <c r="B2685" s="250">
        <v>2622</v>
      </c>
      <c r="C2685" s="249">
        <v>112.33664293174358</v>
      </c>
    </row>
    <row r="2686" spans="2:3" x14ac:dyDescent="0.75">
      <c r="B2686" s="250">
        <v>2623</v>
      </c>
      <c r="C2686" s="249">
        <v>148.02822216695625</v>
      </c>
    </row>
    <row r="2687" spans="2:3" x14ac:dyDescent="0.75">
      <c r="B2687" s="250">
        <v>2624</v>
      </c>
      <c r="C2687" s="249">
        <v>139.68312154783578</v>
      </c>
    </row>
    <row r="2688" spans="2:3" x14ac:dyDescent="0.75">
      <c r="B2688" s="250">
        <v>2625</v>
      </c>
      <c r="C2688" s="249">
        <v>80.759934282349064</v>
      </c>
    </row>
    <row r="2689" spans="2:3" x14ac:dyDescent="0.75">
      <c r="B2689" s="250">
        <v>2626</v>
      </c>
      <c r="C2689" s="249">
        <v>157.27149863467685</v>
      </c>
    </row>
    <row r="2690" spans="2:3" x14ac:dyDescent="0.75">
      <c r="B2690" s="250">
        <v>2627</v>
      </c>
      <c r="C2690" s="249">
        <v>117.65943778409888</v>
      </c>
    </row>
    <row r="2691" spans="2:3" x14ac:dyDescent="0.75">
      <c r="B2691" s="250">
        <v>2628</v>
      </c>
      <c r="C2691" s="249">
        <v>115.82764646414796</v>
      </c>
    </row>
    <row r="2692" spans="2:3" x14ac:dyDescent="0.75">
      <c r="B2692" s="250">
        <v>2629</v>
      </c>
      <c r="C2692" s="249">
        <v>147.50909263910137</v>
      </c>
    </row>
    <row r="2693" spans="2:3" x14ac:dyDescent="0.75">
      <c r="B2693" s="250">
        <v>2630</v>
      </c>
      <c r="C2693" s="249">
        <v>97.466571746470152</v>
      </c>
    </row>
    <row r="2694" spans="2:3" x14ac:dyDescent="0.75">
      <c r="B2694" s="250">
        <v>2631</v>
      </c>
      <c r="C2694" s="249">
        <v>131.27609358436203</v>
      </c>
    </row>
    <row r="2695" spans="2:3" x14ac:dyDescent="0.75">
      <c r="B2695" s="250">
        <v>2632</v>
      </c>
      <c r="C2695" s="249">
        <v>106.46119666910064</v>
      </c>
    </row>
    <row r="2696" spans="2:3" x14ac:dyDescent="0.75">
      <c r="B2696" s="250">
        <v>2633</v>
      </c>
      <c r="C2696" s="249">
        <v>121.94791858987078</v>
      </c>
    </row>
    <row r="2697" spans="2:3" x14ac:dyDescent="0.75">
      <c r="B2697" s="250">
        <v>2634</v>
      </c>
      <c r="C2697" s="249">
        <v>110.81541672144715</v>
      </c>
    </row>
    <row r="2698" spans="2:3" x14ac:dyDescent="0.75">
      <c r="B2698" s="250">
        <v>2635</v>
      </c>
      <c r="C2698" s="249">
        <v>117.42105779358414</v>
      </c>
    </row>
    <row r="2699" spans="2:3" x14ac:dyDescent="0.75">
      <c r="B2699" s="250">
        <v>2636</v>
      </c>
      <c r="C2699" s="249">
        <v>102.42901993782837</v>
      </c>
    </row>
    <row r="2700" spans="2:3" x14ac:dyDescent="0.75">
      <c r="B2700" s="250">
        <v>2637</v>
      </c>
      <c r="C2700" s="249">
        <v>140.93744843148909</v>
      </c>
    </row>
    <row r="2701" spans="2:3" x14ac:dyDescent="0.75">
      <c r="B2701" s="250">
        <v>2638</v>
      </c>
      <c r="C2701" s="249">
        <v>89.153729453625516</v>
      </c>
    </row>
    <row r="2702" spans="2:3" x14ac:dyDescent="0.75">
      <c r="B2702" s="250">
        <v>2639</v>
      </c>
      <c r="C2702" s="249">
        <v>112.10430684917648</v>
      </c>
    </row>
    <row r="2703" spans="2:3" x14ac:dyDescent="0.75">
      <c r="B2703" s="250">
        <v>2640</v>
      </c>
      <c r="C2703" s="249">
        <v>132.65633527254104</v>
      </c>
    </row>
    <row r="2704" spans="2:3" x14ac:dyDescent="0.75">
      <c r="B2704" s="250">
        <v>2641</v>
      </c>
      <c r="C2704" s="249">
        <v>158.51919371937663</v>
      </c>
    </row>
    <row r="2705" spans="2:3" x14ac:dyDescent="0.75">
      <c r="B2705" s="250">
        <v>2642</v>
      </c>
      <c r="C2705" s="249">
        <v>98.973519188511233</v>
      </c>
    </row>
    <row r="2706" spans="2:3" x14ac:dyDescent="0.75">
      <c r="B2706" s="250">
        <v>2643</v>
      </c>
      <c r="C2706" s="249">
        <v>126.69240913646499</v>
      </c>
    </row>
    <row r="2707" spans="2:3" x14ac:dyDescent="0.75">
      <c r="B2707" s="250">
        <v>2644</v>
      </c>
      <c r="C2707" s="249">
        <v>68.716664779351731</v>
      </c>
    </row>
    <row r="2708" spans="2:3" x14ac:dyDescent="0.75">
      <c r="B2708" s="250">
        <v>2645</v>
      </c>
      <c r="C2708" s="249">
        <v>162.45870937386087</v>
      </c>
    </row>
    <row r="2709" spans="2:3" x14ac:dyDescent="0.75">
      <c r="B2709" s="250">
        <v>2646</v>
      </c>
      <c r="C2709" s="249">
        <v>107.86588192848009</v>
      </c>
    </row>
    <row r="2710" spans="2:3" x14ac:dyDescent="0.75">
      <c r="B2710" s="250">
        <v>2647</v>
      </c>
      <c r="C2710" s="249">
        <v>80.802688851999534</v>
      </c>
    </row>
    <row r="2711" spans="2:3" x14ac:dyDescent="0.75">
      <c r="B2711" s="250">
        <v>2648</v>
      </c>
      <c r="C2711" s="249">
        <v>117.85047878079354</v>
      </c>
    </row>
    <row r="2712" spans="2:3" x14ac:dyDescent="0.75">
      <c r="B2712" s="250">
        <v>2649</v>
      </c>
      <c r="C2712" s="249">
        <v>173.67434332071039</v>
      </c>
    </row>
    <row r="2713" spans="2:3" x14ac:dyDescent="0.75">
      <c r="B2713" s="250">
        <v>2650</v>
      </c>
      <c r="C2713" s="249">
        <v>130.72224466133198</v>
      </c>
    </row>
    <row r="2714" spans="2:3" x14ac:dyDescent="0.75">
      <c r="B2714" s="250">
        <v>2651</v>
      </c>
      <c r="C2714" s="249">
        <v>96.318969005118731</v>
      </c>
    </row>
    <row r="2715" spans="2:3" x14ac:dyDescent="0.75">
      <c r="B2715" s="250">
        <v>2652</v>
      </c>
      <c r="C2715" s="249">
        <v>71.278003276540133</v>
      </c>
    </row>
    <row r="2716" spans="2:3" x14ac:dyDescent="0.75">
      <c r="B2716" s="250">
        <v>2653</v>
      </c>
      <c r="C2716" s="249">
        <v>157.08643101295527</v>
      </c>
    </row>
    <row r="2717" spans="2:3" x14ac:dyDescent="0.75">
      <c r="B2717" s="250">
        <v>2654</v>
      </c>
      <c r="C2717" s="249">
        <v>160.28903599906423</v>
      </c>
    </row>
    <row r="2718" spans="2:3" x14ac:dyDescent="0.75">
      <c r="B2718" s="250">
        <v>2655</v>
      </c>
      <c r="C2718" s="249">
        <v>111.83475007253165</v>
      </c>
    </row>
    <row r="2719" spans="2:3" x14ac:dyDescent="0.75">
      <c r="B2719" s="250">
        <v>2656</v>
      </c>
      <c r="C2719" s="249">
        <v>78.693635119845879</v>
      </c>
    </row>
    <row r="2720" spans="2:3" x14ac:dyDescent="0.75">
      <c r="B2720" s="250">
        <v>2657</v>
      </c>
      <c r="C2720" s="249">
        <v>100.60883620495801</v>
      </c>
    </row>
    <row r="2721" spans="2:3" x14ac:dyDescent="0.75">
      <c r="B2721" s="250">
        <v>2658</v>
      </c>
      <c r="C2721" s="249">
        <v>156.19386420436416</v>
      </c>
    </row>
    <row r="2722" spans="2:3" x14ac:dyDescent="0.75">
      <c r="B2722" s="250">
        <v>2659</v>
      </c>
      <c r="C2722" s="249">
        <v>187.7015425326924</v>
      </c>
    </row>
    <row r="2723" spans="2:3" x14ac:dyDescent="0.75">
      <c r="B2723" s="250">
        <v>2660</v>
      </c>
      <c r="C2723" s="249">
        <v>102.47071459326003</v>
      </c>
    </row>
    <row r="2724" spans="2:3" x14ac:dyDescent="0.75">
      <c r="B2724" s="250">
        <v>2661</v>
      </c>
      <c r="C2724" s="249">
        <v>126.18031065648366</v>
      </c>
    </row>
    <row r="2725" spans="2:3" x14ac:dyDescent="0.75">
      <c r="B2725" s="250">
        <v>2662</v>
      </c>
      <c r="C2725" s="249">
        <v>134.53429975068988</v>
      </c>
    </row>
    <row r="2726" spans="2:3" x14ac:dyDescent="0.75">
      <c r="B2726" s="250">
        <v>2663</v>
      </c>
      <c r="C2726" s="249">
        <v>116.2792992839219</v>
      </c>
    </row>
    <row r="2727" spans="2:3" x14ac:dyDescent="0.75">
      <c r="B2727" s="250">
        <v>2664</v>
      </c>
      <c r="C2727" s="249">
        <v>107.33655408014897</v>
      </c>
    </row>
    <row r="2728" spans="2:3" x14ac:dyDescent="0.75">
      <c r="B2728" s="250">
        <v>2665</v>
      </c>
      <c r="C2728" s="249">
        <v>154.29936192104222</v>
      </c>
    </row>
    <row r="2729" spans="2:3" x14ac:dyDescent="0.75">
      <c r="B2729" s="250">
        <v>2666</v>
      </c>
      <c r="C2729" s="249">
        <v>100.9552694554223</v>
      </c>
    </row>
    <row r="2730" spans="2:3" x14ac:dyDescent="0.75">
      <c r="B2730" s="250">
        <v>2667</v>
      </c>
      <c r="C2730" s="249">
        <v>131.36800960779144</v>
      </c>
    </row>
    <row r="2731" spans="2:3" x14ac:dyDescent="0.75">
      <c r="B2731" s="250">
        <v>2668</v>
      </c>
      <c r="C2731" s="249">
        <v>146.15762031390193</v>
      </c>
    </row>
    <row r="2732" spans="2:3" x14ac:dyDescent="0.75">
      <c r="B2732" s="250">
        <v>2669</v>
      </c>
      <c r="C2732" s="249">
        <v>126.76965946568215</v>
      </c>
    </row>
    <row r="2733" spans="2:3" x14ac:dyDescent="0.75">
      <c r="B2733" s="250">
        <v>2670</v>
      </c>
      <c r="C2733" s="249">
        <v>125.6274919525525</v>
      </c>
    </row>
    <row r="2734" spans="2:3" x14ac:dyDescent="0.75">
      <c r="B2734" s="250">
        <v>2671</v>
      </c>
      <c r="C2734" s="249">
        <v>138.17663075310935</v>
      </c>
    </row>
    <row r="2735" spans="2:3" x14ac:dyDescent="0.75">
      <c r="B2735" s="250">
        <v>2672</v>
      </c>
      <c r="C2735" s="249">
        <v>99.323651390939119</v>
      </c>
    </row>
    <row r="2736" spans="2:3" x14ac:dyDescent="0.75">
      <c r="B2736" s="250">
        <v>2673</v>
      </c>
      <c r="C2736" s="249">
        <v>85.121339455512853</v>
      </c>
    </row>
    <row r="2737" spans="2:3" x14ac:dyDescent="0.75">
      <c r="B2737" s="250">
        <v>2674</v>
      </c>
      <c r="C2737" s="249">
        <v>171.82781839870097</v>
      </c>
    </row>
    <row r="2738" spans="2:3" x14ac:dyDescent="0.75">
      <c r="B2738" s="250">
        <v>2675</v>
      </c>
      <c r="C2738" s="249">
        <v>92.12886763862798</v>
      </c>
    </row>
    <row r="2739" spans="2:3" x14ac:dyDescent="0.75">
      <c r="B2739" s="250">
        <v>2676</v>
      </c>
      <c r="C2739" s="249">
        <v>105.0277000027645</v>
      </c>
    </row>
    <row r="2740" spans="2:3" x14ac:dyDescent="0.75">
      <c r="B2740" s="250">
        <v>2677</v>
      </c>
      <c r="C2740" s="249">
        <v>75.026525739060773</v>
      </c>
    </row>
    <row r="2741" spans="2:3" x14ac:dyDescent="0.75">
      <c r="B2741" s="250">
        <v>2678</v>
      </c>
      <c r="C2741" s="249">
        <v>143.56613847196093</v>
      </c>
    </row>
    <row r="2742" spans="2:3" x14ac:dyDescent="0.75">
      <c r="B2742" s="250">
        <v>2679</v>
      </c>
      <c r="C2742" s="249">
        <v>100.57444070238432</v>
      </c>
    </row>
    <row r="2743" spans="2:3" x14ac:dyDescent="0.75">
      <c r="B2743" s="250">
        <v>2680</v>
      </c>
      <c r="C2743" s="249">
        <v>109.07895034491345</v>
      </c>
    </row>
    <row r="2744" spans="2:3" x14ac:dyDescent="0.75">
      <c r="B2744" s="250">
        <v>2681</v>
      </c>
      <c r="C2744" s="249">
        <v>109.87357562825508</v>
      </c>
    </row>
    <row r="2745" spans="2:3" x14ac:dyDescent="0.75">
      <c r="B2745" s="250">
        <v>2682</v>
      </c>
      <c r="C2745" s="249">
        <v>136.90353040318536</v>
      </c>
    </row>
    <row r="2746" spans="2:3" x14ac:dyDescent="0.75">
      <c r="B2746" s="250">
        <v>2683</v>
      </c>
      <c r="C2746" s="249">
        <v>127.97706130380358</v>
      </c>
    </row>
    <row r="2747" spans="2:3" x14ac:dyDescent="0.75">
      <c r="B2747" s="250">
        <v>2684</v>
      </c>
      <c r="C2747" s="249">
        <v>110.66473255876991</v>
      </c>
    </row>
    <row r="2748" spans="2:3" x14ac:dyDescent="0.75">
      <c r="B2748" s="250">
        <v>2685</v>
      </c>
      <c r="C2748" s="249">
        <v>128.63353150706575</v>
      </c>
    </row>
    <row r="2749" spans="2:3" x14ac:dyDescent="0.75">
      <c r="B2749" s="250">
        <v>2686</v>
      </c>
      <c r="C2749" s="249">
        <v>111.0793374807035</v>
      </c>
    </row>
    <row r="2750" spans="2:3" x14ac:dyDescent="0.75">
      <c r="B2750" s="250">
        <v>2687</v>
      </c>
      <c r="C2750" s="249">
        <v>104.76007722937369</v>
      </c>
    </row>
    <row r="2751" spans="2:3" x14ac:dyDescent="0.75">
      <c r="B2751" s="250">
        <v>2688</v>
      </c>
      <c r="C2751" s="249">
        <v>117.23126002016831</v>
      </c>
    </row>
    <row r="2752" spans="2:3" x14ac:dyDescent="0.75">
      <c r="B2752" s="250">
        <v>2689</v>
      </c>
      <c r="C2752" s="249">
        <v>140.33379786665341</v>
      </c>
    </row>
    <row r="2753" spans="2:3" x14ac:dyDescent="0.75">
      <c r="B2753" s="250">
        <v>2690</v>
      </c>
      <c r="C2753" s="249">
        <v>99.596150447461426</v>
      </c>
    </row>
    <row r="2754" spans="2:3" x14ac:dyDescent="0.75">
      <c r="B2754" s="250">
        <v>2691</v>
      </c>
      <c r="C2754" s="249">
        <v>135.55313281771589</v>
      </c>
    </row>
    <row r="2755" spans="2:3" x14ac:dyDescent="0.75">
      <c r="B2755" s="250">
        <v>2692</v>
      </c>
      <c r="C2755" s="249">
        <v>137.50021862654046</v>
      </c>
    </row>
    <row r="2756" spans="2:3" x14ac:dyDescent="0.75">
      <c r="B2756" s="250">
        <v>2693</v>
      </c>
      <c r="C2756" s="249">
        <v>145.03563172139766</v>
      </c>
    </row>
    <row r="2757" spans="2:3" x14ac:dyDescent="0.75">
      <c r="B2757" s="250">
        <v>2694</v>
      </c>
      <c r="C2757" s="249">
        <v>141.97235178304425</v>
      </c>
    </row>
    <row r="2758" spans="2:3" x14ac:dyDescent="0.75">
      <c r="B2758" s="250">
        <v>2695</v>
      </c>
      <c r="C2758" s="249">
        <v>128.57040836944969</v>
      </c>
    </row>
    <row r="2759" spans="2:3" x14ac:dyDescent="0.75">
      <c r="B2759" s="250">
        <v>2696</v>
      </c>
      <c r="C2759" s="249">
        <v>94.914256248803383</v>
      </c>
    </row>
    <row r="2760" spans="2:3" x14ac:dyDescent="0.75">
      <c r="B2760" s="250">
        <v>2697</v>
      </c>
      <c r="C2760" s="249">
        <v>113.79654633483841</v>
      </c>
    </row>
    <row r="2761" spans="2:3" x14ac:dyDescent="0.75">
      <c r="B2761" s="250">
        <v>2698</v>
      </c>
      <c r="C2761" s="249">
        <v>165.11211788361351</v>
      </c>
    </row>
    <row r="2762" spans="2:3" x14ac:dyDescent="0.75">
      <c r="B2762" s="250">
        <v>2699</v>
      </c>
      <c r="C2762" s="249">
        <v>150.21395303631516</v>
      </c>
    </row>
    <row r="2763" spans="2:3" x14ac:dyDescent="0.75">
      <c r="B2763" s="250">
        <v>2700</v>
      </c>
      <c r="C2763" s="249">
        <v>130.60986046191334</v>
      </c>
    </row>
    <row r="2764" spans="2:3" x14ac:dyDescent="0.75">
      <c r="B2764" s="250">
        <v>2701</v>
      </c>
      <c r="C2764" s="249">
        <v>109.21532760760827</v>
      </c>
    </row>
    <row r="2765" spans="2:3" x14ac:dyDescent="0.75">
      <c r="B2765" s="250">
        <v>2702</v>
      </c>
      <c r="C2765" s="249">
        <v>132.9465120971947</v>
      </c>
    </row>
    <row r="2766" spans="2:3" x14ac:dyDescent="0.75">
      <c r="B2766" s="250">
        <v>2703</v>
      </c>
      <c r="C2766" s="249">
        <v>107.09331114555603</v>
      </c>
    </row>
    <row r="2767" spans="2:3" x14ac:dyDescent="0.75">
      <c r="B2767" s="250">
        <v>2704</v>
      </c>
      <c r="C2767" s="249">
        <v>101.78803842267899</v>
      </c>
    </row>
    <row r="2768" spans="2:3" x14ac:dyDescent="0.75">
      <c r="B2768" s="250">
        <v>2705</v>
      </c>
      <c r="C2768" s="249">
        <v>92.291094593548706</v>
      </c>
    </row>
    <row r="2769" spans="2:3" x14ac:dyDescent="0.75">
      <c r="B2769" s="250">
        <v>2706</v>
      </c>
      <c r="C2769" s="249">
        <v>84.340640070953143</v>
      </c>
    </row>
    <row r="2770" spans="2:3" x14ac:dyDescent="0.75">
      <c r="B2770" s="250">
        <v>2707</v>
      </c>
      <c r="C2770" s="249">
        <v>100.95659316438275</v>
      </c>
    </row>
    <row r="2771" spans="2:3" x14ac:dyDescent="0.75">
      <c r="B2771" s="250">
        <v>2708</v>
      </c>
      <c r="C2771" s="249">
        <v>127.36278444247066</v>
      </c>
    </row>
    <row r="2772" spans="2:3" x14ac:dyDescent="0.75">
      <c r="B2772" s="250">
        <v>2709</v>
      </c>
      <c r="C2772" s="249">
        <v>107.84353024788132</v>
      </c>
    </row>
    <row r="2773" spans="2:3" x14ac:dyDescent="0.75">
      <c r="B2773" s="250">
        <v>2710</v>
      </c>
      <c r="C2773" s="249">
        <v>140.38265969507344</v>
      </c>
    </row>
    <row r="2774" spans="2:3" x14ac:dyDescent="0.75">
      <c r="B2774" s="250">
        <v>2711</v>
      </c>
      <c r="C2774" s="249">
        <v>131.37444105849224</v>
      </c>
    </row>
    <row r="2775" spans="2:3" x14ac:dyDescent="0.75">
      <c r="B2775" s="250">
        <v>2712</v>
      </c>
      <c r="C2775" s="249">
        <v>118.60387903073364</v>
      </c>
    </row>
    <row r="2776" spans="2:3" x14ac:dyDescent="0.75">
      <c r="B2776" s="250">
        <v>2713</v>
      </c>
      <c r="C2776" s="249">
        <v>117.47313082589127</v>
      </c>
    </row>
    <row r="2777" spans="2:3" x14ac:dyDescent="0.75">
      <c r="B2777" s="250">
        <v>2714</v>
      </c>
      <c r="C2777" s="249">
        <v>82.139263598624382</v>
      </c>
    </row>
    <row r="2778" spans="2:3" x14ac:dyDescent="0.75">
      <c r="B2778" s="250">
        <v>2715</v>
      </c>
      <c r="C2778" s="249">
        <v>74.753608031931179</v>
      </c>
    </row>
    <row r="2779" spans="2:3" x14ac:dyDescent="0.75">
      <c r="B2779" s="250">
        <v>2716</v>
      </c>
      <c r="C2779" s="249">
        <v>149.1221314285697</v>
      </c>
    </row>
    <row r="2780" spans="2:3" x14ac:dyDescent="0.75">
      <c r="B2780" s="250">
        <v>2717</v>
      </c>
      <c r="C2780" s="249">
        <v>128.86865681673947</v>
      </c>
    </row>
    <row r="2781" spans="2:3" x14ac:dyDescent="0.75">
      <c r="B2781" s="250">
        <v>2718</v>
      </c>
      <c r="C2781" s="249">
        <v>155.19413968660896</v>
      </c>
    </row>
    <row r="2782" spans="2:3" x14ac:dyDescent="0.75">
      <c r="B2782" s="250">
        <v>2719</v>
      </c>
      <c r="C2782" s="249">
        <v>126.89464568778828</v>
      </c>
    </row>
    <row r="2783" spans="2:3" x14ac:dyDescent="0.75">
      <c r="B2783" s="250">
        <v>2720</v>
      </c>
      <c r="C2783" s="249">
        <v>104.37265756407945</v>
      </c>
    </row>
    <row r="2784" spans="2:3" x14ac:dyDescent="0.75">
      <c r="B2784" s="250">
        <v>2721</v>
      </c>
      <c r="C2784" s="249">
        <v>130.42989393266433</v>
      </c>
    </row>
    <row r="2785" spans="2:3" x14ac:dyDescent="0.75">
      <c r="B2785" s="250">
        <v>2722</v>
      </c>
      <c r="C2785" s="249">
        <v>122.41598765095942</v>
      </c>
    </row>
    <row r="2786" spans="2:3" x14ac:dyDescent="0.75">
      <c r="B2786" s="250">
        <v>2723</v>
      </c>
      <c r="C2786" s="249">
        <v>130.03867037209</v>
      </c>
    </row>
    <row r="2787" spans="2:3" x14ac:dyDescent="0.75">
      <c r="B2787" s="250">
        <v>2724</v>
      </c>
      <c r="C2787" s="249">
        <v>151.78725908119441</v>
      </c>
    </row>
    <row r="2788" spans="2:3" x14ac:dyDescent="0.75">
      <c r="B2788" s="250">
        <v>2725</v>
      </c>
      <c r="C2788" s="249">
        <v>144.70655921511647</v>
      </c>
    </row>
    <row r="2789" spans="2:3" x14ac:dyDescent="0.75">
      <c r="B2789" s="250">
        <v>2726</v>
      </c>
      <c r="C2789" s="249">
        <v>107.80883608446703</v>
      </c>
    </row>
    <row r="2790" spans="2:3" x14ac:dyDescent="0.75">
      <c r="B2790" s="250">
        <v>2727</v>
      </c>
      <c r="C2790" s="249">
        <v>121.86818243389608</v>
      </c>
    </row>
    <row r="2791" spans="2:3" x14ac:dyDescent="0.75">
      <c r="B2791" s="250">
        <v>2728</v>
      </c>
      <c r="C2791" s="249">
        <v>155.0095370297656</v>
      </c>
    </row>
    <row r="2792" spans="2:3" x14ac:dyDescent="0.75">
      <c r="B2792" s="250">
        <v>2729</v>
      </c>
      <c r="C2792" s="249">
        <v>113.94218450332478</v>
      </c>
    </row>
    <row r="2793" spans="2:3" x14ac:dyDescent="0.75">
      <c r="B2793" s="250">
        <v>2730</v>
      </c>
      <c r="C2793" s="249">
        <v>164.03607988621269</v>
      </c>
    </row>
    <row r="2794" spans="2:3" x14ac:dyDescent="0.75">
      <c r="B2794" s="250">
        <v>2731</v>
      </c>
      <c r="C2794" s="249">
        <v>150.40115970441499</v>
      </c>
    </row>
    <row r="2795" spans="2:3" x14ac:dyDescent="0.75">
      <c r="B2795" s="250">
        <v>2732</v>
      </c>
      <c r="C2795" s="249">
        <v>86.83639669994345</v>
      </c>
    </row>
    <row r="2796" spans="2:3" x14ac:dyDescent="0.75">
      <c r="B2796" s="250">
        <v>2733</v>
      </c>
      <c r="C2796" s="249">
        <v>109.04203316154667</v>
      </c>
    </row>
    <row r="2797" spans="2:3" x14ac:dyDescent="0.75">
      <c r="B2797" s="250">
        <v>2734</v>
      </c>
      <c r="C2797" s="249">
        <v>85.209036949519458</v>
      </c>
    </row>
    <row r="2798" spans="2:3" x14ac:dyDescent="0.75">
      <c r="B2798" s="250">
        <v>2735</v>
      </c>
      <c r="C2798" s="249">
        <v>159.55473044304352</v>
      </c>
    </row>
    <row r="2799" spans="2:3" x14ac:dyDescent="0.75">
      <c r="B2799" s="250">
        <v>2736</v>
      </c>
      <c r="C2799" s="249">
        <v>112.72886010034063</v>
      </c>
    </row>
    <row r="2800" spans="2:3" x14ac:dyDescent="0.75">
      <c r="B2800" s="250">
        <v>2737</v>
      </c>
      <c r="C2800" s="249">
        <v>125.70519511774157</v>
      </c>
    </row>
    <row r="2801" spans="2:3" x14ac:dyDescent="0.75">
      <c r="B2801" s="250">
        <v>2738</v>
      </c>
      <c r="C2801" s="249">
        <v>105.26073953036762</v>
      </c>
    </row>
    <row r="2802" spans="2:3" x14ac:dyDescent="0.75">
      <c r="B2802" s="250">
        <v>2739</v>
      </c>
      <c r="C2802" s="249">
        <v>158.40570692559052</v>
      </c>
    </row>
    <row r="2803" spans="2:3" x14ac:dyDescent="0.75">
      <c r="B2803" s="250">
        <v>2740</v>
      </c>
      <c r="C2803" s="249">
        <v>99.022662572150324</v>
      </c>
    </row>
    <row r="2804" spans="2:3" x14ac:dyDescent="0.75">
      <c r="B2804" s="250">
        <v>2741</v>
      </c>
      <c r="C2804" s="249">
        <v>127.61268304835076</v>
      </c>
    </row>
    <row r="2805" spans="2:3" x14ac:dyDescent="0.75">
      <c r="B2805" s="250">
        <v>2742</v>
      </c>
      <c r="C2805" s="249">
        <v>120.17047529961349</v>
      </c>
    </row>
    <row r="2806" spans="2:3" x14ac:dyDescent="0.75">
      <c r="B2806" s="250">
        <v>2743</v>
      </c>
      <c r="C2806" s="249">
        <v>119.60271450895861</v>
      </c>
    </row>
    <row r="2807" spans="2:3" x14ac:dyDescent="0.75">
      <c r="B2807" s="250">
        <v>2744</v>
      </c>
      <c r="C2807" s="249">
        <v>125.9585039736908</v>
      </c>
    </row>
    <row r="2808" spans="2:3" x14ac:dyDescent="0.75">
      <c r="B2808" s="250">
        <v>2745</v>
      </c>
      <c r="C2808" s="249">
        <v>109.77052505582125</v>
      </c>
    </row>
    <row r="2809" spans="2:3" x14ac:dyDescent="0.75">
      <c r="B2809" s="250">
        <v>2746</v>
      </c>
      <c r="C2809" s="249">
        <v>125.21877710266199</v>
      </c>
    </row>
    <row r="2810" spans="2:3" x14ac:dyDescent="0.75">
      <c r="B2810" s="250">
        <v>2747</v>
      </c>
      <c r="C2810" s="249">
        <v>104.25150437459381</v>
      </c>
    </row>
    <row r="2811" spans="2:3" x14ac:dyDescent="0.75">
      <c r="B2811" s="250">
        <v>2748</v>
      </c>
      <c r="C2811" s="249">
        <v>153.13928319528833</v>
      </c>
    </row>
    <row r="2812" spans="2:3" x14ac:dyDescent="0.75">
      <c r="B2812" s="250">
        <v>2749</v>
      </c>
      <c r="C2812" s="249">
        <v>71.258474993498993</v>
      </c>
    </row>
    <row r="2813" spans="2:3" x14ac:dyDescent="0.75">
      <c r="B2813" s="250">
        <v>2750</v>
      </c>
      <c r="C2813" s="249">
        <v>106.91917486960946</v>
      </c>
    </row>
    <row r="2814" spans="2:3" x14ac:dyDescent="0.75">
      <c r="B2814" s="250">
        <v>2751</v>
      </c>
      <c r="C2814" s="249">
        <v>142.0333675770359</v>
      </c>
    </row>
    <row r="2815" spans="2:3" x14ac:dyDescent="0.75">
      <c r="B2815" s="250">
        <v>2752</v>
      </c>
      <c r="C2815" s="249">
        <v>168.04104308085431</v>
      </c>
    </row>
    <row r="2816" spans="2:3" x14ac:dyDescent="0.75">
      <c r="B2816" s="250">
        <v>2753</v>
      </c>
      <c r="C2816" s="249">
        <v>155.24158373041746</v>
      </c>
    </row>
    <row r="2817" spans="2:3" x14ac:dyDescent="0.75">
      <c r="B2817" s="250">
        <v>2754</v>
      </c>
      <c r="C2817" s="249">
        <v>138.24095128211519</v>
      </c>
    </row>
    <row r="2818" spans="2:3" x14ac:dyDescent="0.75">
      <c r="B2818" s="250">
        <v>2755</v>
      </c>
      <c r="C2818" s="249">
        <v>127.49011249522582</v>
      </c>
    </row>
    <row r="2819" spans="2:3" x14ac:dyDescent="0.75">
      <c r="B2819" s="250">
        <v>2756</v>
      </c>
      <c r="C2819" s="249">
        <v>85.529530409715662</v>
      </c>
    </row>
    <row r="2820" spans="2:3" x14ac:dyDescent="0.75">
      <c r="B2820" s="250">
        <v>2757</v>
      </c>
      <c r="C2820" s="249">
        <v>96.33077181585351</v>
      </c>
    </row>
    <row r="2821" spans="2:3" x14ac:dyDescent="0.75">
      <c r="B2821" s="250">
        <v>2758</v>
      </c>
      <c r="C2821" s="249">
        <v>92.513826702000898</v>
      </c>
    </row>
    <row r="2822" spans="2:3" x14ac:dyDescent="0.75">
      <c r="B2822" s="250">
        <v>2759</v>
      </c>
      <c r="C2822" s="249">
        <v>132.14886613423585</v>
      </c>
    </row>
    <row r="2823" spans="2:3" x14ac:dyDescent="0.75">
      <c r="B2823" s="250">
        <v>2760</v>
      </c>
      <c r="C2823" s="249">
        <v>140.90825581481192</v>
      </c>
    </row>
    <row r="2824" spans="2:3" x14ac:dyDescent="0.75">
      <c r="B2824" s="250">
        <v>2761</v>
      </c>
      <c r="C2824" s="249">
        <v>111.1055420312463</v>
      </c>
    </row>
    <row r="2825" spans="2:3" x14ac:dyDescent="0.75">
      <c r="B2825" s="250">
        <v>2762</v>
      </c>
      <c r="C2825" s="249">
        <v>143.96271784718706</v>
      </c>
    </row>
    <row r="2826" spans="2:3" x14ac:dyDescent="0.75">
      <c r="B2826" s="250">
        <v>2763</v>
      </c>
      <c r="C2826" s="249">
        <v>116.52376844189483</v>
      </c>
    </row>
    <row r="2827" spans="2:3" x14ac:dyDescent="0.75">
      <c r="B2827" s="250">
        <v>2764</v>
      </c>
      <c r="C2827" s="249">
        <v>96.058657881917455</v>
      </c>
    </row>
    <row r="2828" spans="2:3" x14ac:dyDescent="0.75">
      <c r="B2828" s="250">
        <v>2765</v>
      </c>
      <c r="C2828" s="249">
        <v>104.842119461138</v>
      </c>
    </row>
    <row r="2829" spans="2:3" x14ac:dyDescent="0.75">
      <c r="B2829" s="250">
        <v>2766</v>
      </c>
      <c r="C2829" s="249">
        <v>67.635658476238902</v>
      </c>
    </row>
    <row r="2830" spans="2:3" x14ac:dyDescent="0.75">
      <c r="B2830" s="250">
        <v>2767</v>
      </c>
      <c r="C2830" s="249">
        <v>104.13652447541374</v>
      </c>
    </row>
    <row r="2831" spans="2:3" x14ac:dyDescent="0.75">
      <c r="B2831" s="250">
        <v>2768</v>
      </c>
      <c r="C2831" s="249">
        <v>122.92487913951888</v>
      </c>
    </row>
    <row r="2832" spans="2:3" x14ac:dyDescent="0.75">
      <c r="B2832" s="250">
        <v>2769</v>
      </c>
      <c r="C2832" s="249">
        <v>135.38677671017791</v>
      </c>
    </row>
    <row r="2833" spans="2:3" x14ac:dyDescent="0.75">
      <c r="B2833" s="250">
        <v>2770</v>
      </c>
      <c r="C2833" s="249">
        <v>94.897068057414089</v>
      </c>
    </row>
    <row r="2834" spans="2:3" x14ac:dyDescent="0.75">
      <c r="B2834" s="250">
        <v>2771</v>
      </c>
      <c r="C2834" s="249">
        <v>148.43163711202757</v>
      </c>
    </row>
    <row r="2835" spans="2:3" x14ac:dyDescent="0.75">
      <c r="B2835" s="250">
        <v>2772</v>
      </c>
      <c r="C2835" s="249">
        <v>142.60161569187278</v>
      </c>
    </row>
    <row r="2836" spans="2:3" x14ac:dyDescent="0.75">
      <c r="B2836" s="250">
        <v>2773</v>
      </c>
      <c r="C2836" s="249">
        <v>147.05386870305361</v>
      </c>
    </row>
    <row r="2837" spans="2:3" x14ac:dyDescent="0.75">
      <c r="B2837" s="250">
        <v>2774</v>
      </c>
      <c r="C2837" s="249">
        <v>123.83184662652674</v>
      </c>
    </row>
    <row r="2838" spans="2:3" x14ac:dyDescent="0.75">
      <c r="B2838" s="250">
        <v>2775</v>
      </c>
      <c r="C2838" s="249">
        <v>115.63519098711478</v>
      </c>
    </row>
    <row r="2839" spans="2:3" x14ac:dyDescent="0.75">
      <c r="B2839" s="250">
        <v>2776</v>
      </c>
      <c r="C2839" s="249">
        <v>110.15683553956592</v>
      </c>
    </row>
    <row r="2840" spans="2:3" x14ac:dyDescent="0.75">
      <c r="B2840" s="250">
        <v>2777</v>
      </c>
      <c r="C2840" s="249">
        <v>92.49970118035246</v>
      </c>
    </row>
    <row r="2841" spans="2:3" x14ac:dyDescent="0.75">
      <c r="B2841" s="250">
        <v>2778</v>
      </c>
      <c r="C2841" s="249">
        <v>108.35033511060286</v>
      </c>
    </row>
    <row r="2842" spans="2:3" x14ac:dyDescent="0.75">
      <c r="B2842" s="250">
        <v>2779</v>
      </c>
      <c r="C2842" s="249">
        <v>124.93636401970703</v>
      </c>
    </row>
    <row r="2843" spans="2:3" x14ac:dyDescent="0.75">
      <c r="B2843" s="250">
        <v>2780</v>
      </c>
      <c r="C2843" s="249">
        <v>129.16073850288421</v>
      </c>
    </row>
    <row r="2844" spans="2:3" x14ac:dyDescent="0.75">
      <c r="B2844" s="250">
        <v>2781</v>
      </c>
      <c r="C2844" s="249">
        <v>113.65225761717626</v>
      </c>
    </row>
    <row r="2845" spans="2:3" x14ac:dyDescent="0.75">
      <c r="B2845" s="250">
        <v>2782</v>
      </c>
      <c r="C2845" s="249">
        <v>139.19601524166941</v>
      </c>
    </row>
    <row r="2846" spans="2:3" x14ac:dyDescent="0.75">
      <c r="B2846" s="250">
        <v>2783</v>
      </c>
      <c r="C2846" s="249">
        <v>118.74036023975908</v>
      </c>
    </row>
    <row r="2847" spans="2:3" x14ac:dyDescent="0.75">
      <c r="B2847" s="250">
        <v>2784</v>
      </c>
      <c r="C2847" s="249">
        <v>141.45631701097909</v>
      </c>
    </row>
    <row r="2848" spans="2:3" x14ac:dyDescent="0.75">
      <c r="B2848" s="250">
        <v>2785</v>
      </c>
      <c r="C2848" s="249">
        <v>87.555672511225382</v>
      </c>
    </row>
    <row r="2849" spans="2:3" x14ac:dyDescent="0.75">
      <c r="B2849" s="250">
        <v>2786</v>
      </c>
      <c r="C2849" s="249">
        <v>143.50556360686414</v>
      </c>
    </row>
    <row r="2850" spans="2:3" x14ac:dyDescent="0.75">
      <c r="B2850" s="250">
        <v>2787</v>
      </c>
      <c r="C2850" s="249">
        <v>81.98588511615165</v>
      </c>
    </row>
    <row r="2851" spans="2:3" x14ac:dyDescent="0.75">
      <c r="B2851" s="250">
        <v>2788</v>
      </c>
      <c r="C2851" s="249">
        <v>139.69292442929259</v>
      </c>
    </row>
    <row r="2852" spans="2:3" x14ac:dyDescent="0.75">
      <c r="B2852" s="250">
        <v>2789</v>
      </c>
      <c r="C2852" s="249">
        <v>82.049707654116247</v>
      </c>
    </row>
    <row r="2853" spans="2:3" x14ac:dyDescent="0.75">
      <c r="B2853" s="250">
        <v>2790</v>
      </c>
      <c r="C2853" s="249">
        <v>111.32167111250462</v>
      </c>
    </row>
    <row r="2854" spans="2:3" x14ac:dyDescent="0.75">
      <c r="B2854" s="250">
        <v>2791</v>
      </c>
      <c r="C2854" s="249">
        <v>138.51534965951572</v>
      </c>
    </row>
    <row r="2855" spans="2:3" x14ac:dyDescent="0.75">
      <c r="B2855" s="250">
        <v>2792</v>
      </c>
      <c r="C2855" s="249">
        <v>113.52869529763863</v>
      </c>
    </row>
    <row r="2856" spans="2:3" x14ac:dyDescent="0.75">
      <c r="B2856" s="250">
        <v>2793</v>
      </c>
      <c r="C2856" s="249">
        <v>150.09024426500412</v>
      </c>
    </row>
    <row r="2857" spans="2:3" x14ac:dyDescent="0.75">
      <c r="B2857" s="250">
        <v>2794</v>
      </c>
      <c r="C2857" s="249">
        <v>148.43987869957792</v>
      </c>
    </row>
    <row r="2858" spans="2:3" x14ac:dyDescent="0.75">
      <c r="B2858" s="250">
        <v>2795</v>
      </c>
      <c r="C2858" s="249">
        <v>113.861164983584</v>
      </c>
    </row>
    <row r="2859" spans="2:3" x14ac:dyDescent="0.75">
      <c r="B2859" s="250">
        <v>2796</v>
      </c>
      <c r="C2859" s="249">
        <v>138.56267219924584</v>
      </c>
    </row>
    <row r="2860" spans="2:3" x14ac:dyDescent="0.75">
      <c r="B2860" s="250">
        <v>2797</v>
      </c>
      <c r="C2860" s="249">
        <v>98.947942693453854</v>
      </c>
    </row>
    <row r="2861" spans="2:3" x14ac:dyDescent="0.75">
      <c r="B2861" s="250">
        <v>2798</v>
      </c>
      <c r="C2861" s="249">
        <v>94.921848443304043</v>
      </c>
    </row>
    <row r="2862" spans="2:3" x14ac:dyDescent="0.75">
      <c r="B2862" s="250">
        <v>2799</v>
      </c>
      <c r="C2862" s="249">
        <v>83.365384070592782</v>
      </c>
    </row>
    <row r="2863" spans="2:3" x14ac:dyDescent="0.75">
      <c r="B2863" s="250">
        <v>2800</v>
      </c>
      <c r="C2863" s="249">
        <v>99.023463644068329</v>
      </c>
    </row>
    <row r="2864" spans="2:3" x14ac:dyDescent="0.75">
      <c r="B2864" s="250">
        <v>2801</v>
      </c>
      <c r="C2864" s="249">
        <v>169.51613775782596</v>
      </c>
    </row>
    <row r="2865" spans="2:3" x14ac:dyDescent="0.75">
      <c r="B2865" s="250">
        <v>2802</v>
      </c>
      <c r="C2865" s="249">
        <v>112.67604110056067</v>
      </c>
    </row>
    <row r="2866" spans="2:3" x14ac:dyDescent="0.75">
      <c r="B2866" s="250">
        <v>2803</v>
      </c>
      <c r="C2866" s="249">
        <v>103.14696441040087</v>
      </c>
    </row>
    <row r="2867" spans="2:3" x14ac:dyDescent="0.75">
      <c r="B2867" s="250">
        <v>2804</v>
      </c>
      <c r="C2867" s="249">
        <v>131.16829067638466</v>
      </c>
    </row>
    <row r="2868" spans="2:3" x14ac:dyDescent="0.75">
      <c r="B2868" s="250">
        <v>2805</v>
      </c>
      <c r="C2868" s="249">
        <v>71.555850017752661</v>
      </c>
    </row>
    <row r="2869" spans="2:3" x14ac:dyDescent="0.75">
      <c r="B2869" s="250">
        <v>2806</v>
      </c>
      <c r="C2869" s="249">
        <v>80.962761829890525</v>
      </c>
    </row>
    <row r="2870" spans="2:3" x14ac:dyDescent="0.75">
      <c r="B2870" s="250">
        <v>2807</v>
      </c>
      <c r="C2870" s="249">
        <v>103.42599695704379</v>
      </c>
    </row>
    <row r="2871" spans="2:3" x14ac:dyDescent="0.75">
      <c r="B2871" s="250">
        <v>2808</v>
      </c>
      <c r="C2871" s="249">
        <v>104.65665142825858</v>
      </c>
    </row>
    <row r="2872" spans="2:3" x14ac:dyDescent="0.75">
      <c r="B2872" s="250">
        <v>2809</v>
      </c>
      <c r="C2872" s="249">
        <v>102.30720982173628</v>
      </c>
    </row>
    <row r="2873" spans="2:3" x14ac:dyDescent="0.75">
      <c r="B2873" s="250">
        <v>2810</v>
      </c>
      <c r="C2873" s="249">
        <v>82.310642687049352</v>
      </c>
    </row>
    <row r="2874" spans="2:3" x14ac:dyDescent="0.75">
      <c r="B2874" s="250">
        <v>2811</v>
      </c>
      <c r="C2874" s="249">
        <v>63.997643951903427</v>
      </c>
    </row>
    <row r="2875" spans="2:3" x14ac:dyDescent="0.75">
      <c r="B2875" s="250">
        <v>2812</v>
      </c>
      <c r="C2875" s="249">
        <v>121.04076288207335</v>
      </c>
    </row>
    <row r="2876" spans="2:3" x14ac:dyDescent="0.75">
      <c r="B2876" s="250">
        <v>2813</v>
      </c>
      <c r="C2876" s="249">
        <v>132.5721372091127</v>
      </c>
    </row>
    <row r="2877" spans="2:3" x14ac:dyDescent="0.75">
      <c r="B2877" s="250">
        <v>2814</v>
      </c>
      <c r="C2877" s="249">
        <v>137.7330967135579</v>
      </c>
    </row>
    <row r="2878" spans="2:3" x14ac:dyDescent="0.75">
      <c r="B2878" s="250">
        <v>2815</v>
      </c>
      <c r="C2878" s="249">
        <v>117.63040450133788</v>
      </c>
    </row>
    <row r="2879" spans="2:3" x14ac:dyDescent="0.75">
      <c r="B2879" s="250">
        <v>2816</v>
      </c>
      <c r="C2879" s="249">
        <v>68.873235509302035</v>
      </c>
    </row>
    <row r="2880" spans="2:3" x14ac:dyDescent="0.75">
      <c r="B2880" s="250">
        <v>2817</v>
      </c>
      <c r="C2880" s="249">
        <v>155.33858288066307</v>
      </c>
    </row>
    <row r="2881" spans="2:3" x14ac:dyDescent="0.75">
      <c r="B2881" s="250">
        <v>2818</v>
      </c>
      <c r="C2881" s="249">
        <v>133.65988663924756</v>
      </c>
    </row>
    <row r="2882" spans="2:3" x14ac:dyDescent="0.75">
      <c r="B2882" s="250">
        <v>2819</v>
      </c>
      <c r="C2882" s="249">
        <v>130.50085865326417</v>
      </c>
    </row>
    <row r="2883" spans="2:3" x14ac:dyDescent="0.75">
      <c r="B2883" s="250">
        <v>2820</v>
      </c>
      <c r="C2883" s="249">
        <v>102.95076879967971</v>
      </c>
    </row>
    <row r="2884" spans="2:3" x14ac:dyDescent="0.75">
      <c r="B2884" s="250">
        <v>2821</v>
      </c>
      <c r="C2884" s="249">
        <v>94.159193779937681</v>
      </c>
    </row>
    <row r="2885" spans="2:3" x14ac:dyDescent="0.75">
      <c r="B2885" s="250">
        <v>2822</v>
      </c>
      <c r="C2885" s="249">
        <v>152.7918003016598</v>
      </c>
    </row>
    <row r="2886" spans="2:3" x14ac:dyDescent="0.75">
      <c r="B2886" s="250">
        <v>2823</v>
      </c>
      <c r="C2886" s="249">
        <v>126.42226153146966</v>
      </c>
    </row>
    <row r="2887" spans="2:3" x14ac:dyDescent="0.75">
      <c r="B2887" s="250">
        <v>2824</v>
      </c>
      <c r="C2887" s="249">
        <v>101.45600253289675</v>
      </c>
    </row>
    <row r="2888" spans="2:3" x14ac:dyDescent="0.75">
      <c r="B2888" s="250">
        <v>2825</v>
      </c>
      <c r="C2888" s="249">
        <v>113.76990533301161</v>
      </c>
    </row>
    <row r="2889" spans="2:3" x14ac:dyDescent="0.75">
      <c r="B2889" s="250">
        <v>2826</v>
      </c>
      <c r="C2889" s="249">
        <v>148.3592867275282</v>
      </c>
    </row>
    <row r="2890" spans="2:3" x14ac:dyDescent="0.75">
      <c r="B2890" s="250">
        <v>2827</v>
      </c>
      <c r="C2890" s="249">
        <v>101.55183620724262</v>
      </c>
    </row>
    <row r="2891" spans="2:3" x14ac:dyDescent="0.75">
      <c r="B2891" s="250">
        <v>2828</v>
      </c>
      <c r="C2891" s="249">
        <v>121.54112023099167</v>
      </c>
    </row>
    <row r="2892" spans="2:3" x14ac:dyDescent="0.75">
      <c r="B2892" s="250">
        <v>2829</v>
      </c>
      <c r="C2892" s="249">
        <v>137.70975899206513</v>
      </c>
    </row>
    <row r="2893" spans="2:3" x14ac:dyDescent="0.75">
      <c r="B2893" s="250">
        <v>2830</v>
      </c>
      <c r="C2893" s="249">
        <v>100.52975243618424</v>
      </c>
    </row>
    <row r="2894" spans="2:3" x14ac:dyDescent="0.75">
      <c r="B2894" s="250">
        <v>2831</v>
      </c>
      <c r="C2894" s="249">
        <v>155.57834345080073</v>
      </c>
    </row>
    <row r="2895" spans="2:3" x14ac:dyDescent="0.75">
      <c r="B2895" s="250">
        <v>2832</v>
      </c>
      <c r="C2895" s="249">
        <v>128.64218575052888</v>
      </c>
    </row>
    <row r="2896" spans="2:3" x14ac:dyDescent="0.75">
      <c r="B2896" s="250">
        <v>2833</v>
      </c>
      <c r="C2896" s="249">
        <v>131.41555297674336</v>
      </c>
    </row>
    <row r="2897" spans="2:3" x14ac:dyDescent="0.75">
      <c r="B2897" s="250">
        <v>2834</v>
      </c>
      <c r="C2897" s="249">
        <v>119.26377917636972</v>
      </c>
    </row>
    <row r="2898" spans="2:3" x14ac:dyDescent="0.75">
      <c r="B2898" s="250">
        <v>2835</v>
      </c>
      <c r="C2898" s="249">
        <v>162.66351151339887</v>
      </c>
    </row>
    <row r="2899" spans="2:3" x14ac:dyDescent="0.75">
      <c r="B2899" s="250">
        <v>2836</v>
      </c>
      <c r="C2899" s="249">
        <v>57.056892967076074</v>
      </c>
    </row>
    <row r="2900" spans="2:3" x14ac:dyDescent="0.75">
      <c r="B2900" s="250">
        <v>2837</v>
      </c>
      <c r="C2900" s="249">
        <v>115.43418800997676</v>
      </c>
    </row>
    <row r="2901" spans="2:3" x14ac:dyDescent="0.75">
      <c r="B2901" s="250">
        <v>2838</v>
      </c>
      <c r="C2901" s="249">
        <v>95.956556520392013</v>
      </c>
    </row>
    <row r="2902" spans="2:3" x14ac:dyDescent="0.75">
      <c r="B2902" s="250">
        <v>2839</v>
      </c>
      <c r="C2902" s="249">
        <v>82.965727898052705</v>
      </c>
    </row>
    <row r="2903" spans="2:3" x14ac:dyDescent="0.75">
      <c r="B2903" s="250">
        <v>2840</v>
      </c>
      <c r="C2903" s="249">
        <v>96.860946836812417</v>
      </c>
    </row>
    <row r="2904" spans="2:3" x14ac:dyDescent="0.75">
      <c r="B2904" s="250">
        <v>2841</v>
      </c>
      <c r="C2904" s="249">
        <v>137.23324602512568</v>
      </c>
    </row>
    <row r="2905" spans="2:3" x14ac:dyDescent="0.75">
      <c r="B2905" s="250">
        <v>2842</v>
      </c>
      <c r="C2905" s="249">
        <v>121.80167617199153</v>
      </c>
    </row>
    <row r="2906" spans="2:3" x14ac:dyDescent="0.75">
      <c r="B2906" s="250">
        <v>2843</v>
      </c>
      <c r="C2906" s="249">
        <v>160.74239207723463</v>
      </c>
    </row>
    <row r="2907" spans="2:3" x14ac:dyDescent="0.75">
      <c r="B2907" s="250">
        <v>2844</v>
      </c>
      <c r="C2907" s="249">
        <v>97.219581291935455</v>
      </c>
    </row>
    <row r="2908" spans="2:3" x14ac:dyDescent="0.75">
      <c r="B2908" s="250">
        <v>2845</v>
      </c>
      <c r="C2908" s="249">
        <v>100.46909130593286</v>
      </c>
    </row>
    <row r="2909" spans="2:3" x14ac:dyDescent="0.75">
      <c r="B2909" s="250">
        <v>2846</v>
      </c>
      <c r="C2909" s="249">
        <v>120.89932703521418</v>
      </c>
    </row>
    <row r="2910" spans="2:3" x14ac:dyDescent="0.75">
      <c r="B2910" s="250">
        <v>2847</v>
      </c>
      <c r="C2910" s="249">
        <v>95.2095479049635</v>
      </c>
    </row>
    <row r="2911" spans="2:3" x14ac:dyDescent="0.75">
      <c r="B2911" s="250">
        <v>2848</v>
      </c>
      <c r="C2911" s="249">
        <v>119.89617011645967</v>
      </c>
    </row>
    <row r="2912" spans="2:3" x14ac:dyDescent="0.75">
      <c r="B2912" s="250">
        <v>2849</v>
      </c>
      <c r="C2912" s="249">
        <v>130.97517585482427</v>
      </c>
    </row>
    <row r="2913" spans="2:3" x14ac:dyDescent="0.75">
      <c r="B2913" s="250">
        <v>2850</v>
      </c>
      <c r="C2913" s="249">
        <v>99.268830792890725</v>
      </c>
    </row>
    <row r="2914" spans="2:3" x14ac:dyDescent="0.75">
      <c r="B2914" s="250">
        <v>2851</v>
      </c>
      <c r="C2914" s="249">
        <v>112.65389511595535</v>
      </c>
    </row>
    <row r="2915" spans="2:3" x14ac:dyDescent="0.75">
      <c r="B2915" s="250">
        <v>2852</v>
      </c>
      <c r="C2915" s="249">
        <v>150.07674389744633</v>
      </c>
    </row>
    <row r="2916" spans="2:3" x14ac:dyDescent="0.75">
      <c r="B2916" s="250">
        <v>2853</v>
      </c>
      <c r="C2916" s="249">
        <v>123.50422422357839</v>
      </c>
    </row>
    <row r="2917" spans="2:3" x14ac:dyDescent="0.75">
      <c r="B2917" s="250">
        <v>2854</v>
      </c>
      <c r="C2917" s="249">
        <v>147.92358057565329</v>
      </c>
    </row>
    <row r="2918" spans="2:3" x14ac:dyDescent="0.75">
      <c r="B2918" s="250">
        <v>2855</v>
      </c>
      <c r="C2918" s="249">
        <v>81.044955615675775</v>
      </c>
    </row>
    <row r="2919" spans="2:3" x14ac:dyDescent="0.75">
      <c r="B2919" s="250">
        <v>2856</v>
      </c>
      <c r="C2919" s="249">
        <v>130.39935689463238</v>
      </c>
    </row>
    <row r="2920" spans="2:3" x14ac:dyDescent="0.75">
      <c r="B2920" s="250">
        <v>2857</v>
      </c>
      <c r="C2920" s="249">
        <v>135.14213116723852</v>
      </c>
    </row>
    <row r="2921" spans="2:3" x14ac:dyDescent="0.75">
      <c r="B2921" s="250">
        <v>2858</v>
      </c>
      <c r="C2921" s="249">
        <v>109.90460037609121</v>
      </c>
    </row>
    <row r="2922" spans="2:3" x14ac:dyDescent="0.75">
      <c r="B2922" s="250">
        <v>2859</v>
      </c>
      <c r="C2922" s="249">
        <v>77.0997282638603</v>
      </c>
    </row>
    <row r="2923" spans="2:3" x14ac:dyDescent="0.75">
      <c r="B2923" s="250">
        <v>2860</v>
      </c>
      <c r="C2923" s="249">
        <v>129.63596262253409</v>
      </c>
    </row>
    <row r="2924" spans="2:3" x14ac:dyDescent="0.75">
      <c r="B2924" s="250">
        <v>2861</v>
      </c>
      <c r="C2924" s="249">
        <v>118.88178754135618</v>
      </c>
    </row>
    <row r="2925" spans="2:3" x14ac:dyDescent="0.75">
      <c r="B2925" s="250">
        <v>2862</v>
      </c>
      <c r="C2925" s="249">
        <v>109.78821608219894</v>
      </c>
    </row>
    <row r="2926" spans="2:3" x14ac:dyDescent="0.75">
      <c r="B2926" s="250">
        <v>2863</v>
      </c>
      <c r="C2926" s="249">
        <v>120.54559482521414</v>
      </c>
    </row>
    <row r="2927" spans="2:3" x14ac:dyDescent="0.75">
      <c r="B2927" s="250">
        <v>2864</v>
      </c>
      <c r="C2927" s="249">
        <v>135.11531103907629</v>
      </c>
    </row>
    <row r="2928" spans="2:3" x14ac:dyDescent="0.75">
      <c r="B2928" s="250">
        <v>2865</v>
      </c>
      <c r="C2928" s="249">
        <v>116.36829855648278</v>
      </c>
    </row>
    <row r="2929" spans="2:3" x14ac:dyDescent="0.75">
      <c r="B2929" s="250">
        <v>2866</v>
      </c>
      <c r="C2929" s="249">
        <v>107.67818168260223</v>
      </c>
    </row>
    <row r="2930" spans="2:3" x14ac:dyDescent="0.75">
      <c r="B2930" s="250">
        <v>2867</v>
      </c>
      <c r="C2930" s="249">
        <v>147.517566425913</v>
      </c>
    </row>
    <row r="2931" spans="2:3" x14ac:dyDescent="0.75">
      <c r="B2931" s="250">
        <v>2868</v>
      </c>
      <c r="C2931" s="249">
        <v>124.37850461904517</v>
      </c>
    </row>
    <row r="2932" spans="2:3" x14ac:dyDescent="0.75">
      <c r="B2932" s="250">
        <v>2869</v>
      </c>
      <c r="C2932" s="249">
        <v>106.5205947337286</v>
      </c>
    </row>
    <row r="2933" spans="2:3" x14ac:dyDescent="0.75">
      <c r="B2933" s="250">
        <v>2870</v>
      </c>
      <c r="C2933" s="249">
        <v>95.106806348464659</v>
      </c>
    </row>
    <row r="2934" spans="2:3" x14ac:dyDescent="0.75">
      <c r="B2934" s="250">
        <v>2871</v>
      </c>
      <c r="C2934" s="249">
        <v>139.16576903543321</v>
      </c>
    </row>
    <row r="2935" spans="2:3" x14ac:dyDescent="0.75">
      <c r="B2935" s="250">
        <v>2872</v>
      </c>
      <c r="C2935" s="249">
        <v>118.97138246978196</v>
      </c>
    </row>
    <row r="2936" spans="2:3" x14ac:dyDescent="0.75">
      <c r="B2936" s="250">
        <v>2873</v>
      </c>
      <c r="C2936" s="249">
        <v>155.29465627015924</v>
      </c>
    </row>
    <row r="2937" spans="2:3" x14ac:dyDescent="0.75">
      <c r="B2937" s="250">
        <v>2874</v>
      </c>
      <c r="C2937" s="249">
        <v>135.34942153028823</v>
      </c>
    </row>
    <row r="2938" spans="2:3" x14ac:dyDescent="0.75">
      <c r="B2938" s="250">
        <v>2875</v>
      </c>
      <c r="C2938" s="249">
        <v>106.34334233414783</v>
      </c>
    </row>
    <row r="2939" spans="2:3" x14ac:dyDescent="0.75">
      <c r="B2939" s="250">
        <v>2876</v>
      </c>
      <c r="C2939" s="249">
        <v>145.79570029058621</v>
      </c>
    </row>
    <row r="2940" spans="2:3" x14ac:dyDescent="0.75">
      <c r="B2940" s="250">
        <v>2877</v>
      </c>
      <c r="C2940" s="249">
        <v>100.89146110734742</v>
      </c>
    </row>
    <row r="2941" spans="2:3" x14ac:dyDescent="0.75">
      <c r="B2941" s="250">
        <v>2878</v>
      </c>
      <c r="C2941" s="249">
        <v>93.138913401479499</v>
      </c>
    </row>
    <row r="2942" spans="2:3" x14ac:dyDescent="0.75">
      <c r="B2942" s="250">
        <v>2879</v>
      </c>
      <c r="C2942" s="249">
        <v>116.65023899528467</v>
      </c>
    </row>
    <row r="2943" spans="2:3" x14ac:dyDescent="0.75">
      <c r="B2943" s="250">
        <v>2880</v>
      </c>
      <c r="C2943" s="249">
        <v>101.89119768888507</v>
      </c>
    </row>
    <row r="2944" spans="2:3" x14ac:dyDescent="0.75">
      <c r="B2944" s="250">
        <v>2881</v>
      </c>
      <c r="C2944" s="249">
        <v>101.53608278928712</v>
      </c>
    </row>
    <row r="2945" spans="2:3" x14ac:dyDescent="0.75">
      <c r="B2945" s="250">
        <v>2882</v>
      </c>
      <c r="C2945" s="249">
        <v>127.35339167477964</v>
      </c>
    </row>
    <row r="2946" spans="2:3" x14ac:dyDescent="0.75">
      <c r="B2946" s="250">
        <v>2883</v>
      </c>
      <c r="C2946" s="249">
        <v>68.588441902131734</v>
      </c>
    </row>
    <row r="2947" spans="2:3" x14ac:dyDescent="0.75">
      <c r="B2947" s="250">
        <v>2884</v>
      </c>
      <c r="C2947" s="249">
        <v>125.26333989061307</v>
      </c>
    </row>
    <row r="2948" spans="2:3" x14ac:dyDescent="0.75">
      <c r="B2948" s="250">
        <v>2885</v>
      </c>
      <c r="C2948" s="249">
        <v>104.47778460584887</v>
      </c>
    </row>
    <row r="2949" spans="2:3" x14ac:dyDescent="0.75">
      <c r="B2949" s="250">
        <v>2886</v>
      </c>
      <c r="C2949" s="249">
        <v>129.63965211398445</v>
      </c>
    </row>
    <row r="2950" spans="2:3" x14ac:dyDescent="0.75">
      <c r="B2950" s="250">
        <v>2887</v>
      </c>
      <c r="C2950" s="249">
        <v>104.30180180596547</v>
      </c>
    </row>
    <row r="2951" spans="2:3" x14ac:dyDescent="0.75">
      <c r="B2951" s="250">
        <v>2888</v>
      </c>
      <c r="C2951" s="249">
        <v>125.66808085454268</v>
      </c>
    </row>
    <row r="2952" spans="2:3" x14ac:dyDescent="0.75">
      <c r="B2952" s="250">
        <v>2889</v>
      </c>
      <c r="C2952" s="249">
        <v>135.69050956178765</v>
      </c>
    </row>
    <row r="2953" spans="2:3" x14ac:dyDescent="0.75">
      <c r="B2953" s="250">
        <v>2890</v>
      </c>
      <c r="C2953" s="249">
        <v>128.98131559080662</v>
      </c>
    </row>
    <row r="2954" spans="2:3" x14ac:dyDescent="0.75">
      <c r="B2954" s="250">
        <v>2891</v>
      </c>
      <c r="C2954" s="249">
        <v>103.18437075475956</v>
      </c>
    </row>
    <row r="2955" spans="2:3" x14ac:dyDescent="0.75">
      <c r="B2955" s="250">
        <v>2892</v>
      </c>
      <c r="C2955" s="249">
        <v>146.65511403998431</v>
      </c>
    </row>
    <row r="2956" spans="2:3" x14ac:dyDescent="0.75">
      <c r="B2956" s="250">
        <v>2893</v>
      </c>
      <c r="C2956" s="249">
        <v>104.87468270482979</v>
      </c>
    </row>
    <row r="2957" spans="2:3" x14ac:dyDescent="0.75">
      <c r="B2957" s="250">
        <v>2894</v>
      </c>
      <c r="C2957" s="249">
        <v>90.325942046128375</v>
      </c>
    </row>
    <row r="2958" spans="2:3" x14ac:dyDescent="0.75">
      <c r="B2958" s="250">
        <v>2895</v>
      </c>
      <c r="C2958" s="249">
        <v>145.51633564248004</v>
      </c>
    </row>
    <row r="2959" spans="2:3" x14ac:dyDescent="0.75">
      <c r="B2959" s="250">
        <v>2896</v>
      </c>
      <c r="C2959" s="249">
        <v>109.71406655911029</v>
      </c>
    </row>
    <row r="2960" spans="2:3" x14ac:dyDescent="0.75">
      <c r="B2960" s="250">
        <v>2897</v>
      </c>
      <c r="C2960" s="249">
        <v>148.99896738338072</v>
      </c>
    </row>
    <row r="2961" spans="2:3" x14ac:dyDescent="0.75">
      <c r="B2961" s="250">
        <v>2898</v>
      </c>
      <c r="C2961" s="249">
        <v>93.926995677990476</v>
      </c>
    </row>
    <row r="2962" spans="2:3" x14ac:dyDescent="0.75">
      <c r="B2962" s="250">
        <v>2899</v>
      </c>
      <c r="C2962" s="249">
        <v>140.17566902302872</v>
      </c>
    </row>
    <row r="2963" spans="2:3" x14ac:dyDescent="0.75">
      <c r="B2963" s="250">
        <v>2900</v>
      </c>
      <c r="C2963" s="249">
        <v>95.481928426727848</v>
      </c>
    </row>
    <row r="2964" spans="2:3" x14ac:dyDescent="0.75">
      <c r="B2964" s="250">
        <v>2901</v>
      </c>
      <c r="C2964" s="249">
        <v>139.51687258355511</v>
      </c>
    </row>
    <row r="2965" spans="2:3" x14ac:dyDescent="0.75">
      <c r="B2965" s="250">
        <v>2902</v>
      </c>
      <c r="C2965" s="249">
        <v>124.36394890370524</v>
      </c>
    </row>
    <row r="2966" spans="2:3" x14ac:dyDescent="0.75">
      <c r="B2966" s="250">
        <v>2903</v>
      </c>
      <c r="C2966" s="249">
        <v>149.56094110538405</v>
      </c>
    </row>
    <row r="2967" spans="2:3" x14ac:dyDescent="0.75">
      <c r="B2967" s="250">
        <v>2904</v>
      </c>
      <c r="C2967" s="249">
        <v>192.25099605600914</v>
      </c>
    </row>
    <row r="2968" spans="2:3" x14ac:dyDescent="0.75">
      <c r="B2968" s="250">
        <v>2905</v>
      </c>
      <c r="C2968" s="249">
        <v>127.28983365485296</v>
      </c>
    </row>
    <row r="2969" spans="2:3" x14ac:dyDescent="0.75">
      <c r="B2969" s="250">
        <v>2906</v>
      </c>
      <c r="C2969" s="249">
        <v>91.730056774893484</v>
      </c>
    </row>
    <row r="2970" spans="2:3" x14ac:dyDescent="0.75">
      <c r="B2970" s="250">
        <v>2907</v>
      </c>
      <c r="C2970" s="249">
        <v>123.58387119391649</v>
      </c>
    </row>
    <row r="2971" spans="2:3" x14ac:dyDescent="0.75">
      <c r="B2971" s="250">
        <v>2908</v>
      </c>
      <c r="C2971" s="249">
        <v>82.364191772539272</v>
      </c>
    </row>
    <row r="2972" spans="2:3" x14ac:dyDescent="0.75">
      <c r="B2972" s="250">
        <v>2909</v>
      </c>
      <c r="C2972" s="249">
        <v>119.37182105476094</v>
      </c>
    </row>
    <row r="2973" spans="2:3" x14ac:dyDescent="0.75">
      <c r="B2973" s="250">
        <v>2910</v>
      </c>
      <c r="C2973" s="249">
        <v>89.653973080717037</v>
      </c>
    </row>
    <row r="2974" spans="2:3" x14ac:dyDescent="0.75">
      <c r="B2974" s="250">
        <v>2911</v>
      </c>
      <c r="C2974" s="249">
        <v>130.77941488379224</v>
      </c>
    </row>
    <row r="2975" spans="2:3" x14ac:dyDescent="0.75">
      <c r="B2975" s="250">
        <v>2912</v>
      </c>
      <c r="C2975" s="249">
        <v>85.069364183150626</v>
      </c>
    </row>
    <row r="2976" spans="2:3" x14ac:dyDescent="0.75">
      <c r="B2976" s="250">
        <v>2913</v>
      </c>
      <c r="C2976" s="249">
        <v>115.78925313312941</v>
      </c>
    </row>
    <row r="2977" spans="2:3" x14ac:dyDescent="0.75">
      <c r="B2977" s="250">
        <v>2914</v>
      </c>
      <c r="C2977" s="249">
        <v>126.26716941701746</v>
      </c>
    </row>
    <row r="2978" spans="2:3" x14ac:dyDescent="0.75">
      <c r="B2978" s="250">
        <v>2915</v>
      </c>
      <c r="C2978" s="249">
        <v>119.88644143413188</v>
      </c>
    </row>
    <row r="2979" spans="2:3" x14ac:dyDescent="0.75">
      <c r="B2979" s="250">
        <v>2916</v>
      </c>
      <c r="C2979" s="249">
        <v>110.48603831924439</v>
      </c>
    </row>
    <row r="2980" spans="2:3" x14ac:dyDescent="0.75">
      <c r="B2980" s="250">
        <v>2917</v>
      </c>
      <c r="C2980" s="249">
        <v>95.6089439242173</v>
      </c>
    </row>
    <row r="2981" spans="2:3" x14ac:dyDescent="0.75">
      <c r="B2981" s="250">
        <v>2918</v>
      </c>
      <c r="C2981" s="249">
        <v>117.95806620698953</v>
      </c>
    </row>
    <row r="2982" spans="2:3" x14ac:dyDescent="0.75">
      <c r="B2982" s="250">
        <v>2919</v>
      </c>
      <c r="C2982" s="249">
        <v>129.45456516413722</v>
      </c>
    </row>
    <row r="2983" spans="2:3" x14ac:dyDescent="0.75">
      <c r="B2983" s="250">
        <v>2920</v>
      </c>
      <c r="C2983" s="249">
        <v>123.66368947006441</v>
      </c>
    </row>
    <row r="2984" spans="2:3" x14ac:dyDescent="0.75">
      <c r="B2984" s="250">
        <v>2921</v>
      </c>
      <c r="C2984" s="249">
        <v>130.29237629486283</v>
      </c>
    </row>
    <row r="2985" spans="2:3" x14ac:dyDescent="0.75">
      <c r="B2985" s="250">
        <v>2922</v>
      </c>
      <c r="C2985" s="249">
        <v>137.59551241823536</v>
      </c>
    </row>
    <row r="2986" spans="2:3" x14ac:dyDescent="0.75">
      <c r="B2986" s="250">
        <v>2923</v>
      </c>
      <c r="C2986" s="249">
        <v>159.87630359962816</v>
      </c>
    </row>
    <row r="2987" spans="2:3" x14ac:dyDescent="0.75">
      <c r="B2987" s="250">
        <v>2924</v>
      </c>
      <c r="C2987" s="249">
        <v>119.39398468828726</v>
      </c>
    </row>
    <row r="2988" spans="2:3" x14ac:dyDescent="0.75">
      <c r="B2988" s="250">
        <v>2925</v>
      </c>
      <c r="C2988" s="249">
        <v>119.46103128514814</v>
      </c>
    </row>
    <row r="2989" spans="2:3" x14ac:dyDescent="0.75">
      <c r="B2989" s="250">
        <v>2926</v>
      </c>
      <c r="C2989" s="249">
        <v>137.43528057102668</v>
      </c>
    </row>
    <row r="2990" spans="2:3" x14ac:dyDescent="0.75">
      <c r="B2990" s="250">
        <v>2927</v>
      </c>
      <c r="C2990" s="249">
        <v>61.399109865415468</v>
      </c>
    </row>
    <row r="2991" spans="2:3" x14ac:dyDescent="0.75">
      <c r="B2991" s="250">
        <v>2928</v>
      </c>
      <c r="C2991" s="249">
        <v>98.501359986837556</v>
      </c>
    </row>
    <row r="2992" spans="2:3" x14ac:dyDescent="0.75">
      <c r="B2992" s="250">
        <v>2929</v>
      </c>
      <c r="C2992" s="249">
        <v>136.46261835524859</v>
      </c>
    </row>
    <row r="2993" spans="2:3" x14ac:dyDescent="0.75">
      <c r="B2993" s="250">
        <v>2930</v>
      </c>
      <c r="C2993" s="249">
        <v>146.41723986449588</v>
      </c>
    </row>
    <row r="2994" spans="2:3" x14ac:dyDescent="0.75">
      <c r="B2994" s="250">
        <v>2931</v>
      </c>
      <c r="C2994" s="249">
        <v>145.19828890937248</v>
      </c>
    </row>
    <row r="2995" spans="2:3" x14ac:dyDescent="0.75">
      <c r="B2995" s="250">
        <v>2932</v>
      </c>
      <c r="C2995" s="249">
        <v>104.97439886779571</v>
      </c>
    </row>
    <row r="2996" spans="2:3" x14ac:dyDescent="0.75">
      <c r="B2996" s="250">
        <v>2933</v>
      </c>
      <c r="C2996" s="249">
        <v>39.588516918638732</v>
      </c>
    </row>
    <row r="2997" spans="2:3" x14ac:dyDescent="0.75">
      <c r="B2997" s="250">
        <v>2934</v>
      </c>
      <c r="C2997" s="249">
        <v>135.12963352072956</v>
      </c>
    </row>
    <row r="2998" spans="2:3" x14ac:dyDescent="0.75">
      <c r="B2998" s="250">
        <v>2935</v>
      </c>
      <c r="C2998" s="249">
        <v>73.635413496439341</v>
      </c>
    </row>
    <row r="2999" spans="2:3" x14ac:dyDescent="0.75">
      <c r="B2999" s="250">
        <v>2936</v>
      </c>
      <c r="C2999" s="249">
        <v>182.10995082558313</v>
      </c>
    </row>
    <row r="3000" spans="2:3" x14ac:dyDescent="0.75">
      <c r="B3000" s="250">
        <v>2937</v>
      </c>
      <c r="C3000" s="249">
        <v>90.833333180988674</v>
      </c>
    </row>
    <row r="3001" spans="2:3" x14ac:dyDescent="0.75">
      <c r="B3001" s="250">
        <v>2938</v>
      </c>
      <c r="C3001" s="249">
        <v>164.05884875778463</v>
      </c>
    </row>
    <row r="3002" spans="2:3" x14ac:dyDescent="0.75">
      <c r="B3002" s="250">
        <v>2939</v>
      </c>
      <c r="C3002" s="249">
        <v>110.66973968973518</v>
      </c>
    </row>
    <row r="3003" spans="2:3" x14ac:dyDescent="0.75">
      <c r="B3003" s="250">
        <v>2940</v>
      </c>
      <c r="C3003" s="249">
        <v>109.07185981818772</v>
      </c>
    </row>
    <row r="3004" spans="2:3" x14ac:dyDescent="0.75">
      <c r="B3004" s="250">
        <v>2941</v>
      </c>
      <c r="C3004" s="249">
        <v>149.36067139420641</v>
      </c>
    </row>
    <row r="3005" spans="2:3" x14ac:dyDescent="0.75">
      <c r="B3005" s="250">
        <v>2942</v>
      </c>
      <c r="C3005" s="249">
        <v>137.21326784109996</v>
      </c>
    </row>
    <row r="3006" spans="2:3" x14ac:dyDescent="0.75">
      <c r="B3006" s="250">
        <v>2943</v>
      </c>
      <c r="C3006" s="249">
        <v>125.90480709260787</v>
      </c>
    </row>
    <row r="3007" spans="2:3" x14ac:dyDescent="0.75">
      <c r="B3007" s="250">
        <v>2944</v>
      </c>
      <c r="C3007" s="249">
        <v>117.59649883982236</v>
      </c>
    </row>
    <row r="3008" spans="2:3" x14ac:dyDescent="0.75">
      <c r="B3008" s="250">
        <v>2945</v>
      </c>
      <c r="C3008" s="249">
        <v>104.55441264857072</v>
      </c>
    </row>
    <row r="3009" spans="2:3" x14ac:dyDescent="0.75">
      <c r="B3009" s="250">
        <v>2946</v>
      </c>
      <c r="C3009" s="249">
        <v>105.8319358955025</v>
      </c>
    </row>
    <row r="3010" spans="2:3" x14ac:dyDescent="0.75">
      <c r="B3010" s="250">
        <v>2947</v>
      </c>
      <c r="C3010" s="249">
        <v>117.42193128999118</v>
      </c>
    </row>
    <row r="3011" spans="2:3" x14ac:dyDescent="0.75">
      <c r="B3011" s="250">
        <v>2948</v>
      </c>
      <c r="C3011" s="249">
        <v>95.385640427595973</v>
      </c>
    </row>
    <row r="3012" spans="2:3" x14ac:dyDescent="0.75">
      <c r="B3012" s="250">
        <v>2949</v>
      </c>
      <c r="C3012" s="249">
        <v>119.90659136425842</v>
      </c>
    </row>
    <row r="3013" spans="2:3" x14ac:dyDescent="0.75">
      <c r="B3013" s="250">
        <v>2950</v>
      </c>
      <c r="C3013" s="249">
        <v>99.350662640210203</v>
      </c>
    </row>
    <row r="3014" spans="2:3" x14ac:dyDescent="0.75">
      <c r="B3014" s="250">
        <v>2951</v>
      </c>
      <c r="C3014" s="249">
        <v>170.0913209891803</v>
      </c>
    </row>
    <row r="3015" spans="2:3" x14ac:dyDescent="0.75">
      <c r="B3015" s="250">
        <v>2952</v>
      </c>
      <c r="C3015" s="249">
        <v>126.16440458141486</v>
      </c>
    </row>
    <row r="3016" spans="2:3" x14ac:dyDescent="0.75">
      <c r="B3016" s="250">
        <v>2953</v>
      </c>
      <c r="C3016" s="249">
        <v>141.24479371081912</v>
      </c>
    </row>
    <row r="3017" spans="2:3" x14ac:dyDescent="0.75">
      <c r="B3017" s="250">
        <v>2954</v>
      </c>
      <c r="C3017" s="249">
        <v>135.77554791261886</v>
      </c>
    </row>
    <row r="3018" spans="2:3" x14ac:dyDescent="0.75">
      <c r="B3018" s="250">
        <v>2955</v>
      </c>
      <c r="C3018" s="249">
        <v>91.604937034332622</v>
      </c>
    </row>
    <row r="3019" spans="2:3" x14ac:dyDescent="0.75">
      <c r="B3019" s="250">
        <v>2956</v>
      </c>
      <c r="C3019" s="249">
        <v>158.03180308949169</v>
      </c>
    </row>
    <row r="3020" spans="2:3" x14ac:dyDescent="0.75">
      <c r="B3020" s="250">
        <v>2957</v>
      </c>
      <c r="C3020" s="249">
        <v>123.24388401610508</v>
      </c>
    </row>
    <row r="3021" spans="2:3" x14ac:dyDescent="0.75">
      <c r="B3021" s="250">
        <v>2958</v>
      </c>
      <c r="C3021" s="249">
        <v>127.83909236522558</v>
      </c>
    </row>
    <row r="3022" spans="2:3" x14ac:dyDescent="0.75">
      <c r="B3022" s="250">
        <v>2959</v>
      </c>
      <c r="C3022" s="249">
        <v>73.043186582488261</v>
      </c>
    </row>
    <row r="3023" spans="2:3" x14ac:dyDescent="0.75">
      <c r="B3023" s="250">
        <v>2960</v>
      </c>
      <c r="C3023" s="249">
        <v>161.26563819200712</v>
      </c>
    </row>
    <row r="3024" spans="2:3" x14ac:dyDescent="0.75">
      <c r="B3024" s="250">
        <v>2961</v>
      </c>
      <c r="C3024" s="249">
        <v>103.91723052904428</v>
      </c>
    </row>
    <row r="3025" spans="2:3" x14ac:dyDescent="0.75">
      <c r="B3025" s="250">
        <v>2962</v>
      </c>
      <c r="C3025" s="249">
        <v>123.81813974333689</v>
      </c>
    </row>
    <row r="3026" spans="2:3" x14ac:dyDescent="0.75">
      <c r="B3026" s="250">
        <v>2963</v>
      </c>
      <c r="C3026" s="249">
        <v>105.65632808478671</v>
      </c>
    </row>
    <row r="3027" spans="2:3" x14ac:dyDescent="0.75">
      <c r="B3027" s="250">
        <v>2964</v>
      </c>
      <c r="C3027" s="249">
        <v>155.72340736209594</v>
      </c>
    </row>
    <row r="3028" spans="2:3" x14ac:dyDescent="0.75">
      <c r="B3028" s="250">
        <v>2965</v>
      </c>
      <c r="C3028" s="249">
        <v>112.19071145945374</v>
      </c>
    </row>
    <row r="3029" spans="2:3" x14ac:dyDescent="0.75">
      <c r="B3029" s="250">
        <v>2966</v>
      </c>
      <c r="C3029" s="249">
        <v>120.56763098973035</v>
      </c>
    </row>
    <row r="3030" spans="2:3" x14ac:dyDescent="0.75">
      <c r="B3030" s="250">
        <v>2967</v>
      </c>
      <c r="C3030" s="249">
        <v>122.74015907338061</v>
      </c>
    </row>
    <row r="3031" spans="2:3" x14ac:dyDescent="0.75">
      <c r="B3031" s="250">
        <v>2968</v>
      </c>
      <c r="C3031" s="249">
        <v>124.31117808866202</v>
      </c>
    </row>
    <row r="3032" spans="2:3" x14ac:dyDescent="0.75">
      <c r="B3032" s="250">
        <v>2969</v>
      </c>
      <c r="C3032" s="249">
        <v>123.21723107538929</v>
      </c>
    </row>
    <row r="3033" spans="2:3" x14ac:dyDescent="0.75">
      <c r="B3033" s="250">
        <v>2970</v>
      </c>
      <c r="C3033" s="249">
        <v>154.47374560886047</v>
      </c>
    </row>
    <row r="3034" spans="2:3" x14ac:dyDescent="0.75">
      <c r="B3034" s="250">
        <v>2971</v>
      </c>
      <c r="C3034" s="249">
        <v>95.52055106526592</v>
      </c>
    </row>
    <row r="3035" spans="2:3" x14ac:dyDescent="0.75">
      <c r="B3035" s="250">
        <v>2972</v>
      </c>
      <c r="C3035" s="249">
        <v>107.75063286302414</v>
      </c>
    </row>
    <row r="3036" spans="2:3" x14ac:dyDescent="0.75">
      <c r="B3036" s="250">
        <v>2973</v>
      </c>
      <c r="C3036" s="249">
        <v>130.4626750332821</v>
      </c>
    </row>
    <row r="3037" spans="2:3" x14ac:dyDescent="0.75">
      <c r="B3037" s="250">
        <v>2974</v>
      </c>
      <c r="C3037" s="249">
        <v>120.25993411300834</v>
      </c>
    </row>
    <row r="3038" spans="2:3" x14ac:dyDescent="0.75">
      <c r="B3038" s="250">
        <v>2975</v>
      </c>
      <c r="C3038" s="249">
        <v>124.02667938597082</v>
      </c>
    </row>
    <row r="3039" spans="2:3" x14ac:dyDescent="0.75">
      <c r="B3039" s="250">
        <v>2976</v>
      </c>
      <c r="C3039" s="249">
        <v>184.27453273350775</v>
      </c>
    </row>
    <row r="3040" spans="2:3" x14ac:dyDescent="0.75">
      <c r="B3040" s="250">
        <v>2977</v>
      </c>
      <c r="C3040" s="249">
        <v>164.17358453124993</v>
      </c>
    </row>
    <row r="3041" spans="2:3" x14ac:dyDescent="0.75">
      <c r="B3041" s="250">
        <v>2978</v>
      </c>
      <c r="C3041" s="249">
        <v>94.43246205781044</v>
      </c>
    </row>
    <row r="3042" spans="2:3" x14ac:dyDescent="0.75">
      <c r="B3042" s="250">
        <v>2979</v>
      </c>
      <c r="C3042" s="249">
        <v>154.19380043578661</v>
      </c>
    </row>
    <row r="3043" spans="2:3" x14ac:dyDescent="0.75">
      <c r="B3043" s="250">
        <v>2980</v>
      </c>
      <c r="C3043" s="249">
        <v>135.66393401936705</v>
      </c>
    </row>
    <row r="3044" spans="2:3" x14ac:dyDescent="0.75">
      <c r="B3044" s="250">
        <v>2981</v>
      </c>
      <c r="C3044" s="249">
        <v>173.71823470349068</v>
      </c>
    </row>
    <row r="3045" spans="2:3" x14ac:dyDescent="0.75">
      <c r="B3045" s="250">
        <v>2982</v>
      </c>
      <c r="C3045" s="249">
        <v>166.78930198404072</v>
      </c>
    </row>
    <row r="3046" spans="2:3" x14ac:dyDescent="0.75">
      <c r="B3046" s="250">
        <v>2983</v>
      </c>
      <c r="C3046" s="249">
        <v>150.01752632017542</v>
      </c>
    </row>
    <row r="3047" spans="2:3" x14ac:dyDescent="0.75">
      <c r="B3047" s="250">
        <v>2984</v>
      </c>
      <c r="C3047" s="249">
        <v>86.470719004757498</v>
      </c>
    </row>
    <row r="3048" spans="2:3" x14ac:dyDescent="0.75">
      <c r="B3048" s="250">
        <v>2985</v>
      </c>
      <c r="C3048" s="249">
        <v>91.537217759577672</v>
      </c>
    </row>
    <row r="3049" spans="2:3" x14ac:dyDescent="0.75">
      <c r="B3049" s="250">
        <v>2986</v>
      </c>
      <c r="C3049" s="249">
        <v>88.90891414843685</v>
      </c>
    </row>
    <row r="3050" spans="2:3" x14ac:dyDescent="0.75">
      <c r="B3050" s="250">
        <v>2987</v>
      </c>
      <c r="C3050" s="249">
        <v>144.92755289494394</v>
      </c>
    </row>
    <row r="3051" spans="2:3" x14ac:dyDescent="0.75">
      <c r="B3051" s="250">
        <v>2988</v>
      </c>
      <c r="C3051" s="249">
        <v>137.77401323437118</v>
      </c>
    </row>
    <row r="3052" spans="2:3" x14ac:dyDescent="0.75">
      <c r="B3052" s="250">
        <v>2989</v>
      </c>
      <c r="C3052" s="249">
        <v>117.46721849022096</v>
      </c>
    </row>
    <row r="3053" spans="2:3" x14ac:dyDescent="0.75">
      <c r="B3053" s="250">
        <v>2990</v>
      </c>
      <c r="C3053" s="249">
        <v>112.68260908801859</v>
      </c>
    </row>
    <row r="3054" spans="2:3" x14ac:dyDescent="0.75">
      <c r="B3054" s="250">
        <v>2991</v>
      </c>
      <c r="C3054" s="249">
        <v>109.80228718878352</v>
      </c>
    </row>
    <row r="3055" spans="2:3" x14ac:dyDescent="0.75">
      <c r="B3055" s="250">
        <v>2992</v>
      </c>
      <c r="C3055" s="249">
        <v>103.17724959551505</v>
      </c>
    </row>
    <row r="3056" spans="2:3" x14ac:dyDescent="0.75">
      <c r="B3056" s="250">
        <v>2993</v>
      </c>
      <c r="C3056" s="249">
        <v>108.75858722208963</v>
      </c>
    </row>
    <row r="3057" spans="2:3" x14ac:dyDescent="0.75">
      <c r="B3057" s="250">
        <v>2994</v>
      </c>
      <c r="C3057" s="249">
        <v>142.19645164042507</v>
      </c>
    </row>
    <row r="3058" spans="2:3" x14ac:dyDescent="0.75">
      <c r="B3058" s="250">
        <v>2995</v>
      </c>
      <c r="C3058" s="249">
        <v>125.31309231714806</v>
      </c>
    </row>
    <row r="3059" spans="2:3" x14ac:dyDescent="0.75">
      <c r="B3059" s="250">
        <v>2996</v>
      </c>
      <c r="C3059" s="249">
        <v>129.82846472161972</v>
      </c>
    </row>
    <row r="3060" spans="2:3" x14ac:dyDescent="0.75">
      <c r="B3060" s="250">
        <v>2997</v>
      </c>
      <c r="C3060" s="249">
        <v>152.39884064022144</v>
      </c>
    </row>
    <row r="3061" spans="2:3" x14ac:dyDescent="0.75">
      <c r="B3061" s="250">
        <v>2998</v>
      </c>
      <c r="C3061" s="249">
        <v>100.83901826876318</v>
      </c>
    </row>
    <row r="3062" spans="2:3" x14ac:dyDescent="0.75">
      <c r="B3062" s="250">
        <v>2999</v>
      </c>
      <c r="C3062" s="249">
        <v>111.85514223033952</v>
      </c>
    </row>
    <row r="3063" spans="2:3" x14ac:dyDescent="0.75">
      <c r="B3063" s="250">
        <v>3000</v>
      </c>
      <c r="C3063" s="249">
        <v>114.06164738990704</v>
      </c>
    </row>
    <row r="3064" spans="2:3" x14ac:dyDescent="0.75">
      <c r="B3064" s="250">
        <v>3001</v>
      </c>
      <c r="C3064" s="249">
        <v>129.61757923128047</v>
      </c>
    </row>
    <row r="3065" spans="2:3" x14ac:dyDescent="0.75">
      <c r="B3065" s="250">
        <v>3002</v>
      </c>
      <c r="C3065" s="249">
        <v>76.691302023942541</v>
      </c>
    </row>
    <row r="3066" spans="2:3" x14ac:dyDescent="0.75">
      <c r="B3066" s="250">
        <v>3003</v>
      </c>
      <c r="C3066" s="249">
        <v>94.383082157681002</v>
      </c>
    </row>
    <row r="3067" spans="2:3" x14ac:dyDescent="0.75">
      <c r="B3067" s="250">
        <v>3004</v>
      </c>
      <c r="C3067" s="249">
        <v>105.69094601984514</v>
      </c>
    </row>
    <row r="3068" spans="2:3" x14ac:dyDescent="0.75">
      <c r="B3068" s="250">
        <v>3005</v>
      </c>
      <c r="C3068" s="249">
        <v>119.31566700613435</v>
      </c>
    </row>
    <row r="3069" spans="2:3" x14ac:dyDescent="0.75">
      <c r="B3069" s="250">
        <v>3006</v>
      </c>
      <c r="C3069" s="249">
        <v>102.3937044634562</v>
      </c>
    </row>
    <row r="3070" spans="2:3" x14ac:dyDescent="0.75">
      <c r="B3070" s="250">
        <v>3007</v>
      </c>
      <c r="C3070" s="249">
        <v>111.2409887634567</v>
      </c>
    </row>
    <row r="3071" spans="2:3" x14ac:dyDescent="0.75">
      <c r="B3071" s="250">
        <v>3008</v>
      </c>
      <c r="C3071" s="249">
        <v>111.01647477492298</v>
      </c>
    </row>
    <row r="3072" spans="2:3" x14ac:dyDescent="0.75">
      <c r="B3072" s="250">
        <v>3009</v>
      </c>
      <c r="C3072" s="249">
        <v>161.24682335441616</v>
      </c>
    </row>
    <row r="3073" spans="2:3" x14ac:dyDescent="0.75">
      <c r="B3073" s="250">
        <v>3010</v>
      </c>
      <c r="C3073" s="249">
        <v>106.53158050396131</v>
      </c>
    </row>
    <row r="3074" spans="2:3" x14ac:dyDescent="0.75">
      <c r="B3074" s="250">
        <v>3011</v>
      </c>
      <c r="C3074" s="249">
        <v>132.48255865781181</v>
      </c>
    </row>
    <row r="3075" spans="2:3" x14ac:dyDescent="0.75">
      <c r="B3075" s="250">
        <v>3012</v>
      </c>
      <c r="C3075" s="249">
        <v>111.45579670164797</v>
      </c>
    </row>
    <row r="3076" spans="2:3" x14ac:dyDescent="0.75">
      <c r="B3076" s="250">
        <v>3013</v>
      </c>
      <c r="C3076" s="249">
        <v>59.167779548557505</v>
      </c>
    </row>
    <row r="3077" spans="2:3" x14ac:dyDescent="0.75">
      <c r="B3077" s="250">
        <v>3014</v>
      </c>
      <c r="C3077" s="249">
        <v>94.777280980895767</v>
      </c>
    </row>
    <row r="3078" spans="2:3" x14ac:dyDescent="0.75">
      <c r="B3078" s="250">
        <v>3015</v>
      </c>
      <c r="C3078" s="249">
        <v>109.8734225217416</v>
      </c>
    </row>
    <row r="3079" spans="2:3" x14ac:dyDescent="0.75">
      <c r="B3079" s="250">
        <v>3016</v>
      </c>
      <c r="C3079" s="249">
        <v>126.84982597525921</v>
      </c>
    </row>
    <row r="3080" spans="2:3" x14ac:dyDescent="0.75">
      <c r="B3080" s="250">
        <v>3017</v>
      </c>
      <c r="C3080" s="249">
        <v>68.722344355942809</v>
      </c>
    </row>
    <row r="3081" spans="2:3" x14ac:dyDescent="0.75">
      <c r="B3081" s="250">
        <v>3018</v>
      </c>
      <c r="C3081" s="249">
        <v>114.12926544656546</v>
      </c>
    </row>
    <row r="3082" spans="2:3" x14ac:dyDescent="0.75">
      <c r="B3082" s="250">
        <v>3019</v>
      </c>
      <c r="C3082" s="249">
        <v>171.26925891315494</v>
      </c>
    </row>
    <row r="3083" spans="2:3" x14ac:dyDescent="0.75">
      <c r="B3083" s="250">
        <v>3020</v>
      </c>
      <c r="C3083" s="249">
        <v>95.704233284441756</v>
      </c>
    </row>
    <row r="3084" spans="2:3" x14ac:dyDescent="0.75">
      <c r="B3084" s="250">
        <v>3021</v>
      </c>
      <c r="C3084" s="249">
        <v>71.100764544479276</v>
      </c>
    </row>
    <row r="3085" spans="2:3" x14ac:dyDescent="0.75">
      <c r="B3085" s="250">
        <v>3022</v>
      </c>
      <c r="C3085" s="249">
        <v>148.15046027074081</v>
      </c>
    </row>
    <row r="3086" spans="2:3" x14ac:dyDescent="0.75">
      <c r="B3086" s="250">
        <v>3023</v>
      </c>
      <c r="C3086" s="249">
        <v>115.82507084214505</v>
      </c>
    </row>
    <row r="3087" spans="2:3" x14ac:dyDescent="0.75">
      <c r="B3087" s="250">
        <v>3024</v>
      </c>
      <c r="C3087" s="249">
        <v>93.016740353487577</v>
      </c>
    </row>
    <row r="3088" spans="2:3" x14ac:dyDescent="0.75">
      <c r="B3088" s="250">
        <v>3025</v>
      </c>
      <c r="C3088" s="249">
        <v>120.46482791907634</v>
      </c>
    </row>
    <row r="3089" spans="2:3" x14ac:dyDescent="0.75">
      <c r="B3089" s="250">
        <v>3026</v>
      </c>
      <c r="C3089" s="249">
        <v>107.29077632027099</v>
      </c>
    </row>
    <row r="3090" spans="2:3" x14ac:dyDescent="0.75">
      <c r="B3090" s="250">
        <v>3027</v>
      </c>
      <c r="C3090" s="249">
        <v>125.84437410800741</v>
      </c>
    </row>
    <row r="3091" spans="2:3" x14ac:dyDescent="0.75">
      <c r="B3091" s="250">
        <v>3028</v>
      </c>
      <c r="C3091" s="249">
        <v>99.037965038865266</v>
      </c>
    </row>
    <row r="3092" spans="2:3" x14ac:dyDescent="0.75">
      <c r="B3092" s="250">
        <v>3029</v>
      </c>
      <c r="C3092" s="249">
        <v>99.574674601970003</v>
      </c>
    </row>
    <row r="3093" spans="2:3" x14ac:dyDescent="0.75">
      <c r="B3093" s="250">
        <v>3030</v>
      </c>
      <c r="C3093" s="249">
        <v>109.67045611786793</v>
      </c>
    </row>
    <row r="3094" spans="2:3" x14ac:dyDescent="0.75">
      <c r="B3094" s="250">
        <v>3031</v>
      </c>
      <c r="C3094" s="249">
        <v>131.93162910673746</v>
      </c>
    </row>
    <row r="3095" spans="2:3" x14ac:dyDescent="0.75">
      <c r="B3095" s="250">
        <v>3032</v>
      </c>
      <c r="C3095" s="249">
        <v>130.14688965320858</v>
      </c>
    </row>
    <row r="3096" spans="2:3" x14ac:dyDescent="0.75">
      <c r="B3096" s="250">
        <v>3033</v>
      </c>
      <c r="C3096" s="249">
        <v>113.16040170025667</v>
      </c>
    </row>
    <row r="3097" spans="2:3" x14ac:dyDescent="0.75">
      <c r="B3097" s="250">
        <v>3034</v>
      </c>
      <c r="C3097" s="249">
        <v>151.55276635789528</v>
      </c>
    </row>
    <row r="3098" spans="2:3" x14ac:dyDescent="0.75">
      <c r="B3098" s="250">
        <v>3035</v>
      </c>
      <c r="C3098" s="249">
        <v>116.01188698885625</v>
      </c>
    </row>
    <row r="3099" spans="2:3" x14ac:dyDescent="0.75">
      <c r="B3099" s="250">
        <v>3036</v>
      </c>
      <c r="C3099" s="249">
        <v>112.90947987360173</v>
      </c>
    </row>
    <row r="3100" spans="2:3" x14ac:dyDescent="0.75">
      <c r="B3100" s="250">
        <v>3037</v>
      </c>
      <c r="C3100" s="249">
        <v>138.50122869834308</v>
      </c>
    </row>
    <row r="3101" spans="2:3" x14ac:dyDescent="0.75">
      <c r="B3101" s="250">
        <v>3038</v>
      </c>
      <c r="C3101" s="249">
        <v>98.356759102455186</v>
      </c>
    </row>
    <row r="3102" spans="2:3" x14ac:dyDescent="0.75">
      <c r="B3102" s="250">
        <v>3039</v>
      </c>
      <c r="C3102" s="249">
        <v>110.36449783797069</v>
      </c>
    </row>
    <row r="3103" spans="2:3" x14ac:dyDescent="0.75">
      <c r="B3103" s="250">
        <v>3040</v>
      </c>
      <c r="C3103" s="249">
        <v>99.838298467578127</v>
      </c>
    </row>
    <row r="3104" spans="2:3" x14ac:dyDescent="0.75">
      <c r="B3104" s="250">
        <v>3041</v>
      </c>
      <c r="C3104" s="249">
        <v>148.08276757136119</v>
      </c>
    </row>
    <row r="3105" spans="2:3" x14ac:dyDescent="0.75">
      <c r="B3105" s="250">
        <v>3042</v>
      </c>
      <c r="C3105" s="249">
        <v>104.84204676691294</v>
      </c>
    </row>
    <row r="3106" spans="2:3" x14ac:dyDescent="0.75">
      <c r="B3106" s="250">
        <v>3043</v>
      </c>
      <c r="C3106" s="249">
        <v>107.2437297071763</v>
      </c>
    </row>
    <row r="3107" spans="2:3" x14ac:dyDescent="0.75">
      <c r="B3107" s="250">
        <v>3044</v>
      </c>
      <c r="C3107" s="249">
        <v>136.58291311043891</v>
      </c>
    </row>
    <row r="3108" spans="2:3" x14ac:dyDescent="0.75">
      <c r="B3108" s="250">
        <v>3045</v>
      </c>
      <c r="C3108" s="249">
        <v>113.39716761534599</v>
      </c>
    </row>
    <row r="3109" spans="2:3" x14ac:dyDescent="0.75">
      <c r="B3109" s="250">
        <v>3046</v>
      </c>
      <c r="C3109" s="249">
        <v>61.719200578287897</v>
      </c>
    </row>
    <row r="3110" spans="2:3" x14ac:dyDescent="0.75">
      <c r="B3110" s="250">
        <v>3047</v>
      </c>
      <c r="C3110" s="249">
        <v>103.1581580435824</v>
      </c>
    </row>
    <row r="3111" spans="2:3" x14ac:dyDescent="0.75">
      <c r="B3111" s="250">
        <v>3048</v>
      </c>
      <c r="C3111" s="249">
        <v>124.10292074094342</v>
      </c>
    </row>
    <row r="3112" spans="2:3" x14ac:dyDescent="0.75">
      <c r="B3112" s="250">
        <v>3049</v>
      </c>
      <c r="C3112" s="249">
        <v>141.09077514877791</v>
      </c>
    </row>
    <row r="3113" spans="2:3" x14ac:dyDescent="0.75">
      <c r="B3113" s="250">
        <v>3050</v>
      </c>
      <c r="C3113" s="249">
        <v>158.72619840386517</v>
      </c>
    </row>
    <row r="3114" spans="2:3" x14ac:dyDescent="0.75">
      <c r="B3114" s="250">
        <v>3051</v>
      </c>
      <c r="C3114" s="249">
        <v>103.6188378546619</v>
      </c>
    </row>
    <row r="3115" spans="2:3" x14ac:dyDescent="0.75">
      <c r="B3115" s="250">
        <v>3052</v>
      </c>
      <c r="C3115" s="249">
        <v>115.66618294376171</v>
      </c>
    </row>
    <row r="3116" spans="2:3" x14ac:dyDescent="0.75">
      <c r="B3116" s="250">
        <v>3053</v>
      </c>
      <c r="C3116" s="249">
        <v>135.57174861446697</v>
      </c>
    </row>
    <row r="3117" spans="2:3" x14ac:dyDescent="0.75">
      <c r="B3117" s="250">
        <v>3054</v>
      </c>
      <c r="C3117" s="249">
        <v>100.10442274106724</v>
      </c>
    </row>
    <row r="3118" spans="2:3" x14ac:dyDescent="0.75">
      <c r="B3118" s="250">
        <v>3055</v>
      </c>
      <c r="C3118" s="249">
        <v>154.19048846209853</v>
      </c>
    </row>
    <row r="3119" spans="2:3" x14ac:dyDescent="0.75">
      <c r="B3119" s="250">
        <v>3056</v>
      </c>
      <c r="C3119" s="249">
        <v>104.30466764707488</v>
      </c>
    </row>
    <row r="3120" spans="2:3" x14ac:dyDescent="0.75">
      <c r="B3120" s="250">
        <v>3057</v>
      </c>
      <c r="C3120" s="249">
        <v>167.39861986125294</v>
      </c>
    </row>
    <row r="3121" spans="2:3" x14ac:dyDescent="0.75">
      <c r="B3121" s="250">
        <v>3058</v>
      </c>
      <c r="C3121" s="249">
        <v>124.94563129658231</v>
      </c>
    </row>
    <row r="3122" spans="2:3" x14ac:dyDescent="0.75">
      <c r="B3122" s="250">
        <v>3059</v>
      </c>
      <c r="C3122" s="249">
        <v>156.89481488130062</v>
      </c>
    </row>
    <row r="3123" spans="2:3" x14ac:dyDescent="0.75">
      <c r="B3123" s="250">
        <v>3060</v>
      </c>
      <c r="C3123" s="249">
        <v>92.515826673151352</v>
      </c>
    </row>
    <row r="3124" spans="2:3" x14ac:dyDescent="0.75">
      <c r="B3124" s="250">
        <v>3061</v>
      </c>
      <c r="C3124" s="249">
        <v>94.524336999559495</v>
      </c>
    </row>
    <row r="3125" spans="2:3" x14ac:dyDescent="0.75">
      <c r="B3125" s="250">
        <v>3062</v>
      </c>
      <c r="C3125" s="249">
        <v>120.05602958927359</v>
      </c>
    </row>
    <row r="3126" spans="2:3" x14ac:dyDescent="0.75">
      <c r="B3126" s="250">
        <v>3063</v>
      </c>
      <c r="C3126" s="249">
        <v>149.07742590555958</v>
      </c>
    </row>
    <row r="3127" spans="2:3" x14ac:dyDescent="0.75">
      <c r="B3127" s="250">
        <v>3064</v>
      </c>
      <c r="C3127" s="249">
        <v>105.97952533773061</v>
      </c>
    </row>
    <row r="3128" spans="2:3" x14ac:dyDescent="0.75">
      <c r="B3128" s="250">
        <v>3065</v>
      </c>
      <c r="C3128" s="249">
        <v>99.25071391804974</v>
      </c>
    </row>
    <row r="3129" spans="2:3" x14ac:dyDescent="0.75">
      <c r="B3129" s="250">
        <v>3066</v>
      </c>
      <c r="C3129" s="249">
        <v>100.89414523139232</v>
      </c>
    </row>
    <row r="3130" spans="2:3" x14ac:dyDescent="0.75">
      <c r="B3130" s="250">
        <v>3067</v>
      </c>
      <c r="C3130" s="249">
        <v>121.2205230784145</v>
      </c>
    </row>
    <row r="3131" spans="2:3" x14ac:dyDescent="0.75">
      <c r="B3131" s="250">
        <v>3068</v>
      </c>
      <c r="C3131" s="249">
        <v>109.2868449512012</v>
      </c>
    </row>
    <row r="3132" spans="2:3" x14ac:dyDescent="0.75">
      <c r="B3132" s="250">
        <v>3069</v>
      </c>
      <c r="C3132" s="249">
        <v>118.7283935100393</v>
      </c>
    </row>
    <row r="3133" spans="2:3" x14ac:dyDescent="0.75">
      <c r="B3133" s="250">
        <v>3070</v>
      </c>
      <c r="C3133" s="249">
        <v>116.66844059765685</v>
      </c>
    </row>
    <row r="3134" spans="2:3" x14ac:dyDescent="0.75">
      <c r="B3134" s="250">
        <v>3071</v>
      </c>
      <c r="C3134" s="249">
        <v>173.6627418286995</v>
      </c>
    </row>
    <row r="3135" spans="2:3" x14ac:dyDescent="0.75">
      <c r="B3135" s="250">
        <v>3072</v>
      </c>
      <c r="C3135" s="249">
        <v>158.54782069657028</v>
      </c>
    </row>
    <row r="3136" spans="2:3" x14ac:dyDescent="0.75">
      <c r="B3136" s="250">
        <v>3073</v>
      </c>
      <c r="C3136" s="249">
        <v>123.58354859116227</v>
      </c>
    </row>
    <row r="3137" spans="2:3" x14ac:dyDescent="0.75">
      <c r="B3137" s="250">
        <v>3074</v>
      </c>
      <c r="C3137" s="249">
        <v>109.80540338546234</v>
      </c>
    </row>
    <row r="3138" spans="2:3" x14ac:dyDescent="0.75">
      <c r="B3138" s="250">
        <v>3075</v>
      </c>
      <c r="C3138" s="249">
        <v>122.80230993439713</v>
      </c>
    </row>
    <row r="3139" spans="2:3" x14ac:dyDescent="0.75">
      <c r="B3139" s="250">
        <v>3076</v>
      </c>
      <c r="C3139" s="249">
        <v>136.755333436076</v>
      </c>
    </row>
    <row r="3140" spans="2:3" x14ac:dyDescent="0.75">
      <c r="B3140" s="250">
        <v>3077</v>
      </c>
      <c r="C3140" s="249">
        <v>96.946973577897893</v>
      </c>
    </row>
    <row r="3141" spans="2:3" x14ac:dyDescent="0.75">
      <c r="B3141" s="250">
        <v>3078</v>
      </c>
      <c r="C3141" s="249">
        <v>142.39421635585194</v>
      </c>
    </row>
    <row r="3142" spans="2:3" x14ac:dyDescent="0.75">
      <c r="B3142" s="250">
        <v>3079</v>
      </c>
      <c r="C3142" s="249">
        <v>102.52233574479965</v>
      </c>
    </row>
    <row r="3143" spans="2:3" x14ac:dyDescent="0.75">
      <c r="B3143" s="250">
        <v>3080</v>
      </c>
      <c r="C3143" s="249">
        <v>101.68736996059286</v>
      </c>
    </row>
    <row r="3144" spans="2:3" x14ac:dyDescent="0.75">
      <c r="B3144" s="250">
        <v>3081</v>
      </c>
      <c r="C3144" s="249">
        <v>89.771427927283725</v>
      </c>
    </row>
    <row r="3145" spans="2:3" x14ac:dyDescent="0.75">
      <c r="B3145" s="250">
        <v>3082</v>
      </c>
      <c r="C3145" s="249">
        <v>96.285637584566786</v>
      </c>
    </row>
    <row r="3146" spans="2:3" x14ac:dyDescent="0.75">
      <c r="B3146" s="250">
        <v>3083</v>
      </c>
      <c r="C3146" s="249">
        <v>112.99537015476977</v>
      </c>
    </row>
    <row r="3147" spans="2:3" x14ac:dyDescent="0.75">
      <c r="B3147" s="250">
        <v>3084</v>
      </c>
      <c r="C3147" s="249">
        <v>114.66544999766525</v>
      </c>
    </row>
    <row r="3148" spans="2:3" x14ac:dyDescent="0.75">
      <c r="B3148" s="250">
        <v>3085</v>
      </c>
      <c r="C3148" s="249">
        <v>141.19010332236167</v>
      </c>
    </row>
    <row r="3149" spans="2:3" x14ac:dyDescent="0.75">
      <c r="B3149" s="250">
        <v>3086</v>
      </c>
      <c r="C3149" s="249">
        <v>138.56068271298554</v>
      </c>
    </row>
    <row r="3150" spans="2:3" x14ac:dyDescent="0.75">
      <c r="B3150" s="250">
        <v>3087</v>
      </c>
      <c r="C3150" s="249">
        <v>114.42391983207922</v>
      </c>
    </row>
    <row r="3151" spans="2:3" x14ac:dyDescent="0.75">
      <c r="B3151" s="250">
        <v>3088</v>
      </c>
      <c r="C3151" s="249">
        <v>128.19178475583024</v>
      </c>
    </row>
    <row r="3152" spans="2:3" x14ac:dyDescent="0.75">
      <c r="B3152" s="250">
        <v>3089</v>
      </c>
      <c r="C3152" s="249">
        <v>101.49374213143081</v>
      </c>
    </row>
    <row r="3153" spans="2:3" x14ac:dyDescent="0.75">
      <c r="B3153" s="250">
        <v>3090</v>
      </c>
      <c r="C3153" s="249">
        <v>106.41705069953956</v>
      </c>
    </row>
    <row r="3154" spans="2:3" x14ac:dyDescent="0.75">
      <c r="B3154" s="250">
        <v>3091</v>
      </c>
      <c r="C3154" s="249">
        <v>156.70529426831575</v>
      </c>
    </row>
    <row r="3155" spans="2:3" x14ac:dyDescent="0.75">
      <c r="B3155" s="250">
        <v>3092</v>
      </c>
      <c r="C3155" s="249">
        <v>86.850432748090284</v>
      </c>
    </row>
    <row r="3156" spans="2:3" x14ac:dyDescent="0.75">
      <c r="B3156" s="250">
        <v>3093</v>
      </c>
      <c r="C3156" s="249">
        <v>123.82429562181545</v>
      </c>
    </row>
    <row r="3157" spans="2:3" x14ac:dyDescent="0.75">
      <c r="B3157" s="250">
        <v>3094</v>
      </c>
      <c r="C3157" s="249">
        <v>79.290648576050089</v>
      </c>
    </row>
    <row r="3158" spans="2:3" x14ac:dyDescent="0.75">
      <c r="B3158" s="250">
        <v>3095</v>
      </c>
      <c r="C3158" s="249">
        <v>97.852367846387352</v>
      </c>
    </row>
    <row r="3159" spans="2:3" x14ac:dyDescent="0.75">
      <c r="B3159" s="250">
        <v>3096</v>
      </c>
      <c r="C3159" s="249">
        <v>88.333360227091177</v>
      </c>
    </row>
    <row r="3160" spans="2:3" x14ac:dyDescent="0.75">
      <c r="B3160" s="250">
        <v>3097</v>
      </c>
      <c r="C3160" s="249">
        <v>73.840475048964208</v>
      </c>
    </row>
    <row r="3161" spans="2:3" x14ac:dyDescent="0.75">
      <c r="B3161" s="250">
        <v>3098</v>
      </c>
      <c r="C3161" s="249">
        <v>106.18523747716034</v>
      </c>
    </row>
    <row r="3162" spans="2:3" x14ac:dyDescent="0.75">
      <c r="B3162" s="250">
        <v>3099</v>
      </c>
      <c r="C3162" s="249">
        <v>89.163661923324298</v>
      </c>
    </row>
    <row r="3163" spans="2:3" x14ac:dyDescent="0.75">
      <c r="B3163" s="250">
        <v>3100</v>
      </c>
      <c r="C3163" s="249">
        <v>149.73247961393818</v>
      </c>
    </row>
    <row r="3164" spans="2:3" x14ac:dyDescent="0.75">
      <c r="B3164" s="250">
        <v>3101</v>
      </c>
      <c r="C3164" s="249">
        <v>73.871282046791094</v>
      </c>
    </row>
    <row r="3165" spans="2:3" x14ac:dyDescent="0.75">
      <c r="B3165" s="250">
        <v>3102</v>
      </c>
      <c r="C3165" s="249">
        <v>99.305583386369349</v>
      </c>
    </row>
    <row r="3166" spans="2:3" x14ac:dyDescent="0.75">
      <c r="B3166" s="250">
        <v>3103</v>
      </c>
      <c r="C3166" s="249">
        <v>108.25870524931899</v>
      </c>
    </row>
    <row r="3167" spans="2:3" x14ac:dyDescent="0.75">
      <c r="B3167" s="250">
        <v>3104</v>
      </c>
      <c r="C3167" s="249">
        <v>117.04189600848669</v>
      </c>
    </row>
    <row r="3168" spans="2:3" x14ac:dyDescent="0.75">
      <c r="B3168" s="250">
        <v>3105</v>
      </c>
      <c r="C3168" s="249">
        <v>120.74714182796657</v>
      </c>
    </row>
    <row r="3169" spans="2:3" x14ac:dyDescent="0.75">
      <c r="B3169" s="250">
        <v>3106</v>
      </c>
      <c r="C3169" s="249">
        <v>128.58342333038374</v>
      </c>
    </row>
    <row r="3170" spans="2:3" x14ac:dyDescent="0.75">
      <c r="B3170" s="250">
        <v>3107</v>
      </c>
      <c r="C3170" s="249">
        <v>116.50731612013128</v>
      </c>
    </row>
    <row r="3171" spans="2:3" x14ac:dyDescent="0.75">
      <c r="B3171" s="250">
        <v>3108</v>
      </c>
      <c r="C3171" s="249">
        <v>119.23924168145022</v>
      </c>
    </row>
    <row r="3172" spans="2:3" x14ac:dyDescent="0.75">
      <c r="B3172" s="250">
        <v>3109</v>
      </c>
      <c r="C3172" s="249">
        <v>101.74953535479227</v>
      </c>
    </row>
    <row r="3173" spans="2:3" x14ac:dyDescent="0.75">
      <c r="B3173" s="250">
        <v>3110</v>
      </c>
      <c r="C3173" s="249">
        <v>155.53039180371721</v>
      </c>
    </row>
    <row r="3174" spans="2:3" x14ac:dyDescent="0.75">
      <c r="B3174" s="250">
        <v>3111</v>
      </c>
      <c r="C3174" s="249">
        <v>121.85356704365529</v>
      </c>
    </row>
    <row r="3175" spans="2:3" x14ac:dyDescent="0.75">
      <c r="B3175" s="250">
        <v>3112</v>
      </c>
      <c r="C3175" s="249">
        <v>134.32420079898782</v>
      </c>
    </row>
    <row r="3176" spans="2:3" x14ac:dyDescent="0.75">
      <c r="B3176" s="250">
        <v>3113</v>
      </c>
      <c r="C3176" s="249">
        <v>147.76770706245881</v>
      </c>
    </row>
    <row r="3177" spans="2:3" x14ac:dyDescent="0.75">
      <c r="B3177" s="250">
        <v>3114</v>
      </c>
      <c r="C3177" s="249">
        <v>166.55113931425328</v>
      </c>
    </row>
    <row r="3178" spans="2:3" x14ac:dyDescent="0.75">
      <c r="B3178" s="250">
        <v>3115</v>
      </c>
      <c r="C3178" s="249">
        <v>94.613845153078714</v>
      </c>
    </row>
    <row r="3179" spans="2:3" x14ac:dyDescent="0.75">
      <c r="B3179" s="250">
        <v>3116</v>
      </c>
      <c r="C3179" s="249">
        <v>141.97700669862749</v>
      </c>
    </row>
    <row r="3180" spans="2:3" x14ac:dyDescent="0.75">
      <c r="B3180" s="250">
        <v>3117</v>
      </c>
      <c r="C3180" s="249">
        <v>110.28514594802326</v>
      </c>
    </row>
    <row r="3181" spans="2:3" x14ac:dyDescent="0.75">
      <c r="B3181" s="250">
        <v>3118</v>
      </c>
      <c r="C3181" s="249">
        <v>76.271148238847999</v>
      </c>
    </row>
    <row r="3182" spans="2:3" x14ac:dyDescent="0.75">
      <c r="B3182" s="250">
        <v>3119</v>
      </c>
      <c r="C3182" s="249">
        <v>102.58665385599758</v>
      </c>
    </row>
    <row r="3183" spans="2:3" x14ac:dyDescent="0.75">
      <c r="B3183" s="250">
        <v>3120</v>
      </c>
      <c r="C3183" s="249">
        <v>83.721268152607479</v>
      </c>
    </row>
    <row r="3184" spans="2:3" x14ac:dyDescent="0.75">
      <c r="B3184" s="250">
        <v>3121</v>
      </c>
      <c r="C3184" s="249">
        <v>120.88905414668686</v>
      </c>
    </row>
    <row r="3185" spans="2:3" x14ac:dyDescent="0.75">
      <c r="B3185" s="250">
        <v>3122</v>
      </c>
      <c r="C3185" s="249">
        <v>132.40320019807442</v>
      </c>
    </row>
    <row r="3186" spans="2:3" x14ac:dyDescent="0.75">
      <c r="B3186" s="250">
        <v>3123</v>
      </c>
      <c r="C3186" s="249">
        <v>78.203939705616804</v>
      </c>
    </row>
    <row r="3187" spans="2:3" x14ac:dyDescent="0.75">
      <c r="B3187" s="250">
        <v>3124</v>
      </c>
      <c r="C3187" s="249">
        <v>114.21995733883932</v>
      </c>
    </row>
    <row r="3188" spans="2:3" x14ac:dyDescent="0.75">
      <c r="B3188" s="250">
        <v>3125</v>
      </c>
      <c r="C3188" s="249">
        <v>162.60062299768961</v>
      </c>
    </row>
    <row r="3189" spans="2:3" x14ac:dyDescent="0.75">
      <c r="B3189" s="250">
        <v>3126</v>
      </c>
      <c r="C3189" s="249">
        <v>109.06718658295479</v>
      </c>
    </row>
    <row r="3190" spans="2:3" x14ac:dyDescent="0.75">
      <c r="B3190" s="250">
        <v>3127</v>
      </c>
      <c r="C3190" s="249">
        <v>98.641794322602237</v>
      </c>
    </row>
    <row r="3191" spans="2:3" x14ac:dyDescent="0.75">
      <c r="B3191" s="250">
        <v>3128</v>
      </c>
      <c r="C3191" s="249">
        <v>114.51926273033374</v>
      </c>
    </row>
    <row r="3192" spans="2:3" x14ac:dyDescent="0.75">
      <c r="B3192" s="250">
        <v>3129</v>
      </c>
      <c r="C3192" s="249">
        <v>116.97788324863865</v>
      </c>
    </row>
    <row r="3193" spans="2:3" x14ac:dyDescent="0.75">
      <c r="B3193" s="250">
        <v>3130</v>
      </c>
      <c r="C3193" s="249">
        <v>104.07558137742231</v>
      </c>
    </row>
    <row r="3194" spans="2:3" x14ac:dyDescent="0.75">
      <c r="B3194" s="250">
        <v>3131</v>
      </c>
      <c r="C3194" s="249">
        <v>133.11034423543222</v>
      </c>
    </row>
    <row r="3195" spans="2:3" x14ac:dyDescent="0.75">
      <c r="B3195" s="250">
        <v>3132</v>
      </c>
      <c r="C3195" s="249">
        <v>115.38941786057315</v>
      </c>
    </row>
    <row r="3196" spans="2:3" x14ac:dyDescent="0.75">
      <c r="B3196" s="250">
        <v>3133</v>
      </c>
      <c r="C3196" s="249">
        <v>141.73129287924593</v>
      </c>
    </row>
    <row r="3197" spans="2:3" x14ac:dyDescent="0.75">
      <c r="B3197" s="250">
        <v>3134</v>
      </c>
      <c r="C3197" s="249">
        <v>189.67967702939612</v>
      </c>
    </row>
    <row r="3198" spans="2:3" x14ac:dyDescent="0.75">
      <c r="B3198" s="250">
        <v>3135</v>
      </c>
      <c r="C3198" s="249">
        <v>151.63545004641588</v>
      </c>
    </row>
    <row r="3199" spans="2:3" x14ac:dyDescent="0.75">
      <c r="B3199" s="250">
        <v>3136</v>
      </c>
      <c r="C3199" s="249">
        <v>109.25694888882246</v>
      </c>
    </row>
    <row r="3200" spans="2:3" x14ac:dyDescent="0.75">
      <c r="B3200" s="250">
        <v>3137</v>
      </c>
      <c r="C3200" s="249">
        <v>120.51305691803773</v>
      </c>
    </row>
    <row r="3201" spans="2:3" x14ac:dyDescent="0.75">
      <c r="B3201" s="250">
        <v>3138</v>
      </c>
      <c r="C3201" s="249">
        <v>78.597932688889301</v>
      </c>
    </row>
    <row r="3202" spans="2:3" x14ac:dyDescent="0.75">
      <c r="B3202" s="250">
        <v>3139</v>
      </c>
      <c r="C3202" s="249">
        <v>104.83416175574037</v>
      </c>
    </row>
    <row r="3203" spans="2:3" x14ac:dyDescent="0.75">
      <c r="B3203" s="250">
        <v>3140</v>
      </c>
      <c r="C3203" s="249">
        <v>162.34281412736166</v>
      </c>
    </row>
    <row r="3204" spans="2:3" x14ac:dyDescent="0.75">
      <c r="B3204" s="250">
        <v>3141</v>
      </c>
      <c r="C3204" s="249">
        <v>160.47889542288237</v>
      </c>
    </row>
    <row r="3205" spans="2:3" x14ac:dyDescent="0.75">
      <c r="B3205" s="250">
        <v>3142</v>
      </c>
      <c r="C3205" s="249">
        <v>93.084222450260597</v>
      </c>
    </row>
    <row r="3206" spans="2:3" x14ac:dyDescent="0.75">
      <c r="B3206" s="250">
        <v>3143</v>
      </c>
      <c r="C3206" s="249">
        <v>103.62077476478737</v>
      </c>
    </row>
    <row r="3207" spans="2:3" x14ac:dyDescent="0.75">
      <c r="B3207" s="250">
        <v>3144</v>
      </c>
      <c r="C3207" s="249">
        <v>157.33694639289121</v>
      </c>
    </row>
    <row r="3208" spans="2:3" x14ac:dyDescent="0.75">
      <c r="B3208" s="250">
        <v>3145</v>
      </c>
      <c r="C3208" s="249">
        <v>111.4326072483139</v>
      </c>
    </row>
    <row r="3209" spans="2:3" x14ac:dyDescent="0.75">
      <c r="B3209" s="250">
        <v>3146</v>
      </c>
      <c r="C3209" s="249">
        <v>138.59361439831582</v>
      </c>
    </row>
    <row r="3210" spans="2:3" x14ac:dyDescent="0.75">
      <c r="B3210" s="250">
        <v>3147</v>
      </c>
      <c r="C3210" s="249">
        <v>124.44499217488232</v>
      </c>
    </row>
    <row r="3211" spans="2:3" x14ac:dyDescent="0.75">
      <c r="B3211" s="250">
        <v>3148</v>
      </c>
      <c r="C3211" s="249">
        <v>109.90212296749529</v>
      </c>
    </row>
    <row r="3212" spans="2:3" x14ac:dyDescent="0.75">
      <c r="B3212" s="250">
        <v>3149</v>
      </c>
      <c r="C3212" s="249">
        <v>114.39012287172102</v>
      </c>
    </row>
    <row r="3213" spans="2:3" x14ac:dyDescent="0.75">
      <c r="B3213" s="250">
        <v>3150</v>
      </c>
      <c r="C3213" s="249">
        <v>104.71279684266536</v>
      </c>
    </row>
    <row r="3214" spans="2:3" x14ac:dyDescent="0.75">
      <c r="B3214" s="250">
        <v>3151</v>
      </c>
      <c r="C3214" s="249">
        <v>115.64533197102011</v>
      </c>
    </row>
    <row r="3215" spans="2:3" x14ac:dyDescent="0.75">
      <c r="B3215" s="250">
        <v>3152</v>
      </c>
      <c r="C3215" s="249">
        <v>86.697748927235068</v>
      </c>
    </row>
    <row r="3216" spans="2:3" x14ac:dyDescent="0.75">
      <c r="B3216" s="250">
        <v>3153</v>
      </c>
      <c r="C3216" s="249">
        <v>125.53698454419005</v>
      </c>
    </row>
    <row r="3217" spans="2:3" x14ac:dyDescent="0.75">
      <c r="B3217" s="250">
        <v>3154</v>
      </c>
      <c r="C3217" s="249">
        <v>100.09350596547901</v>
      </c>
    </row>
    <row r="3218" spans="2:3" x14ac:dyDescent="0.75">
      <c r="B3218" s="250">
        <v>3155</v>
      </c>
      <c r="C3218" s="249">
        <v>83.908516722542501</v>
      </c>
    </row>
    <row r="3219" spans="2:3" x14ac:dyDescent="0.75">
      <c r="B3219" s="250">
        <v>3156</v>
      </c>
      <c r="C3219" s="249">
        <v>103.81590194714579</v>
      </c>
    </row>
    <row r="3220" spans="2:3" x14ac:dyDescent="0.75">
      <c r="B3220" s="250">
        <v>3157</v>
      </c>
      <c r="C3220" s="249">
        <v>144.5833585052346</v>
      </c>
    </row>
    <row r="3221" spans="2:3" x14ac:dyDescent="0.75">
      <c r="B3221" s="250">
        <v>3158</v>
      </c>
      <c r="C3221" s="249">
        <v>85.077945202473614</v>
      </c>
    </row>
    <row r="3222" spans="2:3" x14ac:dyDescent="0.75">
      <c r="B3222" s="250">
        <v>3159</v>
      </c>
      <c r="C3222" s="249">
        <v>102.08919882287361</v>
      </c>
    </row>
    <row r="3223" spans="2:3" x14ac:dyDescent="0.75">
      <c r="B3223" s="250">
        <v>3160</v>
      </c>
      <c r="C3223" s="249">
        <v>128.18787892988206</v>
      </c>
    </row>
    <row r="3224" spans="2:3" x14ac:dyDescent="0.75">
      <c r="B3224" s="250">
        <v>3161</v>
      </c>
      <c r="C3224" s="249">
        <v>203.43291501412114</v>
      </c>
    </row>
    <row r="3225" spans="2:3" x14ac:dyDescent="0.75">
      <c r="B3225" s="250">
        <v>3162</v>
      </c>
      <c r="C3225" s="249">
        <v>174.9469530901959</v>
      </c>
    </row>
    <row r="3226" spans="2:3" x14ac:dyDescent="0.75">
      <c r="B3226" s="250">
        <v>3163</v>
      </c>
      <c r="C3226" s="249">
        <v>110.04404674659772</v>
      </c>
    </row>
    <row r="3227" spans="2:3" x14ac:dyDescent="0.75">
      <c r="B3227" s="250">
        <v>3164</v>
      </c>
      <c r="C3227" s="249">
        <v>138.13860467073027</v>
      </c>
    </row>
    <row r="3228" spans="2:3" x14ac:dyDescent="0.75">
      <c r="B3228" s="250">
        <v>3165</v>
      </c>
      <c r="C3228" s="249">
        <v>125.73546129966437</v>
      </c>
    </row>
    <row r="3229" spans="2:3" x14ac:dyDescent="0.75">
      <c r="B3229" s="250">
        <v>3166</v>
      </c>
      <c r="C3229" s="249">
        <v>114.92249619401139</v>
      </c>
    </row>
    <row r="3230" spans="2:3" x14ac:dyDescent="0.75">
      <c r="B3230" s="250">
        <v>3167</v>
      </c>
      <c r="C3230" s="249">
        <v>88.524203715771776</v>
      </c>
    </row>
    <row r="3231" spans="2:3" x14ac:dyDescent="0.75">
      <c r="B3231" s="250">
        <v>3168</v>
      </c>
      <c r="C3231" s="249">
        <v>68.082087924457625</v>
      </c>
    </row>
    <row r="3232" spans="2:3" x14ac:dyDescent="0.75">
      <c r="B3232" s="250">
        <v>3169</v>
      </c>
      <c r="C3232" s="249">
        <v>172.62676921385994</v>
      </c>
    </row>
    <row r="3233" spans="2:3" x14ac:dyDescent="0.75">
      <c r="B3233" s="250">
        <v>3170</v>
      </c>
      <c r="C3233" s="249">
        <v>163.59131692033213</v>
      </c>
    </row>
    <row r="3234" spans="2:3" x14ac:dyDescent="0.75">
      <c r="B3234" s="250">
        <v>3171</v>
      </c>
      <c r="C3234" s="249">
        <v>74.832404213898215</v>
      </c>
    </row>
    <row r="3235" spans="2:3" x14ac:dyDescent="0.75">
      <c r="B3235" s="250">
        <v>3172</v>
      </c>
      <c r="C3235" s="249">
        <v>132.87588254589335</v>
      </c>
    </row>
    <row r="3236" spans="2:3" x14ac:dyDescent="0.75">
      <c r="B3236" s="250">
        <v>3173</v>
      </c>
      <c r="C3236" s="249">
        <v>128.25789851810811</v>
      </c>
    </row>
    <row r="3237" spans="2:3" x14ac:dyDescent="0.75">
      <c r="B3237" s="250">
        <v>3174</v>
      </c>
      <c r="C3237" s="249">
        <v>142.41126250186716</v>
      </c>
    </row>
    <row r="3238" spans="2:3" x14ac:dyDescent="0.75">
      <c r="B3238" s="250">
        <v>3175</v>
      </c>
      <c r="C3238" s="249">
        <v>121.40050786269266</v>
      </c>
    </row>
    <row r="3239" spans="2:3" x14ac:dyDescent="0.75">
      <c r="B3239" s="250">
        <v>3176</v>
      </c>
      <c r="C3239" s="249">
        <v>150.20587405260909</v>
      </c>
    </row>
    <row r="3240" spans="2:3" x14ac:dyDescent="0.75">
      <c r="B3240" s="250">
        <v>3177</v>
      </c>
      <c r="C3240" s="249">
        <v>94.931595696436943</v>
      </c>
    </row>
    <row r="3241" spans="2:3" x14ac:dyDescent="0.75">
      <c r="B3241" s="250">
        <v>3178</v>
      </c>
      <c r="C3241" s="249">
        <v>131.46926604274921</v>
      </c>
    </row>
    <row r="3242" spans="2:3" x14ac:dyDescent="0.75">
      <c r="B3242" s="250">
        <v>3179</v>
      </c>
      <c r="C3242" s="249">
        <v>131.51803420931131</v>
      </c>
    </row>
    <row r="3243" spans="2:3" x14ac:dyDescent="0.75">
      <c r="B3243" s="250">
        <v>3180</v>
      </c>
      <c r="C3243" s="249">
        <v>97.671794203547847</v>
      </c>
    </row>
    <row r="3244" spans="2:3" x14ac:dyDescent="0.75">
      <c r="B3244" s="250">
        <v>3181</v>
      </c>
      <c r="C3244" s="249">
        <v>130.75344677777258</v>
      </c>
    </row>
    <row r="3245" spans="2:3" x14ac:dyDescent="0.75">
      <c r="B3245" s="250">
        <v>3182</v>
      </c>
      <c r="C3245" s="249">
        <v>140.43500272819821</v>
      </c>
    </row>
    <row r="3246" spans="2:3" x14ac:dyDescent="0.75">
      <c r="B3246" s="250">
        <v>3183</v>
      </c>
      <c r="C3246" s="249">
        <v>107.37857475022749</v>
      </c>
    </row>
    <row r="3247" spans="2:3" x14ac:dyDescent="0.75">
      <c r="B3247" s="250">
        <v>3184</v>
      </c>
      <c r="C3247" s="249">
        <v>130.57409383307296</v>
      </c>
    </row>
    <row r="3248" spans="2:3" x14ac:dyDescent="0.75">
      <c r="B3248" s="250">
        <v>3185</v>
      </c>
      <c r="C3248" s="249">
        <v>109.89100907737719</v>
      </c>
    </row>
    <row r="3249" spans="2:3" x14ac:dyDescent="0.75">
      <c r="B3249" s="250">
        <v>3186</v>
      </c>
      <c r="C3249" s="249">
        <v>125.56047530645594</v>
      </c>
    </row>
    <row r="3250" spans="2:3" x14ac:dyDescent="0.75">
      <c r="B3250" s="250">
        <v>3187</v>
      </c>
      <c r="C3250" s="249">
        <v>136.05361434540242</v>
      </c>
    </row>
    <row r="3251" spans="2:3" x14ac:dyDescent="0.75">
      <c r="B3251" s="250">
        <v>3188</v>
      </c>
      <c r="C3251" s="249">
        <v>142.3321956801876</v>
      </c>
    </row>
    <row r="3252" spans="2:3" x14ac:dyDescent="0.75">
      <c r="B3252" s="250">
        <v>3189</v>
      </c>
      <c r="C3252" s="249">
        <v>129.16130203725419</v>
      </c>
    </row>
    <row r="3253" spans="2:3" x14ac:dyDescent="0.75">
      <c r="B3253" s="250">
        <v>3190</v>
      </c>
      <c r="C3253" s="249">
        <v>157.97922868068679</v>
      </c>
    </row>
    <row r="3254" spans="2:3" x14ac:dyDescent="0.75">
      <c r="B3254" s="250">
        <v>3191</v>
      </c>
      <c r="C3254" s="249">
        <v>91.28701197724854</v>
      </c>
    </row>
    <row r="3255" spans="2:3" x14ac:dyDescent="0.75">
      <c r="B3255" s="250">
        <v>3192</v>
      </c>
      <c r="C3255" s="249">
        <v>96.672806911570802</v>
      </c>
    </row>
    <row r="3256" spans="2:3" x14ac:dyDescent="0.75">
      <c r="B3256" s="250">
        <v>3193</v>
      </c>
      <c r="C3256" s="249">
        <v>178.8365835503441</v>
      </c>
    </row>
    <row r="3257" spans="2:3" x14ac:dyDescent="0.75">
      <c r="B3257" s="250">
        <v>3194</v>
      </c>
      <c r="C3257" s="249">
        <v>161.17155040210943</v>
      </c>
    </row>
    <row r="3258" spans="2:3" x14ac:dyDescent="0.75">
      <c r="B3258" s="250">
        <v>3195</v>
      </c>
      <c r="C3258" s="249">
        <v>111.15671977685399</v>
      </c>
    </row>
    <row r="3259" spans="2:3" x14ac:dyDescent="0.75">
      <c r="B3259" s="250">
        <v>3196</v>
      </c>
      <c r="C3259" s="249">
        <v>83.475392819085087</v>
      </c>
    </row>
    <row r="3260" spans="2:3" x14ac:dyDescent="0.75">
      <c r="B3260" s="250">
        <v>3197</v>
      </c>
      <c r="C3260" s="249">
        <v>118.00493721788933</v>
      </c>
    </row>
    <row r="3261" spans="2:3" x14ac:dyDescent="0.75">
      <c r="B3261" s="250">
        <v>3198</v>
      </c>
      <c r="C3261" s="249">
        <v>131.1620019548173</v>
      </c>
    </row>
    <row r="3262" spans="2:3" x14ac:dyDescent="0.75">
      <c r="B3262" s="250">
        <v>3199</v>
      </c>
      <c r="C3262" s="249">
        <v>131.65513726391393</v>
      </c>
    </row>
    <row r="3263" spans="2:3" x14ac:dyDescent="0.75">
      <c r="B3263" s="250">
        <v>3200</v>
      </c>
      <c r="C3263" s="249">
        <v>153.25272758332488</v>
      </c>
    </row>
    <row r="3264" spans="2:3" x14ac:dyDescent="0.75">
      <c r="B3264" s="250">
        <v>3201</v>
      </c>
      <c r="C3264" s="249">
        <v>137.00829493009718</v>
      </c>
    </row>
    <row r="3265" spans="2:3" x14ac:dyDescent="0.75">
      <c r="B3265" s="250">
        <v>3202</v>
      </c>
      <c r="C3265" s="249">
        <v>112.38668763077544</v>
      </c>
    </row>
    <row r="3266" spans="2:3" x14ac:dyDescent="0.75">
      <c r="B3266" s="250">
        <v>3203</v>
      </c>
      <c r="C3266" s="249">
        <v>96.270676893398985</v>
      </c>
    </row>
    <row r="3267" spans="2:3" x14ac:dyDescent="0.75">
      <c r="B3267" s="250">
        <v>3204</v>
      </c>
      <c r="C3267" s="249">
        <v>104.3560642240175</v>
      </c>
    </row>
    <row r="3268" spans="2:3" x14ac:dyDescent="0.75">
      <c r="B3268" s="250">
        <v>3205</v>
      </c>
      <c r="C3268" s="249">
        <v>113.02905006678913</v>
      </c>
    </row>
    <row r="3269" spans="2:3" x14ac:dyDescent="0.75">
      <c r="B3269" s="250">
        <v>3206</v>
      </c>
      <c r="C3269" s="249">
        <v>125.66771929257811</v>
      </c>
    </row>
    <row r="3270" spans="2:3" x14ac:dyDescent="0.75">
      <c r="B3270" s="250">
        <v>3207</v>
      </c>
      <c r="C3270" s="249">
        <v>75.899102152740795</v>
      </c>
    </row>
    <row r="3271" spans="2:3" x14ac:dyDescent="0.75">
      <c r="B3271" s="250">
        <v>3208</v>
      </c>
      <c r="C3271" s="249">
        <v>104.25148893508684</v>
      </c>
    </row>
    <row r="3272" spans="2:3" x14ac:dyDescent="0.75">
      <c r="B3272" s="250">
        <v>3209</v>
      </c>
      <c r="C3272" s="249">
        <v>135.02339989424013</v>
      </c>
    </row>
    <row r="3273" spans="2:3" x14ac:dyDescent="0.75">
      <c r="B3273" s="250">
        <v>3210</v>
      </c>
      <c r="C3273" s="249">
        <v>81.87955061102852</v>
      </c>
    </row>
    <row r="3274" spans="2:3" x14ac:dyDescent="0.75">
      <c r="B3274" s="250">
        <v>3211</v>
      </c>
      <c r="C3274" s="249">
        <v>91.789577102235171</v>
      </c>
    </row>
    <row r="3275" spans="2:3" x14ac:dyDescent="0.75">
      <c r="B3275" s="250">
        <v>3212</v>
      </c>
      <c r="C3275" s="249">
        <v>119.98202724956082</v>
      </c>
    </row>
    <row r="3276" spans="2:3" x14ac:dyDescent="0.75">
      <c r="B3276" s="250">
        <v>3213</v>
      </c>
      <c r="C3276" s="249">
        <v>140.81878430122725</v>
      </c>
    </row>
    <row r="3277" spans="2:3" x14ac:dyDescent="0.75">
      <c r="B3277" s="250">
        <v>3214</v>
      </c>
      <c r="C3277" s="249">
        <v>152.06445426697201</v>
      </c>
    </row>
    <row r="3278" spans="2:3" x14ac:dyDescent="0.75">
      <c r="B3278" s="250">
        <v>3215</v>
      </c>
      <c r="C3278" s="249">
        <v>143.59324642025211</v>
      </c>
    </row>
    <row r="3279" spans="2:3" x14ac:dyDescent="0.75">
      <c r="B3279" s="250">
        <v>3216</v>
      </c>
      <c r="C3279" s="249">
        <v>122.52026460782348</v>
      </c>
    </row>
    <row r="3280" spans="2:3" x14ac:dyDescent="0.75">
      <c r="B3280" s="250">
        <v>3217</v>
      </c>
      <c r="C3280" s="249">
        <v>134.47763361398657</v>
      </c>
    </row>
    <row r="3281" spans="2:3" x14ac:dyDescent="0.75">
      <c r="B3281" s="250">
        <v>3218</v>
      </c>
      <c r="C3281" s="249">
        <v>105.62362764539577</v>
      </c>
    </row>
    <row r="3282" spans="2:3" x14ac:dyDescent="0.75">
      <c r="B3282" s="250">
        <v>3219</v>
      </c>
      <c r="C3282" s="249">
        <v>102.90704791396348</v>
      </c>
    </row>
    <row r="3283" spans="2:3" x14ac:dyDescent="0.75">
      <c r="B3283" s="250">
        <v>3220</v>
      </c>
      <c r="C3283" s="249">
        <v>122.39201580664913</v>
      </c>
    </row>
    <row r="3284" spans="2:3" x14ac:dyDescent="0.75">
      <c r="B3284" s="250">
        <v>3221</v>
      </c>
      <c r="C3284" s="249">
        <v>169.87965148149772</v>
      </c>
    </row>
    <row r="3285" spans="2:3" x14ac:dyDescent="0.75">
      <c r="B3285" s="250">
        <v>3222</v>
      </c>
      <c r="C3285" s="249">
        <v>129.71599575259751</v>
      </c>
    </row>
    <row r="3286" spans="2:3" x14ac:dyDescent="0.75">
      <c r="B3286" s="250">
        <v>3223</v>
      </c>
      <c r="C3286" s="249">
        <v>126.53459547566375</v>
      </c>
    </row>
    <row r="3287" spans="2:3" x14ac:dyDescent="0.75">
      <c r="B3287" s="250">
        <v>3224</v>
      </c>
      <c r="C3287" s="249">
        <v>107.600890707792</v>
      </c>
    </row>
    <row r="3288" spans="2:3" x14ac:dyDescent="0.75">
      <c r="B3288" s="250">
        <v>3225</v>
      </c>
      <c r="C3288" s="249">
        <v>134.58785819124347</v>
      </c>
    </row>
    <row r="3289" spans="2:3" x14ac:dyDescent="0.75">
      <c r="B3289" s="250">
        <v>3226</v>
      </c>
      <c r="C3289" s="249">
        <v>112.31474241807693</v>
      </c>
    </row>
    <row r="3290" spans="2:3" x14ac:dyDescent="0.75">
      <c r="B3290" s="250">
        <v>3227</v>
      </c>
      <c r="C3290" s="249">
        <v>140.89443071008887</v>
      </c>
    </row>
    <row r="3291" spans="2:3" x14ac:dyDescent="0.75">
      <c r="B3291" s="250">
        <v>3228</v>
      </c>
      <c r="C3291" s="249">
        <v>116.34209954056925</v>
      </c>
    </row>
    <row r="3292" spans="2:3" x14ac:dyDescent="0.75">
      <c r="B3292" s="250">
        <v>3229</v>
      </c>
      <c r="C3292" s="249">
        <v>105.08836351017231</v>
      </c>
    </row>
    <row r="3293" spans="2:3" x14ac:dyDescent="0.75">
      <c r="B3293" s="250">
        <v>3230</v>
      </c>
      <c r="C3293" s="249">
        <v>145.88065424925205</v>
      </c>
    </row>
    <row r="3294" spans="2:3" x14ac:dyDescent="0.75">
      <c r="B3294" s="250">
        <v>3231</v>
      </c>
      <c r="C3294" s="249">
        <v>132.15686671421912</v>
      </c>
    </row>
    <row r="3295" spans="2:3" x14ac:dyDescent="0.75">
      <c r="B3295" s="250">
        <v>3232</v>
      </c>
      <c r="C3295" s="249">
        <v>113.08435672415133</v>
      </c>
    </row>
    <row r="3296" spans="2:3" x14ac:dyDescent="0.75">
      <c r="B3296" s="250">
        <v>3233</v>
      </c>
      <c r="C3296" s="249">
        <v>112.63308389674862</v>
      </c>
    </row>
    <row r="3297" spans="2:3" x14ac:dyDescent="0.75">
      <c r="B3297" s="250">
        <v>3234</v>
      </c>
      <c r="C3297" s="249">
        <v>167.70572067947728</v>
      </c>
    </row>
    <row r="3298" spans="2:3" x14ac:dyDescent="0.75">
      <c r="B3298" s="250">
        <v>3235</v>
      </c>
      <c r="C3298" s="249">
        <v>121.94757922530769</v>
      </c>
    </row>
    <row r="3299" spans="2:3" x14ac:dyDescent="0.75">
      <c r="B3299" s="250">
        <v>3236</v>
      </c>
      <c r="C3299" s="249">
        <v>82.624557434935014</v>
      </c>
    </row>
    <row r="3300" spans="2:3" x14ac:dyDescent="0.75">
      <c r="B3300" s="250">
        <v>3237</v>
      </c>
      <c r="C3300" s="249">
        <v>137.46588883649261</v>
      </c>
    </row>
    <row r="3301" spans="2:3" x14ac:dyDescent="0.75">
      <c r="B3301" s="250">
        <v>3238</v>
      </c>
      <c r="C3301" s="249">
        <v>149.77872117750545</v>
      </c>
    </row>
    <row r="3302" spans="2:3" x14ac:dyDescent="0.75">
      <c r="B3302" s="250">
        <v>3239</v>
      </c>
      <c r="C3302" s="249">
        <v>114.40264159383169</v>
      </c>
    </row>
    <row r="3303" spans="2:3" x14ac:dyDescent="0.75">
      <c r="B3303" s="250">
        <v>3240</v>
      </c>
      <c r="C3303" s="249">
        <v>148.79386708286347</v>
      </c>
    </row>
    <row r="3304" spans="2:3" x14ac:dyDescent="0.75">
      <c r="B3304" s="250">
        <v>3241</v>
      </c>
      <c r="C3304" s="249">
        <v>142.85273224782344</v>
      </c>
    </row>
    <row r="3305" spans="2:3" x14ac:dyDescent="0.75">
      <c r="B3305" s="250">
        <v>3242</v>
      </c>
      <c r="C3305" s="249">
        <v>110.46787044196421</v>
      </c>
    </row>
    <row r="3306" spans="2:3" x14ac:dyDescent="0.75">
      <c r="B3306" s="250">
        <v>3243</v>
      </c>
      <c r="C3306" s="249">
        <v>96.320899082098634</v>
      </c>
    </row>
    <row r="3307" spans="2:3" x14ac:dyDescent="0.75">
      <c r="B3307" s="250">
        <v>3244</v>
      </c>
      <c r="C3307" s="249">
        <v>137.64699656635585</v>
      </c>
    </row>
    <row r="3308" spans="2:3" x14ac:dyDescent="0.75">
      <c r="B3308" s="250">
        <v>3245</v>
      </c>
      <c r="C3308" s="249">
        <v>109.98045708139944</v>
      </c>
    </row>
    <row r="3309" spans="2:3" x14ac:dyDescent="0.75">
      <c r="B3309" s="250">
        <v>3246</v>
      </c>
      <c r="C3309" s="249">
        <v>182.53721944357719</v>
      </c>
    </row>
    <row r="3310" spans="2:3" x14ac:dyDescent="0.75">
      <c r="B3310" s="250">
        <v>3247</v>
      </c>
      <c r="C3310" s="249">
        <v>112.1457896789499</v>
      </c>
    </row>
    <row r="3311" spans="2:3" x14ac:dyDescent="0.75">
      <c r="B3311" s="250">
        <v>3248</v>
      </c>
      <c r="C3311" s="249">
        <v>137.90584542320872</v>
      </c>
    </row>
    <row r="3312" spans="2:3" x14ac:dyDescent="0.75">
      <c r="B3312" s="250">
        <v>3249</v>
      </c>
      <c r="C3312" s="249">
        <v>160.47185654100875</v>
      </c>
    </row>
    <row r="3313" spans="2:3" x14ac:dyDescent="0.75">
      <c r="B3313" s="250">
        <v>3250</v>
      </c>
      <c r="C3313" s="249">
        <v>123.68303244240759</v>
      </c>
    </row>
    <row r="3314" spans="2:3" x14ac:dyDescent="0.75">
      <c r="B3314" s="250">
        <v>3251</v>
      </c>
      <c r="C3314" s="249">
        <v>131.39854833406937</v>
      </c>
    </row>
    <row r="3315" spans="2:3" x14ac:dyDescent="0.75">
      <c r="B3315" s="250">
        <v>3252</v>
      </c>
      <c r="C3315" s="249">
        <v>105.25196129754212</v>
      </c>
    </row>
    <row r="3316" spans="2:3" x14ac:dyDescent="0.75">
      <c r="B3316" s="250">
        <v>3253</v>
      </c>
      <c r="C3316" s="249">
        <v>82.903840919849472</v>
      </c>
    </row>
    <row r="3317" spans="2:3" x14ac:dyDescent="0.75">
      <c r="B3317" s="250">
        <v>3254</v>
      </c>
      <c r="C3317" s="249">
        <v>141.49340736473437</v>
      </c>
    </row>
    <row r="3318" spans="2:3" x14ac:dyDescent="0.75">
      <c r="B3318" s="250">
        <v>3255</v>
      </c>
      <c r="C3318" s="249">
        <v>127.6104581442864</v>
      </c>
    </row>
    <row r="3319" spans="2:3" x14ac:dyDescent="0.75">
      <c r="B3319" s="250">
        <v>3256</v>
      </c>
      <c r="C3319" s="249">
        <v>145.53568578299354</v>
      </c>
    </row>
    <row r="3320" spans="2:3" x14ac:dyDescent="0.75">
      <c r="B3320" s="250">
        <v>3257</v>
      </c>
      <c r="C3320" s="249">
        <v>113.25571095472762</v>
      </c>
    </row>
    <row r="3321" spans="2:3" x14ac:dyDescent="0.75">
      <c r="B3321" s="250">
        <v>3258</v>
      </c>
      <c r="C3321" s="249">
        <v>121.20417462981483</v>
      </c>
    </row>
    <row r="3322" spans="2:3" x14ac:dyDescent="0.75">
      <c r="B3322" s="250">
        <v>3259</v>
      </c>
      <c r="C3322" s="249">
        <v>130.34082325925385</v>
      </c>
    </row>
    <row r="3323" spans="2:3" x14ac:dyDescent="0.75">
      <c r="B3323" s="250">
        <v>3260</v>
      </c>
      <c r="C3323" s="249">
        <v>110.80514099685475</v>
      </c>
    </row>
    <row r="3324" spans="2:3" x14ac:dyDescent="0.75">
      <c r="B3324" s="250">
        <v>3261</v>
      </c>
      <c r="C3324" s="249">
        <v>139.61499828677381</v>
      </c>
    </row>
    <row r="3325" spans="2:3" x14ac:dyDescent="0.75">
      <c r="B3325" s="250">
        <v>3262</v>
      </c>
      <c r="C3325" s="249">
        <v>106.92477658199864</v>
      </c>
    </row>
    <row r="3326" spans="2:3" x14ac:dyDescent="0.75">
      <c r="B3326" s="250">
        <v>3263</v>
      </c>
      <c r="C3326" s="249">
        <v>116.06069750360024</v>
      </c>
    </row>
    <row r="3327" spans="2:3" x14ac:dyDescent="0.75">
      <c r="B3327" s="250">
        <v>3264</v>
      </c>
      <c r="C3327" s="249">
        <v>135.18114387590509</v>
      </c>
    </row>
    <row r="3328" spans="2:3" x14ac:dyDescent="0.75">
      <c r="B3328" s="250">
        <v>3265</v>
      </c>
      <c r="C3328" s="249">
        <v>128.35973210188931</v>
      </c>
    </row>
    <row r="3329" spans="2:3" x14ac:dyDescent="0.75">
      <c r="B3329" s="250">
        <v>3266</v>
      </c>
      <c r="C3329" s="249">
        <v>120.86668718033293</v>
      </c>
    </row>
    <row r="3330" spans="2:3" x14ac:dyDescent="0.75">
      <c r="B3330" s="250">
        <v>3267</v>
      </c>
      <c r="C3330" s="249">
        <v>104.7503174221753</v>
      </c>
    </row>
    <row r="3331" spans="2:3" x14ac:dyDescent="0.75">
      <c r="B3331" s="250">
        <v>3268</v>
      </c>
      <c r="C3331" s="249">
        <v>110.81255038079144</v>
      </c>
    </row>
    <row r="3332" spans="2:3" x14ac:dyDescent="0.75">
      <c r="B3332" s="250">
        <v>3269</v>
      </c>
      <c r="C3332" s="249">
        <v>115.34743340551543</v>
      </c>
    </row>
    <row r="3333" spans="2:3" x14ac:dyDescent="0.75">
      <c r="B3333" s="250">
        <v>3270</v>
      </c>
      <c r="C3333" s="249">
        <v>104.68636532043769</v>
      </c>
    </row>
    <row r="3334" spans="2:3" x14ac:dyDescent="0.75">
      <c r="B3334" s="250">
        <v>3271</v>
      </c>
      <c r="C3334" s="249">
        <v>141.60271641372648</v>
      </c>
    </row>
    <row r="3335" spans="2:3" x14ac:dyDescent="0.75">
      <c r="B3335" s="250">
        <v>3272</v>
      </c>
      <c r="C3335" s="249">
        <v>108.95737102132129</v>
      </c>
    </row>
    <row r="3336" spans="2:3" x14ac:dyDescent="0.75">
      <c r="B3336" s="250">
        <v>3273</v>
      </c>
      <c r="C3336" s="249">
        <v>96.83478409694095</v>
      </c>
    </row>
    <row r="3337" spans="2:3" x14ac:dyDescent="0.75">
      <c r="B3337" s="250">
        <v>3274</v>
      </c>
      <c r="C3337" s="249">
        <v>117.59674587060601</v>
      </c>
    </row>
    <row r="3338" spans="2:3" x14ac:dyDescent="0.75">
      <c r="B3338" s="250">
        <v>3275</v>
      </c>
      <c r="C3338" s="249">
        <v>130.64188031637423</v>
      </c>
    </row>
    <row r="3339" spans="2:3" x14ac:dyDescent="0.75">
      <c r="B3339" s="250">
        <v>3276</v>
      </c>
      <c r="C3339" s="249">
        <v>124.06471051563956</v>
      </c>
    </row>
    <row r="3340" spans="2:3" x14ac:dyDescent="0.75">
      <c r="B3340" s="250">
        <v>3277</v>
      </c>
      <c r="C3340" s="249">
        <v>105.11966649193661</v>
      </c>
    </row>
    <row r="3341" spans="2:3" x14ac:dyDescent="0.75">
      <c r="B3341" s="250">
        <v>3278</v>
      </c>
      <c r="C3341" s="249">
        <v>109.67777180462605</v>
      </c>
    </row>
    <row r="3342" spans="2:3" x14ac:dyDescent="0.75">
      <c r="B3342" s="250">
        <v>3279</v>
      </c>
      <c r="C3342" s="249">
        <v>105.83863682159439</v>
      </c>
    </row>
    <row r="3343" spans="2:3" x14ac:dyDescent="0.75">
      <c r="B3343" s="250">
        <v>3280</v>
      </c>
      <c r="C3343" s="249">
        <v>132.80617584183756</v>
      </c>
    </row>
    <row r="3344" spans="2:3" x14ac:dyDescent="0.75">
      <c r="B3344" s="250">
        <v>3281</v>
      </c>
      <c r="C3344" s="249">
        <v>147.43709830093638</v>
      </c>
    </row>
    <row r="3345" spans="2:3" x14ac:dyDescent="0.75">
      <c r="B3345" s="250">
        <v>3282</v>
      </c>
      <c r="C3345" s="249">
        <v>143.10268974291293</v>
      </c>
    </row>
    <row r="3346" spans="2:3" x14ac:dyDescent="0.75">
      <c r="B3346" s="250">
        <v>3283</v>
      </c>
      <c r="C3346" s="249">
        <v>133.34248058373535</v>
      </c>
    </row>
    <row r="3347" spans="2:3" x14ac:dyDescent="0.75">
      <c r="B3347" s="250">
        <v>3284</v>
      </c>
      <c r="C3347" s="249">
        <v>126.38164759807721</v>
      </c>
    </row>
    <row r="3348" spans="2:3" x14ac:dyDescent="0.75">
      <c r="B3348" s="250">
        <v>3285</v>
      </c>
      <c r="C3348" s="249">
        <v>113.24005625475145</v>
      </c>
    </row>
    <row r="3349" spans="2:3" x14ac:dyDescent="0.75">
      <c r="B3349" s="250">
        <v>3286</v>
      </c>
      <c r="C3349" s="249">
        <v>114.30255638115457</v>
      </c>
    </row>
    <row r="3350" spans="2:3" x14ac:dyDescent="0.75">
      <c r="B3350" s="250">
        <v>3287</v>
      </c>
      <c r="C3350" s="249">
        <v>98.28967766196368</v>
      </c>
    </row>
    <row r="3351" spans="2:3" x14ac:dyDescent="0.75">
      <c r="B3351" s="250">
        <v>3288</v>
      </c>
      <c r="C3351" s="249">
        <v>125.35377496520967</v>
      </c>
    </row>
    <row r="3352" spans="2:3" x14ac:dyDescent="0.75">
      <c r="B3352" s="250">
        <v>3289</v>
      </c>
      <c r="C3352" s="249">
        <v>113.83178064030706</v>
      </c>
    </row>
    <row r="3353" spans="2:3" x14ac:dyDescent="0.75">
      <c r="B3353" s="250">
        <v>3290</v>
      </c>
      <c r="C3353" s="249">
        <v>104.31907280624597</v>
      </c>
    </row>
    <row r="3354" spans="2:3" x14ac:dyDescent="0.75">
      <c r="B3354" s="250">
        <v>3291</v>
      </c>
      <c r="C3354" s="249">
        <v>142.88962440826444</v>
      </c>
    </row>
    <row r="3355" spans="2:3" x14ac:dyDescent="0.75">
      <c r="B3355" s="250">
        <v>3292</v>
      </c>
      <c r="C3355" s="249">
        <v>153.62302530051852</v>
      </c>
    </row>
    <row r="3356" spans="2:3" x14ac:dyDescent="0.75">
      <c r="B3356" s="250">
        <v>3293</v>
      </c>
      <c r="C3356" s="249">
        <v>132.10463574935517</v>
      </c>
    </row>
    <row r="3357" spans="2:3" x14ac:dyDescent="0.75">
      <c r="B3357" s="250">
        <v>3294</v>
      </c>
      <c r="C3357" s="249">
        <v>135.00426913088535</v>
      </c>
    </row>
    <row r="3358" spans="2:3" x14ac:dyDescent="0.75">
      <c r="B3358" s="250">
        <v>3295</v>
      </c>
      <c r="C3358" s="249">
        <v>119.81894891413498</v>
      </c>
    </row>
    <row r="3359" spans="2:3" x14ac:dyDescent="0.75">
      <c r="B3359" s="250">
        <v>3296</v>
      </c>
      <c r="C3359" s="249">
        <v>109.71158452714926</v>
      </c>
    </row>
    <row r="3360" spans="2:3" x14ac:dyDescent="0.75">
      <c r="B3360" s="250">
        <v>3297</v>
      </c>
      <c r="C3360" s="249">
        <v>82.833920092050136</v>
      </c>
    </row>
    <row r="3361" spans="2:3" x14ac:dyDescent="0.75">
      <c r="B3361" s="250">
        <v>3298</v>
      </c>
      <c r="C3361" s="249">
        <v>143.54499714401541</v>
      </c>
    </row>
    <row r="3362" spans="2:3" x14ac:dyDescent="0.75">
      <c r="B3362" s="250">
        <v>3299</v>
      </c>
      <c r="C3362" s="249">
        <v>109.30908014680573</v>
      </c>
    </row>
    <row r="3363" spans="2:3" x14ac:dyDescent="0.75">
      <c r="B3363" s="250">
        <v>3300</v>
      </c>
      <c r="C3363" s="249">
        <v>125.19649585043818</v>
      </c>
    </row>
    <row r="3364" spans="2:3" x14ac:dyDescent="0.75">
      <c r="B3364" s="250">
        <v>3301</v>
      </c>
      <c r="C3364" s="249">
        <v>91.927511595189401</v>
      </c>
    </row>
    <row r="3365" spans="2:3" x14ac:dyDescent="0.75">
      <c r="B3365" s="250">
        <v>3302</v>
      </c>
      <c r="C3365" s="249">
        <v>124.24218119428897</v>
      </c>
    </row>
    <row r="3366" spans="2:3" x14ac:dyDescent="0.75">
      <c r="B3366" s="250">
        <v>3303</v>
      </c>
      <c r="C3366" s="249">
        <v>116.68417290636476</v>
      </c>
    </row>
    <row r="3367" spans="2:3" x14ac:dyDescent="0.75">
      <c r="B3367" s="250">
        <v>3304</v>
      </c>
      <c r="C3367" s="249">
        <v>116.01199503443401</v>
      </c>
    </row>
    <row r="3368" spans="2:3" x14ac:dyDescent="0.75">
      <c r="B3368" s="250">
        <v>3305</v>
      </c>
      <c r="C3368" s="249">
        <v>149.01042236267085</v>
      </c>
    </row>
    <row r="3369" spans="2:3" x14ac:dyDescent="0.75">
      <c r="B3369" s="250">
        <v>3306</v>
      </c>
      <c r="C3369" s="249">
        <v>155.89518073682908</v>
      </c>
    </row>
    <row r="3370" spans="2:3" x14ac:dyDescent="0.75">
      <c r="B3370" s="250">
        <v>3307</v>
      </c>
      <c r="C3370" s="249">
        <v>148.5851002354986</v>
      </c>
    </row>
    <row r="3371" spans="2:3" x14ac:dyDescent="0.75">
      <c r="B3371" s="250">
        <v>3308</v>
      </c>
      <c r="C3371" s="249">
        <v>115.17242699427069</v>
      </c>
    </row>
    <row r="3372" spans="2:3" x14ac:dyDescent="0.75">
      <c r="B3372" s="250">
        <v>3309</v>
      </c>
      <c r="C3372" s="249">
        <v>138.6577537326431</v>
      </c>
    </row>
    <row r="3373" spans="2:3" x14ac:dyDescent="0.75">
      <c r="B3373" s="250">
        <v>3310</v>
      </c>
      <c r="C3373" s="249">
        <v>136.6503307338902</v>
      </c>
    </row>
    <row r="3374" spans="2:3" x14ac:dyDescent="0.75">
      <c r="B3374" s="250">
        <v>3311</v>
      </c>
      <c r="C3374" s="249">
        <v>137.41696599174301</v>
      </c>
    </row>
    <row r="3375" spans="2:3" x14ac:dyDescent="0.75">
      <c r="B3375" s="250">
        <v>3312</v>
      </c>
      <c r="C3375" s="249">
        <v>109.89669294268928</v>
      </c>
    </row>
    <row r="3376" spans="2:3" x14ac:dyDescent="0.75">
      <c r="B3376" s="250">
        <v>3313</v>
      </c>
      <c r="C3376" s="249">
        <v>86.479275365472176</v>
      </c>
    </row>
    <row r="3377" spans="2:3" x14ac:dyDescent="0.75">
      <c r="B3377" s="250">
        <v>3314</v>
      </c>
      <c r="C3377" s="249">
        <v>118.72854055157588</v>
      </c>
    </row>
    <row r="3378" spans="2:3" x14ac:dyDescent="0.75">
      <c r="B3378" s="250">
        <v>3315</v>
      </c>
      <c r="C3378" s="249">
        <v>46.32507263190962</v>
      </c>
    </row>
    <row r="3379" spans="2:3" x14ac:dyDescent="0.75">
      <c r="B3379" s="250">
        <v>3316</v>
      </c>
      <c r="C3379" s="249">
        <v>123.82102876291907</v>
      </c>
    </row>
    <row r="3380" spans="2:3" x14ac:dyDescent="0.75">
      <c r="B3380" s="250">
        <v>3317</v>
      </c>
      <c r="C3380" s="249">
        <v>108.99375816593124</v>
      </c>
    </row>
    <row r="3381" spans="2:3" x14ac:dyDescent="0.75">
      <c r="B3381" s="250">
        <v>3318</v>
      </c>
      <c r="C3381" s="249">
        <v>124.67589854029669</v>
      </c>
    </row>
    <row r="3382" spans="2:3" x14ac:dyDescent="0.75">
      <c r="B3382" s="250">
        <v>3319</v>
      </c>
      <c r="C3382" s="249">
        <v>123.94452768537025</v>
      </c>
    </row>
    <row r="3383" spans="2:3" x14ac:dyDescent="0.75">
      <c r="B3383" s="250">
        <v>3320</v>
      </c>
      <c r="C3383" s="249">
        <v>137.0240386751841</v>
      </c>
    </row>
    <row r="3384" spans="2:3" x14ac:dyDescent="0.75">
      <c r="B3384" s="250">
        <v>3321</v>
      </c>
      <c r="C3384" s="249">
        <v>112.56607700975013</v>
      </c>
    </row>
    <row r="3385" spans="2:3" x14ac:dyDescent="0.75">
      <c r="B3385" s="250">
        <v>3322</v>
      </c>
      <c r="C3385" s="249">
        <v>139.53807085025255</v>
      </c>
    </row>
    <row r="3386" spans="2:3" x14ac:dyDescent="0.75">
      <c r="B3386" s="250">
        <v>3323</v>
      </c>
      <c r="C3386" s="249">
        <v>109.66001259448575</v>
      </c>
    </row>
    <row r="3387" spans="2:3" x14ac:dyDescent="0.75">
      <c r="B3387" s="250">
        <v>3324</v>
      </c>
      <c r="C3387" s="249">
        <v>82.905578931199514</v>
      </c>
    </row>
    <row r="3388" spans="2:3" x14ac:dyDescent="0.75">
      <c r="B3388" s="250">
        <v>3325</v>
      </c>
      <c r="C3388" s="249">
        <v>126.08299126372123</v>
      </c>
    </row>
    <row r="3389" spans="2:3" x14ac:dyDescent="0.75">
      <c r="B3389" s="250">
        <v>3326</v>
      </c>
      <c r="C3389" s="249">
        <v>153.47346140779365</v>
      </c>
    </row>
    <row r="3390" spans="2:3" x14ac:dyDescent="0.75">
      <c r="B3390" s="250">
        <v>3327</v>
      </c>
      <c r="C3390" s="249">
        <v>125.07244559905401</v>
      </c>
    </row>
    <row r="3391" spans="2:3" x14ac:dyDescent="0.75">
      <c r="B3391" s="250">
        <v>3328</v>
      </c>
      <c r="C3391" s="249">
        <v>97.12848182153661</v>
      </c>
    </row>
    <row r="3392" spans="2:3" x14ac:dyDescent="0.75">
      <c r="B3392" s="250">
        <v>3329</v>
      </c>
      <c r="C3392" s="249">
        <v>111.9854915354004</v>
      </c>
    </row>
    <row r="3393" spans="2:3" x14ac:dyDescent="0.75">
      <c r="B3393" s="250">
        <v>3330</v>
      </c>
      <c r="C3393" s="249">
        <v>125.92057273667626</v>
      </c>
    </row>
    <row r="3394" spans="2:3" x14ac:dyDescent="0.75">
      <c r="B3394" s="250">
        <v>3331</v>
      </c>
      <c r="C3394" s="249">
        <v>102.59413248211897</v>
      </c>
    </row>
    <row r="3395" spans="2:3" x14ac:dyDescent="0.75">
      <c r="B3395" s="250">
        <v>3332</v>
      </c>
      <c r="C3395" s="249">
        <v>161.07416627499242</v>
      </c>
    </row>
    <row r="3396" spans="2:3" x14ac:dyDescent="0.75">
      <c r="B3396" s="250">
        <v>3333</v>
      </c>
      <c r="C3396" s="249">
        <v>142.82022086066527</v>
      </c>
    </row>
    <row r="3397" spans="2:3" x14ac:dyDescent="0.75">
      <c r="B3397" s="250">
        <v>3334</v>
      </c>
      <c r="C3397" s="249">
        <v>157.20028209744643</v>
      </c>
    </row>
    <row r="3398" spans="2:3" x14ac:dyDescent="0.75">
      <c r="B3398" s="250">
        <v>3335</v>
      </c>
      <c r="C3398" s="249">
        <v>121.72891528710808</v>
      </c>
    </row>
    <row r="3399" spans="2:3" x14ac:dyDescent="0.75">
      <c r="B3399" s="250">
        <v>3336</v>
      </c>
      <c r="C3399" s="249">
        <v>135.13282553379241</v>
      </c>
    </row>
    <row r="3400" spans="2:3" x14ac:dyDescent="0.75">
      <c r="B3400" s="250">
        <v>3337</v>
      </c>
      <c r="C3400" s="249">
        <v>91.558461200314753</v>
      </c>
    </row>
    <row r="3401" spans="2:3" x14ac:dyDescent="0.75">
      <c r="B3401" s="250">
        <v>3338</v>
      </c>
      <c r="C3401" s="249">
        <v>94.469714638571148</v>
      </c>
    </row>
    <row r="3402" spans="2:3" x14ac:dyDescent="0.75">
      <c r="B3402" s="250">
        <v>3339</v>
      </c>
      <c r="C3402" s="249">
        <v>132.64629844978117</v>
      </c>
    </row>
    <row r="3403" spans="2:3" x14ac:dyDescent="0.75">
      <c r="B3403" s="250">
        <v>3340</v>
      </c>
      <c r="C3403" s="249">
        <v>129.15656922728178</v>
      </c>
    </row>
    <row r="3404" spans="2:3" x14ac:dyDescent="0.75">
      <c r="B3404" s="250">
        <v>3341</v>
      </c>
      <c r="C3404" s="249">
        <v>107.99877949904649</v>
      </c>
    </row>
    <row r="3405" spans="2:3" x14ac:dyDescent="0.75">
      <c r="B3405" s="250">
        <v>3342</v>
      </c>
      <c r="C3405" s="249">
        <v>156.41453977770732</v>
      </c>
    </row>
    <row r="3406" spans="2:3" x14ac:dyDescent="0.75">
      <c r="B3406" s="250">
        <v>3343</v>
      </c>
      <c r="C3406" s="249">
        <v>132.76111946490855</v>
      </c>
    </row>
    <row r="3407" spans="2:3" x14ac:dyDescent="0.75">
      <c r="B3407" s="250">
        <v>3344</v>
      </c>
      <c r="C3407" s="249">
        <v>100.5228531445846</v>
      </c>
    </row>
    <row r="3408" spans="2:3" x14ac:dyDescent="0.75">
      <c r="B3408" s="250">
        <v>3345</v>
      </c>
      <c r="C3408" s="249">
        <v>109.92289104603653</v>
      </c>
    </row>
    <row r="3409" spans="2:3" x14ac:dyDescent="0.75">
      <c r="B3409" s="250">
        <v>3346</v>
      </c>
      <c r="C3409" s="249">
        <v>148.98475707280721</v>
      </c>
    </row>
    <row r="3410" spans="2:3" x14ac:dyDescent="0.75">
      <c r="B3410" s="250">
        <v>3347</v>
      </c>
      <c r="C3410" s="249">
        <v>117.43858141647934</v>
      </c>
    </row>
    <row r="3411" spans="2:3" x14ac:dyDescent="0.75">
      <c r="B3411" s="250">
        <v>3348</v>
      </c>
      <c r="C3411" s="249">
        <v>124.38602420098509</v>
      </c>
    </row>
    <row r="3412" spans="2:3" x14ac:dyDescent="0.75">
      <c r="B3412" s="250">
        <v>3349</v>
      </c>
      <c r="C3412" s="249">
        <v>158.94479943136159</v>
      </c>
    </row>
    <row r="3413" spans="2:3" x14ac:dyDescent="0.75">
      <c r="B3413" s="250">
        <v>3350</v>
      </c>
      <c r="C3413" s="249">
        <v>98.824320922099915</v>
      </c>
    </row>
    <row r="3414" spans="2:3" x14ac:dyDescent="0.75">
      <c r="B3414" s="250">
        <v>3351</v>
      </c>
      <c r="C3414" s="249">
        <v>133.34789687845964</v>
      </c>
    </row>
    <row r="3415" spans="2:3" x14ac:dyDescent="0.75">
      <c r="B3415" s="250">
        <v>3352</v>
      </c>
      <c r="C3415" s="249">
        <v>112.2061692766941</v>
      </c>
    </row>
    <row r="3416" spans="2:3" x14ac:dyDescent="0.75">
      <c r="B3416" s="250">
        <v>3353</v>
      </c>
      <c r="C3416" s="249">
        <v>93.750277354243408</v>
      </c>
    </row>
    <row r="3417" spans="2:3" x14ac:dyDescent="0.75">
      <c r="B3417" s="250">
        <v>3354</v>
      </c>
      <c r="C3417" s="249">
        <v>148.69685867549842</v>
      </c>
    </row>
    <row r="3418" spans="2:3" x14ac:dyDescent="0.75">
      <c r="B3418" s="250">
        <v>3355</v>
      </c>
      <c r="C3418" s="249">
        <v>134.83449114417368</v>
      </c>
    </row>
    <row r="3419" spans="2:3" x14ac:dyDescent="0.75">
      <c r="B3419" s="250">
        <v>3356</v>
      </c>
      <c r="C3419" s="249">
        <v>132.63418288836544</v>
      </c>
    </row>
    <row r="3420" spans="2:3" x14ac:dyDescent="0.75">
      <c r="B3420" s="250">
        <v>3357</v>
      </c>
      <c r="C3420" s="249">
        <v>102.04067199422602</v>
      </c>
    </row>
    <row r="3421" spans="2:3" x14ac:dyDescent="0.75">
      <c r="B3421" s="250">
        <v>3358</v>
      </c>
      <c r="C3421" s="249">
        <v>85.433738298876506</v>
      </c>
    </row>
    <row r="3422" spans="2:3" x14ac:dyDescent="0.75">
      <c r="B3422" s="250">
        <v>3359</v>
      </c>
      <c r="C3422" s="249">
        <v>105.10098497857342</v>
      </c>
    </row>
    <row r="3423" spans="2:3" x14ac:dyDescent="0.75">
      <c r="B3423" s="250">
        <v>3360</v>
      </c>
      <c r="C3423" s="249">
        <v>129.59110196878015</v>
      </c>
    </row>
    <row r="3424" spans="2:3" x14ac:dyDescent="0.75">
      <c r="B3424" s="250">
        <v>3361</v>
      </c>
      <c r="C3424" s="249">
        <v>111.64311373633286</v>
      </c>
    </row>
    <row r="3425" spans="2:3" x14ac:dyDescent="0.75">
      <c r="B3425" s="250">
        <v>3362</v>
      </c>
      <c r="C3425" s="249">
        <v>99.285692586382453</v>
      </c>
    </row>
    <row r="3426" spans="2:3" x14ac:dyDescent="0.75">
      <c r="B3426" s="250">
        <v>3363</v>
      </c>
      <c r="C3426" s="249">
        <v>154.56771507908513</v>
      </c>
    </row>
    <row r="3427" spans="2:3" x14ac:dyDescent="0.75">
      <c r="B3427" s="250">
        <v>3364</v>
      </c>
      <c r="C3427" s="249">
        <v>123.22834938767276</v>
      </c>
    </row>
    <row r="3428" spans="2:3" x14ac:dyDescent="0.75">
      <c r="B3428" s="250">
        <v>3365</v>
      </c>
      <c r="C3428" s="249">
        <v>130.18350949073471</v>
      </c>
    </row>
    <row r="3429" spans="2:3" x14ac:dyDescent="0.75">
      <c r="B3429" s="250">
        <v>3366</v>
      </c>
      <c r="C3429" s="249">
        <v>149.08622269704489</v>
      </c>
    </row>
    <row r="3430" spans="2:3" x14ac:dyDescent="0.75">
      <c r="B3430" s="250">
        <v>3367</v>
      </c>
      <c r="C3430" s="249">
        <v>95.258118859680565</v>
      </c>
    </row>
    <row r="3431" spans="2:3" x14ac:dyDescent="0.75">
      <c r="B3431" s="250">
        <v>3368</v>
      </c>
      <c r="C3431" s="249">
        <v>152.72844530370548</v>
      </c>
    </row>
    <row r="3432" spans="2:3" x14ac:dyDescent="0.75">
      <c r="B3432" s="250">
        <v>3369</v>
      </c>
      <c r="C3432" s="249">
        <v>129.60602792944252</v>
      </c>
    </row>
    <row r="3433" spans="2:3" x14ac:dyDescent="0.75">
      <c r="B3433" s="250">
        <v>3370</v>
      </c>
      <c r="C3433" s="249">
        <v>82.765168426063639</v>
      </c>
    </row>
    <row r="3434" spans="2:3" x14ac:dyDescent="0.75">
      <c r="B3434" s="250">
        <v>3371</v>
      </c>
      <c r="C3434" s="249">
        <v>138.45801042013957</v>
      </c>
    </row>
    <row r="3435" spans="2:3" x14ac:dyDescent="0.75">
      <c r="B3435" s="250">
        <v>3372</v>
      </c>
      <c r="C3435" s="249">
        <v>133.54759415345191</v>
      </c>
    </row>
    <row r="3436" spans="2:3" x14ac:dyDescent="0.75">
      <c r="B3436" s="250">
        <v>3373</v>
      </c>
      <c r="C3436" s="249">
        <v>132.05696883558903</v>
      </c>
    </row>
    <row r="3437" spans="2:3" x14ac:dyDescent="0.75">
      <c r="B3437" s="250">
        <v>3374</v>
      </c>
      <c r="C3437" s="249">
        <v>82.229362922308098</v>
      </c>
    </row>
    <row r="3438" spans="2:3" x14ac:dyDescent="0.75">
      <c r="B3438" s="250">
        <v>3375</v>
      </c>
      <c r="C3438" s="249">
        <v>155.7197179270479</v>
      </c>
    </row>
    <row r="3439" spans="2:3" x14ac:dyDescent="0.75">
      <c r="B3439" s="250">
        <v>3376</v>
      </c>
      <c r="C3439" s="249">
        <v>139.67494255268011</v>
      </c>
    </row>
    <row r="3440" spans="2:3" x14ac:dyDescent="0.75">
      <c r="B3440" s="250">
        <v>3377</v>
      </c>
      <c r="C3440" s="249">
        <v>130.48875888921236</v>
      </c>
    </row>
    <row r="3441" spans="2:3" x14ac:dyDescent="0.75">
      <c r="B3441" s="250">
        <v>3378</v>
      </c>
      <c r="C3441" s="249">
        <v>129.64726220805557</v>
      </c>
    </row>
    <row r="3442" spans="2:3" x14ac:dyDescent="0.75">
      <c r="B3442" s="250">
        <v>3379</v>
      </c>
      <c r="C3442" s="249">
        <v>107.91194338940608</v>
      </c>
    </row>
    <row r="3443" spans="2:3" x14ac:dyDescent="0.75">
      <c r="B3443" s="250">
        <v>3380</v>
      </c>
      <c r="C3443" s="249">
        <v>84.847595668010285</v>
      </c>
    </row>
    <row r="3444" spans="2:3" x14ac:dyDescent="0.75">
      <c r="B3444" s="250">
        <v>3381</v>
      </c>
      <c r="C3444" s="249">
        <v>121.40077436582561</v>
      </c>
    </row>
    <row r="3445" spans="2:3" x14ac:dyDescent="0.75">
      <c r="B3445" s="250">
        <v>3382</v>
      </c>
      <c r="C3445" s="249">
        <v>134.09101075309835</v>
      </c>
    </row>
    <row r="3446" spans="2:3" x14ac:dyDescent="0.75">
      <c r="B3446" s="250">
        <v>3383</v>
      </c>
      <c r="C3446" s="249">
        <v>104.67982728747897</v>
      </c>
    </row>
    <row r="3447" spans="2:3" x14ac:dyDescent="0.75">
      <c r="B3447" s="250">
        <v>3384</v>
      </c>
      <c r="C3447" s="249">
        <v>129.07828683812622</v>
      </c>
    </row>
    <row r="3448" spans="2:3" x14ac:dyDescent="0.75">
      <c r="B3448" s="250">
        <v>3385</v>
      </c>
      <c r="C3448" s="249">
        <v>77.142701022296265</v>
      </c>
    </row>
    <row r="3449" spans="2:3" x14ac:dyDescent="0.75">
      <c r="B3449" s="250">
        <v>3386</v>
      </c>
      <c r="C3449" s="249">
        <v>147.86918268012226</v>
      </c>
    </row>
    <row r="3450" spans="2:3" x14ac:dyDescent="0.75">
      <c r="B3450" s="250">
        <v>3387</v>
      </c>
      <c r="C3450" s="249">
        <v>82.888768654049329</v>
      </c>
    </row>
    <row r="3451" spans="2:3" x14ac:dyDescent="0.75">
      <c r="B3451" s="250">
        <v>3388</v>
      </c>
      <c r="C3451" s="249">
        <v>121.27342825061677</v>
      </c>
    </row>
    <row r="3452" spans="2:3" x14ac:dyDescent="0.75">
      <c r="B3452" s="250">
        <v>3389</v>
      </c>
      <c r="C3452" s="249">
        <v>156.04726437457941</v>
      </c>
    </row>
    <row r="3453" spans="2:3" x14ac:dyDescent="0.75">
      <c r="B3453" s="250">
        <v>3390</v>
      </c>
      <c r="C3453" s="249">
        <v>98.88029582692252</v>
      </c>
    </row>
    <row r="3454" spans="2:3" x14ac:dyDescent="0.75">
      <c r="B3454" s="250">
        <v>3391</v>
      </c>
      <c r="C3454" s="249">
        <v>128.35063173899997</v>
      </c>
    </row>
    <row r="3455" spans="2:3" x14ac:dyDescent="0.75">
      <c r="B3455" s="250">
        <v>3392</v>
      </c>
      <c r="C3455" s="249">
        <v>92.726659500774687</v>
      </c>
    </row>
    <row r="3456" spans="2:3" x14ac:dyDescent="0.75">
      <c r="B3456" s="250">
        <v>3393</v>
      </c>
      <c r="C3456" s="249">
        <v>87.29869197202953</v>
      </c>
    </row>
    <row r="3457" spans="2:3" x14ac:dyDescent="0.75">
      <c r="B3457" s="250">
        <v>3394</v>
      </c>
      <c r="C3457" s="249">
        <v>125.64507452742814</v>
      </c>
    </row>
    <row r="3458" spans="2:3" x14ac:dyDescent="0.75">
      <c r="B3458" s="250">
        <v>3395</v>
      </c>
      <c r="C3458" s="249">
        <v>120.30309511956018</v>
      </c>
    </row>
    <row r="3459" spans="2:3" x14ac:dyDescent="0.75">
      <c r="B3459" s="250">
        <v>3396</v>
      </c>
      <c r="C3459" s="249">
        <v>81.940475062520619</v>
      </c>
    </row>
    <row r="3460" spans="2:3" x14ac:dyDescent="0.75">
      <c r="B3460" s="250">
        <v>3397</v>
      </c>
      <c r="C3460" s="249">
        <v>154.46450241535172</v>
      </c>
    </row>
    <row r="3461" spans="2:3" x14ac:dyDescent="0.75">
      <c r="B3461" s="250">
        <v>3398</v>
      </c>
      <c r="C3461" s="249">
        <v>111.90221164956485</v>
      </c>
    </row>
    <row r="3462" spans="2:3" x14ac:dyDescent="0.75">
      <c r="B3462" s="250">
        <v>3399</v>
      </c>
      <c r="C3462" s="249">
        <v>107.1344048343602</v>
      </c>
    </row>
    <row r="3463" spans="2:3" x14ac:dyDescent="0.75">
      <c r="B3463" s="250">
        <v>3400</v>
      </c>
      <c r="C3463" s="249">
        <v>146.70949260653421</v>
      </c>
    </row>
    <row r="3464" spans="2:3" x14ac:dyDescent="0.75">
      <c r="B3464" s="250">
        <v>3401</v>
      </c>
      <c r="C3464" s="249">
        <v>152.09650866591562</v>
      </c>
    </row>
    <row r="3465" spans="2:3" x14ac:dyDescent="0.75">
      <c r="B3465" s="250">
        <v>3402</v>
      </c>
      <c r="C3465" s="249">
        <v>133.95748118147526</v>
      </c>
    </row>
    <row r="3466" spans="2:3" x14ac:dyDescent="0.75">
      <c r="B3466" s="250">
        <v>3403</v>
      </c>
      <c r="C3466" s="249">
        <v>122.42073384609685</v>
      </c>
    </row>
    <row r="3467" spans="2:3" x14ac:dyDescent="0.75">
      <c r="B3467" s="250">
        <v>3404</v>
      </c>
      <c r="C3467" s="249">
        <v>107.80363451921386</v>
      </c>
    </row>
    <row r="3468" spans="2:3" x14ac:dyDescent="0.75">
      <c r="B3468" s="250">
        <v>3405</v>
      </c>
      <c r="C3468" s="249">
        <v>146.98997928162021</v>
      </c>
    </row>
    <row r="3469" spans="2:3" x14ac:dyDescent="0.75">
      <c r="B3469" s="250">
        <v>3406</v>
      </c>
      <c r="C3469" s="249">
        <v>110.87543943894269</v>
      </c>
    </row>
    <row r="3470" spans="2:3" x14ac:dyDescent="0.75">
      <c r="B3470" s="250">
        <v>3407</v>
      </c>
      <c r="C3470" s="249">
        <v>114.03138489923575</v>
      </c>
    </row>
    <row r="3471" spans="2:3" x14ac:dyDescent="0.75">
      <c r="B3471" s="250">
        <v>3408</v>
      </c>
      <c r="C3471" s="249">
        <v>76.147418566584165</v>
      </c>
    </row>
    <row r="3472" spans="2:3" x14ac:dyDescent="0.75">
      <c r="B3472" s="250">
        <v>3409</v>
      </c>
      <c r="C3472" s="249">
        <v>163.25049194006004</v>
      </c>
    </row>
    <row r="3473" spans="2:3" x14ac:dyDescent="0.75">
      <c r="B3473" s="250">
        <v>3410</v>
      </c>
      <c r="C3473" s="249">
        <v>85.08222332351724</v>
      </c>
    </row>
    <row r="3474" spans="2:3" x14ac:dyDescent="0.75">
      <c r="B3474" s="250">
        <v>3411</v>
      </c>
      <c r="C3474" s="249">
        <v>100.0706822384729</v>
      </c>
    </row>
    <row r="3475" spans="2:3" x14ac:dyDescent="0.75">
      <c r="B3475" s="250">
        <v>3412</v>
      </c>
      <c r="C3475" s="249">
        <v>147.14154729761776</v>
      </c>
    </row>
    <row r="3476" spans="2:3" x14ac:dyDescent="0.75">
      <c r="B3476" s="250">
        <v>3413</v>
      </c>
      <c r="C3476" s="249">
        <v>142.44560181117845</v>
      </c>
    </row>
    <row r="3477" spans="2:3" x14ac:dyDescent="0.75">
      <c r="B3477" s="250">
        <v>3414</v>
      </c>
      <c r="C3477" s="249">
        <v>122.59709395371564</v>
      </c>
    </row>
    <row r="3478" spans="2:3" x14ac:dyDescent="0.75">
      <c r="B3478" s="250">
        <v>3415</v>
      </c>
      <c r="C3478" s="249">
        <v>155.47707013513303</v>
      </c>
    </row>
    <row r="3479" spans="2:3" x14ac:dyDescent="0.75">
      <c r="B3479" s="250">
        <v>3416</v>
      </c>
      <c r="C3479" s="249">
        <v>127.97380154071604</v>
      </c>
    </row>
    <row r="3480" spans="2:3" x14ac:dyDescent="0.75">
      <c r="B3480" s="250">
        <v>3417</v>
      </c>
      <c r="C3480" s="249">
        <v>90.78131774383408</v>
      </c>
    </row>
    <row r="3481" spans="2:3" x14ac:dyDescent="0.75">
      <c r="B3481" s="250">
        <v>3418</v>
      </c>
      <c r="C3481" s="249">
        <v>130.78469550746465</v>
      </c>
    </row>
    <row r="3482" spans="2:3" x14ac:dyDescent="0.75">
      <c r="B3482" s="250">
        <v>3419</v>
      </c>
      <c r="C3482" s="249">
        <v>112.01824414073923</v>
      </c>
    </row>
    <row r="3483" spans="2:3" x14ac:dyDescent="0.75">
      <c r="B3483" s="250">
        <v>3420</v>
      </c>
      <c r="C3483" s="249">
        <v>128.65841768518032</v>
      </c>
    </row>
    <row r="3484" spans="2:3" x14ac:dyDescent="0.75">
      <c r="B3484" s="250">
        <v>3421</v>
      </c>
      <c r="C3484" s="249">
        <v>149.88325934729286</v>
      </c>
    </row>
    <row r="3485" spans="2:3" x14ac:dyDescent="0.75">
      <c r="B3485" s="250">
        <v>3422</v>
      </c>
      <c r="C3485" s="249">
        <v>126.20091140952051</v>
      </c>
    </row>
    <row r="3486" spans="2:3" x14ac:dyDescent="0.75">
      <c r="B3486" s="250">
        <v>3423</v>
      </c>
      <c r="C3486" s="249">
        <v>75.085020654036356</v>
      </c>
    </row>
    <row r="3487" spans="2:3" x14ac:dyDescent="0.75">
      <c r="B3487" s="250">
        <v>3424</v>
      </c>
      <c r="C3487" s="249">
        <v>123.189541946915</v>
      </c>
    </row>
    <row r="3488" spans="2:3" x14ac:dyDescent="0.75">
      <c r="B3488" s="250">
        <v>3425</v>
      </c>
      <c r="C3488" s="249">
        <v>151.93826567652752</v>
      </c>
    </row>
    <row r="3489" spans="2:3" x14ac:dyDescent="0.75">
      <c r="B3489" s="250">
        <v>3426</v>
      </c>
      <c r="C3489" s="249">
        <v>136.76766087087827</v>
      </c>
    </row>
    <row r="3490" spans="2:3" x14ac:dyDescent="0.75">
      <c r="B3490" s="250">
        <v>3427</v>
      </c>
      <c r="C3490" s="249">
        <v>119.96840615254222</v>
      </c>
    </row>
    <row r="3491" spans="2:3" x14ac:dyDescent="0.75">
      <c r="B3491" s="250">
        <v>3428</v>
      </c>
      <c r="C3491" s="249">
        <v>126.88692248729642</v>
      </c>
    </row>
    <row r="3492" spans="2:3" x14ac:dyDescent="0.75">
      <c r="B3492" s="250">
        <v>3429</v>
      </c>
      <c r="C3492" s="249">
        <v>128.41303988674471</v>
      </c>
    </row>
    <row r="3493" spans="2:3" x14ac:dyDescent="0.75">
      <c r="B3493" s="250">
        <v>3430</v>
      </c>
      <c r="C3493" s="249">
        <v>135.19732380218147</v>
      </c>
    </row>
    <row r="3494" spans="2:3" x14ac:dyDescent="0.75">
      <c r="B3494" s="250">
        <v>3431</v>
      </c>
      <c r="C3494" s="249">
        <v>94.667194398391061</v>
      </c>
    </row>
    <row r="3495" spans="2:3" x14ac:dyDescent="0.75">
      <c r="B3495" s="250">
        <v>3432</v>
      </c>
      <c r="C3495" s="249">
        <v>115.37184224408293</v>
      </c>
    </row>
    <row r="3496" spans="2:3" x14ac:dyDescent="0.75">
      <c r="B3496" s="250">
        <v>3433</v>
      </c>
      <c r="C3496" s="249">
        <v>87.678723641529388</v>
      </c>
    </row>
    <row r="3497" spans="2:3" x14ac:dyDescent="0.75">
      <c r="B3497" s="250">
        <v>3434</v>
      </c>
      <c r="C3497" s="249">
        <v>116.06918572040783</v>
      </c>
    </row>
    <row r="3498" spans="2:3" x14ac:dyDescent="0.75">
      <c r="B3498" s="250">
        <v>3435</v>
      </c>
      <c r="C3498" s="249">
        <v>104.10653501532451</v>
      </c>
    </row>
    <row r="3499" spans="2:3" x14ac:dyDescent="0.75">
      <c r="B3499" s="250">
        <v>3436</v>
      </c>
      <c r="C3499" s="249">
        <v>142.37655649829028</v>
      </c>
    </row>
    <row r="3500" spans="2:3" x14ac:dyDescent="0.75">
      <c r="B3500" s="250">
        <v>3437</v>
      </c>
      <c r="C3500" s="249">
        <v>150.0905332184584</v>
      </c>
    </row>
    <row r="3501" spans="2:3" x14ac:dyDescent="0.75">
      <c r="B3501" s="250">
        <v>3438</v>
      </c>
      <c r="C3501" s="249">
        <v>114.46747383093079</v>
      </c>
    </row>
    <row r="3502" spans="2:3" x14ac:dyDescent="0.75">
      <c r="B3502" s="250">
        <v>3439</v>
      </c>
      <c r="C3502" s="249">
        <v>124.39651987331089</v>
      </c>
    </row>
    <row r="3503" spans="2:3" x14ac:dyDescent="0.75">
      <c r="B3503" s="250">
        <v>3440</v>
      </c>
      <c r="C3503" s="249">
        <v>129.67744608561762</v>
      </c>
    </row>
    <row r="3504" spans="2:3" x14ac:dyDescent="0.75">
      <c r="B3504" s="250">
        <v>3441</v>
      </c>
      <c r="C3504" s="249">
        <v>128.19246944791419</v>
      </c>
    </row>
    <row r="3505" spans="2:3" x14ac:dyDescent="0.75">
      <c r="B3505" s="250">
        <v>3442</v>
      </c>
      <c r="C3505" s="249">
        <v>138.85415521369003</v>
      </c>
    </row>
    <row r="3506" spans="2:3" x14ac:dyDescent="0.75">
      <c r="B3506" s="250">
        <v>3443</v>
      </c>
      <c r="C3506" s="249">
        <v>116.12195336160224</v>
      </c>
    </row>
    <row r="3507" spans="2:3" x14ac:dyDescent="0.75">
      <c r="B3507" s="250">
        <v>3444</v>
      </c>
      <c r="C3507" s="249">
        <v>116.1679640533706</v>
      </c>
    </row>
    <row r="3508" spans="2:3" x14ac:dyDescent="0.75">
      <c r="B3508" s="250">
        <v>3445</v>
      </c>
      <c r="C3508" s="249">
        <v>97.410226883674497</v>
      </c>
    </row>
    <row r="3509" spans="2:3" x14ac:dyDescent="0.75">
      <c r="B3509" s="250">
        <v>3446</v>
      </c>
      <c r="C3509" s="249">
        <v>144.73219750602385</v>
      </c>
    </row>
    <row r="3510" spans="2:3" x14ac:dyDescent="0.75">
      <c r="B3510" s="250">
        <v>3447</v>
      </c>
      <c r="C3510" s="249">
        <v>138.50141363228951</v>
      </c>
    </row>
    <row r="3511" spans="2:3" x14ac:dyDescent="0.75">
      <c r="B3511" s="250">
        <v>3448</v>
      </c>
      <c r="C3511" s="249">
        <v>148.38693243111925</v>
      </c>
    </row>
    <row r="3512" spans="2:3" x14ac:dyDescent="0.75">
      <c r="B3512" s="250">
        <v>3449</v>
      </c>
      <c r="C3512" s="249">
        <v>121.04758215904657</v>
      </c>
    </row>
    <row r="3513" spans="2:3" x14ac:dyDescent="0.75">
      <c r="B3513" s="250">
        <v>3450</v>
      </c>
      <c r="C3513" s="249">
        <v>102.65344089647226</v>
      </c>
    </row>
    <row r="3514" spans="2:3" x14ac:dyDescent="0.75">
      <c r="B3514" s="250">
        <v>3451</v>
      </c>
      <c r="C3514" s="249">
        <v>119.75163982139341</v>
      </c>
    </row>
    <row r="3515" spans="2:3" x14ac:dyDescent="0.75">
      <c r="B3515" s="250">
        <v>3452</v>
      </c>
      <c r="C3515" s="249">
        <v>155.52384134568661</v>
      </c>
    </row>
    <row r="3516" spans="2:3" x14ac:dyDescent="0.75">
      <c r="B3516" s="250">
        <v>3453</v>
      </c>
      <c r="C3516" s="249">
        <v>131.85616081308058</v>
      </c>
    </row>
    <row r="3517" spans="2:3" x14ac:dyDescent="0.75">
      <c r="B3517" s="250">
        <v>3454</v>
      </c>
      <c r="C3517" s="249">
        <v>123.73914987533031</v>
      </c>
    </row>
    <row r="3518" spans="2:3" x14ac:dyDescent="0.75">
      <c r="B3518" s="250">
        <v>3455</v>
      </c>
      <c r="C3518" s="249">
        <v>102.15327912622769</v>
      </c>
    </row>
    <row r="3519" spans="2:3" x14ac:dyDescent="0.75">
      <c r="B3519" s="250">
        <v>3456</v>
      </c>
      <c r="C3519" s="249">
        <v>127.18124603848464</v>
      </c>
    </row>
    <row r="3520" spans="2:3" x14ac:dyDescent="0.75">
      <c r="B3520" s="250">
        <v>3457</v>
      </c>
      <c r="C3520" s="249">
        <v>123.49788086180232</v>
      </c>
    </row>
    <row r="3521" spans="2:3" x14ac:dyDescent="0.75">
      <c r="B3521" s="250">
        <v>3458</v>
      </c>
      <c r="C3521" s="249">
        <v>135.04134453314973</v>
      </c>
    </row>
    <row r="3522" spans="2:3" x14ac:dyDescent="0.75">
      <c r="B3522" s="250">
        <v>3459</v>
      </c>
      <c r="C3522" s="249">
        <v>120.58332917210667</v>
      </c>
    </row>
    <row r="3523" spans="2:3" x14ac:dyDescent="0.75">
      <c r="B3523" s="250">
        <v>3460</v>
      </c>
      <c r="C3523" s="249">
        <v>81.017496980892503</v>
      </c>
    </row>
    <row r="3524" spans="2:3" x14ac:dyDescent="0.75">
      <c r="B3524" s="250">
        <v>3461</v>
      </c>
      <c r="C3524" s="249">
        <v>75.360271386244278</v>
      </c>
    </row>
    <row r="3525" spans="2:3" x14ac:dyDescent="0.75">
      <c r="B3525" s="250">
        <v>3462</v>
      </c>
      <c r="C3525" s="249">
        <v>110.59989143390027</v>
      </c>
    </row>
    <row r="3526" spans="2:3" x14ac:dyDescent="0.75">
      <c r="B3526" s="250">
        <v>3463</v>
      </c>
      <c r="C3526" s="249">
        <v>110.15424380988613</v>
      </c>
    </row>
    <row r="3527" spans="2:3" x14ac:dyDescent="0.75">
      <c r="B3527" s="250">
        <v>3464</v>
      </c>
      <c r="C3527" s="249">
        <v>82.825821732184565</v>
      </c>
    </row>
    <row r="3528" spans="2:3" x14ac:dyDescent="0.75">
      <c r="B3528" s="250">
        <v>3465</v>
      </c>
      <c r="C3528" s="249">
        <v>130.64240078648837</v>
      </c>
    </row>
    <row r="3529" spans="2:3" x14ac:dyDescent="0.75">
      <c r="B3529" s="250">
        <v>3466</v>
      </c>
      <c r="C3529" s="249">
        <v>151.45518402803287</v>
      </c>
    </row>
    <row r="3530" spans="2:3" x14ac:dyDescent="0.75">
      <c r="B3530" s="250">
        <v>3467</v>
      </c>
      <c r="C3530" s="249">
        <v>113.83316127357851</v>
      </c>
    </row>
    <row r="3531" spans="2:3" x14ac:dyDescent="0.75">
      <c r="B3531" s="250">
        <v>3468</v>
      </c>
      <c r="C3531" s="249">
        <v>91.745919172683415</v>
      </c>
    </row>
    <row r="3532" spans="2:3" x14ac:dyDescent="0.75">
      <c r="B3532" s="250">
        <v>3469</v>
      </c>
      <c r="C3532" s="249">
        <v>184.55505336965325</v>
      </c>
    </row>
    <row r="3533" spans="2:3" x14ac:dyDescent="0.75">
      <c r="B3533" s="250">
        <v>3470</v>
      </c>
      <c r="C3533" s="249">
        <v>125.20290592264415</v>
      </c>
    </row>
    <row r="3534" spans="2:3" x14ac:dyDescent="0.75">
      <c r="B3534" s="250">
        <v>3471</v>
      </c>
      <c r="C3534" s="249">
        <v>77.796468219434161</v>
      </c>
    </row>
    <row r="3535" spans="2:3" x14ac:dyDescent="0.75">
      <c r="B3535" s="250">
        <v>3472</v>
      </c>
      <c r="C3535" s="249">
        <v>107.35649567134216</v>
      </c>
    </row>
    <row r="3536" spans="2:3" x14ac:dyDescent="0.75">
      <c r="B3536" s="250">
        <v>3473</v>
      </c>
      <c r="C3536" s="249">
        <v>144.57545708752605</v>
      </c>
    </row>
    <row r="3537" spans="2:3" x14ac:dyDescent="0.75">
      <c r="B3537" s="250">
        <v>3474</v>
      </c>
      <c r="C3537" s="249">
        <v>109.90399577381832</v>
      </c>
    </row>
    <row r="3538" spans="2:3" x14ac:dyDescent="0.75">
      <c r="B3538" s="250">
        <v>3475</v>
      </c>
      <c r="C3538" s="249">
        <v>89.068832498355889</v>
      </c>
    </row>
    <row r="3539" spans="2:3" x14ac:dyDescent="0.75">
      <c r="B3539" s="250">
        <v>3476</v>
      </c>
      <c r="C3539" s="249">
        <v>78.616312301141022</v>
      </c>
    </row>
    <row r="3540" spans="2:3" x14ac:dyDescent="0.75">
      <c r="B3540" s="250">
        <v>3477</v>
      </c>
      <c r="C3540" s="249">
        <v>94.871775757861656</v>
      </c>
    </row>
    <row r="3541" spans="2:3" x14ac:dyDescent="0.75">
      <c r="B3541" s="250">
        <v>3478</v>
      </c>
      <c r="C3541" s="249">
        <v>127.75063503413088</v>
      </c>
    </row>
    <row r="3542" spans="2:3" x14ac:dyDescent="0.75">
      <c r="B3542" s="250">
        <v>3479</v>
      </c>
      <c r="C3542" s="249">
        <v>177.40235337845468</v>
      </c>
    </row>
    <row r="3543" spans="2:3" x14ac:dyDescent="0.75">
      <c r="B3543" s="250">
        <v>3480</v>
      </c>
      <c r="C3543" s="249">
        <v>93.593210161440851</v>
      </c>
    </row>
    <row r="3544" spans="2:3" x14ac:dyDescent="0.75">
      <c r="B3544" s="250">
        <v>3481</v>
      </c>
      <c r="C3544" s="249">
        <v>76.946558383858076</v>
      </c>
    </row>
    <row r="3545" spans="2:3" x14ac:dyDescent="0.75">
      <c r="B3545" s="250">
        <v>3482</v>
      </c>
      <c r="C3545" s="249">
        <v>143.37260517844973</v>
      </c>
    </row>
    <row r="3546" spans="2:3" x14ac:dyDescent="0.75">
      <c r="B3546" s="250">
        <v>3483</v>
      </c>
      <c r="C3546" s="249">
        <v>146.33441028797381</v>
      </c>
    </row>
    <row r="3547" spans="2:3" x14ac:dyDescent="0.75">
      <c r="B3547" s="250">
        <v>3484</v>
      </c>
      <c r="C3547" s="249">
        <v>113.81664397409207</v>
      </c>
    </row>
    <row r="3548" spans="2:3" x14ac:dyDescent="0.75">
      <c r="B3548" s="250">
        <v>3485</v>
      </c>
      <c r="C3548" s="249">
        <v>142.83853517414684</v>
      </c>
    </row>
    <row r="3549" spans="2:3" x14ac:dyDescent="0.75">
      <c r="B3549" s="250">
        <v>3486</v>
      </c>
      <c r="C3549" s="249">
        <v>104.45474981371076</v>
      </c>
    </row>
    <row r="3550" spans="2:3" x14ac:dyDescent="0.75">
      <c r="B3550" s="250">
        <v>3487</v>
      </c>
      <c r="C3550" s="249">
        <v>144.92737148634029</v>
      </c>
    </row>
    <row r="3551" spans="2:3" x14ac:dyDescent="0.75">
      <c r="B3551" s="250">
        <v>3488</v>
      </c>
      <c r="C3551" s="249">
        <v>101.1579152905604</v>
      </c>
    </row>
    <row r="3552" spans="2:3" x14ac:dyDescent="0.75">
      <c r="B3552" s="250">
        <v>3489</v>
      </c>
      <c r="C3552" s="249">
        <v>101.60531105809557</v>
      </c>
    </row>
    <row r="3553" spans="2:3" x14ac:dyDescent="0.75">
      <c r="B3553" s="250">
        <v>3490</v>
      </c>
      <c r="C3553" s="249">
        <v>140.77460526941493</v>
      </c>
    </row>
    <row r="3554" spans="2:3" x14ac:dyDescent="0.75">
      <c r="B3554" s="250">
        <v>3491</v>
      </c>
      <c r="C3554" s="249">
        <v>132.24902699855639</v>
      </c>
    </row>
    <row r="3555" spans="2:3" x14ac:dyDescent="0.75">
      <c r="B3555" s="250">
        <v>3492</v>
      </c>
      <c r="C3555" s="249">
        <v>120.74988714485058</v>
      </c>
    </row>
    <row r="3556" spans="2:3" x14ac:dyDescent="0.75">
      <c r="B3556" s="250">
        <v>3493</v>
      </c>
      <c r="C3556" s="249">
        <v>123.50096817049595</v>
      </c>
    </row>
    <row r="3557" spans="2:3" x14ac:dyDescent="0.75">
      <c r="B3557" s="250">
        <v>3494</v>
      </c>
      <c r="C3557" s="249">
        <v>144.05540142349417</v>
      </c>
    </row>
    <row r="3558" spans="2:3" x14ac:dyDescent="0.75">
      <c r="B3558" s="250">
        <v>3495</v>
      </c>
      <c r="C3558" s="249">
        <v>136.18095988862936</v>
      </c>
    </row>
    <row r="3559" spans="2:3" x14ac:dyDescent="0.75">
      <c r="B3559" s="250">
        <v>3496</v>
      </c>
      <c r="C3559" s="249">
        <v>80.038410806421012</v>
      </c>
    </row>
    <row r="3560" spans="2:3" x14ac:dyDescent="0.75">
      <c r="B3560" s="250">
        <v>3497</v>
      </c>
      <c r="C3560" s="249">
        <v>110.83013114195481</v>
      </c>
    </row>
    <row r="3561" spans="2:3" x14ac:dyDescent="0.75">
      <c r="B3561" s="250">
        <v>3498</v>
      </c>
      <c r="C3561" s="249">
        <v>113.50951188627729</v>
      </c>
    </row>
    <row r="3562" spans="2:3" x14ac:dyDescent="0.75">
      <c r="B3562" s="250">
        <v>3499</v>
      </c>
      <c r="C3562" s="249">
        <v>109.14470296356856</v>
      </c>
    </row>
    <row r="3563" spans="2:3" x14ac:dyDescent="0.75">
      <c r="B3563" s="250">
        <v>3500</v>
      </c>
      <c r="C3563" s="249">
        <v>129.00241173822553</v>
      </c>
    </row>
    <row r="3564" spans="2:3" x14ac:dyDescent="0.75">
      <c r="B3564" s="250">
        <v>3501</v>
      </c>
      <c r="C3564" s="249">
        <v>135.27026526005579</v>
      </c>
    </row>
    <row r="3565" spans="2:3" x14ac:dyDescent="0.75">
      <c r="B3565" s="250">
        <v>3502</v>
      </c>
      <c r="C3565" s="249">
        <v>116.90340195281712</v>
      </c>
    </row>
    <row r="3566" spans="2:3" x14ac:dyDescent="0.75">
      <c r="B3566" s="250">
        <v>3503</v>
      </c>
      <c r="C3566" s="249">
        <v>140.63909318412482</v>
      </c>
    </row>
    <row r="3567" spans="2:3" x14ac:dyDescent="0.75">
      <c r="B3567" s="250">
        <v>3504</v>
      </c>
      <c r="C3567" s="249">
        <v>132.1984671850862</v>
      </c>
    </row>
    <row r="3568" spans="2:3" x14ac:dyDescent="0.75">
      <c r="B3568" s="250">
        <v>3505</v>
      </c>
      <c r="C3568" s="249">
        <v>98.059198012730661</v>
      </c>
    </row>
    <row r="3569" spans="2:3" x14ac:dyDescent="0.75">
      <c r="B3569" s="250">
        <v>3506</v>
      </c>
      <c r="C3569" s="249">
        <v>105.36554546024004</v>
      </c>
    </row>
    <row r="3570" spans="2:3" x14ac:dyDescent="0.75">
      <c r="B3570" s="250">
        <v>3507</v>
      </c>
      <c r="C3570" s="249">
        <v>157.34753115852399</v>
      </c>
    </row>
    <row r="3571" spans="2:3" x14ac:dyDescent="0.75">
      <c r="B3571" s="250">
        <v>3508</v>
      </c>
      <c r="C3571" s="249">
        <v>132.54758709285514</v>
      </c>
    </row>
    <row r="3572" spans="2:3" x14ac:dyDescent="0.75">
      <c r="B3572" s="250">
        <v>3509</v>
      </c>
      <c r="C3572" s="249">
        <v>122.41198595122887</v>
      </c>
    </row>
    <row r="3573" spans="2:3" x14ac:dyDescent="0.75">
      <c r="B3573" s="250">
        <v>3510</v>
      </c>
      <c r="C3573" s="249">
        <v>122.7188056708747</v>
      </c>
    </row>
    <row r="3574" spans="2:3" x14ac:dyDescent="0.75">
      <c r="B3574" s="250">
        <v>3511</v>
      </c>
      <c r="C3574" s="249">
        <v>125.0300510264198</v>
      </c>
    </row>
    <row r="3575" spans="2:3" x14ac:dyDescent="0.75">
      <c r="B3575" s="250">
        <v>3512</v>
      </c>
      <c r="C3575" s="249">
        <v>132.08306687322977</v>
      </c>
    </row>
    <row r="3576" spans="2:3" x14ac:dyDescent="0.75">
      <c r="B3576" s="250">
        <v>3513</v>
      </c>
      <c r="C3576" s="249">
        <v>96.372375955180772</v>
      </c>
    </row>
    <row r="3577" spans="2:3" x14ac:dyDescent="0.75">
      <c r="B3577" s="250">
        <v>3514</v>
      </c>
      <c r="C3577" s="249">
        <v>149.96144676049582</v>
      </c>
    </row>
    <row r="3578" spans="2:3" x14ac:dyDescent="0.75">
      <c r="B3578" s="250">
        <v>3515</v>
      </c>
      <c r="C3578" s="249">
        <v>83.143718491859687</v>
      </c>
    </row>
    <row r="3579" spans="2:3" x14ac:dyDescent="0.75">
      <c r="B3579" s="250">
        <v>3516</v>
      </c>
      <c r="C3579" s="249">
        <v>151.10427200526843</v>
      </c>
    </row>
    <row r="3580" spans="2:3" x14ac:dyDescent="0.75">
      <c r="B3580" s="250">
        <v>3517</v>
      </c>
      <c r="C3580" s="249">
        <v>121.91785448299402</v>
      </c>
    </row>
    <row r="3581" spans="2:3" x14ac:dyDescent="0.75">
      <c r="B3581" s="250">
        <v>3518</v>
      </c>
      <c r="C3581" s="249">
        <v>114.21046352359991</v>
      </c>
    </row>
    <row r="3582" spans="2:3" x14ac:dyDescent="0.75">
      <c r="B3582" s="250">
        <v>3519</v>
      </c>
      <c r="C3582" s="249">
        <v>106.41398076810827</v>
      </c>
    </row>
    <row r="3583" spans="2:3" x14ac:dyDescent="0.75">
      <c r="B3583" s="250">
        <v>3520</v>
      </c>
      <c r="C3583" s="249">
        <v>176.88859606202004</v>
      </c>
    </row>
    <row r="3584" spans="2:3" x14ac:dyDescent="0.75">
      <c r="B3584" s="250">
        <v>3521</v>
      </c>
      <c r="C3584" s="249">
        <v>109.12794250666643</v>
      </c>
    </row>
    <row r="3585" spans="2:3" x14ac:dyDescent="0.75">
      <c r="B3585" s="250">
        <v>3522</v>
      </c>
      <c r="C3585" s="249">
        <v>140.06633445756512</v>
      </c>
    </row>
    <row r="3586" spans="2:3" x14ac:dyDescent="0.75">
      <c r="B3586" s="250">
        <v>3523</v>
      </c>
      <c r="C3586" s="249">
        <v>110.80839417819701</v>
      </c>
    </row>
    <row r="3587" spans="2:3" x14ac:dyDescent="0.75">
      <c r="B3587" s="250">
        <v>3524</v>
      </c>
      <c r="C3587" s="249">
        <v>173.54984378885234</v>
      </c>
    </row>
    <row r="3588" spans="2:3" x14ac:dyDescent="0.75">
      <c r="B3588" s="250">
        <v>3525</v>
      </c>
      <c r="C3588" s="249">
        <v>66.712014072933485</v>
      </c>
    </row>
    <row r="3589" spans="2:3" x14ac:dyDescent="0.75">
      <c r="B3589" s="250">
        <v>3526</v>
      </c>
      <c r="C3589" s="249">
        <v>100.49482524371311</v>
      </c>
    </row>
    <row r="3590" spans="2:3" x14ac:dyDescent="0.75">
      <c r="B3590" s="250">
        <v>3527</v>
      </c>
      <c r="C3590" s="249">
        <v>138.97445826736654</v>
      </c>
    </row>
    <row r="3591" spans="2:3" x14ac:dyDescent="0.75">
      <c r="B3591" s="250">
        <v>3528</v>
      </c>
      <c r="C3591" s="249">
        <v>117.4391043272166</v>
      </c>
    </row>
    <row r="3592" spans="2:3" x14ac:dyDescent="0.75">
      <c r="B3592" s="250">
        <v>3529</v>
      </c>
      <c r="C3592" s="249">
        <v>101.98226920132075</v>
      </c>
    </row>
    <row r="3593" spans="2:3" x14ac:dyDescent="0.75">
      <c r="B3593" s="250">
        <v>3530</v>
      </c>
      <c r="C3593" s="249">
        <v>131.8878559052398</v>
      </c>
    </row>
    <row r="3594" spans="2:3" x14ac:dyDescent="0.75">
      <c r="B3594" s="250">
        <v>3531</v>
      </c>
      <c r="C3594" s="249">
        <v>123.66669462365775</v>
      </c>
    </row>
    <row r="3595" spans="2:3" x14ac:dyDescent="0.75">
      <c r="B3595" s="250">
        <v>3532</v>
      </c>
      <c r="C3595" s="249">
        <v>100.7107601175324</v>
      </c>
    </row>
    <row r="3596" spans="2:3" x14ac:dyDescent="0.75">
      <c r="B3596" s="250">
        <v>3533</v>
      </c>
      <c r="C3596" s="249">
        <v>125.2914483276203</v>
      </c>
    </row>
    <row r="3597" spans="2:3" x14ac:dyDescent="0.75">
      <c r="B3597" s="250">
        <v>3534</v>
      </c>
      <c r="C3597" s="249">
        <v>144.92227618552101</v>
      </c>
    </row>
    <row r="3598" spans="2:3" x14ac:dyDescent="0.75">
      <c r="B3598" s="250">
        <v>3535</v>
      </c>
      <c r="C3598" s="249">
        <v>112.98053413123282</v>
      </c>
    </row>
    <row r="3599" spans="2:3" x14ac:dyDescent="0.75">
      <c r="B3599" s="250">
        <v>3536</v>
      </c>
      <c r="C3599" s="249">
        <v>95.742428701982988</v>
      </c>
    </row>
    <row r="3600" spans="2:3" x14ac:dyDescent="0.75">
      <c r="B3600" s="250">
        <v>3537</v>
      </c>
      <c r="C3600" s="249">
        <v>109.71656425444769</v>
      </c>
    </row>
    <row r="3601" spans="2:3" x14ac:dyDescent="0.75">
      <c r="B3601" s="250">
        <v>3538</v>
      </c>
      <c r="C3601" s="249">
        <v>114.8767427504352</v>
      </c>
    </row>
    <row r="3602" spans="2:3" x14ac:dyDescent="0.75">
      <c r="B3602" s="250">
        <v>3539</v>
      </c>
      <c r="C3602" s="249">
        <v>110.87421472994106</v>
      </c>
    </row>
    <row r="3603" spans="2:3" x14ac:dyDescent="0.75">
      <c r="B3603" s="250">
        <v>3540</v>
      </c>
      <c r="C3603" s="249">
        <v>158.52142518823268</v>
      </c>
    </row>
    <row r="3604" spans="2:3" x14ac:dyDescent="0.75">
      <c r="B3604" s="250">
        <v>3541</v>
      </c>
      <c r="C3604" s="249">
        <v>170.18677117572321</v>
      </c>
    </row>
    <row r="3605" spans="2:3" x14ac:dyDescent="0.75">
      <c r="B3605" s="250">
        <v>3542</v>
      </c>
      <c r="C3605" s="249">
        <v>115.85679536979143</v>
      </c>
    </row>
    <row r="3606" spans="2:3" x14ac:dyDescent="0.75">
      <c r="B3606" s="250">
        <v>3543</v>
      </c>
      <c r="C3606" s="249">
        <v>110.70866619395964</v>
      </c>
    </row>
    <row r="3607" spans="2:3" x14ac:dyDescent="0.75">
      <c r="B3607" s="250">
        <v>3544</v>
      </c>
      <c r="C3607" s="249">
        <v>140.79235943675903</v>
      </c>
    </row>
    <row r="3608" spans="2:3" x14ac:dyDescent="0.75">
      <c r="B3608" s="250">
        <v>3545</v>
      </c>
      <c r="C3608" s="249">
        <v>135.97063834302458</v>
      </c>
    </row>
    <row r="3609" spans="2:3" x14ac:dyDescent="0.75">
      <c r="B3609" s="250">
        <v>3546</v>
      </c>
      <c r="C3609" s="249">
        <v>89.835893117353081</v>
      </c>
    </row>
    <row r="3610" spans="2:3" x14ac:dyDescent="0.75">
      <c r="B3610" s="250">
        <v>3547</v>
      </c>
      <c r="C3610" s="249">
        <v>105.81685610451119</v>
      </c>
    </row>
    <row r="3611" spans="2:3" x14ac:dyDescent="0.75">
      <c r="B3611" s="250">
        <v>3548</v>
      </c>
      <c r="C3611" s="249">
        <v>118.42218207058299</v>
      </c>
    </row>
    <row r="3612" spans="2:3" x14ac:dyDescent="0.75">
      <c r="B3612" s="250">
        <v>3549</v>
      </c>
      <c r="C3612" s="249">
        <v>143.01405639491787</v>
      </c>
    </row>
    <row r="3613" spans="2:3" x14ac:dyDescent="0.75">
      <c r="B3613" s="250">
        <v>3550</v>
      </c>
      <c r="C3613" s="249">
        <v>128.23244568269925</v>
      </c>
    </row>
    <row r="3614" spans="2:3" x14ac:dyDescent="0.75">
      <c r="B3614" s="250">
        <v>3551</v>
      </c>
      <c r="C3614" s="249">
        <v>138.67565123932323</v>
      </c>
    </row>
    <row r="3615" spans="2:3" x14ac:dyDescent="0.75">
      <c r="B3615" s="250">
        <v>3552</v>
      </c>
      <c r="C3615" s="249">
        <v>122.13849684042498</v>
      </c>
    </row>
    <row r="3616" spans="2:3" x14ac:dyDescent="0.75">
      <c r="B3616" s="250">
        <v>3553</v>
      </c>
      <c r="C3616" s="249">
        <v>138.27201923167533</v>
      </c>
    </row>
    <row r="3617" spans="2:3" x14ac:dyDescent="0.75">
      <c r="B3617" s="250">
        <v>3554</v>
      </c>
      <c r="C3617" s="249">
        <v>123.95368670041988</v>
      </c>
    </row>
    <row r="3618" spans="2:3" x14ac:dyDescent="0.75">
      <c r="B3618" s="250">
        <v>3555</v>
      </c>
      <c r="C3618" s="249">
        <v>96.549186045305476</v>
      </c>
    </row>
    <row r="3619" spans="2:3" x14ac:dyDescent="0.75">
      <c r="B3619" s="250">
        <v>3556</v>
      </c>
      <c r="C3619" s="249">
        <v>132.40700410362726</v>
      </c>
    </row>
    <row r="3620" spans="2:3" x14ac:dyDescent="0.75">
      <c r="B3620" s="250">
        <v>3557</v>
      </c>
      <c r="C3620" s="249">
        <v>111.13126886592575</v>
      </c>
    </row>
    <row r="3621" spans="2:3" x14ac:dyDescent="0.75">
      <c r="B3621" s="250">
        <v>3558</v>
      </c>
      <c r="C3621" s="249">
        <v>96.024459596674205</v>
      </c>
    </row>
    <row r="3622" spans="2:3" x14ac:dyDescent="0.75">
      <c r="B3622" s="250">
        <v>3559</v>
      </c>
      <c r="C3622" s="249">
        <v>149.80649690755325</v>
      </c>
    </row>
    <row r="3623" spans="2:3" x14ac:dyDescent="0.75">
      <c r="B3623" s="250">
        <v>3560</v>
      </c>
      <c r="C3623" s="249">
        <v>140.46876379306286</v>
      </c>
    </row>
    <row r="3624" spans="2:3" x14ac:dyDescent="0.75">
      <c r="B3624" s="250">
        <v>3561</v>
      </c>
      <c r="C3624" s="249">
        <v>154.65127563118261</v>
      </c>
    </row>
    <row r="3625" spans="2:3" x14ac:dyDescent="0.75">
      <c r="B3625" s="250">
        <v>3562</v>
      </c>
      <c r="C3625" s="249">
        <v>98.985015848679723</v>
      </c>
    </row>
    <row r="3626" spans="2:3" x14ac:dyDescent="0.75">
      <c r="B3626" s="250">
        <v>3563</v>
      </c>
      <c r="C3626" s="249">
        <v>112.12995135063099</v>
      </c>
    </row>
    <row r="3627" spans="2:3" x14ac:dyDescent="0.75">
      <c r="B3627" s="250">
        <v>3564</v>
      </c>
      <c r="C3627" s="249">
        <v>131.65738652341724</v>
      </c>
    </row>
    <row r="3628" spans="2:3" x14ac:dyDescent="0.75">
      <c r="B3628" s="250">
        <v>3565</v>
      </c>
      <c r="C3628" s="249">
        <v>160.3599026726352</v>
      </c>
    </row>
    <row r="3629" spans="2:3" x14ac:dyDescent="0.75">
      <c r="B3629" s="250">
        <v>3566</v>
      </c>
      <c r="C3629" s="249">
        <v>137.41469065690529</v>
      </c>
    </row>
    <row r="3630" spans="2:3" x14ac:dyDescent="0.75">
      <c r="B3630" s="250">
        <v>3567</v>
      </c>
      <c r="C3630" s="249">
        <v>83.586176480020058</v>
      </c>
    </row>
    <row r="3631" spans="2:3" x14ac:dyDescent="0.75">
      <c r="B3631" s="250">
        <v>3568</v>
      </c>
      <c r="C3631" s="249">
        <v>113.72325694959417</v>
      </c>
    </row>
    <row r="3632" spans="2:3" x14ac:dyDescent="0.75">
      <c r="B3632" s="250">
        <v>3569</v>
      </c>
      <c r="C3632" s="249">
        <v>109.64514104193651</v>
      </c>
    </row>
    <row r="3633" spans="2:3" x14ac:dyDescent="0.75">
      <c r="B3633" s="250">
        <v>3570</v>
      </c>
      <c r="C3633" s="249">
        <v>111.27452682403027</v>
      </c>
    </row>
    <row r="3634" spans="2:3" x14ac:dyDescent="0.75">
      <c r="B3634" s="250">
        <v>3571</v>
      </c>
      <c r="C3634" s="249">
        <v>130.102739891162</v>
      </c>
    </row>
    <row r="3635" spans="2:3" x14ac:dyDescent="0.75">
      <c r="B3635" s="250">
        <v>3572</v>
      </c>
      <c r="C3635" s="249">
        <v>117.6976683542879</v>
      </c>
    </row>
    <row r="3636" spans="2:3" x14ac:dyDescent="0.75">
      <c r="B3636" s="250">
        <v>3573</v>
      </c>
      <c r="C3636" s="249">
        <v>171.53487076294201</v>
      </c>
    </row>
    <row r="3637" spans="2:3" x14ac:dyDescent="0.75">
      <c r="B3637" s="250">
        <v>3574</v>
      </c>
      <c r="C3637" s="249">
        <v>108.6762401831686</v>
      </c>
    </row>
    <row r="3638" spans="2:3" x14ac:dyDescent="0.75">
      <c r="B3638" s="250">
        <v>3575</v>
      </c>
      <c r="C3638" s="249">
        <v>131.61624852249815</v>
      </c>
    </row>
    <row r="3639" spans="2:3" x14ac:dyDescent="0.75">
      <c r="B3639" s="250">
        <v>3576</v>
      </c>
      <c r="C3639" s="249">
        <v>112.51008804746245</v>
      </c>
    </row>
    <row r="3640" spans="2:3" x14ac:dyDescent="0.75">
      <c r="B3640" s="250">
        <v>3577</v>
      </c>
      <c r="C3640" s="249">
        <v>129.21734703144077</v>
      </c>
    </row>
    <row r="3641" spans="2:3" x14ac:dyDescent="0.75">
      <c r="B3641" s="250">
        <v>3578</v>
      </c>
      <c r="C3641" s="249">
        <v>112.76357351037649</v>
      </c>
    </row>
    <row r="3642" spans="2:3" x14ac:dyDescent="0.75">
      <c r="B3642" s="250">
        <v>3579</v>
      </c>
      <c r="C3642" s="249">
        <v>140.75017115030292</v>
      </c>
    </row>
    <row r="3643" spans="2:3" x14ac:dyDescent="0.75">
      <c r="B3643" s="250">
        <v>3580</v>
      </c>
      <c r="C3643" s="249">
        <v>88.400349518794457</v>
      </c>
    </row>
    <row r="3644" spans="2:3" x14ac:dyDescent="0.75">
      <c r="B3644" s="250">
        <v>3581</v>
      </c>
      <c r="C3644" s="249">
        <v>102.13212073389587</v>
      </c>
    </row>
    <row r="3645" spans="2:3" x14ac:dyDescent="0.75">
      <c r="B3645" s="250">
        <v>3582</v>
      </c>
      <c r="C3645" s="249">
        <v>117.21271355327626</v>
      </c>
    </row>
    <row r="3646" spans="2:3" x14ac:dyDescent="0.75">
      <c r="B3646" s="250">
        <v>3583</v>
      </c>
      <c r="C3646" s="249">
        <v>109.56741126149387</v>
      </c>
    </row>
    <row r="3647" spans="2:3" x14ac:dyDescent="0.75">
      <c r="B3647" s="250">
        <v>3584</v>
      </c>
      <c r="C3647" s="249">
        <v>124.11508789649479</v>
      </c>
    </row>
    <row r="3648" spans="2:3" x14ac:dyDescent="0.75">
      <c r="B3648" s="250">
        <v>3585</v>
      </c>
      <c r="C3648" s="249">
        <v>116.12145644019456</v>
      </c>
    </row>
    <row r="3649" spans="2:3" x14ac:dyDescent="0.75">
      <c r="B3649" s="250">
        <v>3586</v>
      </c>
      <c r="C3649" s="249">
        <v>156.57194411856167</v>
      </c>
    </row>
    <row r="3650" spans="2:3" x14ac:dyDescent="0.75">
      <c r="B3650" s="250">
        <v>3587</v>
      </c>
      <c r="C3650" s="249">
        <v>118.9491138067575</v>
      </c>
    </row>
    <row r="3651" spans="2:3" x14ac:dyDescent="0.75">
      <c r="B3651" s="250">
        <v>3588</v>
      </c>
      <c r="C3651" s="249">
        <v>158.41773141609426</v>
      </c>
    </row>
    <row r="3652" spans="2:3" x14ac:dyDescent="0.75">
      <c r="B3652" s="250">
        <v>3589</v>
      </c>
      <c r="C3652" s="249">
        <v>107.18016099846383</v>
      </c>
    </row>
    <row r="3653" spans="2:3" x14ac:dyDescent="0.75">
      <c r="B3653" s="250">
        <v>3590</v>
      </c>
      <c r="C3653" s="249">
        <v>153.05656632517426</v>
      </c>
    </row>
    <row r="3654" spans="2:3" x14ac:dyDescent="0.75">
      <c r="B3654" s="250">
        <v>3591</v>
      </c>
      <c r="C3654" s="249">
        <v>157.66966536988502</v>
      </c>
    </row>
    <row r="3655" spans="2:3" x14ac:dyDescent="0.75">
      <c r="B3655" s="250">
        <v>3592</v>
      </c>
      <c r="C3655" s="249">
        <v>96.829821327696521</v>
      </c>
    </row>
    <row r="3656" spans="2:3" x14ac:dyDescent="0.75">
      <c r="B3656" s="250">
        <v>3593</v>
      </c>
      <c r="C3656" s="249">
        <v>124.55685467077952</v>
      </c>
    </row>
    <row r="3657" spans="2:3" x14ac:dyDescent="0.75">
      <c r="B3657" s="250">
        <v>3594</v>
      </c>
      <c r="C3657" s="249">
        <v>107.84077999450878</v>
      </c>
    </row>
    <row r="3658" spans="2:3" x14ac:dyDescent="0.75">
      <c r="B3658" s="250">
        <v>3595</v>
      </c>
      <c r="C3658" s="249">
        <v>149.66847338382789</v>
      </c>
    </row>
    <row r="3659" spans="2:3" x14ac:dyDescent="0.75">
      <c r="B3659" s="250">
        <v>3596</v>
      </c>
      <c r="C3659" s="249">
        <v>125.99781468198893</v>
      </c>
    </row>
    <row r="3660" spans="2:3" x14ac:dyDescent="0.75">
      <c r="B3660" s="250">
        <v>3597</v>
      </c>
      <c r="C3660" s="249">
        <v>92.290128057438551</v>
      </c>
    </row>
    <row r="3661" spans="2:3" x14ac:dyDescent="0.75">
      <c r="B3661" s="250">
        <v>3598</v>
      </c>
      <c r="C3661" s="249">
        <v>89.8365970584005</v>
      </c>
    </row>
    <row r="3662" spans="2:3" x14ac:dyDescent="0.75">
      <c r="B3662" s="250">
        <v>3599</v>
      </c>
      <c r="C3662" s="249">
        <v>110.77219169984525</v>
      </c>
    </row>
    <row r="3663" spans="2:3" x14ac:dyDescent="0.75">
      <c r="B3663" s="250">
        <v>3600</v>
      </c>
      <c r="C3663" s="249">
        <v>134.11476862340191</v>
      </c>
    </row>
    <row r="3664" spans="2:3" x14ac:dyDescent="0.75">
      <c r="B3664" s="250">
        <v>3601</v>
      </c>
      <c r="C3664" s="249">
        <v>90.550644091493012</v>
      </c>
    </row>
    <row r="3665" spans="2:3" x14ac:dyDescent="0.75">
      <c r="B3665" s="250">
        <v>3602</v>
      </c>
      <c r="C3665" s="249">
        <v>111.68227560140036</v>
      </c>
    </row>
    <row r="3666" spans="2:3" x14ac:dyDescent="0.75">
      <c r="B3666" s="250">
        <v>3603</v>
      </c>
      <c r="C3666" s="249">
        <v>133.20351302159023</v>
      </c>
    </row>
    <row r="3667" spans="2:3" x14ac:dyDescent="0.75">
      <c r="B3667" s="250">
        <v>3604</v>
      </c>
      <c r="C3667" s="249">
        <v>110.1575900824725</v>
      </c>
    </row>
    <row r="3668" spans="2:3" x14ac:dyDescent="0.75">
      <c r="B3668" s="250">
        <v>3605</v>
      </c>
      <c r="C3668" s="249">
        <v>122.5160486265225</v>
      </c>
    </row>
    <row r="3669" spans="2:3" x14ac:dyDescent="0.75">
      <c r="B3669" s="250">
        <v>3606</v>
      </c>
      <c r="C3669" s="249">
        <v>78.742320768701731</v>
      </c>
    </row>
    <row r="3670" spans="2:3" x14ac:dyDescent="0.75">
      <c r="B3670" s="250">
        <v>3607</v>
      </c>
      <c r="C3670" s="249">
        <v>117.99588994782486</v>
      </c>
    </row>
    <row r="3671" spans="2:3" x14ac:dyDescent="0.75">
      <c r="B3671" s="250">
        <v>3608</v>
      </c>
      <c r="C3671" s="249">
        <v>102.54263786667373</v>
      </c>
    </row>
    <row r="3672" spans="2:3" x14ac:dyDescent="0.75">
      <c r="B3672" s="250">
        <v>3609</v>
      </c>
      <c r="C3672" s="249">
        <v>125.29768479669441</v>
      </c>
    </row>
    <row r="3673" spans="2:3" x14ac:dyDescent="0.75">
      <c r="B3673" s="250">
        <v>3610</v>
      </c>
      <c r="C3673" s="249">
        <v>143.10952164832861</v>
      </c>
    </row>
    <row r="3674" spans="2:3" x14ac:dyDescent="0.75">
      <c r="B3674" s="250">
        <v>3611</v>
      </c>
      <c r="C3674" s="249">
        <v>115.30239046247533</v>
      </c>
    </row>
    <row r="3675" spans="2:3" x14ac:dyDescent="0.75">
      <c r="B3675" s="250">
        <v>3612</v>
      </c>
      <c r="C3675" s="249">
        <v>165.65893419080157</v>
      </c>
    </row>
    <row r="3676" spans="2:3" x14ac:dyDescent="0.75">
      <c r="B3676" s="250">
        <v>3613</v>
      </c>
      <c r="C3676" s="249">
        <v>121.70504230132171</v>
      </c>
    </row>
    <row r="3677" spans="2:3" x14ac:dyDescent="0.75">
      <c r="B3677" s="250">
        <v>3614</v>
      </c>
      <c r="C3677" s="249">
        <v>109.28230765750442</v>
      </c>
    </row>
    <row r="3678" spans="2:3" x14ac:dyDescent="0.75">
      <c r="B3678" s="250">
        <v>3615</v>
      </c>
      <c r="C3678" s="249">
        <v>121.35882622665956</v>
      </c>
    </row>
    <row r="3679" spans="2:3" x14ac:dyDescent="0.75">
      <c r="B3679" s="250">
        <v>3616</v>
      </c>
      <c r="C3679" s="249">
        <v>91.857787113361979</v>
      </c>
    </row>
    <row r="3680" spans="2:3" x14ac:dyDescent="0.75">
      <c r="B3680" s="250">
        <v>3617</v>
      </c>
      <c r="C3680" s="249">
        <v>145.21103324723464</v>
      </c>
    </row>
    <row r="3681" spans="2:3" x14ac:dyDescent="0.75">
      <c r="B3681" s="250">
        <v>3618</v>
      </c>
      <c r="C3681" s="249">
        <v>91.439626699793081</v>
      </c>
    </row>
    <row r="3682" spans="2:3" x14ac:dyDescent="0.75">
      <c r="B3682" s="250">
        <v>3619</v>
      </c>
      <c r="C3682" s="249">
        <v>84.125803883529827</v>
      </c>
    </row>
    <row r="3683" spans="2:3" x14ac:dyDescent="0.75">
      <c r="B3683" s="250">
        <v>3620</v>
      </c>
      <c r="C3683" s="249">
        <v>129.12530046868298</v>
      </c>
    </row>
    <row r="3684" spans="2:3" x14ac:dyDescent="0.75">
      <c r="B3684" s="250">
        <v>3621</v>
      </c>
      <c r="C3684" s="249">
        <v>135.20284176119222</v>
      </c>
    </row>
    <row r="3685" spans="2:3" x14ac:dyDescent="0.75">
      <c r="B3685" s="250">
        <v>3622</v>
      </c>
      <c r="C3685" s="249">
        <v>116.09714356375675</v>
      </c>
    </row>
    <row r="3686" spans="2:3" x14ac:dyDescent="0.75">
      <c r="B3686" s="250">
        <v>3623</v>
      </c>
      <c r="C3686" s="249">
        <v>120.87885114401958</v>
      </c>
    </row>
    <row r="3687" spans="2:3" x14ac:dyDescent="0.75">
      <c r="B3687" s="250">
        <v>3624</v>
      </c>
      <c r="C3687" s="249">
        <v>111.69048784222879</v>
      </c>
    </row>
    <row r="3688" spans="2:3" x14ac:dyDescent="0.75">
      <c r="B3688" s="250">
        <v>3625</v>
      </c>
      <c r="C3688" s="249">
        <v>147.65316845685038</v>
      </c>
    </row>
    <row r="3689" spans="2:3" x14ac:dyDescent="0.75">
      <c r="B3689" s="250">
        <v>3626</v>
      </c>
      <c r="C3689" s="249">
        <v>172.52827348064278</v>
      </c>
    </row>
    <row r="3690" spans="2:3" x14ac:dyDescent="0.75">
      <c r="B3690" s="250">
        <v>3627</v>
      </c>
      <c r="C3690" s="249">
        <v>144.24733830591953</v>
      </c>
    </row>
    <row r="3691" spans="2:3" x14ac:dyDescent="0.75">
      <c r="B3691" s="250">
        <v>3628</v>
      </c>
      <c r="C3691" s="249">
        <v>134.81293021717809</v>
      </c>
    </row>
    <row r="3692" spans="2:3" x14ac:dyDescent="0.75">
      <c r="B3692" s="250">
        <v>3629</v>
      </c>
      <c r="C3692" s="249">
        <v>130.82053360791912</v>
      </c>
    </row>
    <row r="3693" spans="2:3" x14ac:dyDescent="0.75">
      <c r="B3693" s="250">
        <v>3630</v>
      </c>
      <c r="C3693" s="249">
        <v>61.682063985325271</v>
      </c>
    </row>
    <row r="3694" spans="2:3" x14ac:dyDescent="0.75">
      <c r="B3694" s="250">
        <v>3631</v>
      </c>
      <c r="C3694" s="249">
        <v>116.39445276524749</v>
      </c>
    </row>
    <row r="3695" spans="2:3" x14ac:dyDescent="0.75">
      <c r="B3695" s="250">
        <v>3632</v>
      </c>
      <c r="C3695" s="249">
        <v>124.64021921132606</v>
      </c>
    </row>
    <row r="3696" spans="2:3" x14ac:dyDescent="0.75">
      <c r="B3696" s="250">
        <v>3633</v>
      </c>
      <c r="C3696" s="249">
        <v>118.88929513509386</v>
      </c>
    </row>
    <row r="3697" spans="2:3" x14ac:dyDescent="0.75">
      <c r="B3697" s="250">
        <v>3634</v>
      </c>
      <c r="C3697" s="249">
        <v>141.04373281775128</v>
      </c>
    </row>
    <row r="3698" spans="2:3" x14ac:dyDescent="0.75">
      <c r="B3698" s="250">
        <v>3635</v>
      </c>
      <c r="C3698" s="249">
        <v>118.53430153219971</v>
      </c>
    </row>
    <row r="3699" spans="2:3" x14ac:dyDescent="0.75">
      <c r="B3699" s="250">
        <v>3636</v>
      </c>
      <c r="C3699" s="249">
        <v>133.71670625847176</v>
      </c>
    </row>
    <row r="3700" spans="2:3" x14ac:dyDescent="0.75">
      <c r="B3700" s="250">
        <v>3637</v>
      </c>
      <c r="C3700" s="249">
        <v>114.7204303714043</v>
      </c>
    </row>
    <row r="3701" spans="2:3" x14ac:dyDescent="0.75">
      <c r="B3701" s="250">
        <v>3638</v>
      </c>
      <c r="C3701" s="249">
        <v>135.2015397808392</v>
      </c>
    </row>
    <row r="3702" spans="2:3" x14ac:dyDescent="0.75">
      <c r="B3702" s="250">
        <v>3639</v>
      </c>
      <c r="C3702" s="249">
        <v>110.72766434559966</v>
      </c>
    </row>
    <row r="3703" spans="2:3" x14ac:dyDescent="0.75">
      <c r="B3703" s="250">
        <v>3640</v>
      </c>
      <c r="C3703" s="249">
        <v>147.2613457877915</v>
      </c>
    </row>
    <row r="3704" spans="2:3" x14ac:dyDescent="0.75">
      <c r="B3704" s="250">
        <v>3641</v>
      </c>
      <c r="C3704" s="249">
        <v>108.07199631070152</v>
      </c>
    </row>
    <row r="3705" spans="2:3" x14ac:dyDescent="0.75">
      <c r="B3705" s="250">
        <v>3642</v>
      </c>
      <c r="C3705" s="249">
        <v>123.99952934289095</v>
      </c>
    </row>
    <row r="3706" spans="2:3" x14ac:dyDescent="0.75">
      <c r="B3706" s="250">
        <v>3643</v>
      </c>
      <c r="C3706" s="249">
        <v>147.35217380836724</v>
      </c>
    </row>
    <row r="3707" spans="2:3" x14ac:dyDescent="0.75">
      <c r="B3707" s="250">
        <v>3644</v>
      </c>
      <c r="C3707" s="249">
        <v>136.47001861936596</v>
      </c>
    </row>
    <row r="3708" spans="2:3" x14ac:dyDescent="0.75">
      <c r="B3708" s="250">
        <v>3645</v>
      </c>
      <c r="C3708" s="249">
        <v>125.42693433680316</v>
      </c>
    </row>
    <row r="3709" spans="2:3" x14ac:dyDescent="0.75">
      <c r="B3709" s="250">
        <v>3646</v>
      </c>
      <c r="C3709" s="249">
        <v>115.91479189452845</v>
      </c>
    </row>
    <row r="3710" spans="2:3" x14ac:dyDescent="0.75">
      <c r="B3710" s="250">
        <v>3647</v>
      </c>
      <c r="C3710" s="249">
        <v>98.933688402765043</v>
      </c>
    </row>
    <row r="3711" spans="2:3" x14ac:dyDescent="0.75">
      <c r="B3711" s="250">
        <v>3648</v>
      </c>
      <c r="C3711" s="249">
        <v>144.78939782576165</v>
      </c>
    </row>
    <row r="3712" spans="2:3" x14ac:dyDescent="0.75">
      <c r="B3712" s="250">
        <v>3649</v>
      </c>
      <c r="C3712" s="249">
        <v>107.38747560154539</v>
      </c>
    </row>
    <row r="3713" spans="2:3" x14ac:dyDescent="0.75">
      <c r="B3713" s="250">
        <v>3650</v>
      </c>
      <c r="C3713" s="249">
        <v>126.86122177391874</v>
      </c>
    </row>
    <row r="3714" spans="2:3" x14ac:dyDescent="0.75">
      <c r="B3714" s="250">
        <v>3651</v>
      </c>
      <c r="C3714" s="249">
        <v>153.01759304281245</v>
      </c>
    </row>
    <row r="3715" spans="2:3" x14ac:dyDescent="0.75">
      <c r="B3715" s="250">
        <v>3652</v>
      </c>
      <c r="C3715" s="249">
        <v>104.3479599050219</v>
      </c>
    </row>
    <row r="3716" spans="2:3" x14ac:dyDescent="0.75">
      <c r="B3716" s="250">
        <v>3653</v>
      </c>
      <c r="C3716" s="249">
        <v>114.77424890396077</v>
      </c>
    </row>
    <row r="3717" spans="2:3" x14ac:dyDescent="0.75">
      <c r="B3717" s="250">
        <v>3654</v>
      </c>
      <c r="C3717" s="249">
        <v>155.22670086897583</v>
      </c>
    </row>
    <row r="3718" spans="2:3" x14ac:dyDescent="0.75">
      <c r="B3718" s="250">
        <v>3655</v>
      </c>
      <c r="C3718" s="249">
        <v>119.24318222695948</v>
      </c>
    </row>
    <row r="3719" spans="2:3" x14ac:dyDescent="0.75">
      <c r="B3719" s="250">
        <v>3656</v>
      </c>
      <c r="C3719" s="249">
        <v>87.830326850620537</v>
      </c>
    </row>
    <row r="3720" spans="2:3" x14ac:dyDescent="0.75">
      <c r="B3720" s="250">
        <v>3657</v>
      </c>
      <c r="C3720" s="249">
        <v>118.76638219065948</v>
      </c>
    </row>
    <row r="3721" spans="2:3" x14ac:dyDescent="0.75">
      <c r="B3721" s="250">
        <v>3658</v>
      </c>
      <c r="C3721" s="249">
        <v>121.43632022556605</v>
      </c>
    </row>
    <row r="3722" spans="2:3" x14ac:dyDescent="0.75">
      <c r="B3722" s="250">
        <v>3659</v>
      </c>
      <c r="C3722" s="249">
        <v>118.42701386733306</v>
      </c>
    </row>
    <row r="3723" spans="2:3" x14ac:dyDescent="0.75">
      <c r="B3723" s="250">
        <v>3660</v>
      </c>
      <c r="C3723" s="249">
        <v>145.55818367878177</v>
      </c>
    </row>
    <row r="3724" spans="2:3" x14ac:dyDescent="0.75">
      <c r="B3724" s="250">
        <v>3661</v>
      </c>
      <c r="C3724" s="249">
        <v>130.06107977416929</v>
      </c>
    </row>
    <row r="3725" spans="2:3" x14ac:dyDescent="0.75">
      <c r="B3725" s="250">
        <v>3662</v>
      </c>
      <c r="C3725" s="249">
        <v>114.84377564369505</v>
      </c>
    </row>
    <row r="3726" spans="2:3" x14ac:dyDescent="0.75">
      <c r="B3726" s="250">
        <v>3663</v>
      </c>
      <c r="C3726" s="249">
        <v>97.113399944914292</v>
      </c>
    </row>
    <row r="3727" spans="2:3" x14ac:dyDescent="0.75">
      <c r="B3727" s="250">
        <v>3664</v>
      </c>
      <c r="C3727" s="249">
        <v>200.38495835339603</v>
      </c>
    </row>
    <row r="3728" spans="2:3" x14ac:dyDescent="0.75">
      <c r="B3728" s="250">
        <v>3665</v>
      </c>
      <c r="C3728" s="249">
        <v>104.04846868344347</v>
      </c>
    </row>
    <row r="3729" spans="2:3" x14ac:dyDescent="0.75">
      <c r="B3729" s="250">
        <v>3666</v>
      </c>
      <c r="C3729" s="249">
        <v>95.037076940048564</v>
      </c>
    </row>
    <row r="3730" spans="2:3" x14ac:dyDescent="0.75">
      <c r="B3730" s="250">
        <v>3667</v>
      </c>
      <c r="C3730" s="249">
        <v>139.86920163331288</v>
      </c>
    </row>
    <row r="3731" spans="2:3" x14ac:dyDescent="0.75">
      <c r="B3731" s="250">
        <v>3668</v>
      </c>
      <c r="C3731" s="249">
        <v>156.1453656256466</v>
      </c>
    </row>
    <row r="3732" spans="2:3" x14ac:dyDescent="0.75">
      <c r="B3732" s="250">
        <v>3669</v>
      </c>
      <c r="C3732" s="249">
        <v>143.31395216447402</v>
      </c>
    </row>
    <row r="3733" spans="2:3" x14ac:dyDescent="0.75">
      <c r="B3733" s="250">
        <v>3670</v>
      </c>
      <c r="C3733" s="249">
        <v>150.69482607713974</v>
      </c>
    </row>
    <row r="3734" spans="2:3" x14ac:dyDescent="0.75">
      <c r="B3734" s="250">
        <v>3671</v>
      </c>
      <c r="C3734" s="249">
        <v>146.30829699810522</v>
      </c>
    </row>
    <row r="3735" spans="2:3" x14ac:dyDescent="0.75">
      <c r="B3735" s="250">
        <v>3672</v>
      </c>
      <c r="C3735" s="249">
        <v>152.76196344932143</v>
      </c>
    </row>
    <row r="3736" spans="2:3" x14ac:dyDescent="0.75">
      <c r="B3736" s="250">
        <v>3673</v>
      </c>
      <c r="C3736" s="249">
        <v>127.7747265910328</v>
      </c>
    </row>
    <row r="3737" spans="2:3" x14ac:dyDescent="0.75">
      <c r="B3737" s="250">
        <v>3674</v>
      </c>
      <c r="C3737" s="249">
        <v>142.75793935281001</v>
      </c>
    </row>
    <row r="3738" spans="2:3" x14ac:dyDescent="0.75">
      <c r="B3738" s="250">
        <v>3675</v>
      </c>
      <c r="C3738" s="249">
        <v>87.734652908340308</v>
      </c>
    </row>
    <row r="3739" spans="2:3" x14ac:dyDescent="0.75">
      <c r="B3739" s="250">
        <v>3676</v>
      </c>
      <c r="C3739" s="249">
        <v>132.80317290162745</v>
      </c>
    </row>
    <row r="3740" spans="2:3" x14ac:dyDescent="0.75">
      <c r="B3740" s="250">
        <v>3677</v>
      </c>
      <c r="C3740" s="249">
        <v>148.83572964215062</v>
      </c>
    </row>
    <row r="3741" spans="2:3" x14ac:dyDescent="0.75">
      <c r="B3741" s="250">
        <v>3678</v>
      </c>
      <c r="C3741" s="249">
        <v>150.41420170359879</v>
      </c>
    </row>
    <row r="3742" spans="2:3" x14ac:dyDescent="0.75">
      <c r="B3742" s="250">
        <v>3679</v>
      </c>
      <c r="C3742" s="249">
        <v>127.14610733172032</v>
      </c>
    </row>
    <row r="3743" spans="2:3" x14ac:dyDescent="0.75">
      <c r="B3743" s="250">
        <v>3680</v>
      </c>
      <c r="C3743" s="249">
        <v>34.557327948562886</v>
      </c>
    </row>
    <row r="3744" spans="2:3" x14ac:dyDescent="0.75">
      <c r="B3744" s="250">
        <v>3681</v>
      </c>
      <c r="C3744" s="249">
        <v>116.83618021563213</v>
      </c>
    </row>
    <row r="3745" spans="2:3" x14ac:dyDescent="0.75">
      <c r="B3745" s="250">
        <v>3682</v>
      </c>
      <c r="C3745" s="249">
        <v>101.31088014979866</v>
      </c>
    </row>
    <row r="3746" spans="2:3" x14ac:dyDescent="0.75">
      <c r="B3746" s="250">
        <v>3683</v>
      </c>
      <c r="C3746" s="249">
        <v>119.53175313971745</v>
      </c>
    </row>
    <row r="3747" spans="2:3" x14ac:dyDescent="0.75">
      <c r="B3747" s="250">
        <v>3684</v>
      </c>
      <c r="C3747" s="249">
        <v>115.1300847692068</v>
      </c>
    </row>
    <row r="3748" spans="2:3" x14ac:dyDescent="0.75">
      <c r="B3748" s="250">
        <v>3685</v>
      </c>
      <c r="C3748" s="249">
        <v>130.70240773494601</v>
      </c>
    </row>
    <row r="3749" spans="2:3" x14ac:dyDescent="0.75">
      <c r="B3749" s="250">
        <v>3686</v>
      </c>
      <c r="C3749" s="249">
        <v>124.30515211871626</v>
      </c>
    </row>
    <row r="3750" spans="2:3" x14ac:dyDescent="0.75">
      <c r="B3750" s="250">
        <v>3687</v>
      </c>
      <c r="C3750" s="249">
        <v>130.83157465495486</v>
      </c>
    </row>
    <row r="3751" spans="2:3" x14ac:dyDescent="0.75">
      <c r="B3751" s="250">
        <v>3688</v>
      </c>
      <c r="C3751" s="249">
        <v>160.38778391738441</v>
      </c>
    </row>
    <row r="3752" spans="2:3" x14ac:dyDescent="0.75">
      <c r="B3752" s="250">
        <v>3689</v>
      </c>
      <c r="C3752" s="249">
        <v>67.371827894584101</v>
      </c>
    </row>
    <row r="3753" spans="2:3" x14ac:dyDescent="0.75">
      <c r="B3753" s="250">
        <v>3690</v>
      </c>
      <c r="C3753" s="249">
        <v>75.81249227230262</v>
      </c>
    </row>
    <row r="3754" spans="2:3" x14ac:dyDescent="0.75">
      <c r="B3754" s="250">
        <v>3691</v>
      </c>
      <c r="C3754" s="249">
        <v>119.78344298093641</v>
      </c>
    </row>
    <row r="3755" spans="2:3" x14ac:dyDescent="0.75">
      <c r="B3755" s="250">
        <v>3692</v>
      </c>
      <c r="C3755" s="249">
        <v>108.61177371139873</v>
      </c>
    </row>
    <row r="3756" spans="2:3" x14ac:dyDescent="0.75">
      <c r="B3756" s="250">
        <v>3693</v>
      </c>
      <c r="C3756" s="249">
        <v>107.51698343870878</v>
      </c>
    </row>
    <row r="3757" spans="2:3" x14ac:dyDescent="0.75">
      <c r="B3757" s="250">
        <v>3694</v>
      </c>
      <c r="C3757" s="249">
        <v>129.24246966463016</v>
      </c>
    </row>
    <row r="3758" spans="2:3" x14ac:dyDescent="0.75">
      <c r="B3758" s="250">
        <v>3695</v>
      </c>
      <c r="C3758" s="249">
        <v>135.5662467537127</v>
      </c>
    </row>
    <row r="3759" spans="2:3" x14ac:dyDescent="0.75">
      <c r="B3759" s="250">
        <v>3696</v>
      </c>
      <c r="C3759" s="249">
        <v>153.47582157330572</v>
      </c>
    </row>
    <row r="3760" spans="2:3" x14ac:dyDescent="0.75">
      <c r="B3760" s="250">
        <v>3697</v>
      </c>
      <c r="C3760" s="249">
        <v>104.14834166720019</v>
      </c>
    </row>
    <row r="3761" spans="2:3" x14ac:dyDescent="0.75">
      <c r="B3761" s="250">
        <v>3698</v>
      </c>
      <c r="C3761" s="249">
        <v>172.28051311947047</v>
      </c>
    </row>
    <row r="3762" spans="2:3" x14ac:dyDescent="0.75">
      <c r="B3762" s="250">
        <v>3699</v>
      </c>
      <c r="C3762" s="249">
        <v>95.826417256037473</v>
      </c>
    </row>
    <row r="3763" spans="2:3" x14ac:dyDescent="0.75">
      <c r="B3763" s="250">
        <v>3700</v>
      </c>
      <c r="C3763" s="249">
        <v>92.159217003102398</v>
      </c>
    </row>
    <row r="3764" spans="2:3" x14ac:dyDescent="0.75">
      <c r="B3764" s="250">
        <v>3701</v>
      </c>
      <c r="C3764" s="249">
        <v>140.11214623613543</v>
      </c>
    </row>
    <row r="3765" spans="2:3" x14ac:dyDescent="0.75">
      <c r="B3765" s="250">
        <v>3702</v>
      </c>
      <c r="C3765" s="249">
        <v>126.9182064791939</v>
      </c>
    </row>
    <row r="3766" spans="2:3" x14ac:dyDescent="0.75">
      <c r="B3766" s="250">
        <v>3703</v>
      </c>
      <c r="C3766" s="249">
        <v>74.533479388594429</v>
      </c>
    </row>
    <row r="3767" spans="2:3" x14ac:dyDescent="0.75">
      <c r="B3767" s="250">
        <v>3704</v>
      </c>
      <c r="C3767" s="249">
        <v>132.7288943201857</v>
      </c>
    </row>
    <row r="3768" spans="2:3" x14ac:dyDescent="0.75">
      <c r="B3768" s="250">
        <v>3705</v>
      </c>
      <c r="C3768" s="249">
        <v>102.17066425759505</v>
      </c>
    </row>
    <row r="3769" spans="2:3" x14ac:dyDescent="0.75">
      <c r="B3769" s="250">
        <v>3706</v>
      </c>
      <c r="C3769" s="249">
        <v>105.49638289737709</v>
      </c>
    </row>
    <row r="3770" spans="2:3" x14ac:dyDescent="0.75">
      <c r="B3770" s="250">
        <v>3707</v>
      </c>
      <c r="C3770" s="249">
        <v>114.86870143105455</v>
      </c>
    </row>
    <row r="3771" spans="2:3" x14ac:dyDescent="0.75">
      <c r="B3771" s="250">
        <v>3708</v>
      </c>
      <c r="C3771" s="249">
        <v>120.35716809142993</v>
      </c>
    </row>
    <row r="3772" spans="2:3" x14ac:dyDescent="0.75">
      <c r="B3772" s="250">
        <v>3709</v>
      </c>
      <c r="C3772" s="249">
        <v>101.28846177754787</v>
      </c>
    </row>
    <row r="3773" spans="2:3" x14ac:dyDescent="0.75">
      <c r="B3773" s="250">
        <v>3710</v>
      </c>
      <c r="C3773" s="249">
        <v>111.76044755437873</v>
      </c>
    </row>
    <row r="3774" spans="2:3" x14ac:dyDescent="0.75">
      <c r="B3774" s="250">
        <v>3711</v>
      </c>
      <c r="C3774" s="249">
        <v>116.82236251092236</v>
      </c>
    </row>
    <row r="3775" spans="2:3" x14ac:dyDescent="0.75">
      <c r="B3775" s="250">
        <v>3712</v>
      </c>
      <c r="C3775" s="249">
        <v>109.23742030960869</v>
      </c>
    </row>
    <row r="3776" spans="2:3" x14ac:dyDescent="0.75">
      <c r="B3776" s="250">
        <v>3713</v>
      </c>
      <c r="C3776" s="249">
        <v>115.30884722897098</v>
      </c>
    </row>
    <row r="3777" spans="2:3" x14ac:dyDescent="0.75">
      <c r="B3777" s="250">
        <v>3714</v>
      </c>
      <c r="C3777" s="249">
        <v>121.45311313867357</v>
      </c>
    </row>
    <row r="3778" spans="2:3" x14ac:dyDescent="0.75">
      <c r="B3778" s="250">
        <v>3715</v>
      </c>
      <c r="C3778" s="249">
        <v>155.27261166221712</v>
      </c>
    </row>
    <row r="3779" spans="2:3" x14ac:dyDescent="0.75">
      <c r="B3779" s="250">
        <v>3716</v>
      </c>
      <c r="C3779" s="249">
        <v>120.23742323776236</v>
      </c>
    </row>
    <row r="3780" spans="2:3" x14ac:dyDescent="0.75">
      <c r="B3780" s="250">
        <v>3717</v>
      </c>
      <c r="C3780" s="249">
        <v>115.09692632268997</v>
      </c>
    </row>
    <row r="3781" spans="2:3" x14ac:dyDescent="0.75">
      <c r="B3781" s="250">
        <v>3718</v>
      </c>
      <c r="C3781" s="249">
        <v>109.64292705345484</v>
      </c>
    </row>
    <row r="3782" spans="2:3" x14ac:dyDescent="0.75">
      <c r="B3782" s="250">
        <v>3719</v>
      </c>
      <c r="C3782" s="249">
        <v>156.08821588316073</v>
      </c>
    </row>
    <row r="3783" spans="2:3" x14ac:dyDescent="0.75">
      <c r="B3783" s="250">
        <v>3720</v>
      </c>
      <c r="C3783" s="249">
        <v>137.59304264591273</v>
      </c>
    </row>
    <row r="3784" spans="2:3" x14ac:dyDescent="0.75">
      <c r="B3784" s="250">
        <v>3721</v>
      </c>
      <c r="C3784" s="249">
        <v>119.85819578549808</v>
      </c>
    </row>
    <row r="3785" spans="2:3" x14ac:dyDescent="0.75">
      <c r="B3785" s="250">
        <v>3722</v>
      </c>
      <c r="C3785" s="249">
        <v>68.043135267603873</v>
      </c>
    </row>
    <row r="3786" spans="2:3" x14ac:dyDescent="0.75">
      <c r="B3786" s="250">
        <v>3723</v>
      </c>
      <c r="C3786" s="249">
        <v>145.15277821438139</v>
      </c>
    </row>
    <row r="3787" spans="2:3" x14ac:dyDescent="0.75">
      <c r="B3787" s="250">
        <v>3724</v>
      </c>
      <c r="C3787" s="249">
        <v>112.39337099021714</v>
      </c>
    </row>
    <row r="3788" spans="2:3" x14ac:dyDescent="0.75">
      <c r="B3788" s="250">
        <v>3725</v>
      </c>
      <c r="C3788" s="249">
        <v>112.98005114116157</v>
      </c>
    </row>
    <row r="3789" spans="2:3" x14ac:dyDescent="0.75">
      <c r="B3789" s="250">
        <v>3726</v>
      </c>
      <c r="C3789" s="249">
        <v>124.57296405932479</v>
      </c>
    </row>
    <row r="3790" spans="2:3" x14ac:dyDescent="0.75">
      <c r="B3790" s="250">
        <v>3727</v>
      </c>
      <c r="C3790" s="249">
        <v>85.441398651793676</v>
      </c>
    </row>
    <row r="3791" spans="2:3" x14ac:dyDescent="0.75">
      <c r="B3791" s="250">
        <v>3728</v>
      </c>
      <c r="C3791" s="249">
        <v>69.864378491483677</v>
      </c>
    </row>
    <row r="3792" spans="2:3" x14ac:dyDescent="0.75">
      <c r="B3792" s="250">
        <v>3729</v>
      </c>
      <c r="C3792" s="249">
        <v>129.13702014719624</v>
      </c>
    </row>
    <row r="3793" spans="2:3" x14ac:dyDescent="0.75">
      <c r="B3793" s="250">
        <v>3730</v>
      </c>
      <c r="C3793" s="249">
        <v>126.82075810276672</v>
      </c>
    </row>
    <row r="3794" spans="2:3" x14ac:dyDescent="0.75">
      <c r="B3794" s="250">
        <v>3731</v>
      </c>
      <c r="C3794" s="249">
        <v>104.78648421044171</v>
      </c>
    </row>
    <row r="3795" spans="2:3" x14ac:dyDescent="0.75">
      <c r="B3795" s="250">
        <v>3732</v>
      </c>
      <c r="C3795" s="249">
        <v>112.40641726995685</v>
      </c>
    </row>
    <row r="3796" spans="2:3" x14ac:dyDescent="0.75">
      <c r="B3796" s="250">
        <v>3733</v>
      </c>
      <c r="C3796" s="249">
        <v>75.215403774075568</v>
      </c>
    </row>
    <row r="3797" spans="2:3" x14ac:dyDescent="0.75">
      <c r="B3797" s="250">
        <v>3734</v>
      </c>
      <c r="C3797" s="249">
        <v>105.1063163939224</v>
      </c>
    </row>
    <row r="3798" spans="2:3" x14ac:dyDescent="0.75">
      <c r="B3798" s="250">
        <v>3735</v>
      </c>
      <c r="C3798" s="249">
        <v>135.82635028191322</v>
      </c>
    </row>
    <row r="3799" spans="2:3" x14ac:dyDescent="0.75">
      <c r="B3799" s="250">
        <v>3736</v>
      </c>
      <c r="C3799" s="249">
        <v>111.21439274700393</v>
      </c>
    </row>
    <row r="3800" spans="2:3" x14ac:dyDescent="0.75">
      <c r="B3800" s="250">
        <v>3737</v>
      </c>
      <c r="C3800" s="249">
        <v>125.7014183155467</v>
      </c>
    </row>
    <row r="3801" spans="2:3" x14ac:dyDescent="0.75">
      <c r="B3801" s="250">
        <v>3738</v>
      </c>
      <c r="C3801" s="249">
        <v>108.65279849563277</v>
      </c>
    </row>
    <row r="3802" spans="2:3" x14ac:dyDescent="0.75">
      <c r="B3802" s="250">
        <v>3739</v>
      </c>
      <c r="C3802" s="249">
        <v>114.21154161669958</v>
      </c>
    </row>
    <row r="3803" spans="2:3" x14ac:dyDescent="0.75">
      <c r="B3803" s="250">
        <v>3740</v>
      </c>
      <c r="C3803" s="249">
        <v>112.13823189816316</v>
      </c>
    </row>
    <row r="3804" spans="2:3" x14ac:dyDescent="0.75">
      <c r="B3804" s="250">
        <v>3741</v>
      </c>
      <c r="C3804" s="249">
        <v>113.9107176807065</v>
      </c>
    </row>
    <row r="3805" spans="2:3" x14ac:dyDescent="0.75">
      <c r="B3805" s="250">
        <v>3742</v>
      </c>
      <c r="C3805" s="249">
        <v>97.344586468251691</v>
      </c>
    </row>
    <row r="3806" spans="2:3" x14ac:dyDescent="0.75">
      <c r="B3806" s="250">
        <v>3743</v>
      </c>
      <c r="C3806" s="249">
        <v>103.75978000733491</v>
      </c>
    </row>
    <row r="3807" spans="2:3" x14ac:dyDescent="0.75">
      <c r="B3807" s="250">
        <v>3744</v>
      </c>
      <c r="C3807" s="249">
        <v>123.89972666610196</v>
      </c>
    </row>
    <row r="3808" spans="2:3" x14ac:dyDescent="0.75">
      <c r="B3808" s="250">
        <v>3745</v>
      </c>
      <c r="C3808" s="249">
        <v>142.31172083272543</v>
      </c>
    </row>
    <row r="3809" spans="2:3" x14ac:dyDescent="0.75">
      <c r="B3809" s="250">
        <v>3746</v>
      </c>
      <c r="C3809" s="249">
        <v>131.72892789981162</v>
      </c>
    </row>
    <row r="3810" spans="2:3" x14ac:dyDescent="0.75">
      <c r="B3810" s="250">
        <v>3747</v>
      </c>
      <c r="C3810" s="249">
        <v>122.89104230112468</v>
      </c>
    </row>
    <row r="3811" spans="2:3" x14ac:dyDescent="0.75">
      <c r="B3811" s="250">
        <v>3748</v>
      </c>
      <c r="C3811" s="249">
        <v>114.78507512827538</v>
      </c>
    </row>
    <row r="3812" spans="2:3" x14ac:dyDescent="0.75">
      <c r="B3812" s="250">
        <v>3749</v>
      </c>
      <c r="C3812" s="249">
        <v>159.6106601121179</v>
      </c>
    </row>
    <row r="3813" spans="2:3" x14ac:dyDescent="0.75">
      <c r="B3813" s="250">
        <v>3750</v>
      </c>
      <c r="C3813" s="249">
        <v>131.78184645279421</v>
      </c>
    </row>
    <row r="3814" spans="2:3" x14ac:dyDescent="0.75">
      <c r="B3814" s="250">
        <v>3751</v>
      </c>
      <c r="C3814" s="249">
        <v>105.18041300311913</v>
      </c>
    </row>
    <row r="3815" spans="2:3" x14ac:dyDescent="0.75">
      <c r="B3815" s="250">
        <v>3752</v>
      </c>
      <c r="C3815" s="249">
        <v>90.941271120798888</v>
      </c>
    </row>
    <row r="3816" spans="2:3" x14ac:dyDescent="0.75">
      <c r="B3816" s="250">
        <v>3753</v>
      </c>
      <c r="C3816" s="249">
        <v>142.44644352536429</v>
      </c>
    </row>
    <row r="3817" spans="2:3" x14ac:dyDescent="0.75">
      <c r="B3817" s="250">
        <v>3754</v>
      </c>
      <c r="C3817" s="249">
        <v>102.05064256891195</v>
      </c>
    </row>
    <row r="3818" spans="2:3" x14ac:dyDescent="0.75">
      <c r="B3818" s="250">
        <v>3755</v>
      </c>
      <c r="C3818" s="249">
        <v>133.34441320873469</v>
      </c>
    </row>
    <row r="3819" spans="2:3" x14ac:dyDescent="0.75">
      <c r="B3819" s="250">
        <v>3756</v>
      </c>
      <c r="C3819" s="249">
        <v>151.77931277390078</v>
      </c>
    </row>
    <row r="3820" spans="2:3" x14ac:dyDescent="0.75">
      <c r="B3820" s="250">
        <v>3757</v>
      </c>
      <c r="C3820" s="249">
        <v>139.36796878066403</v>
      </c>
    </row>
    <row r="3821" spans="2:3" x14ac:dyDescent="0.75">
      <c r="B3821" s="250">
        <v>3758</v>
      </c>
      <c r="C3821" s="249">
        <v>108.45224778040055</v>
      </c>
    </row>
    <row r="3822" spans="2:3" x14ac:dyDescent="0.75">
      <c r="B3822" s="250">
        <v>3759</v>
      </c>
      <c r="C3822" s="249">
        <v>129.35442179768756</v>
      </c>
    </row>
    <row r="3823" spans="2:3" x14ac:dyDescent="0.75">
      <c r="B3823" s="250">
        <v>3760</v>
      </c>
      <c r="C3823" s="249">
        <v>81.090897813396268</v>
      </c>
    </row>
    <row r="3824" spans="2:3" x14ac:dyDescent="0.75">
      <c r="B3824" s="250">
        <v>3761</v>
      </c>
      <c r="C3824" s="249">
        <v>119.47283612362871</v>
      </c>
    </row>
    <row r="3825" spans="2:3" x14ac:dyDescent="0.75">
      <c r="B3825" s="250">
        <v>3762</v>
      </c>
      <c r="C3825" s="249">
        <v>94.27206049585844</v>
      </c>
    </row>
    <row r="3826" spans="2:3" x14ac:dyDescent="0.75">
      <c r="B3826" s="250">
        <v>3763</v>
      </c>
      <c r="C3826" s="249">
        <v>108.40331828955829</v>
      </c>
    </row>
    <row r="3827" spans="2:3" x14ac:dyDescent="0.75">
      <c r="B3827" s="250">
        <v>3764</v>
      </c>
      <c r="C3827" s="249">
        <v>147.5104722332658</v>
      </c>
    </row>
    <row r="3828" spans="2:3" x14ac:dyDescent="0.75">
      <c r="B3828" s="250">
        <v>3765</v>
      </c>
      <c r="C3828" s="249">
        <v>115.38207063567741</v>
      </c>
    </row>
    <row r="3829" spans="2:3" x14ac:dyDescent="0.75">
      <c r="B3829" s="250">
        <v>3766</v>
      </c>
      <c r="C3829" s="249">
        <v>131.8932376467512</v>
      </c>
    </row>
    <row r="3830" spans="2:3" x14ac:dyDescent="0.75">
      <c r="B3830" s="250">
        <v>3767</v>
      </c>
      <c r="C3830" s="249">
        <v>155.40385028227934</v>
      </c>
    </row>
    <row r="3831" spans="2:3" x14ac:dyDescent="0.75">
      <c r="B3831" s="250">
        <v>3768</v>
      </c>
      <c r="C3831" s="249">
        <v>152.7797578017354</v>
      </c>
    </row>
    <row r="3832" spans="2:3" x14ac:dyDescent="0.75">
      <c r="B3832" s="250">
        <v>3769</v>
      </c>
      <c r="C3832" s="249">
        <v>143.0628063139751</v>
      </c>
    </row>
    <row r="3833" spans="2:3" x14ac:dyDescent="0.75">
      <c r="B3833" s="250">
        <v>3770</v>
      </c>
      <c r="C3833" s="249">
        <v>51.868384391408199</v>
      </c>
    </row>
    <row r="3834" spans="2:3" x14ac:dyDescent="0.75">
      <c r="B3834" s="250">
        <v>3771</v>
      </c>
      <c r="C3834" s="249">
        <v>151.88728293655691</v>
      </c>
    </row>
    <row r="3835" spans="2:3" x14ac:dyDescent="0.75">
      <c r="B3835" s="250">
        <v>3772</v>
      </c>
      <c r="C3835" s="249">
        <v>174.58591227659497</v>
      </c>
    </row>
    <row r="3836" spans="2:3" x14ac:dyDescent="0.75">
      <c r="B3836" s="250">
        <v>3773</v>
      </c>
      <c r="C3836" s="249">
        <v>134.63609655820676</v>
      </c>
    </row>
    <row r="3837" spans="2:3" x14ac:dyDescent="0.75">
      <c r="B3837" s="250">
        <v>3774</v>
      </c>
      <c r="C3837" s="249">
        <v>97.559691654053267</v>
      </c>
    </row>
    <row r="3838" spans="2:3" x14ac:dyDescent="0.75">
      <c r="B3838" s="250">
        <v>3775</v>
      </c>
      <c r="C3838" s="249">
        <v>163.94241252730268</v>
      </c>
    </row>
    <row r="3839" spans="2:3" x14ac:dyDescent="0.75">
      <c r="B3839" s="250">
        <v>3776</v>
      </c>
      <c r="C3839" s="249">
        <v>87.369113768744683</v>
      </c>
    </row>
    <row r="3840" spans="2:3" x14ac:dyDescent="0.75">
      <c r="B3840" s="250">
        <v>3777</v>
      </c>
      <c r="C3840" s="249">
        <v>106.00611707800158</v>
      </c>
    </row>
    <row r="3841" spans="2:3" x14ac:dyDescent="0.75">
      <c r="B3841" s="250">
        <v>3778</v>
      </c>
      <c r="C3841" s="249">
        <v>135.65328497968196</v>
      </c>
    </row>
    <row r="3842" spans="2:3" x14ac:dyDescent="0.75">
      <c r="B3842" s="250">
        <v>3779</v>
      </c>
      <c r="C3842" s="249">
        <v>119.08698031125158</v>
      </c>
    </row>
    <row r="3843" spans="2:3" x14ac:dyDescent="0.75">
      <c r="B3843" s="250">
        <v>3780</v>
      </c>
      <c r="C3843" s="249">
        <v>134.26975993509285</v>
      </c>
    </row>
    <row r="3844" spans="2:3" x14ac:dyDescent="0.75">
      <c r="B3844" s="250">
        <v>3781</v>
      </c>
      <c r="C3844" s="249">
        <v>66.459885153957572</v>
      </c>
    </row>
    <row r="3845" spans="2:3" x14ac:dyDescent="0.75">
      <c r="B3845" s="250">
        <v>3782</v>
      </c>
      <c r="C3845" s="249">
        <v>74.452202881280058</v>
      </c>
    </row>
    <row r="3846" spans="2:3" x14ac:dyDescent="0.75">
      <c r="B3846" s="250">
        <v>3783</v>
      </c>
      <c r="C3846" s="249">
        <v>123.18991220637322</v>
      </c>
    </row>
    <row r="3847" spans="2:3" x14ac:dyDescent="0.75">
      <c r="B3847" s="250">
        <v>3784</v>
      </c>
      <c r="C3847" s="249">
        <v>139.29428009600977</v>
      </c>
    </row>
    <row r="3848" spans="2:3" x14ac:dyDescent="0.75">
      <c r="B3848" s="250">
        <v>3785</v>
      </c>
      <c r="C3848" s="249">
        <v>139.87428176992648</v>
      </c>
    </row>
    <row r="3849" spans="2:3" x14ac:dyDescent="0.75">
      <c r="B3849" s="250">
        <v>3786</v>
      </c>
      <c r="C3849" s="249">
        <v>84.529780754333572</v>
      </c>
    </row>
    <row r="3850" spans="2:3" x14ac:dyDescent="0.75">
      <c r="B3850" s="250">
        <v>3787</v>
      </c>
      <c r="C3850" s="249">
        <v>126.61483729422905</v>
      </c>
    </row>
    <row r="3851" spans="2:3" x14ac:dyDescent="0.75">
      <c r="B3851" s="250">
        <v>3788</v>
      </c>
      <c r="C3851" s="249">
        <v>119.98673396867335</v>
      </c>
    </row>
    <row r="3852" spans="2:3" x14ac:dyDescent="0.75">
      <c r="B3852" s="250">
        <v>3789</v>
      </c>
      <c r="C3852" s="249">
        <v>139.54302658330749</v>
      </c>
    </row>
    <row r="3853" spans="2:3" x14ac:dyDescent="0.75">
      <c r="B3853" s="250">
        <v>3790</v>
      </c>
      <c r="C3853" s="249">
        <v>148.1466899782057</v>
      </c>
    </row>
    <row r="3854" spans="2:3" x14ac:dyDescent="0.75">
      <c r="B3854" s="250">
        <v>3791</v>
      </c>
      <c r="C3854" s="249">
        <v>146.75567675708061</v>
      </c>
    </row>
    <row r="3855" spans="2:3" x14ac:dyDescent="0.75">
      <c r="B3855" s="250">
        <v>3792</v>
      </c>
      <c r="C3855" s="249">
        <v>105.29463421805843</v>
      </c>
    </row>
    <row r="3856" spans="2:3" x14ac:dyDescent="0.75">
      <c r="B3856" s="250">
        <v>3793</v>
      </c>
      <c r="C3856" s="249">
        <v>122.26633905384126</v>
      </c>
    </row>
    <row r="3857" spans="2:3" x14ac:dyDescent="0.75">
      <c r="B3857" s="250">
        <v>3794</v>
      </c>
      <c r="C3857" s="249">
        <v>146.64280346118969</v>
      </c>
    </row>
    <row r="3858" spans="2:3" x14ac:dyDescent="0.75">
      <c r="B3858" s="250">
        <v>3795</v>
      </c>
      <c r="C3858" s="249">
        <v>152.22324852599698</v>
      </c>
    </row>
    <row r="3859" spans="2:3" x14ac:dyDescent="0.75">
      <c r="B3859" s="250">
        <v>3796</v>
      </c>
      <c r="C3859" s="249">
        <v>128.50984356251024</v>
      </c>
    </row>
    <row r="3860" spans="2:3" x14ac:dyDescent="0.75">
      <c r="B3860" s="250">
        <v>3797</v>
      </c>
      <c r="C3860" s="249">
        <v>129.3361114732192</v>
      </c>
    </row>
    <row r="3861" spans="2:3" x14ac:dyDescent="0.75">
      <c r="B3861" s="250">
        <v>3798</v>
      </c>
      <c r="C3861" s="249">
        <v>112.91278265272683</v>
      </c>
    </row>
    <row r="3862" spans="2:3" x14ac:dyDescent="0.75">
      <c r="B3862" s="250">
        <v>3799</v>
      </c>
      <c r="C3862" s="249">
        <v>90.613883299707538</v>
      </c>
    </row>
    <row r="3863" spans="2:3" x14ac:dyDescent="0.75">
      <c r="B3863" s="250">
        <v>3800</v>
      </c>
      <c r="C3863" s="249">
        <v>140.48685408328808</v>
      </c>
    </row>
    <row r="3864" spans="2:3" x14ac:dyDescent="0.75">
      <c r="B3864" s="250">
        <v>3801</v>
      </c>
      <c r="C3864" s="249">
        <v>121.59740150219457</v>
      </c>
    </row>
    <row r="3865" spans="2:3" x14ac:dyDescent="0.75">
      <c r="B3865" s="250">
        <v>3802</v>
      </c>
      <c r="C3865" s="249">
        <v>92.932248738368386</v>
      </c>
    </row>
    <row r="3866" spans="2:3" x14ac:dyDescent="0.75">
      <c r="B3866" s="250">
        <v>3803</v>
      </c>
      <c r="C3866" s="249">
        <v>115.41631625644651</v>
      </c>
    </row>
    <row r="3867" spans="2:3" x14ac:dyDescent="0.75">
      <c r="B3867" s="250">
        <v>3804</v>
      </c>
      <c r="C3867" s="249">
        <v>117.00832071817972</v>
      </c>
    </row>
    <row r="3868" spans="2:3" x14ac:dyDescent="0.75">
      <c r="B3868" s="250">
        <v>3805</v>
      </c>
      <c r="C3868" s="249">
        <v>119.40973396244001</v>
      </c>
    </row>
    <row r="3869" spans="2:3" x14ac:dyDescent="0.75">
      <c r="B3869" s="250">
        <v>3806</v>
      </c>
      <c r="C3869" s="249">
        <v>137.92505757975687</v>
      </c>
    </row>
    <row r="3870" spans="2:3" x14ac:dyDescent="0.75">
      <c r="B3870" s="250">
        <v>3807</v>
      </c>
      <c r="C3870" s="249">
        <v>116.02219109532717</v>
      </c>
    </row>
    <row r="3871" spans="2:3" x14ac:dyDescent="0.75">
      <c r="B3871" s="250">
        <v>3808</v>
      </c>
      <c r="C3871" s="249">
        <v>139.53065507704525</v>
      </c>
    </row>
    <row r="3872" spans="2:3" x14ac:dyDescent="0.75">
      <c r="B3872" s="250">
        <v>3809</v>
      </c>
      <c r="C3872" s="249">
        <v>119.73352297210081</v>
      </c>
    </row>
    <row r="3873" spans="2:3" x14ac:dyDescent="0.75">
      <c r="B3873" s="250">
        <v>3810</v>
      </c>
      <c r="C3873" s="249">
        <v>143.32438547181684</v>
      </c>
    </row>
    <row r="3874" spans="2:3" x14ac:dyDescent="0.75">
      <c r="B3874" s="250">
        <v>3811</v>
      </c>
      <c r="C3874" s="249">
        <v>80.781500608701919</v>
      </c>
    </row>
    <row r="3875" spans="2:3" x14ac:dyDescent="0.75">
      <c r="B3875" s="250">
        <v>3812</v>
      </c>
      <c r="C3875" s="249">
        <v>144.17538230661717</v>
      </c>
    </row>
    <row r="3876" spans="2:3" x14ac:dyDescent="0.75">
      <c r="B3876" s="250">
        <v>3813</v>
      </c>
      <c r="C3876" s="249">
        <v>146.43744849636045</v>
      </c>
    </row>
    <row r="3877" spans="2:3" x14ac:dyDescent="0.75">
      <c r="B3877" s="250">
        <v>3814</v>
      </c>
      <c r="C3877" s="249">
        <v>121.5818385376383</v>
      </c>
    </row>
    <row r="3878" spans="2:3" x14ac:dyDescent="0.75">
      <c r="B3878" s="250">
        <v>3815</v>
      </c>
      <c r="C3878" s="249">
        <v>136.98190897041027</v>
      </c>
    </row>
    <row r="3879" spans="2:3" x14ac:dyDescent="0.75">
      <c r="B3879" s="250">
        <v>3816</v>
      </c>
      <c r="C3879" s="249">
        <v>139.2102672735426</v>
      </c>
    </row>
    <row r="3880" spans="2:3" x14ac:dyDescent="0.75">
      <c r="B3880" s="250">
        <v>3817</v>
      </c>
      <c r="C3880" s="249">
        <v>118.70974648913534</v>
      </c>
    </row>
    <row r="3881" spans="2:3" x14ac:dyDescent="0.75">
      <c r="B3881" s="250">
        <v>3818</v>
      </c>
      <c r="C3881" s="249">
        <v>63.07452366153602</v>
      </c>
    </row>
    <row r="3882" spans="2:3" x14ac:dyDescent="0.75">
      <c r="B3882" s="250">
        <v>3819</v>
      </c>
      <c r="C3882" s="249">
        <v>107.82379103139672</v>
      </c>
    </row>
    <row r="3883" spans="2:3" x14ac:dyDescent="0.75">
      <c r="B3883" s="250">
        <v>3820</v>
      </c>
      <c r="C3883" s="249">
        <v>90.279502677354884</v>
      </c>
    </row>
    <row r="3884" spans="2:3" x14ac:dyDescent="0.75">
      <c r="B3884" s="250">
        <v>3821</v>
      </c>
      <c r="C3884" s="249">
        <v>109.77186048875622</v>
      </c>
    </row>
    <row r="3885" spans="2:3" x14ac:dyDescent="0.75">
      <c r="B3885" s="250">
        <v>3822</v>
      </c>
      <c r="C3885" s="249">
        <v>146.17573583357134</v>
      </c>
    </row>
    <row r="3886" spans="2:3" x14ac:dyDescent="0.75">
      <c r="B3886" s="250">
        <v>3823</v>
      </c>
      <c r="C3886" s="249">
        <v>146.93573106326684</v>
      </c>
    </row>
    <row r="3887" spans="2:3" x14ac:dyDescent="0.75">
      <c r="B3887" s="250">
        <v>3824</v>
      </c>
      <c r="C3887" s="249">
        <v>129.36518995480156</v>
      </c>
    </row>
    <row r="3888" spans="2:3" x14ac:dyDescent="0.75">
      <c r="B3888" s="250">
        <v>3825</v>
      </c>
      <c r="C3888" s="249">
        <v>132.78175830838677</v>
      </c>
    </row>
    <row r="3889" spans="2:3" x14ac:dyDescent="0.75">
      <c r="B3889" s="250">
        <v>3826</v>
      </c>
      <c r="C3889" s="249">
        <v>103.75183126750434</v>
      </c>
    </row>
    <row r="3890" spans="2:3" x14ac:dyDescent="0.75">
      <c r="B3890" s="250">
        <v>3827</v>
      </c>
      <c r="C3890" s="249">
        <v>136.28905402233752</v>
      </c>
    </row>
    <row r="3891" spans="2:3" x14ac:dyDescent="0.75">
      <c r="B3891" s="250">
        <v>3828</v>
      </c>
      <c r="C3891" s="249">
        <v>126.66493793582525</v>
      </c>
    </row>
    <row r="3892" spans="2:3" x14ac:dyDescent="0.75">
      <c r="B3892" s="250">
        <v>3829</v>
      </c>
      <c r="C3892" s="249">
        <v>121.18139084089321</v>
      </c>
    </row>
    <row r="3893" spans="2:3" x14ac:dyDescent="0.75">
      <c r="B3893" s="250">
        <v>3830</v>
      </c>
      <c r="C3893" s="249">
        <v>130.06138886961816</v>
      </c>
    </row>
    <row r="3894" spans="2:3" x14ac:dyDescent="0.75">
      <c r="B3894" s="250">
        <v>3831</v>
      </c>
      <c r="C3894" s="249">
        <v>137.49569225797785</v>
      </c>
    </row>
    <row r="3895" spans="2:3" x14ac:dyDescent="0.75">
      <c r="B3895" s="250">
        <v>3832</v>
      </c>
      <c r="C3895" s="249">
        <v>117.6911736466396</v>
      </c>
    </row>
    <row r="3896" spans="2:3" x14ac:dyDescent="0.75">
      <c r="B3896" s="250">
        <v>3833</v>
      </c>
      <c r="C3896" s="249">
        <v>90.67971064948361</v>
      </c>
    </row>
    <row r="3897" spans="2:3" x14ac:dyDescent="0.75">
      <c r="B3897" s="250">
        <v>3834</v>
      </c>
      <c r="C3897" s="249">
        <v>108.31344949522835</v>
      </c>
    </row>
    <row r="3898" spans="2:3" x14ac:dyDescent="0.75">
      <c r="B3898" s="250">
        <v>3835</v>
      </c>
      <c r="C3898" s="249">
        <v>108.81811284441932</v>
      </c>
    </row>
    <row r="3899" spans="2:3" x14ac:dyDescent="0.75">
      <c r="B3899" s="250">
        <v>3836</v>
      </c>
      <c r="C3899" s="249">
        <v>148.05476347822886</v>
      </c>
    </row>
    <row r="3900" spans="2:3" x14ac:dyDescent="0.75">
      <c r="B3900" s="250">
        <v>3837</v>
      </c>
      <c r="C3900" s="249">
        <v>115.82175515188881</v>
      </c>
    </row>
    <row r="3901" spans="2:3" x14ac:dyDescent="0.75">
      <c r="B3901" s="250">
        <v>3838</v>
      </c>
      <c r="C3901" s="249">
        <v>72.684408883122572</v>
      </c>
    </row>
    <row r="3902" spans="2:3" x14ac:dyDescent="0.75">
      <c r="B3902" s="250">
        <v>3839</v>
      </c>
      <c r="C3902" s="249">
        <v>116.2151293187479</v>
      </c>
    </row>
    <row r="3903" spans="2:3" x14ac:dyDescent="0.75">
      <c r="B3903" s="250">
        <v>3840</v>
      </c>
      <c r="C3903" s="249">
        <v>134.41627214730488</v>
      </c>
    </row>
    <row r="3904" spans="2:3" x14ac:dyDescent="0.75">
      <c r="B3904" s="250">
        <v>3841</v>
      </c>
      <c r="C3904" s="249">
        <v>129.43141610661436</v>
      </c>
    </row>
    <row r="3905" spans="2:3" x14ac:dyDescent="0.75">
      <c r="B3905" s="250">
        <v>3842</v>
      </c>
      <c r="C3905" s="249">
        <v>87.886857422434502</v>
      </c>
    </row>
    <row r="3906" spans="2:3" x14ac:dyDescent="0.75">
      <c r="B3906" s="250">
        <v>3843</v>
      </c>
      <c r="C3906" s="249">
        <v>165.93739950985287</v>
      </c>
    </row>
    <row r="3907" spans="2:3" x14ac:dyDescent="0.75">
      <c r="B3907" s="250">
        <v>3844</v>
      </c>
      <c r="C3907" s="249">
        <v>106.20850494835963</v>
      </c>
    </row>
    <row r="3908" spans="2:3" x14ac:dyDescent="0.75">
      <c r="B3908" s="250">
        <v>3845</v>
      </c>
      <c r="C3908" s="249">
        <v>132.41286927856248</v>
      </c>
    </row>
    <row r="3909" spans="2:3" x14ac:dyDescent="0.75">
      <c r="B3909" s="250">
        <v>3846</v>
      </c>
      <c r="C3909" s="249">
        <v>94.782437941666075</v>
      </c>
    </row>
    <row r="3910" spans="2:3" x14ac:dyDescent="0.75">
      <c r="B3910" s="250">
        <v>3847</v>
      </c>
      <c r="C3910" s="249">
        <v>123.99777777816897</v>
      </c>
    </row>
    <row r="3911" spans="2:3" x14ac:dyDescent="0.75">
      <c r="B3911" s="250">
        <v>3848</v>
      </c>
      <c r="C3911" s="249">
        <v>114.90428278925297</v>
      </c>
    </row>
    <row r="3912" spans="2:3" x14ac:dyDescent="0.75">
      <c r="B3912" s="250">
        <v>3849</v>
      </c>
      <c r="C3912" s="249">
        <v>99.60879491278979</v>
      </c>
    </row>
    <row r="3913" spans="2:3" x14ac:dyDescent="0.75">
      <c r="B3913" s="250">
        <v>3850</v>
      </c>
      <c r="C3913" s="249">
        <v>146.08166676565565</v>
      </c>
    </row>
    <row r="3914" spans="2:3" x14ac:dyDescent="0.75">
      <c r="B3914" s="250">
        <v>3851</v>
      </c>
      <c r="C3914" s="249">
        <v>150.64389979926705</v>
      </c>
    </row>
    <row r="3915" spans="2:3" x14ac:dyDescent="0.75">
      <c r="B3915" s="250">
        <v>3852</v>
      </c>
      <c r="C3915" s="249">
        <v>139.55641012238769</v>
      </c>
    </row>
    <row r="3916" spans="2:3" x14ac:dyDescent="0.75">
      <c r="B3916" s="250">
        <v>3853</v>
      </c>
      <c r="C3916" s="249">
        <v>132.64664455257551</v>
      </c>
    </row>
    <row r="3917" spans="2:3" x14ac:dyDescent="0.75">
      <c r="B3917" s="250">
        <v>3854</v>
      </c>
      <c r="C3917" s="249">
        <v>98.452398384131868</v>
      </c>
    </row>
    <row r="3918" spans="2:3" x14ac:dyDescent="0.75">
      <c r="B3918" s="250">
        <v>3855</v>
      </c>
      <c r="C3918" s="249">
        <v>103.49669206755654</v>
      </c>
    </row>
    <row r="3919" spans="2:3" x14ac:dyDescent="0.75">
      <c r="B3919" s="250">
        <v>3856</v>
      </c>
      <c r="C3919" s="249">
        <v>118.95180937831336</v>
      </c>
    </row>
    <row r="3920" spans="2:3" x14ac:dyDescent="0.75">
      <c r="B3920" s="250">
        <v>3857</v>
      </c>
      <c r="C3920" s="249">
        <v>136.70439790263686</v>
      </c>
    </row>
    <row r="3921" spans="2:3" x14ac:dyDescent="0.75">
      <c r="B3921" s="250">
        <v>3858</v>
      </c>
      <c r="C3921" s="249">
        <v>138.02837270598559</v>
      </c>
    </row>
    <row r="3922" spans="2:3" x14ac:dyDescent="0.75">
      <c r="B3922" s="250">
        <v>3859</v>
      </c>
      <c r="C3922" s="249">
        <v>145.47176652779604</v>
      </c>
    </row>
    <row r="3923" spans="2:3" x14ac:dyDescent="0.75">
      <c r="B3923" s="250">
        <v>3860</v>
      </c>
      <c r="C3923" s="249">
        <v>132.56750060619524</v>
      </c>
    </row>
    <row r="3924" spans="2:3" x14ac:dyDescent="0.75">
      <c r="B3924" s="250">
        <v>3861</v>
      </c>
      <c r="C3924" s="249">
        <v>141.08077449768248</v>
      </c>
    </row>
    <row r="3925" spans="2:3" x14ac:dyDescent="0.75">
      <c r="B3925" s="250">
        <v>3862</v>
      </c>
      <c r="C3925" s="249">
        <v>128.55937878822974</v>
      </c>
    </row>
    <row r="3926" spans="2:3" x14ac:dyDescent="0.75">
      <c r="B3926" s="250">
        <v>3863</v>
      </c>
      <c r="C3926" s="249">
        <v>84.175800435567595</v>
      </c>
    </row>
    <row r="3927" spans="2:3" x14ac:dyDescent="0.75">
      <c r="B3927" s="250">
        <v>3864</v>
      </c>
      <c r="C3927" s="249">
        <v>101.1544645236107</v>
      </c>
    </row>
    <row r="3928" spans="2:3" x14ac:dyDescent="0.75">
      <c r="B3928" s="250">
        <v>3865</v>
      </c>
      <c r="C3928" s="249">
        <v>170.84960841942029</v>
      </c>
    </row>
    <row r="3929" spans="2:3" x14ac:dyDescent="0.75">
      <c r="B3929" s="250">
        <v>3866</v>
      </c>
      <c r="C3929" s="249">
        <v>136.67600733641689</v>
      </c>
    </row>
    <row r="3930" spans="2:3" x14ac:dyDescent="0.75">
      <c r="B3930" s="250">
        <v>3867</v>
      </c>
      <c r="C3930" s="249">
        <v>126.26828575528603</v>
      </c>
    </row>
    <row r="3931" spans="2:3" x14ac:dyDescent="0.75">
      <c r="B3931" s="250">
        <v>3868</v>
      </c>
      <c r="C3931" s="249">
        <v>159.54526854549701</v>
      </c>
    </row>
    <row r="3932" spans="2:3" x14ac:dyDescent="0.75">
      <c r="B3932" s="250">
        <v>3869</v>
      </c>
      <c r="C3932" s="249">
        <v>125.92192012789346</v>
      </c>
    </row>
    <row r="3933" spans="2:3" x14ac:dyDescent="0.75">
      <c r="B3933" s="250">
        <v>3870</v>
      </c>
      <c r="C3933" s="249">
        <v>76.355206545440325</v>
      </c>
    </row>
    <row r="3934" spans="2:3" x14ac:dyDescent="0.75">
      <c r="B3934" s="250">
        <v>3871</v>
      </c>
      <c r="C3934" s="249">
        <v>102.42530067827295</v>
      </c>
    </row>
    <row r="3935" spans="2:3" x14ac:dyDescent="0.75">
      <c r="B3935" s="250">
        <v>3872</v>
      </c>
      <c r="C3935" s="249">
        <v>136.46234202225099</v>
      </c>
    </row>
    <row r="3936" spans="2:3" x14ac:dyDescent="0.75">
      <c r="B3936" s="250">
        <v>3873</v>
      </c>
      <c r="C3936" s="249">
        <v>106.82769486950198</v>
      </c>
    </row>
    <row r="3937" spans="2:3" x14ac:dyDescent="0.75">
      <c r="B3937" s="250">
        <v>3874</v>
      </c>
      <c r="C3937" s="249">
        <v>132.58111834985928</v>
      </c>
    </row>
    <row r="3938" spans="2:3" x14ac:dyDescent="0.75">
      <c r="B3938" s="250">
        <v>3875</v>
      </c>
      <c r="C3938" s="249">
        <v>111.65018135863303</v>
      </c>
    </row>
    <row r="3939" spans="2:3" x14ac:dyDescent="0.75">
      <c r="B3939" s="250">
        <v>3876</v>
      </c>
      <c r="C3939" s="249">
        <v>144.41404408196331</v>
      </c>
    </row>
    <row r="3940" spans="2:3" x14ac:dyDescent="0.75">
      <c r="B3940" s="250">
        <v>3877</v>
      </c>
      <c r="C3940" s="249">
        <v>106.17149435330516</v>
      </c>
    </row>
    <row r="3941" spans="2:3" x14ac:dyDescent="0.75">
      <c r="B3941" s="250">
        <v>3878</v>
      </c>
      <c r="C3941" s="249">
        <v>97.640408197760934</v>
      </c>
    </row>
    <row r="3942" spans="2:3" x14ac:dyDescent="0.75">
      <c r="B3942" s="250">
        <v>3879</v>
      </c>
      <c r="C3942" s="249">
        <v>117.06804606217895</v>
      </c>
    </row>
    <row r="3943" spans="2:3" x14ac:dyDescent="0.75">
      <c r="B3943" s="250">
        <v>3880</v>
      </c>
      <c r="C3943" s="249">
        <v>72.170588136654274</v>
      </c>
    </row>
    <row r="3944" spans="2:3" x14ac:dyDescent="0.75">
      <c r="B3944" s="250">
        <v>3881</v>
      </c>
      <c r="C3944" s="249">
        <v>148.08028675659671</v>
      </c>
    </row>
    <row r="3945" spans="2:3" x14ac:dyDescent="0.75">
      <c r="B3945" s="250">
        <v>3882</v>
      </c>
      <c r="C3945" s="249">
        <v>154.24828455432677</v>
      </c>
    </row>
    <row r="3946" spans="2:3" x14ac:dyDescent="0.75">
      <c r="B3946" s="250">
        <v>3883</v>
      </c>
      <c r="C3946" s="249">
        <v>163.52591325754673</v>
      </c>
    </row>
    <row r="3947" spans="2:3" x14ac:dyDescent="0.75">
      <c r="B3947" s="250">
        <v>3884</v>
      </c>
      <c r="C3947" s="249">
        <v>107.66593106769341</v>
      </c>
    </row>
    <row r="3948" spans="2:3" x14ac:dyDescent="0.75">
      <c r="B3948" s="250">
        <v>3885</v>
      </c>
      <c r="C3948" s="249">
        <v>143.17550927146385</v>
      </c>
    </row>
    <row r="3949" spans="2:3" x14ac:dyDescent="0.75">
      <c r="B3949" s="250">
        <v>3886</v>
      </c>
      <c r="C3949" s="249">
        <v>126.34089654606535</v>
      </c>
    </row>
    <row r="3950" spans="2:3" x14ac:dyDescent="0.75">
      <c r="B3950" s="250">
        <v>3887</v>
      </c>
      <c r="C3950" s="249">
        <v>133.74880021359508</v>
      </c>
    </row>
    <row r="3951" spans="2:3" x14ac:dyDescent="0.75">
      <c r="B3951" s="250">
        <v>3888</v>
      </c>
      <c r="C3951" s="249">
        <v>118.62003526432446</v>
      </c>
    </row>
    <row r="3952" spans="2:3" x14ac:dyDescent="0.75">
      <c r="B3952" s="250">
        <v>3889</v>
      </c>
      <c r="C3952" s="249">
        <v>118.60184360002607</v>
      </c>
    </row>
    <row r="3953" spans="2:3" x14ac:dyDescent="0.75">
      <c r="B3953" s="250">
        <v>3890</v>
      </c>
      <c r="C3953" s="249">
        <v>167.23522319578154</v>
      </c>
    </row>
    <row r="3954" spans="2:3" x14ac:dyDescent="0.75">
      <c r="B3954" s="250">
        <v>3891</v>
      </c>
      <c r="C3954" s="249">
        <v>113.06814685864276</v>
      </c>
    </row>
    <row r="3955" spans="2:3" x14ac:dyDescent="0.75">
      <c r="B3955" s="250">
        <v>3892</v>
      </c>
      <c r="C3955" s="249">
        <v>86.014548546677233</v>
      </c>
    </row>
    <row r="3956" spans="2:3" x14ac:dyDescent="0.75">
      <c r="B3956" s="250">
        <v>3893</v>
      </c>
      <c r="C3956" s="249">
        <v>117.42251785138195</v>
      </c>
    </row>
    <row r="3957" spans="2:3" x14ac:dyDescent="0.75">
      <c r="B3957" s="250">
        <v>3894</v>
      </c>
      <c r="C3957" s="249">
        <v>154.7512801050774</v>
      </c>
    </row>
    <row r="3958" spans="2:3" x14ac:dyDescent="0.75">
      <c r="B3958" s="250">
        <v>3895</v>
      </c>
      <c r="C3958" s="249">
        <v>158.59034267659288</v>
      </c>
    </row>
    <row r="3959" spans="2:3" x14ac:dyDescent="0.75">
      <c r="B3959" s="250">
        <v>3896</v>
      </c>
      <c r="C3959" s="249">
        <v>138.87592196571543</v>
      </c>
    </row>
    <row r="3960" spans="2:3" x14ac:dyDescent="0.75">
      <c r="B3960" s="250">
        <v>3897</v>
      </c>
      <c r="C3960" s="249">
        <v>124.180177986481</v>
      </c>
    </row>
    <row r="3961" spans="2:3" x14ac:dyDescent="0.75">
      <c r="B3961" s="250">
        <v>3898</v>
      </c>
      <c r="C3961" s="249">
        <v>99.266089822161121</v>
      </c>
    </row>
    <row r="3962" spans="2:3" x14ac:dyDescent="0.75">
      <c r="B3962" s="250">
        <v>3899</v>
      </c>
      <c r="C3962" s="249">
        <v>114.71488567167725</v>
      </c>
    </row>
    <row r="3963" spans="2:3" x14ac:dyDescent="0.75">
      <c r="B3963" s="250">
        <v>3900</v>
      </c>
      <c r="C3963" s="249">
        <v>141.70189948747105</v>
      </c>
    </row>
    <row r="3964" spans="2:3" x14ac:dyDescent="0.75">
      <c r="B3964" s="250">
        <v>3901</v>
      </c>
      <c r="C3964" s="249">
        <v>104.52080717409058</v>
      </c>
    </row>
    <row r="3965" spans="2:3" x14ac:dyDescent="0.75">
      <c r="B3965" s="250">
        <v>3902</v>
      </c>
      <c r="C3965" s="249">
        <v>155.3135152218623</v>
      </c>
    </row>
    <row r="3966" spans="2:3" x14ac:dyDescent="0.75">
      <c r="B3966" s="250">
        <v>3903</v>
      </c>
      <c r="C3966" s="249">
        <v>86.246590328015486</v>
      </c>
    </row>
    <row r="3967" spans="2:3" x14ac:dyDescent="0.75">
      <c r="B3967" s="250">
        <v>3904</v>
      </c>
      <c r="C3967" s="249">
        <v>113.8715425019308</v>
      </c>
    </row>
    <row r="3968" spans="2:3" x14ac:dyDescent="0.75">
      <c r="B3968" s="250">
        <v>3905</v>
      </c>
      <c r="C3968" s="249">
        <v>112.03868011070541</v>
      </c>
    </row>
    <row r="3969" spans="2:3" x14ac:dyDescent="0.75">
      <c r="B3969" s="250">
        <v>3906</v>
      </c>
      <c r="C3969" s="249">
        <v>99.153487240455775</v>
      </c>
    </row>
    <row r="3970" spans="2:3" x14ac:dyDescent="0.75">
      <c r="B3970" s="250">
        <v>3907</v>
      </c>
      <c r="C3970" s="249">
        <v>128.1599852897279</v>
      </c>
    </row>
    <row r="3971" spans="2:3" x14ac:dyDescent="0.75">
      <c r="B3971" s="250">
        <v>3908</v>
      </c>
      <c r="C3971" s="249">
        <v>147.30082112581488</v>
      </c>
    </row>
    <row r="3972" spans="2:3" x14ac:dyDescent="0.75">
      <c r="B3972" s="250">
        <v>3909</v>
      </c>
      <c r="C3972" s="249">
        <v>79.058220421610031</v>
      </c>
    </row>
    <row r="3973" spans="2:3" x14ac:dyDescent="0.75">
      <c r="B3973" s="250">
        <v>3910</v>
      </c>
      <c r="C3973" s="249">
        <v>126.54709303043258</v>
      </c>
    </row>
    <row r="3974" spans="2:3" x14ac:dyDescent="0.75">
      <c r="B3974" s="250">
        <v>3911</v>
      </c>
      <c r="C3974" s="249">
        <v>82.392271008895477</v>
      </c>
    </row>
    <row r="3975" spans="2:3" x14ac:dyDescent="0.75">
      <c r="B3975" s="250">
        <v>3912</v>
      </c>
      <c r="C3975" s="249">
        <v>117.4162295906619</v>
      </c>
    </row>
    <row r="3976" spans="2:3" x14ac:dyDescent="0.75">
      <c r="B3976" s="250">
        <v>3913</v>
      </c>
      <c r="C3976" s="249">
        <v>113.7506101537943</v>
      </c>
    </row>
    <row r="3977" spans="2:3" x14ac:dyDescent="0.75">
      <c r="B3977" s="250">
        <v>3914</v>
      </c>
      <c r="C3977" s="249">
        <v>103.26236164007987</v>
      </c>
    </row>
    <row r="3978" spans="2:3" x14ac:dyDescent="0.75">
      <c r="B3978" s="250">
        <v>3915</v>
      </c>
      <c r="C3978" s="249">
        <v>115.36116499880453</v>
      </c>
    </row>
    <row r="3979" spans="2:3" x14ac:dyDescent="0.75">
      <c r="B3979" s="250">
        <v>3916</v>
      </c>
      <c r="C3979" s="249">
        <v>179.38207690950617</v>
      </c>
    </row>
    <row r="3980" spans="2:3" x14ac:dyDescent="0.75">
      <c r="B3980" s="250">
        <v>3917</v>
      </c>
      <c r="C3980" s="249">
        <v>144.32456553635842</v>
      </c>
    </row>
    <row r="3981" spans="2:3" x14ac:dyDescent="0.75">
      <c r="B3981" s="250">
        <v>3918</v>
      </c>
      <c r="C3981" s="249">
        <v>122.71024563740283</v>
      </c>
    </row>
    <row r="3982" spans="2:3" x14ac:dyDescent="0.75">
      <c r="B3982" s="250">
        <v>3919</v>
      </c>
      <c r="C3982" s="249">
        <v>96.65061755083147</v>
      </c>
    </row>
    <row r="3983" spans="2:3" x14ac:dyDescent="0.75">
      <c r="B3983" s="250">
        <v>3920</v>
      </c>
      <c r="C3983" s="249">
        <v>114.63730694750174</v>
      </c>
    </row>
    <row r="3984" spans="2:3" x14ac:dyDescent="0.75">
      <c r="B3984" s="250">
        <v>3921</v>
      </c>
      <c r="C3984" s="249">
        <v>152.71802686772605</v>
      </c>
    </row>
    <row r="3985" spans="2:3" x14ac:dyDescent="0.75">
      <c r="B3985" s="250">
        <v>3922</v>
      </c>
      <c r="C3985" s="249">
        <v>142.65334438362575</v>
      </c>
    </row>
    <row r="3986" spans="2:3" x14ac:dyDescent="0.75">
      <c r="B3986" s="250">
        <v>3923</v>
      </c>
      <c r="C3986" s="249">
        <v>95.823964211786603</v>
      </c>
    </row>
    <row r="3987" spans="2:3" x14ac:dyDescent="0.75">
      <c r="B3987" s="250">
        <v>3924</v>
      </c>
      <c r="C3987" s="249">
        <v>144.7550498120269</v>
      </c>
    </row>
    <row r="3988" spans="2:3" x14ac:dyDescent="0.75">
      <c r="B3988" s="250">
        <v>3925</v>
      </c>
      <c r="C3988" s="249">
        <v>147.29784326579147</v>
      </c>
    </row>
    <row r="3989" spans="2:3" x14ac:dyDescent="0.75">
      <c r="B3989" s="250">
        <v>3926</v>
      </c>
      <c r="C3989" s="249">
        <v>126.64088651469392</v>
      </c>
    </row>
    <row r="3990" spans="2:3" x14ac:dyDescent="0.75">
      <c r="B3990" s="250">
        <v>3927</v>
      </c>
      <c r="C3990" s="249">
        <v>104.08146755154527</v>
      </c>
    </row>
    <row r="3991" spans="2:3" x14ac:dyDescent="0.75">
      <c r="B3991" s="250">
        <v>3928</v>
      </c>
      <c r="C3991" s="249">
        <v>94.69147645754245</v>
      </c>
    </row>
    <row r="3992" spans="2:3" x14ac:dyDescent="0.75">
      <c r="B3992" s="250">
        <v>3929</v>
      </c>
      <c r="C3992" s="249">
        <v>130.68394379711648</v>
      </c>
    </row>
    <row r="3993" spans="2:3" x14ac:dyDescent="0.75">
      <c r="B3993" s="250">
        <v>3930</v>
      </c>
      <c r="C3993" s="249">
        <v>110.29899412041878</v>
      </c>
    </row>
    <row r="3994" spans="2:3" x14ac:dyDescent="0.75">
      <c r="B3994" s="250">
        <v>3931</v>
      </c>
      <c r="C3994" s="249">
        <v>117.82169461913492</v>
      </c>
    </row>
    <row r="3995" spans="2:3" x14ac:dyDescent="0.75">
      <c r="B3995" s="250">
        <v>3932</v>
      </c>
      <c r="C3995" s="249">
        <v>134.55271540617517</v>
      </c>
    </row>
    <row r="3996" spans="2:3" x14ac:dyDescent="0.75">
      <c r="B3996" s="250">
        <v>3933</v>
      </c>
      <c r="C3996" s="249">
        <v>107.0554205058535</v>
      </c>
    </row>
    <row r="3997" spans="2:3" x14ac:dyDescent="0.75">
      <c r="B3997" s="250">
        <v>3934</v>
      </c>
      <c r="C3997" s="249">
        <v>56.625002660301099</v>
      </c>
    </row>
    <row r="3998" spans="2:3" x14ac:dyDescent="0.75">
      <c r="B3998" s="250">
        <v>3935</v>
      </c>
      <c r="C3998" s="249">
        <v>138.0252022285899</v>
      </c>
    </row>
    <row r="3999" spans="2:3" x14ac:dyDescent="0.75">
      <c r="B3999" s="250">
        <v>3936</v>
      </c>
      <c r="C3999" s="249">
        <v>121.98143272134959</v>
      </c>
    </row>
    <row r="4000" spans="2:3" x14ac:dyDescent="0.75">
      <c r="B4000" s="250">
        <v>3937</v>
      </c>
      <c r="C4000" s="249">
        <v>112.13584454974283</v>
      </c>
    </row>
    <row r="4001" spans="2:3" x14ac:dyDescent="0.75">
      <c r="B4001" s="250">
        <v>3938</v>
      </c>
      <c r="C4001" s="249">
        <v>110.51375181015794</v>
      </c>
    </row>
    <row r="4002" spans="2:3" x14ac:dyDescent="0.75">
      <c r="B4002" s="250">
        <v>3939</v>
      </c>
      <c r="C4002" s="249">
        <v>104.0819861584521</v>
      </c>
    </row>
    <row r="4003" spans="2:3" x14ac:dyDescent="0.75">
      <c r="B4003" s="250">
        <v>3940</v>
      </c>
      <c r="C4003" s="249">
        <v>111.21086381100451</v>
      </c>
    </row>
    <row r="4004" spans="2:3" x14ac:dyDescent="0.75">
      <c r="B4004" s="250">
        <v>3941</v>
      </c>
      <c r="C4004" s="249">
        <v>138.68271887466713</v>
      </c>
    </row>
    <row r="4005" spans="2:3" x14ac:dyDescent="0.75">
      <c r="B4005" s="250">
        <v>3942</v>
      </c>
      <c r="C4005" s="249">
        <v>126.55269848450708</v>
      </c>
    </row>
    <row r="4006" spans="2:3" x14ac:dyDescent="0.75">
      <c r="B4006" s="250">
        <v>3943</v>
      </c>
      <c r="C4006" s="249">
        <v>116.26455786130678</v>
      </c>
    </row>
    <row r="4007" spans="2:3" x14ac:dyDescent="0.75">
      <c r="B4007" s="250">
        <v>3944</v>
      </c>
      <c r="C4007" s="249">
        <v>123.61735634207567</v>
      </c>
    </row>
    <row r="4008" spans="2:3" x14ac:dyDescent="0.75">
      <c r="B4008" s="250">
        <v>3945</v>
      </c>
      <c r="C4008" s="249">
        <v>84.279587188424202</v>
      </c>
    </row>
    <row r="4009" spans="2:3" x14ac:dyDescent="0.75">
      <c r="B4009" s="250">
        <v>3946</v>
      </c>
      <c r="C4009" s="249">
        <v>85.257322058651738</v>
      </c>
    </row>
    <row r="4010" spans="2:3" x14ac:dyDescent="0.75">
      <c r="B4010" s="250">
        <v>3947</v>
      </c>
      <c r="C4010" s="249">
        <v>83.965755340115152</v>
      </c>
    </row>
    <row r="4011" spans="2:3" x14ac:dyDescent="0.75">
      <c r="B4011" s="250">
        <v>3948</v>
      </c>
      <c r="C4011" s="249">
        <v>108.62871736125581</v>
      </c>
    </row>
    <row r="4012" spans="2:3" x14ac:dyDescent="0.75">
      <c r="B4012" s="250">
        <v>3949</v>
      </c>
      <c r="C4012" s="249">
        <v>79.642095178338977</v>
      </c>
    </row>
    <row r="4013" spans="2:3" x14ac:dyDescent="0.75">
      <c r="B4013" s="250">
        <v>3950</v>
      </c>
      <c r="C4013" s="249">
        <v>151.686072231959</v>
      </c>
    </row>
    <row r="4014" spans="2:3" x14ac:dyDescent="0.75">
      <c r="B4014" s="250">
        <v>3951</v>
      </c>
      <c r="C4014" s="249">
        <v>92.208193705003168</v>
      </c>
    </row>
    <row r="4015" spans="2:3" x14ac:dyDescent="0.75">
      <c r="B4015" s="250">
        <v>3952</v>
      </c>
      <c r="C4015" s="249">
        <v>140.71787443599547</v>
      </c>
    </row>
    <row r="4016" spans="2:3" x14ac:dyDescent="0.75">
      <c r="B4016" s="250">
        <v>3953</v>
      </c>
      <c r="C4016" s="249">
        <v>120.44973773533418</v>
      </c>
    </row>
    <row r="4017" spans="2:3" x14ac:dyDescent="0.75">
      <c r="B4017" s="250">
        <v>3954</v>
      </c>
      <c r="C4017" s="249">
        <v>140.26965038251041</v>
      </c>
    </row>
    <row r="4018" spans="2:3" x14ac:dyDescent="0.75">
      <c r="B4018" s="250">
        <v>3955</v>
      </c>
      <c r="C4018" s="249">
        <v>175.09250027418778</v>
      </c>
    </row>
    <row r="4019" spans="2:3" x14ac:dyDescent="0.75">
      <c r="B4019" s="250">
        <v>3956</v>
      </c>
      <c r="C4019" s="249">
        <v>94.938582995474832</v>
      </c>
    </row>
    <row r="4020" spans="2:3" x14ac:dyDescent="0.75">
      <c r="B4020" s="250">
        <v>3957</v>
      </c>
      <c r="C4020" s="249">
        <v>75.443457087198382</v>
      </c>
    </row>
    <row r="4021" spans="2:3" x14ac:dyDescent="0.75">
      <c r="B4021" s="250">
        <v>3958</v>
      </c>
      <c r="C4021" s="249">
        <v>62.357982279729171</v>
      </c>
    </row>
    <row r="4022" spans="2:3" x14ac:dyDescent="0.75">
      <c r="B4022" s="250">
        <v>3959</v>
      </c>
      <c r="C4022" s="249">
        <v>115.58978651752012</v>
      </c>
    </row>
    <row r="4023" spans="2:3" x14ac:dyDescent="0.75">
      <c r="B4023" s="250">
        <v>3960</v>
      </c>
      <c r="C4023" s="249">
        <v>129.12774975148344</v>
      </c>
    </row>
    <row r="4024" spans="2:3" x14ac:dyDescent="0.75">
      <c r="B4024" s="250">
        <v>3961</v>
      </c>
      <c r="C4024" s="249">
        <v>91.466788787785887</v>
      </c>
    </row>
    <row r="4025" spans="2:3" x14ac:dyDescent="0.75">
      <c r="B4025" s="250">
        <v>3962</v>
      </c>
      <c r="C4025" s="249">
        <v>82.574151663173723</v>
      </c>
    </row>
    <row r="4026" spans="2:3" x14ac:dyDescent="0.75">
      <c r="B4026" s="250">
        <v>3963</v>
      </c>
      <c r="C4026" s="249">
        <v>142.01266674098483</v>
      </c>
    </row>
    <row r="4027" spans="2:3" x14ac:dyDescent="0.75">
      <c r="B4027" s="250">
        <v>3964</v>
      </c>
      <c r="C4027" s="249">
        <v>126.5045128937866</v>
      </c>
    </row>
    <row r="4028" spans="2:3" x14ac:dyDescent="0.75">
      <c r="B4028" s="250">
        <v>3965</v>
      </c>
      <c r="C4028" s="249">
        <v>134.91618728142234</v>
      </c>
    </row>
    <row r="4029" spans="2:3" x14ac:dyDescent="0.75">
      <c r="B4029" s="250">
        <v>3966</v>
      </c>
      <c r="C4029" s="249">
        <v>91.672428603074636</v>
      </c>
    </row>
    <row r="4030" spans="2:3" x14ac:dyDescent="0.75">
      <c r="B4030" s="250">
        <v>3967</v>
      </c>
      <c r="C4030" s="249">
        <v>131.21602499429198</v>
      </c>
    </row>
    <row r="4031" spans="2:3" x14ac:dyDescent="0.75">
      <c r="B4031" s="250">
        <v>3968</v>
      </c>
      <c r="C4031" s="249">
        <v>147.67830331909795</v>
      </c>
    </row>
    <row r="4032" spans="2:3" x14ac:dyDescent="0.75">
      <c r="B4032" s="250">
        <v>3969</v>
      </c>
      <c r="C4032" s="249">
        <v>127.53905549265701</v>
      </c>
    </row>
    <row r="4033" spans="2:3" x14ac:dyDescent="0.75">
      <c r="B4033" s="250">
        <v>3970</v>
      </c>
      <c r="C4033" s="249">
        <v>138.8482284169537</v>
      </c>
    </row>
    <row r="4034" spans="2:3" x14ac:dyDescent="0.75">
      <c r="B4034" s="250">
        <v>3971</v>
      </c>
      <c r="C4034" s="249">
        <v>159.81643724547476</v>
      </c>
    </row>
    <row r="4035" spans="2:3" x14ac:dyDescent="0.75">
      <c r="B4035" s="250">
        <v>3972</v>
      </c>
      <c r="C4035" s="249">
        <v>103.83152168534428</v>
      </c>
    </row>
    <row r="4036" spans="2:3" x14ac:dyDescent="0.75">
      <c r="B4036" s="250">
        <v>3973</v>
      </c>
      <c r="C4036" s="249">
        <v>139.69833707088557</v>
      </c>
    </row>
    <row r="4037" spans="2:3" x14ac:dyDescent="0.75">
      <c r="B4037" s="250">
        <v>3974</v>
      </c>
      <c r="C4037" s="249">
        <v>154.40097792662522</v>
      </c>
    </row>
    <row r="4038" spans="2:3" x14ac:dyDescent="0.75">
      <c r="B4038" s="250">
        <v>3975</v>
      </c>
      <c r="C4038" s="249">
        <v>105.29101358375607</v>
      </c>
    </row>
    <row r="4039" spans="2:3" x14ac:dyDescent="0.75">
      <c r="B4039" s="250">
        <v>3976</v>
      </c>
      <c r="C4039" s="249">
        <v>135.92662706244565</v>
      </c>
    </row>
    <row r="4040" spans="2:3" x14ac:dyDescent="0.75">
      <c r="B4040" s="250">
        <v>3977</v>
      </c>
      <c r="C4040" s="249">
        <v>75.42564176157569</v>
      </c>
    </row>
    <row r="4041" spans="2:3" x14ac:dyDescent="0.75">
      <c r="B4041" s="250">
        <v>3978</v>
      </c>
      <c r="C4041" s="249">
        <v>70.394080155894812</v>
      </c>
    </row>
    <row r="4042" spans="2:3" x14ac:dyDescent="0.75">
      <c r="B4042" s="250">
        <v>3979</v>
      </c>
      <c r="C4042" s="249">
        <v>131.42042373106747</v>
      </c>
    </row>
    <row r="4043" spans="2:3" x14ac:dyDescent="0.75">
      <c r="B4043" s="250">
        <v>3980</v>
      </c>
      <c r="C4043" s="249">
        <v>146.03636075313142</v>
      </c>
    </row>
    <row r="4044" spans="2:3" x14ac:dyDescent="0.75">
      <c r="B4044" s="250">
        <v>3981</v>
      </c>
      <c r="C4044" s="249">
        <v>127.15699259826862</v>
      </c>
    </row>
    <row r="4045" spans="2:3" x14ac:dyDescent="0.75">
      <c r="B4045" s="250">
        <v>3982</v>
      </c>
      <c r="C4045" s="249">
        <v>142.89176709161805</v>
      </c>
    </row>
    <row r="4046" spans="2:3" x14ac:dyDescent="0.75">
      <c r="B4046" s="250">
        <v>3983</v>
      </c>
      <c r="C4046" s="249">
        <v>112.72293051670518</v>
      </c>
    </row>
    <row r="4047" spans="2:3" x14ac:dyDescent="0.75">
      <c r="B4047" s="250">
        <v>3984</v>
      </c>
      <c r="C4047" s="249">
        <v>114.34287850939319</v>
      </c>
    </row>
    <row r="4048" spans="2:3" x14ac:dyDescent="0.75">
      <c r="B4048" s="250">
        <v>3985</v>
      </c>
      <c r="C4048" s="249">
        <v>77.189535800161437</v>
      </c>
    </row>
    <row r="4049" spans="2:3" x14ac:dyDescent="0.75">
      <c r="B4049" s="250">
        <v>3986</v>
      </c>
      <c r="C4049" s="249">
        <v>117.60140333509393</v>
      </c>
    </row>
    <row r="4050" spans="2:3" x14ac:dyDescent="0.75">
      <c r="B4050" s="250">
        <v>3987</v>
      </c>
      <c r="C4050" s="249">
        <v>138.98207608693093</v>
      </c>
    </row>
    <row r="4051" spans="2:3" x14ac:dyDescent="0.75">
      <c r="B4051" s="250">
        <v>3988</v>
      </c>
      <c r="C4051" s="249">
        <v>132.47526981544391</v>
      </c>
    </row>
    <row r="4052" spans="2:3" x14ac:dyDescent="0.75">
      <c r="B4052" s="250">
        <v>3989</v>
      </c>
      <c r="C4052" s="249">
        <v>119.99737275391266</v>
      </c>
    </row>
    <row r="4053" spans="2:3" x14ac:dyDescent="0.75">
      <c r="B4053" s="250">
        <v>3990</v>
      </c>
      <c r="C4053" s="249">
        <v>69.719526814191653</v>
      </c>
    </row>
    <row r="4054" spans="2:3" x14ac:dyDescent="0.75">
      <c r="B4054" s="250">
        <v>3991</v>
      </c>
      <c r="C4054" s="249">
        <v>95.403011089096296</v>
      </c>
    </row>
    <row r="4055" spans="2:3" x14ac:dyDescent="0.75">
      <c r="B4055" s="250">
        <v>3992</v>
      </c>
      <c r="C4055" s="249">
        <v>138.72002531071365</v>
      </c>
    </row>
    <row r="4056" spans="2:3" x14ac:dyDescent="0.75">
      <c r="B4056" s="250">
        <v>3993</v>
      </c>
      <c r="C4056" s="249">
        <v>145.86236283962489</v>
      </c>
    </row>
    <row r="4057" spans="2:3" x14ac:dyDescent="0.75">
      <c r="B4057" s="250">
        <v>3994</v>
      </c>
      <c r="C4057" s="249">
        <v>90.712694538744643</v>
      </c>
    </row>
    <row r="4058" spans="2:3" x14ac:dyDescent="0.75">
      <c r="B4058" s="250">
        <v>3995</v>
      </c>
      <c r="C4058" s="249">
        <v>115.27002220825263</v>
      </c>
    </row>
    <row r="4059" spans="2:3" x14ac:dyDescent="0.75">
      <c r="B4059" s="250">
        <v>3996</v>
      </c>
      <c r="C4059" s="249">
        <v>155.79750961074697</v>
      </c>
    </row>
    <row r="4060" spans="2:3" x14ac:dyDescent="0.75">
      <c r="B4060" s="250">
        <v>3997</v>
      </c>
      <c r="C4060" s="249">
        <v>152.94756922387489</v>
      </c>
    </row>
    <row r="4061" spans="2:3" x14ac:dyDescent="0.75">
      <c r="B4061" s="250">
        <v>3998</v>
      </c>
      <c r="C4061" s="249">
        <v>125.04634184865783</v>
      </c>
    </row>
    <row r="4062" spans="2:3" x14ac:dyDescent="0.75">
      <c r="B4062" s="250">
        <v>3999</v>
      </c>
      <c r="C4062" s="249">
        <v>88.363498914495509</v>
      </c>
    </row>
    <row r="4063" spans="2:3" x14ac:dyDescent="0.75">
      <c r="B4063" s="250">
        <v>4000</v>
      </c>
      <c r="C4063" s="249">
        <v>104.70221854067437</v>
      </c>
    </row>
    <row r="4064" spans="2:3" x14ac:dyDescent="0.75">
      <c r="B4064" s="250">
        <v>4001</v>
      </c>
      <c r="C4064" s="249">
        <v>140.51415913918595</v>
      </c>
    </row>
    <row r="4065" spans="2:3" x14ac:dyDescent="0.75">
      <c r="B4065" s="250">
        <v>4002</v>
      </c>
      <c r="C4065" s="249">
        <v>119.04517745789306</v>
      </c>
    </row>
    <row r="4066" spans="2:3" x14ac:dyDescent="0.75">
      <c r="B4066" s="250">
        <v>4003</v>
      </c>
      <c r="C4066" s="249">
        <v>145.371836160833</v>
      </c>
    </row>
    <row r="4067" spans="2:3" x14ac:dyDescent="0.75">
      <c r="B4067" s="250">
        <v>4004</v>
      </c>
      <c r="C4067" s="249">
        <v>139.5222554891638</v>
      </c>
    </row>
    <row r="4068" spans="2:3" x14ac:dyDescent="0.75">
      <c r="B4068" s="250">
        <v>4005</v>
      </c>
      <c r="C4068" s="249">
        <v>93.369657976786598</v>
      </c>
    </row>
    <row r="4069" spans="2:3" x14ac:dyDescent="0.75">
      <c r="B4069" s="250">
        <v>4006</v>
      </c>
      <c r="C4069" s="249">
        <v>106.11888205727719</v>
      </c>
    </row>
    <row r="4070" spans="2:3" x14ac:dyDescent="0.75">
      <c r="B4070" s="250">
        <v>4007</v>
      </c>
      <c r="C4070" s="249">
        <v>145.85998024691065</v>
      </c>
    </row>
    <row r="4071" spans="2:3" x14ac:dyDescent="0.75">
      <c r="B4071" s="250">
        <v>4008</v>
      </c>
      <c r="C4071" s="249">
        <v>137.47587521468776</v>
      </c>
    </row>
    <row r="4072" spans="2:3" x14ac:dyDescent="0.75">
      <c r="B4072" s="250">
        <v>4009</v>
      </c>
      <c r="C4072" s="249">
        <v>126.8876782616061</v>
      </c>
    </row>
    <row r="4073" spans="2:3" x14ac:dyDescent="0.75">
      <c r="B4073" s="250">
        <v>4010</v>
      </c>
      <c r="C4073" s="249">
        <v>141.13057779332931</v>
      </c>
    </row>
    <row r="4074" spans="2:3" x14ac:dyDescent="0.75">
      <c r="B4074" s="250">
        <v>4011</v>
      </c>
      <c r="C4074" s="249">
        <v>152.87593959007336</v>
      </c>
    </row>
    <row r="4075" spans="2:3" x14ac:dyDescent="0.75">
      <c r="B4075" s="250">
        <v>4012</v>
      </c>
      <c r="C4075" s="249">
        <v>127.64646073533275</v>
      </c>
    </row>
    <row r="4076" spans="2:3" x14ac:dyDescent="0.75">
      <c r="B4076" s="250">
        <v>4013</v>
      </c>
      <c r="C4076" s="249">
        <v>98.283027984552675</v>
      </c>
    </row>
    <row r="4077" spans="2:3" x14ac:dyDescent="0.75">
      <c r="B4077" s="250">
        <v>4014</v>
      </c>
      <c r="C4077" s="249">
        <v>105.33512976908477</v>
      </c>
    </row>
    <row r="4078" spans="2:3" x14ac:dyDescent="0.75">
      <c r="B4078" s="250">
        <v>4015</v>
      </c>
      <c r="C4078" s="249">
        <v>90.570077387208698</v>
      </c>
    </row>
    <row r="4079" spans="2:3" x14ac:dyDescent="0.75">
      <c r="B4079" s="250">
        <v>4016</v>
      </c>
      <c r="C4079" s="249">
        <v>127.73862674722366</v>
      </c>
    </row>
    <row r="4080" spans="2:3" x14ac:dyDescent="0.75">
      <c r="B4080" s="250">
        <v>4017</v>
      </c>
      <c r="C4080" s="249">
        <v>157.38884571796046</v>
      </c>
    </row>
    <row r="4081" spans="2:3" x14ac:dyDescent="0.75">
      <c r="B4081" s="250">
        <v>4018</v>
      </c>
      <c r="C4081" s="249">
        <v>110.63018133591397</v>
      </c>
    </row>
    <row r="4082" spans="2:3" x14ac:dyDescent="0.75">
      <c r="B4082" s="250">
        <v>4019</v>
      </c>
      <c r="C4082" s="249">
        <v>175.59110125858382</v>
      </c>
    </row>
    <row r="4083" spans="2:3" x14ac:dyDescent="0.75">
      <c r="B4083" s="250">
        <v>4020</v>
      </c>
      <c r="C4083" s="249">
        <v>107.16382900936182</v>
      </c>
    </row>
    <row r="4084" spans="2:3" x14ac:dyDescent="0.75">
      <c r="B4084" s="250">
        <v>4021</v>
      </c>
      <c r="C4084" s="249">
        <v>112.83561925756567</v>
      </c>
    </row>
    <row r="4085" spans="2:3" x14ac:dyDescent="0.75">
      <c r="B4085" s="250">
        <v>4022</v>
      </c>
      <c r="C4085" s="249">
        <v>134.28674065429882</v>
      </c>
    </row>
    <row r="4086" spans="2:3" x14ac:dyDescent="0.75">
      <c r="B4086" s="250">
        <v>4023</v>
      </c>
      <c r="C4086" s="249">
        <v>159.79990254066382</v>
      </c>
    </row>
    <row r="4087" spans="2:3" x14ac:dyDescent="0.75">
      <c r="B4087" s="250">
        <v>4024</v>
      </c>
      <c r="C4087" s="249">
        <v>105.47688039980675</v>
      </c>
    </row>
    <row r="4088" spans="2:3" x14ac:dyDescent="0.75">
      <c r="B4088" s="250">
        <v>4025</v>
      </c>
      <c r="C4088" s="249">
        <v>130.81737499115562</v>
      </c>
    </row>
    <row r="4089" spans="2:3" x14ac:dyDescent="0.75">
      <c r="B4089" s="250">
        <v>4026</v>
      </c>
      <c r="C4089" s="249">
        <v>114.2974564619502</v>
      </c>
    </row>
    <row r="4090" spans="2:3" x14ac:dyDescent="0.75">
      <c r="B4090" s="250">
        <v>4027</v>
      </c>
      <c r="C4090" s="249">
        <v>173.7170763202077</v>
      </c>
    </row>
    <row r="4091" spans="2:3" x14ac:dyDescent="0.75">
      <c r="B4091" s="250">
        <v>4028</v>
      </c>
      <c r="C4091" s="249">
        <v>124.32890212607951</v>
      </c>
    </row>
    <row r="4092" spans="2:3" x14ac:dyDescent="0.75">
      <c r="B4092" s="250">
        <v>4029</v>
      </c>
      <c r="C4092" s="249">
        <v>111.74385666087313</v>
      </c>
    </row>
    <row r="4093" spans="2:3" x14ac:dyDescent="0.75">
      <c r="B4093" s="250">
        <v>4030</v>
      </c>
      <c r="C4093" s="249">
        <v>171.76835546592218</v>
      </c>
    </row>
    <row r="4094" spans="2:3" x14ac:dyDescent="0.75">
      <c r="B4094" s="250">
        <v>4031</v>
      </c>
      <c r="C4094" s="249">
        <v>140.9529711542684</v>
      </c>
    </row>
    <row r="4095" spans="2:3" x14ac:dyDescent="0.75">
      <c r="B4095" s="250">
        <v>4032</v>
      </c>
      <c r="C4095" s="249">
        <v>111.93783795740872</v>
      </c>
    </row>
    <row r="4096" spans="2:3" x14ac:dyDescent="0.75">
      <c r="B4096" s="250">
        <v>4033</v>
      </c>
      <c r="C4096" s="249">
        <v>85.448811311168129</v>
      </c>
    </row>
    <row r="4097" spans="2:3" x14ac:dyDescent="0.75">
      <c r="B4097" s="250">
        <v>4034</v>
      </c>
      <c r="C4097" s="249">
        <v>126.01773152228392</v>
      </c>
    </row>
    <row r="4098" spans="2:3" x14ac:dyDescent="0.75">
      <c r="B4098" s="250">
        <v>4035</v>
      </c>
      <c r="C4098" s="249">
        <v>85.591237115362958</v>
      </c>
    </row>
    <row r="4099" spans="2:3" x14ac:dyDescent="0.75">
      <c r="B4099" s="250">
        <v>4036</v>
      </c>
      <c r="C4099" s="249">
        <v>147.57862181007459</v>
      </c>
    </row>
    <row r="4100" spans="2:3" x14ac:dyDescent="0.75">
      <c r="B4100" s="250">
        <v>4037</v>
      </c>
      <c r="C4100" s="249">
        <v>98.327366664790347</v>
      </c>
    </row>
    <row r="4101" spans="2:3" x14ac:dyDescent="0.75">
      <c r="B4101" s="250">
        <v>4038</v>
      </c>
      <c r="C4101" s="249">
        <v>111.74288197347914</v>
      </c>
    </row>
    <row r="4102" spans="2:3" x14ac:dyDescent="0.75">
      <c r="B4102" s="250">
        <v>4039</v>
      </c>
      <c r="C4102" s="249">
        <v>81.150923304202905</v>
      </c>
    </row>
    <row r="4103" spans="2:3" x14ac:dyDescent="0.75">
      <c r="B4103" s="250">
        <v>4040</v>
      </c>
      <c r="C4103" s="249">
        <v>98.205822442126163</v>
      </c>
    </row>
    <row r="4104" spans="2:3" x14ac:dyDescent="0.75">
      <c r="B4104" s="250">
        <v>4041</v>
      </c>
      <c r="C4104" s="249">
        <v>142.05745677534281</v>
      </c>
    </row>
    <row r="4105" spans="2:3" x14ac:dyDescent="0.75">
      <c r="B4105" s="250">
        <v>4042</v>
      </c>
      <c r="C4105" s="249">
        <v>99.573069901906536</v>
      </c>
    </row>
    <row r="4106" spans="2:3" x14ac:dyDescent="0.75">
      <c r="B4106" s="250">
        <v>4043</v>
      </c>
      <c r="C4106" s="249">
        <v>112.21268637749981</v>
      </c>
    </row>
    <row r="4107" spans="2:3" x14ac:dyDescent="0.75">
      <c r="B4107" s="250">
        <v>4044</v>
      </c>
      <c r="C4107" s="249">
        <v>87.33644196086945</v>
      </c>
    </row>
    <row r="4108" spans="2:3" x14ac:dyDescent="0.75">
      <c r="B4108" s="250">
        <v>4045</v>
      </c>
      <c r="C4108" s="249">
        <v>100.93690489761852</v>
      </c>
    </row>
    <row r="4109" spans="2:3" x14ac:dyDescent="0.75">
      <c r="B4109" s="250">
        <v>4046</v>
      </c>
      <c r="C4109" s="249">
        <v>108.38613730315996</v>
      </c>
    </row>
    <row r="4110" spans="2:3" x14ac:dyDescent="0.75">
      <c r="B4110" s="250">
        <v>4047</v>
      </c>
      <c r="C4110" s="249">
        <v>105.77124665792802</v>
      </c>
    </row>
    <row r="4111" spans="2:3" x14ac:dyDescent="0.75">
      <c r="B4111" s="250">
        <v>4048</v>
      </c>
      <c r="C4111" s="249">
        <v>84.399163580163261</v>
      </c>
    </row>
    <row r="4112" spans="2:3" x14ac:dyDescent="0.75">
      <c r="B4112" s="250">
        <v>4049</v>
      </c>
      <c r="C4112" s="249">
        <v>99.018599207161316</v>
      </c>
    </row>
    <row r="4113" spans="2:3" x14ac:dyDescent="0.75">
      <c r="B4113" s="250">
        <v>4050</v>
      </c>
      <c r="C4113" s="249">
        <v>60.690204548948266</v>
      </c>
    </row>
    <row r="4114" spans="2:3" x14ac:dyDescent="0.75">
      <c r="B4114" s="250">
        <v>4051</v>
      </c>
      <c r="C4114" s="249">
        <v>124.34574329530821</v>
      </c>
    </row>
    <row r="4115" spans="2:3" x14ac:dyDescent="0.75">
      <c r="B4115" s="250">
        <v>4052</v>
      </c>
      <c r="C4115" s="249">
        <v>105.92735225235083</v>
      </c>
    </row>
    <row r="4116" spans="2:3" x14ac:dyDescent="0.75">
      <c r="B4116" s="250">
        <v>4053</v>
      </c>
      <c r="C4116" s="249">
        <v>121.53265663282163</v>
      </c>
    </row>
    <row r="4117" spans="2:3" x14ac:dyDescent="0.75">
      <c r="B4117" s="250">
        <v>4054</v>
      </c>
      <c r="C4117" s="249">
        <v>143.68238904422446</v>
      </c>
    </row>
    <row r="4118" spans="2:3" x14ac:dyDescent="0.75">
      <c r="B4118" s="250">
        <v>4055</v>
      </c>
      <c r="C4118" s="249">
        <v>131.07447618331838</v>
      </c>
    </row>
    <row r="4119" spans="2:3" x14ac:dyDescent="0.75">
      <c r="B4119" s="250">
        <v>4056</v>
      </c>
      <c r="C4119" s="249">
        <v>74.750387143609231</v>
      </c>
    </row>
    <row r="4120" spans="2:3" x14ac:dyDescent="0.75">
      <c r="B4120" s="250">
        <v>4057</v>
      </c>
      <c r="C4120" s="249">
        <v>124.28927140911485</v>
      </c>
    </row>
    <row r="4121" spans="2:3" x14ac:dyDescent="0.75">
      <c r="B4121" s="250">
        <v>4058</v>
      </c>
      <c r="C4121" s="249">
        <v>127.12262911375072</v>
      </c>
    </row>
    <row r="4122" spans="2:3" x14ac:dyDescent="0.75">
      <c r="B4122" s="250">
        <v>4059</v>
      </c>
      <c r="C4122" s="249">
        <v>133.21153441756161</v>
      </c>
    </row>
    <row r="4123" spans="2:3" x14ac:dyDescent="0.75">
      <c r="B4123" s="250">
        <v>4060</v>
      </c>
      <c r="C4123" s="249">
        <v>107.48882494027676</v>
      </c>
    </row>
    <row r="4124" spans="2:3" x14ac:dyDescent="0.75">
      <c r="B4124" s="250">
        <v>4061</v>
      </c>
      <c r="C4124" s="249">
        <v>129.22127167578159</v>
      </c>
    </row>
    <row r="4125" spans="2:3" x14ac:dyDescent="0.75">
      <c r="B4125" s="250">
        <v>4062</v>
      </c>
      <c r="C4125" s="249">
        <v>119.89201740153381</v>
      </c>
    </row>
    <row r="4126" spans="2:3" x14ac:dyDescent="0.75">
      <c r="B4126" s="250">
        <v>4063</v>
      </c>
      <c r="C4126" s="249">
        <v>78.117876530544549</v>
      </c>
    </row>
    <row r="4127" spans="2:3" x14ac:dyDescent="0.75">
      <c r="B4127" s="250">
        <v>4064</v>
      </c>
      <c r="C4127" s="249">
        <v>111.63900579418785</v>
      </c>
    </row>
    <row r="4128" spans="2:3" x14ac:dyDescent="0.75">
      <c r="B4128" s="250">
        <v>4065</v>
      </c>
      <c r="C4128" s="249">
        <v>121.5803553334916</v>
      </c>
    </row>
    <row r="4129" spans="2:3" x14ac:dyDescent="0.75">
      <c r="B4129" s="250">
        <v>4066</v>
      </c>
      <c r="C4129" s="249">
        <v>102.98018221742717</v>
      </c>
    </row>
    <row r="4130" spans="2:3" x14ac:dyDescent="0.75">
      <c r="B4130" s="250">
        <v>4067</v>
      </c>
      <c r="C4130" s="249">
        <v>78.223445196501785</v>
      </c>
    </row>
    <row r="4131" spans="2:3" x14ac:dyDescent="0.75">
      <c r="B4131" s="250">
        <v>4068</v>
      </c>
      <c r="C4131" s="249">
        <v>140.98110526441013</v>
      </c>
    </row>
    <row r="4132" spans="2:3" x14ac:dyDescent="0.75">
      <c r="B4132" s="250">
        <v>4069</v>
      </c>
      <c r="C4132" s="249">
        <v>63.190782021381153</v>
      </c>
    </row>
    <row r="4133" spans="2:3" x14ac:dyDescent="0.75">
      <c r="B4133" s="250">
        <v>4070</v>
      </c>
      <c r="C4133" s="249">
        <v>166.66380316382254</v>
      </c>
    </row>
    <row r="4134" spans="2:3" x14ac:dyDescent="0.75">
      <c r="B4134" s="250">
        <v>4071</v>
      </c>
      <c r="C4134" s="249">
        <v>134.56062055532254</v>
      </c>
    </row>
    <row r="4135" spans="2:3" x14ac:dyDescent="0.75">
      <c r="B4135" s="250">
        <v>4072</v>
      </c>
      <c r="C4135" s="249">
        <v>94.360817447870986</v>
      </c>
    </row>
    <row r="4136" spans="2:3" x14ac:dyDescent="0.75">
      <c r="B4136" s="250">
        <v>4073</v>
      </c>
      <c r="C4136" s="249">
        <v>132.37188013459476</v>
      </c>
    </row>
    <row r="4137" spans="2:3" x14ac:dyDescent="0.75">
      <c r="B4137" s="250">
        <v>4074</v>
      </c>
      <c r="C4137" s="249">
        <v>114.32235125686685</v>
      </c>
    </row>
    <row r="4138" spans="2:3" x14ac:dyDescent="0.75">
      <c r="B4138" s="250">
        <v>4075</v>
      </c>
      <c r="C4138" s="249">
        <v>138.10579391829918</v>
      </c>
    </row>
    <row r="4139" spans="2:3" x14ac:dyDescent="0.75">
      <c r="B4139" s="250">
        <v>4076</v>
      </c>
      <c r="C4139" s="249">
        <v>142.75974073863418</v>
      </c>
    </row>
    <row r="4140" spans="2:3" x14ac:dyDescent="0.75">
      <c r="B4140" s="250">
        <v>4077</v>
      </c>
      <c r="C4140" s="249">
        <v>152.42106466203361</v>
      </c>
    </row>
    <row r="4141" spans="2:3" x14ac:dyDescent="0.75">
      <c r="B4141" s="250">
        <v>4078</v>
      </c>
      <c r="C4141" s="249">
        <v>78.151394258454729</v>
      </c>
    </row>
    <row r="4142" spans="2:3" x14ac:dyDescent="0.75">
      <c r="B4142" s="250">
        <v>4079</v>
      </c>
      <c r="C4142" s="249">
        <v>76.103208202716317</v>
      </c>
    </row>
    <row r="4143" spans="2:3" x14ac:dyDescent="0.75">
      <c r="B4143" s="250">
        <v>4080</v>
      </c>
      <c r="C4143" s="249">
        <v>125.07411145978875</v>
      </c>
    </row>
    <row r="4144" spans="2:3" x14ac:dyDescent="0.75">
      <c r="B4144" s="250">
        <v>4081</v>
      </c>
      <c r="C4144" s="249">
        <v>185.7258732383936</v>
      </c>
    </row>
    <row r="4145" spans="2:3" x14ac:dyDescent="0.75">
      <c r="B4145" s="250">
        <v>4082</v>
      </c>
      <c r="C4145" s="249">
        <v>131.47948328669423</v>
      </c>
    </row>
    <row r="4146" spans="2:3" x14ac:dyDescent="0.75">
      <c r="B4146" s="250">
        <v>4083</v>
      </c>
      <c r="C4146" s="249">
        <v>140.66838259389036</v>
      </c>
    </row>
    <row r="4147" spans="2:3" x14ac:dyDescent="0.75">
      <c r="B4147" s="250">
        <v>4084</v>
      </c>
      <c r="C4147" s="249">
        <v>120.25728538756545</v>
      </c>
    </row>
    <row r="4148" spans="2:3" x14ac:dyDescent="0.75">
      <c r="B4148" s="250">
        <v>4085</v>
      </c>
      <c r="C4148" s="249">
        <v>133.06389449350269</v>
      </c>
    </row>
    <row r="4149" spans="2:3" x14ac:dyDescent="0.75">
      <c r="B4149" s="250">
        <v>4086</v>
      </c>
      <c r="C4149" s="249">
        <v>133.22149201235038</v>
      </c>
    </row>
    <row r="4150" spans="2:3" x14ac:dyDescent="0.75">
      <c r="B4150" s="250">
        <v>4087</v>
      </c>
      <c r="C4150" s="249">
        <v>113.40893413933576</v>
      </c>
    </row>
    <row r="4151" spans="2:3" x14ac:dyDescent="0.75">
      <c r="B4151" s="250">
        <v>4088</v>
      </c>
      <c r="C4151" s="249">
        <v>106.2116101677497</v>
      </c>
    </row>
    <row r="4152" spans="2:3" x14ac:dyDescent="0.75">
      <c r="B4152" s="250">
        <v>4089</v>
      </c>
      <c r="C4152" s="249">
        <v>125.13681943803169</v>
      </c>
    </row>
    <row r="4153" spans="2:3" x14ac:dyDescent="0.75">
      <c r="B4153" s="250">
        <v>4090</v>
      </c>
      <c r="C4153" s="249">
        <v>105.90105579336583</v>
      </c>
    </row>
    <row r="4154" spans="2:3" x14ac:dyDescent="0.75">
      <c r="B4154" s="250">
        <v>4091</v>
      </c>
      <c r="C4154" s="249">
        <v>123.84104505468757</v>
      </c>
    </row>
    <row r="4155" spans="2:3" x14ac:dyDescent="0.75">
      <c r="B4155" s="250">
        <v>4092</v>
      </c>
      <c r="C4155" s="249">
        <v>105.93651697856608</v>
      </c>
    </row>
    <row r="4156" spans="2:3" x14ac:dyDescent="0.75">
      <c r="B4156" s="250">
        <v>4093</v>
      </c>
      <c r="C4156" s="249">
        <v>146.91376134775604</v>
      </c>
    </row>
    <row r="4157" spans="2:3" x14ac:dyDescent="0.75">
      <c r="B4157" s="250">
        <v>4094</v>
      </c>
      <c r="C4157" s="249">
        <v>139.41598300765673</v>
      </c>
    </row>
    <row r="4158" spans="2:3" x14ac:dyDescent="0.75">
      <c r="B4158" s="250">
        <v>4095</v>
      </c>
      <c r="C4158" s="249">
        <v>157.8351950033354</v>
      </c>
    </row>
    <row r="4159" spans="2:3" x14ac:dyDescent="0.75">
      <c r="B4159" s="250">
        <v>4096</v>
      </c>
      <c r="C4159" s="249">
        <v>131.91688153515153</v>
      </c>
    </row>
    <row r="4160" spans="2:3" x14ac:dyDescent="0.75">
      <c r="B4160" s="250">
        <v>4097</v>
      </c>
      <c r="C4160" s="249">
        <v>163.93048351344171</v>
      </c>
    </row>
    <row r="4161" spans="2:3" x14ac:dyDescent="0.75">
      <c r="B4161" s="250">
        <v>4098</v>
      </c>
      <c r="C4161" s="249">
        <v>168.383220457915</v>
      </c>
    </row>
    <row r="4162" spans="2:3" x14ac:dyDescent="0.75">
      <c r="B4162" s="250">
        <v>4099</v>
      </c>
      <c r="C4162" s="249">
        <v>141.41359565070621</v>
      </c>
    </row>
    <row r="4163" spans="2:3" x14ac:dyDescent="0.75">
      <c r="B4163" s="250">
        <v>4100</v>
      </c>
      <c r="C4163" s="249">
        <v>89.550938205663996</v>
      </c>
    </row>
    <row r="4164" spans="2:3" x14ac:dyDescent="0.75">
      <c r="B4164" s="250">
        <v>4101</v>
      </c>
      <c r="C4164" s="249">
        <v>103.4742873887852</v>
      </c>
    </row>
    <row r="4165" spans="2:3" x14ac:dyDescent="0.75">
      <c r="B4165" s="250">
        <v>4102</v>
      </c>
      <c r="C4165" s="249">
        <v>117.24442894396076</v>
      </c>
    </row>
    <row r="4166" spans="2:3" x14ac:dyDescent="0.75">
      <c r="B4166" s="250">
        <v>4103</v>
      </c>
      <c r="C4166" s="249">
        <v>91.60314905747785</v>
      </c>
    </row>
    <row r="4167" spans="2:3" x14ac:dyDescent="0.75">
      <c r="B4167" s="250">
        <v>4104</v>
      </c>
      <c r="C4167" s="249">
        <v>109.84976499499241</v>
      </c>
    </row>
    <row r="4168" spans="2:3" x14ac:dyDescent="0.75">
      <c r="B4168" s="250">
        <v>4105</v>
      </c>
      <c r="C4168" s="249">
        <v>122.82878183104341</v>
      </c>
    </row>
    <row r="4169" spans="2:3" x14ac:dyDescent="0.75">
      <c r="B4169" s="250">
        <v>4106</v>
      </c>
      <c r="C4169" s="249">
        <v>160.82890159155824</v>
      </c>
    </row>
    <row r="4170" spans="2:3" x14ac:dyDescent="0.75">
      <c r="B4170" s="250">
        <v>4107</v>
      </c>
      <c r="C4170" s="249">
        <v>129.77333175238502</v>
      </c>
    </row>
    <row r="4171" spans="2:3" x14ac:dyDescent="0.75">
      <c r="B4171" s="250">
        <v>4108</v>
      </c>
      <c r="C4171" s="249">
        <v>120.875759655325</v>
      </c>
    </row>
    <row r="4172" spans="2:3" x14ac:dyDescent="0.75">
      <c r="B4172" s="250">
        <v>4109</v>
      </c>
      <c r="C4172" s="249">
        <v>166.04331496236796</v>
      </c>
    </row>
    <row r="4173" spans="2:3" x14ac:dyDescent="0.75">
      <c r="B4173" s="250">
        <v>4110</v>
      </c>
      <c r="C4173" s="249">
        <v>91.873381265973862</v>
      </c>
    </row>
    <row r="4174" spans="2:3" x14ac:dyDescent="0.75">
      <c r="B4174" s="250">
        <v>4111</v>
      </c>
      <c r="C4174" s="249">
        <v>96.360725907144086</v>
      </c>
    </row>
    <row r="4175" spans="2:3" x14ac:dyDescent="0.75">
      <c r="B4175" s="250">
        <v>4112</v>
      </c>
      <c r="C4175" s="249">
        <v>101.84412854134767</v>
      </c>
    </row>
    <row r="4176" spans="2:3" x14ac:dyDescent="0.75">
      <c r="B4176" s="250">
        <v>4113</v>
      </c>
      <c r="C4176" s="249">
        <v>100.964574478009</v>
      </c>
    </row>
    <row r="4177" spans="2:3" x14ac:dyDescent="0.75">
      <c r="B4177" s="250">
        <v>4114</v>
      </c>
      <c r="C4177" s="249">
        <v>105.92036076249771</v>
      </c>
    </row>
    <row r="4178" spans="2:3" x14ac:dyDescent="0.75">
      <c r="B4178" s="250">
        <v>4115</v>
      </c>
      <c r="C4178" s="249">
        <v>115.16313484273624</v>
      </c>
    </row>
    <row r="4179" spans="2:3" x14ac:dyDescent="0.75">
      <c r="B4179" s="250">
        <v>4116</v>
      </c>
      <c r="C4179" s="249">
        <v>154.66654121441834</v>
      </c>
    </row>
    <row r="4180" spans="2:3" x14ac:dyDescent="0.75">
      <c r="B4180" s="250">
        <v>4117</v>
      </c>
      <c r="C4180" s="249">
        <v>109.51604850074028</v>
      </c>
    </row>
    <row r="4181" spans="2:3" x14ac:dyDescent="0.75">
      <c r="B4181" s="250">
        <v>4118</v>
      </c>
      <c r="C4181" s="249">
        <v>146.52173444225951</v>
      </c>
    </row>
    <row r="4182" spans="2:3" x14ac:dyDescent="0.75">
      <c r="B4182" s="250">
        <v>4119</v>
      </c>
      <c r="C4182" s="249">
        <v>144.06606130159116</v>
      </c>
    </row>
    <row r="4183" spans="2:3" x14ac:dyDescent="0.75">
      <c r="B4183" s="250">
        <v>4120</v>
      </c>
      <c r="C4183" s="249">
        <v>105.5103349889711</v>
      </c>
    </row>
    <row r="4184" spans="2:3" x14ac:dyDescent="0.75">
      <c r="B4184" s="250">
        <v>4121</v>
      </c>
      <c r="C4184" s="249">
        <v>91.390273809458108</v>
      </c>
    </row>
    <row r="4185" spans="2:3" x14ac:dyDescent="0.75">
      <c r="B4185" s="250">
        <v>4122</v>
      </c>
      <c r="C4185" s="249">
        <v>120.00249778676906</v>
      </c>
    </row>
    <row r="4186" spans="2:3" x14ac:dyDescent="0.75">
      <c r="B4186" s="250">
        <v>4123</v>
      </c>
      <c r="C4186" s="249">
        <v>114.05650791489438</v>
      </c>
    </row>
    <row r="4187" spans="2:3" x14ac:dyDescent="0.75">
      <c r="B4187" s="250">
        <v>4124</v>
      </c>
      <c r="C4187" s="249">
        <v>162.22545059324193</v>
      </c>
    </row>
    <row r="4188" spans="2:3" x14ac:dyDescent="0.75">
      <c r="B4188" s="250">
        <v>4125</v>
      </c>
      <c r="C4188" s="249">
        <v>103.40004193146351</v>
      </c>
    </row>
    <row r="4189" spans="2:3" x14ac:dyDescent="0.75">
      <c r="B4189" s="250">
        <v>4126</v>
      </c>
      <c r="C4189" s="249">
        <v>108.43593062347449</v>
      </c>
    </row>
    <row r="4190" spans="2:3" x14ac:dyDescent="0.75">
      <c r="B4190" s="250">
        <v>4127</v>
      </c>
      <c r="C4190" s="249">
        <v>112.7672155898712</v>
      </c>
    </row>
    <row r="4191" spans="2:3" x14ac:dyDescent="0.75">
      <c r="B4191" s="250">
        <v>4128</v>
      </c>
      <c r="C4191" s="249">
        <v>107.51086041274647</v>
      </c>
    </row>
    <row r="4192" spans="2:3" x14ac:dyDescent="0.75">
      <c r="B4192" s="250">
        <v>4129</v>
      </c>
      <c r="C4192" s="249">
        <v>135.98800641407294</v>
      </c>
    </row>
    <row r="4193" spans="2:3" x14ac:dyDescent="0.75">
      <c r="B4193" s="250">
        <v>4130</v>
      </c>
      <c r="C4193" s="249">
        <v>124.01828037665106</v>
      </c>
    </row>
    <row r="4194" spans="2:3" x14ac:dyDescent="0.75">
      <c r="B4194" s="250">
        <v>4131</v>
      </c>
      <c r="C4194" s="249">
        <v>135.13315889861263</v>
      </c>
    </row>
    <row r="4195" spans="2:3" x14ac:dyDescent="0.75">
      <c r="B4195" s="250">
        <v>4132</v>
      </c>
      <c r="C4195" s="249">
        <v>133.97712783309538</v>
      </c>
    </row>
    <row r="4196" spans="2:3" x14ac:dyDescent="0.75">
      <c r="B4196" s="250">
        <v>4133</v>
      </c>
      <c r="C4196" s="249">
        <v>108.90129467614341</v>
      </c>
    </row>
    <row r="4197" spans="2:3" x14ac:dyDescent="0.75">
      <c r="B4197" s="250">
        <v>4134</v>
      </c>
      <c r="C4197" s="249">
        <v>88.905121572810771</v>
      </c>
    </row>
    <row r="4198" spans="2:3" x14ac:dyDescent="0.75">
      <c r="B4198" s="250">
        <v>4135</v>
      </c>
      <c r="C4198" s="249">
        <v>83.497583182450541</v>
      </c>
    </row>
    <row r="4199" spans="2:3" x14ac:dyDescent="0.75">
      <c r="B4199" s="250">
        <v>4136</v>
      </c>
      <c r="C4199" s="249">
        <v>163.19987146262838</v>
      </c>
    </row>
    <row r="4200" spans="2:3" x14ac:dyDescent="0.75">
      <c r="B4200" s="250">
        <v>4137</v>
      </c>
      <c r="C4200" s="249">
        <v>120.64903490624626</v>
      </c>
    </row>
    <row r="4201" spans="2:3" x14ac:dyDescent="0.75">
      <c r="B4201" s="250">
        <v>4138</v>
      </c>
      <c r="C4201" s="249">
        <v>108.57537866573503</v>
      </c>
    </row>
    <row r="4202" spans="2:3" x14ac:dyDescent="0.75">
      <c r="B4202" s="250">
        <v>4139</v>
      </c>
      <c r="C4202" s="249">
        <v>133.16071386844862</v>
      </c>
    </row>
    <row r="4203" spans="2:3" x14ac:dyDescent="0.75">
      <c r="B4203" s="250">
        <v>4140</v>
      </c>
      <c r="C4203" s="249">
        <v>90.238974267175408</v>
      </c>
    </row>
    <row r="4204" spans="2:3" x14ac:dyDescent="0.75">
      <c r="B4204" s="250">
        <v>4141</v>
      </c>
      <c r="C4204" s="249">
        <v>134.39977154880191</v>
      </c>
    </row>
    <row r="4205" spans="2:3" x14ac:dyDescent="0.75">
      <c r="B4205" s="250">
        <v>4142</v>
      </c>
      <c r="C4205" s="249">
        <v>106.59217383987672</v>
      </c>
    </row>
    <row r="4206" spans="2:3" x14ac:dyDescent="0.75">
      <c r="B4206" s="250">
        <v>4143</v>
      </c>
      <c r="C4206" s="249">
        <v>108.83265885120598</v>
      </c>
    </row>
    <row r="4207" spans="2:3" x14ac:dyDescent="0.75">
      <c r="B4207" s="250">
        <v>4144</v>
      </c>
      <c r="C4207" s="249">
        <v>151.32901451985637</v>
      </c>
    </row>
    <row r="4208" spans="2:3" x14ac:dyDescent="0.75">
      <c r="B4208" s="250">
        <v>4145</v>
      </c>
      <c r="C4208" s="249">
        <v>116.57006743851335</v>
      </c>
    </row>
    <row r="4209" spans="2:3" x14ac:dyDescent="0.75">
      <c r="B4209" s="250">
        <v>4146</v>
      </c>
      <c r="C4209" s="249">
        <v>116.07457422099301</v>
      </c>
    </row>
    <row r="4210" spans="2:3" x14ac:dyDescent="0.75">
      <c r="B4210" s="250">
        <v>4147</v>
      </c>
      <c r="C4210" s="249">
        <v>90.754352838317644</v>
      </c>
    </row>
    <row r="4211" spans="2:3" x14ac:dyDescent="0.75">
      <c r="B4211" s="250">
        <v>4148</v>
      </c>
      <c r="C4211" s="249">
        <v>103.27789023405163</v>
      </c>
    </row>
    <row r="4212" spans="2:3" x14ac:dyDescent="0.75">
      <c r="B4212" s="250">
        <v>4149</v>
      </c>
      <c r="C4212" s="249">
        <v>77.910529437077798</v>
      </c>
    </row>
    <row r="4213" spans="2:3" x14ac:dyDescent="0.75">
      <c r="B4213" s="250">
        <v>4150</v>
      </c>
      <c r="C4213" s="249">
        <v>106.60117712990322</v>
      </c>
    </row>
    <row r="4214" spans="2:3" x14ac:dyDescent="0.75">
      <c r="B4214" s="250">
        <v>4151</v>
      </c>
      <c r="C4214" s="249">
        <v>139.26349235780819</v>
      </c>
    </row>
    <row r="4215" spans="2:3" x14ac:dyDescent="0.75">
      <c r="B4215" s="250">
        <v>4152</v>
      </c>
      <c r="C4215" s="249">
        <v>41.102428911956594</v>
      </c>
    </row>
    <row r="4216" spans="2:3" x14ac:dyDescent="0.75">
      <c r="B4216" s="250">
        <v>4153</v>
      </c>
      <c r="C4216" s="249">
        <v>158.09424306429594</v>
      </c>
    </row>
    <row r="4217" spans="2:3" x14ac:dyDescent="0.75">
      <c r="B4217" s="250">
        <v>4154</v>
      </c>
      <c r="C4217" s="249">
        <v>132.87082433920133</v>
      </c>
    </row>
    <row r="4218" spans="2:3" x14ac:dyDescent="0.75">
      <c r="B4218" s="250">
        <v>4155</v>
      </c>
      <c r="C4218" s="249">
        <v>110.51948379818883</v>
      </c>
    </row>
    <row r="4219" spans="2:3" x14ac:dyDescent="0.75">
      <c r="B4219" s="250">
        <v>4156</v>
      </c>
      <c r="C4219" s="249">
        <v>98.414909654308389</v>
      </c>
    </row>
    <row r="4220" spans="2:3" x14ac:dyDescent="0.75">
      <c r="B4220" s="250">
        <v>4157</v>
      </c>
      <c r="C4220" s="249">
        <v>122.77255661607796</v>
      </c>
    </row>
    <row r="4221" spans="2:3" x14ac:dyDescent="0.75">
      <c r="B4221" s="250">
        <v>4158</v>
      </c>
      <c r="C4221" s="249">
        <v>100.25893484380995</v>
      </c>
    </row>
    <row r="4222" spans="2:3" x14ac:dyDescent="0.75">
      <c r="B4222" s="250">
        <v>4159</v>
      </c>
      <c r="C4222" s="249">
        <v>97.413507051016239</v>
      </c>
    </row>
    <row r="4223" spans="2:3" x14ac:dyDescent="0.75">
      <c r="B4223" s="250">
        <v>4160</v>
      </c>
      <c r="C4223" s="249">
        <v>161.43581937353468</v>
      </c>
    </row>
    <row r="4224" spans="2:3" x14ac:dyDescent="0.75">
      <c r="B4224" s="250">
        <v>4161</v>
      </c>
      <c r="C4224" s="249">
        <v>156.99927138330162</v>
      </c>
    </row>
    <row r="4225" spans="2:3" x14ac:dyDescent="0.75">
      <c r="B4225" s="250">
        <v>4162</v>
      </c>
      <c r="C4225" s="249">
        <v>107.31161130983701</v>
      </c>
    </row>
    <row r="4226" spans="2:3" x14ac:dyDescent="0.75">
      <c r="B4226" s="250">
        <v>4163</v>
      </c>
      <c r="C4226" s="249">
        <v>154.76831721830399</v>
      </c>
    </row>
    <row r="4227" spans="2:3" x14ac:dyDescent="0.75">
      <c r="B4227" s="250">
        <v>4164</v>
      </c>
      <c r="C4227" s="249">
        <v>93.644893425528693</v>
      </c>
    </row>
    <row r="4228" spans="2:3" x14ac:dyDescent="0.75">
      <c r="B4228" s="250">
        <v>4165</v>
      </c>
      <c r="C4228" s="249">
        <v>97.848935840709046</v>
      </c>
    </row>
    <row r="4229" spans="2:3" x14ac:dyDescent="0.75">
      <c r="B4229" s="250">
        <v>4166</v>
      </c>
      <c r="C4229" s="249">
        <v>130.95754094275767</v>
      </c>
    </row>
    <row r="4230" spans="2:3" x14ac:dyDescent="0.75">
      <c r="B4230" s="250">
        <v>4167</v>
      </c>
      <c r="C4230" s="249">
        <v>147.07831137244648</v>
      </c>
    </row>
    <row r="4231" spans="2:3" x14ac:dyDescent="0.75">
      <c r="B4231" s="250">
        <v>4168</v>
      </c>
      <c r="C4231" s="249">
        <v>112.52330951075629</v>
      </c>
    </row>
    <row r="4232" spans="2:3" x14ac:dyDescent="0.75">
      <c r="B4232" s="250">
        <v>4169</v>
      </c>
      <c r="C4232" s="249">
        <v>130.10379669303998</v>
      </c>
    </row>
    <row r="4233" spans="2:3" x14ac:dyDescent="0.75">
      <c r="B4233" s="250">
        <v>4170</v>
      </c>
      <c r="C4233" s="249">
        <v>88.677332940792851</v>
      </c>
    </row>
    <row r="4234" spans="2:3" x14ac:dyDescent="0.75">
      <c r="B4234" s="250">
        <v>4171</v>
      </c>
      <c r="C4234" s="249">
        <v>132.02980212337658</v>
      </c>
    </row>
    <row r="4235" spans="2:3" x14ac:dyDescent="0.75">
      <c r="B4235" s="250">
        <v>4172</v>
      </c>
      <c r="C4235" s="249">
        <v>137.31511838363596</v>
      </c>
    </row>
    <row r="4236" spans="2:3" x14ac:dyDescent="0.75">
      <c r="B4236" s="250">
        <v>4173</v>
      </c>
      <c r="C4236" s="249">
        <v>138.16711387451176</v>
      </c>
    </row>
    <row r="4237" spans="2:3" x14ac:dyDescent="0.75">
      <c r="B4237" s="250">
        <v>4174</v>
      </c>
      <c r="C4237" s="249">
        <v>109.06162381467377</v>
      </c>
    </row>
    <row r="4238" spans="2:3" x14ac:dyDescent="0.75">
      <c r="B4238" s="250">
        <v>4175</v>
      </c>
      <c r="C4238" s="249">
        <v>91.969275987996525</v>
      </c>
    </row>
    <row r="4239" spans="2:3" x14ac:dyDescent="0.75">
      <c r="B4239" s="250">
        <v>4176</v>
      </c>
      <c r="C4239" s="249">
        <v>139.08901033577968</v>
      </c>
    </row>
    <row r="4240" spans="2:3" x14ac:dyDescent="0.75">
      <c r="B4240" s="250">
        <v>4177</v>
      </c>
      <c r="C4240" s="249">
        <v>101.27834810354847</v>
      </c>
    </row>
    <row r="4241" spans="2:3" x14ac:dyDescent="0.75">
      <c r="B4241" s="250">
        <v>4178</v>
      </c>
      <c r="C4241" s="249">
        <v>139.14567481144013</v>
      </c>
    </row>
    <row r="4242" spans="2:3" x14ac:dyDescent="0.75">
      <c r="B4242" s="250">
        <v>4179</v>
      </c>
      <c r="C4242" s="249">
        <v>139.84684085391268</v>
      </c>
    </row>
    <row r="4243" spans="2:3" x14ac:dyDescent="0.75">
      <c r="B4243" s="250">
        <v>4180</v>
      </c>
      <c r="C4243" s="249">
        <v>87.723603863097509</v>
      </c>
    </row>
    <row r="4244" spans="2:3" x14ac:dyDescent="0.75">
      <c r="B4244" s="250">
        <v>4181</v>
      </c>
      <c r="C4244" s="249">
        <v>172.90470013976466</v>
      </c>
    </row>
    <row r="4245" spans="2:3" x14ac:dyDescent="0.75">
      <c r="B4245" s="250">
        <v>4182</v>
      </c>
      <c r="C4245" s="249">
        <v>152.32773928749384</v>
      </c>
    </row>
    <row r="4246" spans="2:3" x14ac:dyDescent="0.75">
      <c r="B4246" s="250">
        <v>4183</v>
      </c>
      <c r="C4246" s="249">
        <v>120.01401681721528</v>
      </c>
    </row>
    <row r="4247" spans="2:3" x14ac:dyDescent="0.75">
      <c r="B4247" s="250">
        <v>4184</v>
      </c>
      <c r="C4247" s="249">
        <v>121.32834155264764</v>
      </c>
    </row>
    <row r="4248" spans="2:3" x14ac:dyDescent="0.75">
      <c r="B4248" s="250">
        <v>4185</v>
      </c>
      <c r="C4248" s="249">
        <v>112.64128004429128</v>
      </c>
    </row>
    <row r="4249" spans="2:3" x14ac:dyDescent="0.75">
      <c r="B4249" s="250">
        <v>4186</v>
      </c>
      <c r="C4249" s="249">
        <v>138.92258711937811</v>
      </c>
    </row>
    <row r="4250" spans="2:3" x14ac:dyDescent="0.75">
      <c r="B4250" s="250">
        <v>4187</v>
      </c>
      <c r="C4250" s="249">
        <v>102.37374638542761</v>
      </c>
    </row>
    <row r="4251" spans="2:3" x14ac:dyDescent="0.75">
      <c r="B4251" s="250">
        <v>4188</v>
      </c>
      <c r="C4251" s="249">
        <v>121.63744354499505</v>
      </c>
    </row>
    <row r="4252" spans="2:3" x14ac:dyDescent="0.75">
      <c r="B4252" s="250">
        <v>4189</v>
      </c>
      <c r="C4252" s="249">
        <v>132.73541376150456</v>
      </c>
    </row>
    <row r="4253" spans="2:3" x14ac:dyDescent="0.75">
      <c r="B4253" s="250">
        <v>4190</v>
      </c>
      <c r="C4253" s="249">
        <v>90.553126005035352</v>
      </c>
    </row>
    <row r="4254" spans="2:3" x14ac:dyDescent="0.75">
      <c r="B4254" s="250">
        <v>4191</v>
      </c>
      <c r="C4254" s="249">
        <v>65.36107988971753</v>
      </c>
    </row>
    <row r="4255" spans="2:3" x14ac:dyDescent="0.75">
      <c r="B4255" s="250">
        <v>4192</v>
      </c>
      <c r="C4255" s="249">
        <v>129.79785432241314</v>
      </c>
    </row>
    <row r="4256" spans="2:3" x14ac:dyDescent="0.75">
      <c r="B4256" s="250">
        <v>4193</v>
      </c>
      <c r="C4256" s="249">
        <v>96.167300427632995</v>
      </c>
    </row>
    <row r="4257" spans="2:3" x14ac:dyDescent="0.75">
      <c r="B4257" s="250">
        <v>4194</v>
      </c>
      <c r="C4257" s="249">
        <v>92.291399388960897</v>
      </c>
    </row>
    <row r="4258" spans="2:3" x14ac:dyDescent="0.75">
      <c r="B4258" s="250">
        <v>4195</v>
      </c>
      <c r="C4258" s="249">
        <v>98.661281769623031</v>
      </c>
    </row>
    <row r="4259" spans="2:3" x14ac:dyDescent="0.75">
      <c r="B4259" s="250">
        <v>4196</v>
      </c>
      <c r="C4259" s="249">
        <v>78.373892895796203</v>
      </c>
    </row>
    <row r="4260" spans="2:3" x14ac:dyDescent="0.75">
      <c r="B4260" s="250">
        <v>4197</v>
      </c>
      <c r="C4260" s="249">
        <v>136.96383728274867</v>
      </c>
    </row>
    <row r="4261" spans="2:3" x14ac:dyDescent="0.75">
      <c r="B4261" s="250">
        <v>4198</v>
      </c>
      <c r="C4261" s="249">
        <v>103.22714836858719</v>
      </c>
    </row>
    <row r="4262" spans="2:3" x14ac:dyDescent="0.75">
      <c r="B4262" s="250">
        <v>4199</v>
      </c>
      <c r="C4262" s="249">
        <v>95.866283997382581</v>
      </c>
    </row>
    <row r="4263" spans="2:3" x14ac:dyDescent="0.75">
      <c r="B4263" s="250">
        <v>4200</v>
      </c>
      <c r="C4263" s="249">
        <v>122.60267374438182</v>
      </c>
    </row>
    <row r="4264" spans="2:3" x14ac:dyDescent="0.75">
      <c r="B4264" s="250">
        <v>4201</v>
      </c>
      <c r="C4264" s="249">
        <v>110.11130349856666</v>
      </c>
    </row>
    <row r="4265" spans="2:3" x14ac:dyDescent="0.75">
      <c r="B4265" s="250">
        <v>4202</v>
      </c>
      <c r="C4265" s="249">
        <v>122.85152986145582</v>
      </c>
    </row>
    <row r="4266" spans="2:3" x14ac:dyDescent="0.75">
      <c r="B4266" s="250">
        <v>4203</v>
      </c>
      <c r="C4266" s="249">
        <v>130.42563566830782</v>
      </c>
    </row>
    <row r="4267" spans="2:3" x14ac:dyDescent="0.75">
      <c r="B4267" s="250">
        <v>4204</v>
      </c>
      <c r="C4267" s="249">
        <v>147.40656036916704</v>
      </c>
    </row>
    <row r="4268" spans="2:3" x14ac:dyDescent="0.75">
      <c r="B4268" s="250">
        <v>4205</v>
      </c>
      <c r="C4268" s="249">
        <v>104.9214558448304</v>
      </c>
    </row>
    <row r="4269" spans="2:3" x14ac:dyDescent="0.75">
      <c r="B4269" s="250">
        <v>4206</v>
      </c>
      <c r="C4269" s="249">
        <v>119.39583156792222</v>
      </c>
    </row>
    <row r="4270" spans="2:3" x14ac:dyDescent="0.75">
      <c r="B4270" s="250">
        <v>4207</v>
      </c>
      <c r="C4270" s="249">
        <v>127.54340265518385</v>
      </c>
    </row>
    <row r="4271" spans="2:3" x14ac:dyDescent="0.75">
      <c r="B4271" s="250">
        <v>4208</v>
      </c>
      <c r="C4271" s="249">
        <v>93.464568869066468</v>
      </c>
    </row>
    <row r="4272" spans="2:3" x14ac:dyDescent="0.75">
      <c r="B4272" s="250">
        <v>4209</v>
      </c>
      <c r="C4272" s="249">
        <v>126.60082556214178</v>
      </c>
    </row>
    <row r="4273" spans="2:3" x14ac:dyDescent="0.75">
      <c r="B4273" s="250">
        <v>4210</v>
      </c>
      <c r="C4273" s="249">
        <v>103.22776152056784</v>
      </c>
    </row>
    <row r="4274" spans="2:3" x14ac:dyDescent="0.75">
      <c r="B4274" s="250">
        <v>4211</v>
      </c>
      <c r="C4274" s="249">
        <v>123.19916121376315</v>
      </c>
    </row>
    <row r="4275" spans="2:3" x14ac:dyDescent="0.75">
      <c r="B4275" s="250">
        <v>4212</v>
      </c>
      <c r="C4275" s="249">
        <v>132.69394265920525</v>
      </c>
    </row>
    <row r="4276" spans="2:3" x14ac:dyDescent="0.75">
      <c r="B4276" s="250">
        <v>4213</v>
      </c>
      <c r="C4276" s="249">
        <v>136.0266176231448</v>
      </c>
    </row>
    <row r="4277" spans="2:3" x14ac:dyDescent="0.75">
      <c r="B4277" s="250">
        <v>4214</v>
      </c>
      <c r="C4277" s="249">
        <v>70.438838664518073</v>
      </c>
    </row>
    <row r="4278" spans="2:3" x14ac:dyDescent="0.75">
      <c r="B4278" s="250">
        <v>4215</v>
      </c>
      <c r="C4278" s="249">
        <v>111.26911505227393</v>
      </c>
    </row>
    <row r="4279" spans="2:3" x14ac:dyDescent="0.75">
      <c r="B4279" s="250">
        <v>4216</v>
      </c>
      <c r="C4279" s="249">
        <v>114.72514233210838</v>
      </c>
    </row>
    <row r="4280" spans="2:3" x14ac:dyDescent="0.75">
      <c r="B4280" s="250">
        <v>4217</v>
      </c>
      <c r="C4280" s="249">
        <v>144.60764862841978</v>
      </c>
    </row>
    <row r="4281" spans="2:3" x14ac:dyDescent="0.75">
      <c r="B4281" s="250">
        <v>4218</v>
      </c>
      <c r="C4281" s="249">
        <v>115.22855030032471</v>
      </c>
    </row>
    <row r="4282" spans="2:3" x14ac:dyDescent="0.75">
      <c r="B4282" s="250">
        <v>4219</v>
      </c>
      <c r="C4282" s="249">
        <v>150.46189471696366</v>
      </c>
    </row>
    <row r="4283" spans="2:3" x14ac:dyDescent="0.75">
      <c r="B4283" s="250">
        <v>4220</v>
      </c>
      <c r="C4283" s="249">
        <v>134.37100834026538</v>
      </c>
    </row>
    <row r="4284" spans="2:3" x14ac:dyDescent="0.75">
      <c r="B4284" s="250">
        <v>4221</v>
      </c>
      <c r="C4284" s="249">
        <v>112.79833673185333</v>
      </c>
    </row>
    <row r="4285" spans="2:3" x14ac:dyDescent="0.75">
      <c r="B4285" s="250">
        <v>4222</v>
      </c>
      <c r="C4285" s="249">
        <v>126.19695702720811</v>
      </c>
    </row>
    <row r="4286" spans="2:3" x14ac:dyDescent="0.75">
      <c r="B4286" s="250">
        <v>4223</v>
      </c>
      <c r="C4286" s="249">
        <v>153.18473140288035</v>
      </c>
    </row>
    <row r="4287" spans="2:3" x14ac:dyDescent="0.75">
      <c r="B4287" s="250">
        <v>4224</v>
      </c>
      <c r="C4287" s="249">
        <v>156.99139050008432</v>
      </c>
    </row>
    <row r="4288" spans="2:3" x14ac:dyDescent="0.75">
      <c r="B4288" s="250">
        <v>4225</v>
      </c>
      <c r="C4288" s="249">
        <v>128.08412183504157</v>
      </c>
    </row>
    <row r="4289" spans="2:3" x14ac:dyDescent="0.75">
      <c r="B4289" s="250">
        <v>4226</v>
      </c>
      <c r="C4289" s="249">
        <v>129.85490151249368</v>
      </c>
    </row>
    <row r="4290" spans="2:3" x14ac:dyDescent="0.75">
      <c r="B4290" s="250">
        <v>4227</v>
      </c>
      <c r="C4290" s="249">
        <v>94.478138529479267</v>
      </c>
    </row>
    <row r="4291" spans="2:3" x14ac:dyDescent="0.75">
      <c r="B4291" s="250">
        <v>4228</v>
      </c>
      <c r="C4291" s="249">
        <v>153.49083466360747</v>
      </c>
    </row>
    <row r="4292" spans="2:3" x14ac:dyDescent="0.75">
      <c r="B4292" s="250">
        <v>4229</v>
      </c>
      <c r="C4292" s="249">
        <v>76.940711526653786</v>
      </c>
    </row>
    <row r="4293" spans="2:3" x14ac:dyDescent="0.75">
      <c r="B4293" s="250">
        <v>4230</v>
      </c>
      <c r="C4293" s="249">
        <v>148.09804894729021</v>
      </c>
    </row>
    <row r="4294" spans="2:3" x14ac:dyDescent="0.75">
      <c r="B4294" s="250">
        <v>4231</v>
      </c>
      <c r="C4294" s="249">
        <v>71.344223922490443</v>
      </c>
    </row>
    <row r="4295" spans="2:3" x14ac:dyDescent="0.75">
      <c r="B4295" s="250">
        <v>4232</v>
      </c>
      <c r="C4295" s="249">
        <v>97.724635802998577</v>
      </c>
    </row>
    <row r="4296" spans="2:3" x14ac:dyDescent="0.75">
      <c r="B4296" s="250">
        <v>4233</v>
      </c>
      <c r="C4296" s="249">
        <v>101.90524956517039</v>
      </c>
    </row>
    <row r="4297" spans="2:3" x14ac:dyDescent="0.75">
      <c r="B4297" s="250">
        <v>4234</v>
      </c>
      <c r="C4297" s="249">
        <v>114.28579322646188</v>
      </c>
    </row>
    <row r="4298" spans="2:3" x14ac:dyDescent="0.75">
      <c r="B4298" s="250">
        <v>4235</v>
      </c>
      <c r="C4298" s="249">
        <v>112.22127139874837</v>
      </c>
    </row>
    <row r="4299" spans="2:3" x14ac:dyDescent="0.75">
      <c r="B4299" s="250">
        <v>4236</v>
      </c>
      <c r="C4299" s="249">
        <v>123.67740582709943</v>
      </c>
    </row>
    <row r="4300" spans="2:3" x14ac:dyDescent="0.75">
      <c r="B4300" s="250">
        <v>4237</v>
      </c>
      <c r="C4300" s="249">
        <v>134.13361586483146</v>
      </c>
    </row>
    <row r="4301" spans="2:3" x14ac:dyDescent="0.75">
      <c r="B4301" s="250">
        <v>4238</v>
      </c>
      <c r="C4301" s="249">
        <v>69.954106042533823</v>
      </c>
    </row>
    <row r="4302" spans="2:3" x14ac:dyDescent="0.75">
      <c r="B4302" s="250">
        <v>4239</v>
      </c>
      <c r="C4302" s="249">
        <v>122.59190647707911</v>
      </c>
    </row>
    <row r="4303" spans="2:3" x14ac:dyDescent="0.75">
      <c r="B4303" s="250">
        <v>4240</v>
      </c>
      <c r="C4303" s="249">
        <v>70.150871926884747</v>
      </c>
    </row>
    <row r="4304" spans="2:3" x14ac:dyDescent="0.75">
      <c r="B4304" s="250">
        <v>4241</v>
      </c>
      <c r="C4304" s="249">
        <v>148.87778523093044</v>
      </c>
    </row>
    <row r="4305" spans="2:3" x14ac:dyDescent="0.75">
      <c r="B4305" s="250">
        <v>4242</v>
      </c>
      <c r="C4305" s="249">
        <v>111.44884651874779</v>
      </c>
    </row>
    <row r="4306" spans="2:3" x14ac:dyDescent="0.75">
      <c r="B4306" s="250">
        <v>4243</v>
      </c>
      <c r="C4306" s="249">
        <v>158.03885890960038</v>
      </c>
    </row>
    <row r="4307" spans="2:3" x14ac:dyDescent="0.75">
      <c r="B4307" s="250">
        <v>4244</v>
      </c>
      <c r="C4307" s="249">
        <v>114.71399070745842</v>
      </c>
    </row>
    <row r="4308" spans="2:3" x14ac:dyDescent="0.75">
      <c r="B4308" s="250">
        <v>4245</v>
      </c>
      <c r="C4308" s="249">
        <v>123.37680123037681</v>
      </c>
    </row>
    <row r="4309" spans="2:3" x14ac:dyDescent="0.75">
      <c r="B4309" s="250">
        <v>4246</v>
      </c>
      <c r="C4309" s="249">
        <v>97.603524688726111</v>
      </c>
    </row>
    <row r="4310" spans="2:3" x14ac:dyDescent="0.75">
      <c r="B4310" s="250">
        <v>4247</v>
      </c>
      <c r="C4310" s="249">
        <v>157.06876865436158</v>
      </c>
    </row>
    <row r="4311" spans="2:3" x14ac:dyDescent="0.75">
      <c r="B4311" s="250">
        <v>4248</v>
      </c>
      <c r="C4311" s="249">
        <v>117.40301748340818</v>
      </c>
    </row>
    <row r="4312" spans="2:3" x14ac:dyDescent="0.75">
      <c r="B4312" s="250">
        <v>4249</v>
      </c>
      <c r="C4312" s="249">
        <v>111.91097559180531</v>
      </c>
    </row>
    <row r="4313" spans="2:3" x14ac:dyDescent="0.75">
      <c r="B4313" s="250">
        <v>4250</v>
      </c>
      <c r="C4313" s="249">
        <v>97.712151767628683</v>
      </c>
    </row>
    <row r="4314" spans="2:3" x14ac:dyDescent="0.75">
      <c r="B4314" s="250">
        <v>4251</v>
      </c>
      <c r="C4314" s="249">
        <v>130.78063721967314</v>
      </c>
    </row>
    <row r="4315" spans="2:3" x14ac:dyDescent="0.75">
      <c r="B4315" s="250">
        <v>4252</v>
      </c>
      <c r="C4315" s="249">
        <v>86.295383406088362</v>
      </c>
    </row>
    <row r="4316" spans="2:3" x14ac:dyDescent="0.75">
      <c r="B4316" s="250">
        <v>4253</v>
      </c>
      <c r="C4316" s="249">
        <v>84.692519433029631</v>
      </c>
    </row>
    <row r="4317" spans="2:3" x14ac:dyDescent="0.75">
      <c r="B4317" s="250">
        <v>4254</v>
      </c>
      <c r="C4317" s="249">
        <v>128.88842948164825</v>
      </c>
    </row>
    <row r="4318" spans="2:3" x14ac:dyDescent="0.75">
      <c r="B4318" s="250">
        <v>4255</v>
      </c>
      <c r="C4318" s="249">
        <v>99.701810897857285</v>
      </c>
    </row>
    <row r="4319" spans="2:3" x14ac:dyDescent="0.75">
      <c r="B4319" s="250">
        <v>4256</v>
      </c>
      <c r="C4319" s="249">
        <v>129.16936983204877</v>
      </c>
    </row>
    <row r="4320" spans="2:3" x14ac:dyDescent="0.75">
      <c r="B4320" s="250">
        <v>4257</v>
      </c>
      <c r="C4320" s="249">
        <v>107.78988110438411</v>
      </c>
    </row>
    <row r="4321" spans="2:3" x14ac:dyDescent="0.75">
      <c r="B4321" s="250">
        <v>4258</v>
      </c>
      <c r="C4321" s="249">
        <v>110.94775899731818</v>
      </c>
    </row>
    <row r="4322" spans="2:3" x14ac:dyDescent="0.75">
      <c r="B4322" s="250">
        <v>4259</v>
      </c>
      <c r="C4322" s="249">
        <v>143.6044709186173</v>
      </c>
    </row>
    <row r="4323" spans="2:3" x14ac:dyDescent="0.75">
      <c r="B4323" s="250">
        <v>4260</v>
      </c>
      <c r="C4323" s="249">
        <v>112.88095911334651</v>
      </c>
    </row>
    <row r="4324" spans="2:3" x14ac:dyDescent="0.75">
      <c r="B4324" s="250">
        <v>4261</v>
      </c>
      <c r="C4324" s="249">
        <v>106.56180414820575</v>
      </c>
    </row>
    <row r="4325" spans="2:3" x14ac:dyDescent="0.75">
      <c r="B4325" s="250">
        <v>4262</v>
      </c>
      <c r="C4325" s="249">
        <v>95.706589960195871</v>
      </c>
    </row>
    <row r="4326" spans="2:3" x14ac:dyDescent="0.75">
      <c r="B4326" s="250">
        <v>4263</v>
      </c>
      <c r="C4326" s="249">
        <v>123.00797724090737</v>
      </c>
    </row>
    <row r="4327" spans="2:3" x14ac:dyDescent="0.75">
      <c r="B4327" s="250">
        <v>4264</v>
      </c>
      <c r="C4327" s="249">
        <v>112.33749154950824</v>
      </c>
    </row>
    <row r="4328" spans="2:3" x14ac:dyDescent="0.75">
      <c r="B4328" s="250">
        <v>4265</v>
      </c>
      <c r="C4328" s="249">
        <v>118.14760806720324</v>
      </c>
    </row>
    <row r="4329" spans="2:3" x14ac:dyDescent="0.75">
      <c r="B4329" s="250">
        <v>4266</v>
      </c>
      <c r="C4329" s="249">
        <v>116.08781856719516</v>
      </c>
    </row>
    <row r="4330" spans="2:3" x14ac:dyDescent="0.75">
      <c r="B4330" s="250">
        <v>4267</v>
      </c>
      <c r="C4330" s="249">
        <v>71.48141713610886</v>
      </c>
    </row>
    <row r="4331" spans="2:3" x14ac:dyDescent="0.75">
      <c r="B4331" s="250">
        <v>4268</v>
      </c>
      <c r="C4331" s="249">
        <v>151.92136217659146</v>
      </c>
    </row>
    <row r="4332" spans="2:3" x14ac:dyDescent="0.75">
      <c r="B4332" s="250">
        <v>4269</v>
      </c>
      <c r="C4332" s="249">
        <v>145.21635821408296</v>
      </c>
    </row>
    <row r="4333" spans="2:3" x14ac:dyDescent="0.75">
      <c r="B4333" s="250">
        <v>4270</v>
      </c>
      <c r="C4333" s="249">
        <v>70.590316869429529</v>
      </c>
    </row>
    <row r="4334" spans="2:3" x14ac:dyDescent="0.75">
      <c r="B4334" s="250">
        <v>4271</v>
      </c>
      <c r="C4334" s="249">
        <v>120.20810053726667</v>
      </c>
    </row>
    <row r="4335" spans="2:3" x14ac:dyDescent="0.75">
      <c r="B4335" s="250">
        <v>4272</v>
      </c>
      <c r="C4335" s="249">
        <v>88.834370645937298</v>
      </c>
    </row>
    <row r="4336" spans="2:3" x14ac:dyDescent="0.75">
      <c r="B4336" s="250">
        <v>4273</v>
      </c>
      <c r="C4336" s="249">
        <v>107.65110120649177</v>
      </c>
    </row>
    <row r="4337" spans="2:3" x14ac:dyDescent="0.75">
      <c r="B4337" s="250">
        <v>4274</v>
      </c>
      <c r="C4337" s="249">
        <v>113.0717380185154</v>
      </c>
    </row>
    <row r="4338" spans="2:3" x14ac:dyDescent="0.75">
      <c r="B4338" s="250">
        <v>4275</v>
      </c>
      <c r="C4338" s="249">
        <v>104.84812783385</v>
      </c>
    </row>
    <row r="4339" spans="2:3" x14ac:dyDescent="0.75">
      <c r="B4339" s="250">
        <v>4276</v>
      </c>
      <c r="C4339" s="249">
        <v>94.508138776398994</v>
      </c>
    </row>
    <row r="4340" spans="2:3" x14ac:dyDescent="0.75">
      <c r="B4340" s="250">
        <v>4277</v>
      </c>
      <c r="C4340" s="249">
        <v>104.33468501372474</v>
      </c>
    </row>
    <row r="4341" spans="2:3" x14ac:dyDescent="0.75">
      <c r="B4341" s="250">
        <v>4278</v>
      </c>
      <c r="C4341" s="249">
        <v>129.93927975307508</v>
      </c>
    </row>
    <row r="4342" spans="2:3" x14ac:dyDescent="0.75">
      <c r="B4342" s="250">
        <v>4279</v>
      </c>
      <c r="C4342" s="249">
        <v>106.04254807991659</v>
      </c>
    </row>
    <row r="4343" spans="2:3" x14ac:dyDescent="0.75">
      <c r="B4343" s="250">
        <v>4280</v>
      </c>
      <c r="C4343" s="249">
        <v>144.72707313872797</v>
      </c>
    </row>
    <row r="4344" spans="2:3" x14ac:dyDescent="0.75">
      <c r="B4344" s="250">
        <v>4281</v>
      </c>
      <c r="C4344" s="249">
        <v>118.03757690522171</v>
      </c>
    </row>
    <row r="4345" spans="2:3" x14ac:dyDescent="0.75">
      <c r="B4345" s="250">
        <v>4282</v>
      </c>
      <c r="C4345" s="249">
        <v>142.35331158791789</v>
      </c>
    </row>
    <row r="4346" spans="2:3" x14ac:dyDescent="0.75">
      <c r="B4346" s="250">
        <v>4283</v>
      </c>
      <c r="C4346" s="249">
        <v>131.03647817147711</v>
      </c>
    </row>
    <row r="4347" spans="2:3" x14ac:dyDescent="0.75">
      <c r="B4347" s="250">
        <v>4284</v>
      </c>
      <c r="C4347" s="249">
        <v>111.40015098121513</v>
      </c>
    </row>
    <row r="4348" spans="2:3" x14ac:dyDescent="0.75">
      <c r="B4348" s="250">
        <v>4285</v>
      </c>
      <c r="C4348" s="249">
        <v>98.414549798923531</v>
      </c>
    </row>
    <row r="4349" spans="2:3" x14ac:dyDescent="0.75">
      <c r="B4349" s="250">
        <v>4286</v>
      </c>
      <c r="C4349" s="249">
        <v>178.32288693003082</v>
      </c>
    </row>
    <row r="4350" spans="2:3" x14ac:dyDescent="0.75">
      <c r="B4350" s="250">
        <v>4287</v>
      </c>
      <c r="C4350" s="249">
        <v>104.40642515871579</v>
      </c>
    </row>
    <row r="4351" spans="2:3" x14ac:dyDescent="0.75">
      <c r="B4351" s="250">
        <v>4288</v>
      </c>
      <c r="C4351" s="249">
        <v>73.166727958443147</v>
      </c>
    </row>
    <row r="4352" spans="2:3" x14ac:dyDescent="0.75">
      <c r="B4352" s="250">
        <v>4289</v>
      </c>
      <c r="C4352" s="249">
        <v>113.59290975331452</v>
      </c>
    </row>
    <row r="4353" spans="2:3" x14ac:dyDescent="0.75">
      <c r="B4353" s="250">
        <v>4290</v>
      </c>
      <c r="C4353" s="249">
        <v>128.95164879859462</v>
      </c>
    </row>
    <row r="4354" spans="2:3" x14ac:dyDescent="0.75">
      <c r="B4354" s="250">
        <v>4291</v>
      </c>
      <c r="C4354" s="249">
        <v>126.45865304408206</v>
      </c>
    </row>
    <row r="4355" spans="2:3" x14ac:dyDescent="0.75">
      <c r="B4355" s="250">
        <v>4292</v>
      </c>
      <c r="C4355" s="249">
        <v>150.56568932211246</v>
      </c>
    </row>
    <row r="4356" spans="2:3" x14ac:dyDescent="0.75">
      <c r="B4356" s="250">
        <v>4293</v>
      </c>
      <c r="C4356" s="249">
        <v>154.85817636169418</v>
      </c>
    </row>
    <row r="4357" spans="2:3" x14ac:dyDescent="0.75">
      <c r="B4357" s="250">
        <v>4294</v>
      </c>
      <c r="C4357" s="249">
        <v>136.55200587005834</v>
      </c>
    </row>
    <row r="4358" spans="2:3" x14ac:dyDescent="0.75">
      <c r="B4358" s="250">
        <v>4295</v>
      </c>
      <c r="C4358" s="249">
        <v>83.014266553033877</v>
      </c>
    </row>
    <row r="4359" spans="2:3" x14ac:dyDescent="0.75">
      <c r="B4359" s="250">
        <v>4296</v>
      </c>
      <c r="C4359" s="249">
        <v>151.504964960807</v>
      </c>
    </row>
    <row r="4360" spans="2:3" x14ac:dyDescent="0.75">
      <c r="B4360" s="250">
        <v>4297</v>
      </c>
      <c r="C4360" s="249">
        <v>148.98405516796956</v>
      </c>
    </row>
    <row r="4361" spans="2:3" x14ac:dyDescent="0.75">
      <c r="B4361" s="250">
        <v>4298</v>
      </c>
      <c r="C4361" s="249">
        <v>158.39613303805265</v>
      </c>
    </row>
    <row r="4362" spans="2:3" x14ac:dyDescent="0.75">
      <c r="B4362" s="250">
        <v>4299</v>
      </c>
      <c r="C4362" s="249">
        <v>103.49050228704903</v>
      </c>
    </row>
    <row r="4363" spans="2:3" x14ac:dyDescent="0.75">
      <c r="B4363" s="250">
        <v>4300</v>
      </c>
      <c r="C4363" s="249">
        <v>105.59668680434645</v>
      </c>
    </row>
    <row r="4364" spans="2:3" x14ac:dyDescent="0.75">
      <c r="B4364" s="250">
        <v>4301</v>
      </c>
      <c r="C4364" s="249">
        <v>83.959664628058732</v>
      </c>
    </row>
    <row r="4365" spans="2:3" x14ac:dyDescent="0.75">
      <c r="B4365" s="250">
        <v>4302</v>
      </c>
      <c r="C4365" s="249">
        <v>142.7849935146082</v>
      </c>
    </row>
    <row r="4366" spans="2:3" x14ac:dyDescent="0.75">
      <c r="B4366" s="250">
        <v>4303</v>
      </c>
      <c r="C4366" s="249">
        <v>148.8744535801026</v>
      </c>
    </row>
    <row r="4367" spans="2:3" x14ac:dyDescent="0.75">
      <c r="B4367" s="250">
        <v>4304</v>
      </c>
      <c r="C4367" s="249">
        <v>141.56984221852917</v>
      </c>
    </row>
    <row r="4368" spans="2:3" x14ac:dyDescent="0.75">
      <c r="B4368" s="250">
        <v>4305</v>
      </c>
      <c r="C4368" s="249">
        <v>138.45357734527556</v>
      </c>
    </row>
    <row r="4369" spans="2:3" x14ac:dyDescent="0.75">
      <c r="B4369" s="250">
        <v>4306</v>
      </c>
      <c r="C4369" s="249">
        <v>150.54431139895468</v>
      </c>
    </row>
    <row r="4370" spans="2:3" x14ac:dyDescent="0.75">
      <c r="B4370" s="250">
        <v>4307</v>
      </c>
      <c r="C4370" s="249">
        <v>135.05981228764995</v>
      </c>
    </row>
    <row r="4371" spans="2:3" x14ac:dyDescent="0.75">
      <c r="B4371" s="250">
        <v>4308</v>
      </c>
      <c r="C4371" s="249">
        <v>107.46047080052499</v>
      </c>
    </row>
    <row r="4372" spans="2:3" x14ac:dyDescent="0.75">
      <c r="B4372" s="250">
        <v>4309</v>
      </c>
      <c r="C4372" s="249">
        <v>119.36989032774834</v>
      </c>
    </row>
    <row r="4373" spans="2:3" x14ac:dyDescent="0.75">
      <c r="B4373" s="250">
        <v>4310</v>
      </c>
      <c r="C4373" s="249">
        <v>142.60064608442997</v>
      </c>
    </row>
    <row r="4374" spans="2:3" x14ac:dyDescent="0.75">
      <c r="B4374" s="250">
        <v>4311</v>
      </c>
      <c r="C4374" s="249">
        <v>138.29529551497589</v>
      </c>
    </row>
    <row r="4375" spans="2:3" x14ac:dyDescent="0.75">
      <c r="B4375" s="250">
        <v>4312</v>
      </c>
      <c r="C4375" s="249">
        <v>70.132333515957484</v>
      </c>
    </row>
    <row r="4376" spans="2:3" x14ac:dyDescent="0.75">
      <c r="B4376" s="250">
        <v>4313</v>
      </c>
      <c r="C4376" s="249">
        <v>134.8212607553063</v>
      </c>
    </row>
    <row r="4377" spans="2:3" x14ac:dyDescent="0.75">
      <c r="B4377" s="250">
        <v>4314</v>
      </c>
      <c r="C4377" s="249">
        <v>116.94426510268036</v>
      </c>
    </row>
    <row r="4378" spans="2:3" x14ac:dyDescent="0.75">
      <c r="B4378" s="250">
        <v>4315</v>
      </c>
      <c r="C4378" s="249">
        <v>84.587987255811186</v>
      </c>
    </row>
    <row r="4379" spans="2:3" x14ac:dyDescent="0.75">
      <c r="B4379" s="250">
        <v>4316</v>
      </c>
      <c r="C4379" s="249">
        <v>98.44897011901827</v>
      </c>
    </row>
    <row r="4380" spans="2:3" x14ac:dyDescent="0.75">
      <c r="B4380" s="250">
        <v>4317</v>
      </c>
      <c r="C4380" s="249">
        <v>132.14313532703773</v>
      </c>
    </row>
    <row r="4381" spans="2:3" x14ac:dyDescent="0.75">
      <c r="B4381" s="250">
        <v>4318</v>
      </c>
      <c r="C4381" s="249">
        <v>95.924275790415351</v>
      </c>
    </row>
    <row r="4382" spans="2:3" x14ac:dyDescent="0.75">
      <c r="B4382" s="250">
        <v>4319</v>
      </c>
      <c r="C4382" s="249">
        <v>85.014672429553428</v>
      </c>
    </row>
    <row r="4383" spans="2:3" x14ac:dyDescent="0.75">
      <c r="B4383" s="250">
        <v>4320</v>
      </c>
      <c r="C4383" s="249">
        <v>174.628850850182</v>
      </c>
    </row>
    <row r="4384" spans="2:3" x14ac:dyDescent="0.75">
      <c r="B4384" s="250">
        <v>4321</v>
      </c>
      <c r="C4384" s="249">
        <v>152.21083747805696</v>
      </c>
    </row>
    <row r="4385" spans="2:3" x14ac:dyDescent="0.75">
      <c r="B4385" s="250">
        <v>4322</v>
      </c>
      <c r="C4385" s="249">
        <v>136.30815934715079</v>
      </c>
    </row>
    <row r="4386" spans="2:3" x14ac:dyDescent="0.75">
      <c r="B4386" s="250">
        <v>4323</v>
      </c>
      <c r="C4386" s="249">
        <v>106.39884861907709</v>
      </c>
    </row>
    <row r="4387" spans="2:3" x14ac:dyDescent="0.75">
      <c r="B4387" s="250">
        <v>4324</v>
      </c>
      <c r="C4387" s="249">
        <v>119.47547221597954</v>
      </c>
    </row>
    <row r="4388" spans="2:3" x14ac:dyDescent="0.75">
      <c r="B4388" s="250">
        <v>4325</v>
      </c>
      <c r="C4388" s="249">
        <v>156.39658482877476</v>
      </c>
    </row>
    <row r="4389" spans="2:3" x14ac:dyDescent="0.75">
      <c r="B4389" s="250">
        <v>4326</v>
      </c>
      <c r="C4389" s="249">
        <v>84.997676236729845</v>
      </c>
    </row>
    <row r="4390" spans="2:3" x14ac:dyDescent="0.75">
      <c r="B4390" s="250">
        <v>4327</v>
      </c>
      <c r="C4390" s="249">
        <v>135.71279221635425</v>
      </c>
    </row>
    <row r="4391" spans="2:3" x14ac:dyDescent="0.75">
      <c r="B4391" s="250">
        <v>4328</v>
      </c>
      <c r="C4391" s="249">
        <v>98.185084425389533</v>
      </c>
    </row>
    <row r="4392" spans="2:3" x14ac:dyDescent="0.75">
      <c r="B4392" s="250">
        <v>4329</v>
      </c>
      <c r="C4392" s="249">
        <v>170.35264611658414</v>
      </c>
    </row>
    <row r="4393" spans="2:3" x14ac:dyDescent="0.75">
      <c r="B4393" s="250">
        <v>4330</v>
      </c>
      <c r="C4393" s="249">
        <v>113.24327101287042</v>
      </c>
    </row>
    <row r="4394" spans="2:3" x14ac:dyDescent="0.75">
      <c r="B4394" s="250">
        <v>4331</v>
      </c>
      <c r="C4394" s="249">
        <v>161.69464985813391</v>
      </c>
    </row>
    <row r="4395" spans="2:3" x14ac:dyDescent="0.75">
      <c r="B4395" s="250">
        <v>4332</v>
      </c>
      <c r="C4395" s="249">
        <v>93.669338859044146</v>
      </c>
    </row>
    <row r="4396" spans="2:3" x14ac:dyDescent="0.75">
      <c r="B4396" s="250">
        <v>4333</v>
      </c>
      <c r="C4396" s="249">
        <v>97.808517129218487</v>
      </c>
    </row>
    <row r="4397" spans="2:3" x14ac:dyDescent="0.75">
      <c r="B4397" s="250">
        <v>4334</v>
      </c>
      <c r="C4397" s="249">
        <v>113.24150880480555</v>
      </c>
    </row>
    <row r="4398" spans="2:3" x14ac:dyDescent="0.75">
      <c r="B4398" s="250">
        <v>4335</v>
      </c>
      <c r="C4398" s="249">
        <v>107.60129928839885</v>
      </c>
    </row>
    <row r="4399" spans="2:3" x14ac:dyDescent="0.75">
      <c r="B4399" s="250">
        <v>4336</v>
      </c>
      <c r="C4399" s="249">
        <v>94.433511314734659</v>
      </c>
    </row>
    <row r="4400" spans="2:3" x14ac:dyDescent="0.75">
      <c r="B4400" s="250">
        <v>4337</v>
      </c>
      <c r="C4400" s="249">
        <v>113.50572763848253</v>
      </c>
    </row>
    <row r="4401" spans="2:3" x14ac:dyDescent="0.75">
      <c r="B4401" s="250">
        <v>4338</v>
      </c>
      <c r="C4401" s="249">
        <v>134.72779723204428</v>
      </c>
    </row>
    <row r="4402" spans="2:3" x14ac:dyDescent="0.75">
      <c r="B4402" s="250">
        <v>4339</v>
      </c>
      <c r="C4402" s="249">
        <v>121.57958788556211</v>
      </c>
    </row>
    <row r="4403" spans="2:3" x14ac:dyDescent="0.75">
      <c r="B4403" s="250">
        <v>4340</v>
      </c>
      <c r="C4403" s="249">
        <v>140.77179846257368</v>
      </c>
    </row>
    <row r="4404" spans="2:3" x14ac:dyDescent="0.75">
      <c r="B4404" s="250">
        <v>4341</v>
      </c>
      <c r="C4404" s="249">
        <v>115.28141287812068</v>
      </c>
    </row>
    <row r="4405" spans="2:3" x14ac:dyDescent="0.75">
      <c r="B4405" s="250">
        <v>4342</v>
      </c>
      <c r="C4405" s="249">
        <v>108.08819251088279</v>
      </c>
    </row>
    <row r="4406" spans="2:3" x14ac:dyDescent="0.75">
      <c r="B4406" s="250">
        <v>4343</v>
      </c>
      <c r="C4406" s="249">
        <v>100.44473177850674</v>
      </c>
    </row>
    <row r="4407" spans="2:3" x14ac:dyDescent="0.75">
      <c r="B4407" s="250">
        <v>4344</v>
      </c>
      <c r="C4407" s="249">
        <v>140.83074333712196</v>
      </c>
    </row>
    <row r="4408" spans="2:3" x14ac:dyDescent="0.75">
      <c r="B4408" s="250">
        <v>4345</v>
      </c>
      <c r="C4408" s="249">
        <v>145.53905073763937</v>
      </c>
    </row>
    <row r="4409" spans="2:3" x14ac:dyDescent="0.75">
      <c r="B4409" s="250">
        <v>4346</v>
      </c>
      <c r="C4409" s="249">
        <v>74.746937634128841</v>
      </c>
    </row>
    <row r="4410" spans="2:3" x14ac:dyDescent="0.75">
      <c r="B4410" s="250">
        <v>4347</v>
      </c>
      <c r="C4410" s="249">
        <v>140.94478133998618</v>
      </c>
    </row>
    <row r="4411" spans="2:3" x14ac:dyDescent="0.75">
      <c r="B4411" s="250">
        <v>4348</v>
      </c>
      <c r="C4411" s="249">
        <v>148.59269107058623</v>
      </c>
    </row>
    <row r="4412" spans="2:3" x14ac:dyDescent="0.75">
      <c r="B4412" s="250">
        <v>4349</v>
      </c>
      <c r="C4412" s="249">
        <v>87.764110025729821</v>
      </c>
    </row>
    <row r="4413" spans="2:3" x14ac:dyDescent="0.75">
      <c r="B4413" s="250">
        <v>4350</v>
      </c>
      <c r="C4413" s="249">
        <v>98.703469415398331</v>
      </c>
    </row>
    <row r="4414" spans="2:3" x14ac:dyDescent="0.75">
      <c r="B4414" s="250">
        <v>4351</v>
      </c>
      <c r="C4414" s="249">
        <v>112.36655306136389</v>
      </c>
    </row>
    <row r="4415" spans="2:3" x14ac:dyDescent="0.75">
      <c r="B4415" s="250">
        <v>4352</v>
      </c>
      <c r="C4415" s="249">
        <v>111.04226555020975</v>
      </c>
    </row>
    <row r="4416" spans="2:3" x14ac:dyDescent="0.75">
      <c r="B4416" s="250">
        <v>4353</v>
      </c>
      <c r="C4416" s="249">
        <v>161.64343832434662</v>
      </c>
    </row>
    <row r="4417" spans="2:3" x14ac:dyDescent="0.75">
      <c r="B4417" s="250">
        <v>4354</v>
      </c>
      <c r="C4417" s="249">
        <v>123.89497004657495</v>
      </c>
    </row>
    <row r="4418" spans="2:3" x14ac:dyDescent="0.75">
      <c r="B4418" s="250">
        <v>4355</v>
      </c>
      <c r="C4418" s="249">
        <v>124.82087081422947</v>
      </c>
    </row>
    <row r="4419" spans="2:3" x14ac:dyDescent="0.75">
      <c r="B4419" s="250">
        <v>4356</v>
      </c>
      <c r="C4419" s="249">
        <v>116.13445443510103</v>
      </c>
    </row>
    <row r="4420" spans="2:3" x14ac:dyDescent="0.75">
      <c r="B4420" s="250">
        <v>4357</v>
      </c>
      <c r="C4420" s="249">
        <v>130.83516756177576</v>
      </c>
    </row>
    <row r="4421" spans="2:3" x14ac:dyDescent="0.75">
      <c r="B4421" s="250">
        <v>4358</v>
      </c>
      <c r="C4421" s="249">
        <v>114.45506616168068</v>
      </c>
    </row>
    <row r="4422" spans="2:3" x14ac:dyDescent="0.75">
      <c r="B4422" s="250">
        <v>4359</v>
      </c>
      <c r="C4422" s="249">
        <v>110.39054677675145</v>
      </c>
    </row>
    <row r="4423" spans="2:3" x14ac:dyDescent="0.75">
      <c r="B4423" s="250">
        <v>4360</v>
      </c>
      <c r="C4423" s="249">
        <v>111.55889803036428</v>
      </c>
    </row>
    <row r="4424" spans="2:3" x14ac:dyDescent="0.75">
      <c r="B4424" s="250">
        <v>4361</v>
      </c>
      <c r="C4424" s="249">
        <v>123.33595585888644</v>
      </c>
    </row>
    <row r="4425" spans="2:3" x14ac:dyDescent="0.75">
      <c r="B4425" s="250">
        <v>4362</v>
      </c>
      <c r="C4425" s="249">
        <v>81.97053834008095</v>
      </c>
    </row>
    <row r="4426" spans="2:3" x14ac:dyDescent="0.75">
      <c r="B4426" s="250">
        <v>4363</v>
      </c>
      <c r="C4426" s="249">
        <v>166.82924714138989</v>
      </c>
    </row>
    <row r="4427" spans="2:3" x14ac:dyDescent="0.75">
      <c r="B4427" s="250">
        <v>4364</v>
      </c>
      <c r="C4427" s="249">
        <v>124.83507897243153</v>
      </c>
    </row>
    <row r="4428" spans="2:3" x14ac:dyDescent="0.75">
      <c r="B4428" s="250">
        <v>4365</v>
      </c>
      <c r="C4428" s="249">
        <v>133.3233740923136</v>
      </c>
    </row>
    <row r="4429" spans="2:3" x14ac:dyDescent="0.75">
      <c r="B4429" s="250">
        <v>4366</v>
      </c>
      <c r="C4429" s="249">
        <v>126.79712504819898</v>
      </c>
    </row>
    <row r="4430" spans="2:3" x14ac:dyDescent="0.75">
      <c r="B4430" s="250">
        <v>4367</v>
      </c>
      <c r="C4430" s="249">
        <v>112.56479467910546</v>
      </c>
    </row>
    <row r="4431" spans="2:3" x14ac:dyDescent="0.75">
      <c r="B4431" s="250">
        <v>4368</v>
      </c>
      <c r="C4431" s="249">
        <v>159.11975017580855</v>
      </c>
    </row>
    <row r="4432" spans="2:3" x14ac:dyDescent="0.75">
      <c r="B4432" s="250">
        <v>4369</v>
      </c>
      <c r="C4432" s="249">
        <v>111.25700120941595</v>
      </c>
    </row>
    <row r="4433" spans="2:3" x14ac:dyDescent="0.75">
      <c r="B4433" s="250">
        <v>4370</v>
      </c>
      <c r="C4433" s="249">
        <v>97.821676015900991</v>
      </c>
    </row>
    <row r="4434" spans="2:3" x14ac:dyDescent="0.75">
      <c r="B4434" s="250">
        <v>4371</v>
      </c>
      <c r="C4434" s="249">
        <v>125.13711096042178</v>
      </c>
    </row>
    <row r="4435" spans="2:3" x14ac:dyDescent="0.75">
      <c r="B4435" s="250">
        <v>4372</v>
      </c>
      <c r="C4435" s="249">
        <v>132.36830539923002</v>
      </c>
    </row>
    <row r="4436" spans="2:3" x14ac:dyDescent="0.75">
      <c r="B4436" s="250">
        <v>4373</v>
      </c>
      <c r="C4436" s="249">
        <v>100.64584604414657</v>
      </c>
    </row>
    <row r="4437" spans="2:3" x14ac:dyDescent="0.75">
      <c r="B4437" s="250">
        <v>4374</v>
      </c>
      <c r="C4437" s="249">
        <v>99.823065028156364</v>
      </c>
    </row>
    <row r="4438" spans="2:3" x14ac:dyDescent="0.75">
      <c r="B4438" s="250">
        <v>4375</v>
      </c>
      <c r="C4438" s="249">
        <v>125.73536858892052</v>
      </c>
    </row>
    <row r="4439" spans="2:3" x14ac:dyDescent="0.75">
      <c r="B4439" s="250">
        <v>4376</v>
      </c>
      <c r="C4439" s="249">
        <v>123.38177532921338</v>
      </c>
    </row>
    <row r="4440" spans="2:3" x14ac:dyDescent="0.75">
      <c r="B4440" s="250">
        <v>4377</v>
      </c>
      <c r="C4440" s="249">
        <v>115.81035564487745</v>
      </c>
    </row>
    <row r="4441" spans="2:3" x14ac:dyDescent="0.75">
      <c r="B4441" s="250">
        <v>4378</v>
      </c>
      <c r="C4441" s="249">
        <v>125.77454463273129</v>
      </c>
    </row>
    <row r="4442" spans="2:3" x14ac:dyDescent="0.75">
      <c r="B4442" s="250">
        <v>4379</v>
      </c>
      <c r="C4442" s="249">
        <v>102.33865010973044</v>
      </c>
    </row>
    <row r="4443" spans="2:3" x14ac:dyDescent="0.75">
      <c r="B4443" s="250">
        <v>4380</v>
      </c>
      <c r="C4443" s="249">
        <v>98.993235374464774</v>
      </c>
    </row>
    <row r="4444" spans="2:3" x14ac:dyDescent="0.75">
      <c r="B4444" s="250">
        <v>4381</v>
      </c>
      <c r="C4444" s="249">
        <v>117.68498772036241</v>
      </c>
    </row>
    <row r="4445" spans="2:3" x14ac:dyDescent="0.75">
      <c r="B4445" s="250">
        <v>4382</v>
      </c>
      <c r="C4445" s="249">
        <v>113.54756435105688</v>
      </c>
    </row>
    <row r="4446" spans="2:3" x14ac:dyDescent="0.75">
      <c r="B4446" s="250">
        <v>4383</v>
      </c>
      <c r="C4446" s="249">
        <v>128.76737186241712</v>
      </c>
    </row>
    <row r="4447" spans="2:3" x14ac:dyDescent="0.75">
      <c r="B4447" s="250">
        <v>4384</v>
      </c>
      <c r="C4447" s="249">
        <v>101.34138422166316</v>
      </c>
    </row>
    <row r="4448" spans="2:3" x14ac:dyDescent="0.75">
      <c r="B4448" s="250">
        <v>4385</v>
      </c>
      <c r="C4448" s="249">
        <v>61.984531223497342</v>
      </c>
    </row>
    <row r="4449" spans="2:3" x14ac:dyDescent="0.75">
      <c r="B4449" s="250">
        <v>4386</v>
      </c>
      <c r="C4449" s="249">
        <v>94.709449468719143</v>
      </c>
    </row>
    <row r="4450" spans="2:3" x14ac:dyDescent="0.75">
      <c r="B4450" s="250">
        <v>4387</v>
      </c>
      <c r="C4450" s="249">
        <v>96.070587305694829</v>
      </c>
    </row>
    <row r="4451" spans="2:3" x14ac:dyDescent="0.75">
      <c r="B4451" s="250">
        <v>4388</v>
      </c>
      <c r="C4451" s="249">
        <v>145.86550774158923</v>
      </c>
    </row>
    <row r="4452" spans="2:3" x14ac:dyDescent="0.75">
      <c r="B4452" s="250">
        <v>4389</v>
      </c>
      <c r="C4452" s="249">
        <v>140.08618688020641</v>
      </c>
    </row>
    <row r="4453" spans="2:3" x14ac:dyDescent="0.75">
      <c r="B4453" s="250">
        <v>4390</v>
      </c>
      <c r="C4453" s="249">
        <v>110.64954257112839</v>
      </c>
    </row>
    <row r="4454" spans="2:3" x14ac:dyDescent="0.75">
      <c r="B4454" s="250">
        <v>4391</v>
      </c>
      <c r="C4454" s="249">
        <v>146.67045463620923</v>
      </c>
    </row>
    <row r="4455" spans="2:3" x14ac:dyDescent="0.75">
      <c r="B4455" s="250">
        <v>4392</v>
      </c>
      <c r="C4455" s="249">
        <v>144.23468183346557</v>
      </c>
    </row>
    <row r="4456" spans="2:3" x14ac:dyDescent="0.75">
      <c r="B4456" s="250">
        <v>4393</v>
      </c>
      <c r="C4456" s="249">
        <v>106.7425620207616</v>
      </c>
    </row>
    <row r="4457" spans="2:3" x14ac:dyDescent="0.75">
      <c r="B4457" s="250">
        <v>4394</v>
      </c>
      <c r="C4457" s="249">
        <v>94.53328416476073</v>
      </c>
    </row>
    <row r="4458" spans="2:3" x14ac:dyDescent="0.75">
      <c r="B4458" s="250">
        <v>4395</v>
      </c>
      <c r="C4458" s="249">
        <v>126.16437061440496</v>
      </c>
    </row>
    <row r="4459" spans="2:3" x14ac:dyDescent="0.75">
      <c r="B4459" s="250">
        <v>4396</v>
      </c>
      <c r="C4459" s="249">
        <v>104.92958078784528</v>
      </c>
    </row>
    <row r="4460" spans="2:3" x14ac:dyDescent="0.75">
      <c r="B4460" s="250">
        <v>4397</v>
      </c>
      <c r="C4460" s="249">
        <v>166.69308117333946</v>
      </c>
    </row>
    <row r="4461" spans="2:3" x14ac:dyDescent="0.75">
      <c r="B4461" s="250">
        <v>4398</v>
      </c>
      <c r="C4461" s="249">
        <v>145.0761771147159</v>
      </c>
    </row>
    <row r="4462" spans="2:3" x14ac:dyDescent="0.75">
      <c r="B4462" s="250">
        <v>4399</v>
      </c>
      <c r="C4462" s="249">
        <v>129.28778887400688</v>
      </c>
    </row>
    <row r="4463" spans="2:3" x14ac:dyDescent="0.75">
      <c r="B4463" s="250">
        <v>4400</v>
      </c>
      <c r="C4463" s="249">
        <v>96.497876769267052</v>
      </c>
    </row>
    <row r="4464" spans="2:3" x14ac:dyDescent="0.75">
      <c r="B4464" s="250">
        <v>4401</v>
      </c>
      <c r="C4464" s="249">
        <v>122.51581597158433</v>
      </c>
    </row>
    <row r="4465" spans="2:3" x14ac:dyDescent="0.75">
      <c r="B4465" s="250">
        <v>4402</v>
      </c>
      <c r="C4465" s="249">
        <v>95.644107136467767</v>
      </c>
    </row>
    <row r="4466" spans="2:3" x14ac:dyDescent="0.75">
      <c r="B4466" s="250">
        <v>4403</v>
      </c>
      <c r="C4466" s="249">
        <v>127.36676328726863</v>
      </c>
    </row>
    <row r="4467" spans="2:3" x14ac:dyDescent="0.75">
      <c r="B4467" s="250">
        <v>4404</v>
      </c>
      <c r="C4467" s="249">
        <v>131.0095354601192</v>
      </c>
    </row>
    <row r="4468" spans="2:3" x14ac:dyDescent="0.75">
      <c r="B4468" s="250">
        <v>4405</v>
      </c>
      <c r="C4468" s="249">
        <v>98.662819912873104</v>
      </c>
    </row>
    <row r="4469" spans="2:3" x14ac:dyDescent="0.75">
      <c r="B4469" s="250">
        <v>4406</v>
      </c>
      <c r="C4469" s="249">
        <v>134.26365765324775</v>
      </c>
    </row>
    <row r="4470" spans="2:3" x14ac:dyDescent="0.75">
      <c r="B4470" s="250">
        <v>4407</v>
      </c>
      <c r="C4470" s="249">
        <v>123.26749708455864</v>
      </c>
    </row>
    <row r="4471" spans="2:3" x14ac:dyDescent="0.75">
      <c r="B4471" s="250">
        <v>4408</v>
      </c>
      <c r="C4471" s="249">
        <v>122.62409254766162</v>
      </c>
    </row>
    <row r="4472" spans="2:3" x14ac:dyDescent="0.75">
      <c r="B4472" s="250">
        <v>4409</v>
      </c>
      <c r="C4472" s="249">
        <v>93.645614713401471</v>
      </c>
    </row>
    <row r="4473" spans="2:3" x14ac:dyDescent="0.75">
      <c r="B4473" s="250">
        <v>4410</v>
      </c>
      <c r="C4473" s="249">
        <v>129.58942266347364</v>
      </c>
    </row>
    <row r="4474" spans="2:3" x14ac:dyDescent="0.75">
      <c r="B4474" s="250">
        <v>4411</v>
      </c>
      <c r="C4474" s="249">
        <v>135.86648492915342</v>
      </c>
    </row>
    <row r="4475" spans="2:3" x14ac:dyDescent="0.75">
      <c r="B4475" s="250">
        <v>4412</v>
      </c>
      <c r="C4475" s="249">
        <v>86.637139443446955</v>
      </c>
    </row>
    <row r="4476" spans="2:3" x14ac:dyDescent="0.75">
      <c r="B4476" s="250">
        <v>4413</v>
      </c>
      <c r="C4476" s="249">
        <v>112.76384864799458</v>
      </c>
    </row>
    <row r="4477" spans="2:3" x14ac:dyDescent="0.75">
      <c r="B4477" s="250">
        <v>4414</v>
      </c>
      <c r="C4477" s="249">
        <v>115.29195039700117</v>
      </c>
    </row>
    <row r="4478" spans="2:3" x14ac:dyDescent="0.75">
      <c r="B4478" s="250">
        <v>4415</v>
      </c>
      <c r="C4478" s="249">
        <v>89.878313704112855</v>
      </c>
    </row>
    <row r="4479" spans="2:3" x14ac:dyDescent="0.75">
      <c r="B4479" s="250">
        <v>4416</v>
      </c>
      <c r="C4479" s="249">
        <v>120.73382126024848</v>
      </c>
    </row>
    <row r="4480" spans="2:3" x14ac:dyDescent="0.75">
      <c r="B4480" s="250">
        <v>4417</v>
      </c>
      <c r="C4480" s="249">
        <v>78.271138426908237</v>
      </c>
    </row>
    <row r="4481" spans="2:3" x14ac:dyDescent="0.75">
      <c r="B4481" s="250">
        <v>4418</v>
      </c>
      <c r="C4481" s="249">
        <v>123.07131013191301</v>
      </c>
    </row>
    <row r="4482" spans="2:3" x14ac:dyDescent="0.75">
      <c r="B4482" s="250">
        <v>4419</v>
      </c>
      <c r="C4482" s="249">
        <v>154.23844836812435</v>
      </c>
    </row>
    <row r="4483" spans="2:3" x14ac:dyDescent="0.75">
      <c r="B4483" s="250">
        <v>4420</v>
      </c>
      <c r="C4483" s="249">
        <v>101.09614204597689</v>
      </c>
    </row>
    <row r="4484" spans="2:3" x14ac:dyDescent="0.75">
      <c r="B4484" s="250">
        <v>4421</v>
      </c>
      <c r="C4484" s="249">
        <v>122.14803894091649</v>
      </c>
    </row>
    <row r="4485" spans="2:3" x14ac:dyDescent="0.75">
      <c r="B4485" s="250">
        <v>4422</v>
      </c>
      <c r="C4485" s="249">
        <v>115.65687490404225</v>
      </c>
    </row>
    <row r="4486" spans="2:3" x14ac:dyDescent="0.75">
      <c r="B4486" s="250">
        <v>4423</v>
      </c>
      <c r="C4486" s="249">
        <v>141.20099061036927</v>
      </c>
    </row>
    <row r="4487" spans="2:3" x14ac:dyDescent="0.75">
      <c r="B4487" s="250">
        <v>4424</v>
      </c>
      <c r="C4487" s="249">
        <v>141.51668817293202</v>
      </c>
    </row>
    <row r="4488" spans="2:3" x14ac:dyDescent="0.75">
      <c r="B4488" s="250">
        <v>4425</v>
      </c>
      <c r="C4488" s="249">
        <v>125.26840876206298</v>
      </c>
    </row>
    <row r="4489" spans="2:3" x14ac:dyDescent="0.75">
      <c r="B4489" s="250">
        <v>4426</v>
      </c>
      <c r="C4489" s="249">
        <v>112.14870153388463</v>
      </c>
    </row>
    <row r="4490" spans="2:3" x14ac:dyDescent="0.75">
      <c r="B4490" s="250">
        <v>4427</v>
      </c>
      <c r="C4490" s="249">
        <v>117.55493415078101</v>
      </c>
    </row>
    <row r="4491" spans="2:3" x14ac:dyDescent="0.75">
      <c r="B4491" s="250">
        <v>4428</v>
      </c>
      <c r="C4491" s="249">
        <v>117.29047835685772</v>
      </c>
    </row>
    <row r="4492" spans="2:3" x14ac:dyDescent="0.75">
      <c r="B4492" s="250">
        <v>4429</v>
      </c>
      <c r="C4492" s="249">
        <v>163.54910696551266</v>
      </c>
    </row>
    <row r="4493" spans="2:3" x14ac:dyDescent="0.75">
      <c r="B4493" s="250">
        <v>4430</v>
      </c>
      <c r="C4493" s="249">
        <v>138.33124966787122</v>
      </c>
    </row>
    <row r="4494" spans="2:3" x14ac:dyDescent="0.75">
      <c r="B4494" s="250">
        <v>4431</v>
      </c>
      <c r="C4494" s="249">
        <v>63.568381461216148</v>
      </c>
    </row>
    <row r="4495" spans="2:3" x14ac:dyDescent="0.75">
      <c r="B4495" s="250">
        <v>4432</v>
      </c>
      <c r="C4495" s="249">
        <v>145.50418777867901</v>
      </c>
    </row>
    <row r="4496" spans="2:3" x14ac:dyDescent="0.75">
      <c r="B4496" s="250">
        <v>4433</v>
      </c>
      <c r="C4496" s="249">
        <v>155.76021776767442</v>
      </c>
    </row>
    <row r="4497" spans="2:3" x14ac:dyDescent="0.75">
      <c r="B4497" s="250">
        <v>4434</v>
      </c>
      <c r="C4497" s="249">
        <v>122.90813113803115</v>
      </c>
    </row>
    <row r="4498" spans="2:3" x14ac:dyDescent="0.75">
      <c r="B4498" s="250">
        <v>4435</v>
      </c>
      <c r="C4498" s="249">
        <v>120.42702581781049</v>
      </c>
    </row>
    <row r="4499" spans="2:3" x14ac:dyDescent="0.75">
      <c r="B4499" s="250">
        <v>4436</v>
      </c>
      <c r="C4499" s="249">
        <v>142.93648309648401</v>
      </c>
    </row>
    <row r="4500" spans="2:3" x14ac:dyDescent="0.75">
      <c r="B4500" s="250">
        <v>4437</v>
      </c>
      <c r="C4500" s="249">
        <v>165.83276177835282</v>
      </c>
    </row>
    <row r="4501" spans="2:3" x14ac:dyDescent="0.75">
      <c r="B4501" s="250">
        <v>4438</v>
      </c>
      <c r="C4501" s="249">
        <v>113.90654848858594</v>
      </c>
    </row>
    <row r="4502" spans="2:3" x14ac:dyDescent="0.75">
      <c r="B4502" s="250">
        <v>4439</v>
      </c>
      <c r="C4502" s="249">
        <v>77.877883756967591</v>
      </c>
    </row>
    <row r="4503" spans="2:3" x14ac:dyDescent="0.75">
      <c r="B4503" s="250">
        <v>4440</v>
      </c>
      <c r="C4503" s="249">
        <v>127.71710594682976</v>
      </c>
    </row>
    <row r="4504" spans="2:3" x14ac:dyDescent="0.75">
      <c r="B4504" s="250">
        <v>4441</v>
      </c>
      <c r="C4504" s="249">
        <v>123.54354151298169</v>
      </c>
    </row>
    <row r="4505" spans="2:3" x14ac:dyDescent="0.75">
      <c r="B4505" s="250">
        <v>4442</v>
      </c>
      <c r="C4505" s="249">
        <v>97.486827346467621</v>
      </c>
    </row>
    <row r="4506" spans="2:3" x14ac:dyDescent="0.75">
      <c r="B4506" s="250">
        <v>4443</v>
      </c>
      <c r="C4506" s="249">
        <v>114.14473860699633</v>
      </c>
    </row>
    <row r="4507" spans="2:3" x14ac:dyDescent="0.75">
      <c r="B4507" s="250">
        <v>4444</v>
      </c>
      <c r="C4507" s="249">
        <v>124.01180318808699</v>
      </c>
    </row>
    <row r="4508" spans="2:3" x14ac:dyDescent="0.75">
      <c r="B4508" s="250">
        <v>4445</v>
      </c>
      <c r="C4508" s="249">
        <v>120.81756440426884</v>
      </c>
    </row>
    <row r="4509" spans="2:3" x14ac:dyDescent="0.75">
      <c r="B4509" s="250">
        <v>4446</v>
      </c>
      <c r="C4509" s="249">
        <v>129.44349668922763</v>
      </c>
    </row>
    <row r="4510" spans="2:3" x14ac:dyDescent="0.75">
      <c r="B4510" s="250">
        <v>4447</v>
      </c>
      <c r="C4510" s="249">
        <v>74.235931367613716</v>
      </c>
    </row>
    <row r="4511" spans="2:3" x14ac:dyDescent="0.75">
      <c r="B4511" s="250">
        <v>4448</v>
      </c>
      <c r="C4511" s="249">
        <v>60.251628133844051</v>
      </c>
    </row>
    <row r="4512" spans="2:3" x14ac:dyDescent="0.75">
      <c r="B4512" s="250">
        <v>4449</v>
      </c>
      <c r="C4512" s="249">
        <v>141.83038889449955</v>
      </c>
    </row>
    <row r="4513" spans="2:3" x14ac:dyDescent="0.75">
      <c r="B4513" s="250">
        <v>4450</v>
      </c>
      <c r="C4513" s="249">
        <v>103.69702183235178</v>
      </c>
    </row>
    <row r="4514" spans="2:3" x14ac:dyDescent="0.75">
      <c r="B4514" s="250">
        <v>4451</v>
      </c>
      <c r="C4514" s="249">
        <v>140.58231038686361</v>
      </c>
    </row>
    <row r="4515" spans="2:3" x14ac:dyDescent="0.75">
      <c r="B4515" s="250">
        <v>4452</v>
      </c>
      <c r="C4515" s="249">
        <v>125.51351210258773</v>
      </c>
    </row>
    <row r="4516" spans="2:3" x14ac:dyDescent="0.75">
      <c r="B4516" s="250">
        <v>4453</v>
      </c>
      <c r="C4516" s="249">
        <v>82.213812824986846</v>
      </c>
    </row>
    <row r="4517" spans="2:3" x14ac:dyDescent="0.75">
      <c r="B4517" s="250">
        <v>4454</v>
      </c>
      <c r="C4517" s="249">
        <v>111.65663994684074</v>
      </c>
    </row>
    <row r="4518" spans="2:3" x14ac:dyDescent="0.75">
      <c r="B4518" s="250">
        <v>4455</v>
      </c>
      <c r="C4518" s="249">
        <v>191.79744252560994</v>
      </c>
    </row>
    <row r="4519" spans="2:3" x14ac:dyDescent="0.75">
      <c r="B4519" s="250">
        <v>4456</v>
      </c>
      <c r="C4519" s="249">
        <v>94.202515062270379</v>
      </c>
    </row>
    <row r="4520" spans="2:3" x14ac:dyDescent="0.75">
      <c r="B4520" s="250">
        <v>4457</v>
      </c>
      <c r="C4520" s="249">
        <v>90.380400234978651</v>
      </c>
    </row>
    <row r="4521" spans="2:3" x14ac:dyDescent="0.75">
      <c r="B4521" s="250">
        <v>4458</v>
      </c>
      <c r="C4521" s="249">
        <v>134.91647442417838</v>
      </c>
    </row>
    <row r="4522" spans="2:3" x14ac:dyDescent="0.75">
      <c r="B4522" s="250">
        <v>4459</v>
      </c>
      <c r="C4522" s="249">
        <v>63.119528595661137</v>
      </c>
    </row>
    <row r="4523" spans="2:3" x14ac:dyDescent="0.75">
      <c r="B4523" s="250">
        <v>4460</v>
      </c>
      <c r="C4523" s="249">
        <v>71.287066129610508</v>
      </c>
    </row>
    <row r="4524" spans="2:3" x14ac:dyDescent="0.75">
      <c r="B4524" s="250">
        <v>4461</v>
      </c>
      <c r="C4524" s="249">
        <v>121.91386719792308</v>
      </c>
    </row>
    <row r="4525" spans="2:3" x14ac:dyDescent="0.75">
      <c r="B4525" s="250">
        <v>4462</v>
      </c>
      <c r="C4525" s="249">
        <v>82.536905335751882</v>
      </c>
    </row>
    <row r="4526" spans="2:3" x14ac:dyDescent="0.75">
      <c r="B4526" s="250">
        <v>4463</v>
      </c>
      <c r="C4526" s="249">
        <v>132.63649222045026</v>
      </c>
    </row>
    <row r="4527" spans="2:3" x14ac:dyDescent="0.75">
      <c r="B4527" s="250">
        <v>4464</v>
      </c>
      <c r="C4527" s="249">
        <v>85.95234802779575</v>
      </c>
    </row>
    <row r="4528" spans="2:3" x14ac:dyDescent="0.75">
      <c r="B4528" s="250">
        <v>4465</v>
      </c>
      <c r="C4528" s="249">
        <v>93.319790001779793</v>
      </c>
    </row>
    <row r="4529" spans="2:3" x14ac:dyDescent="0.75">
      <c r="B4529" s="250">
        <v>4466</v>
      </c>
      <c r="C4529" s="249">
        <v>142.11153711711643</v>
      </c>
    </row>
    <row r="4530" spans="2:3" x14ac:dyDescent="0.75">
      <c r="B4530" s="250">
        <v>4467</v>
      </c>
      <c r="C4530" s="249">
        <v>159.53453229547586</v>
      </c>
    </row>
    <row r="4531" spans="2:3" x14ac:dyDescent="0.75">
      <c r="B4531" s="250">
        <v>4468</v>
      </c>
      <c r="C4531" s="249">
        <v>158.74961831485678</v>
      </c>
    </row>
    <row r="4532" spans="2:3" x14ac:dyDescent="0.75">
      <c r="B4532" s="250">
        <v>4469</v>
      </c>
      <c r="C4532" s="249">
        <v>117.18584496208629</v>
      </c>
    </row>
    <row r="4533" spans="2:3" x14ac:dyDescent="0.75">
      <c r="B4533" s="250">
        <v>4470</v>
      </c>
      <c r="C4533" s="249">
        <v>114.27845645500679</v>
      </c>
    </row>
    <row r="4534" spans="2:3" x14ac:dyDescent="0.75">
      <c r="B4534" s="250">
        <v>4471</v>
      </c>
      <c r="C4534" s="249">
        <v>99.696166668155712</v>
      </c>
    </row>
    <row r="4535" spans="2:3" x14ac:dyDescent="0.75">
      <c r="B4535" s="250">
        <v>4472</v>
      </c>
      <c r="C4535" s="249">
        <v>91.131347866997885</v>
      </c>
    </row>
    <row r="4536" spans="2:3" x14ac:dyDescent="0.75">
      <c r="B4536" s="250">
        <v>4473</v>
      </c>
      <c r="C4536" s="249">
        <v>102.19077017000177</v>
      </c>
    </row>
    <row r="4537" spans="2:3" x14ac:dyDescent="0.75">
      <c r="B4537" s="250">
        <v>4474</v>
      </c>
      <c r="C4537" s="249">
        <v>71.951335260610932</v>
      </c>
    </row>
    <row r="4538" spans="2:3" x14ac:dyDescent="0.75">
      <c r="B4538" s="250">
        <v>4475</v>
      </c>
      <c r="C4538" s="249">
        <v>100.38642873030133</v>
      </c>
    </row>
    <row r="4539" spans="2:3" x14ac:dyDescent="0.75">
      <c r="B4539" s="250">
        <v>4476</v>
      </c>
      <c r="C4539" s="249">
        <v>103.67169535335377</v>
      </c>
    </row>
    <row r="4540" spans="2:3" x14ac:dyDescent="0.75">
      <c r="B4540" s="250">
        <v>4477</v>
      </c>
      <c r="C4540" s="249">
        <v>108.96065786648143</v>
      </c>
    </row>
    <row r="4541" spans="2:3" x14ac:dyDescent="0.75">
      <c r="B4541" s="250">
        <v>4478</v>
      </c>
      <c r="C4541" s="249">
        <v>133.8153927101786</v>
      </c>
    </row>
    <row r="4542" spans="2:3" x14ac:dyDescent="0.75">
      <c r="B4542" s="250">
        <v>4479</v>
      </c>
      <c r="C4542" s="249">
        <v>146.07434301305918</v>
      </c>
    </row>
    <row r="4543" spans="2:3" x14ac:dyDescent="0.75">
      <c r="B4543" s="250">
        <v>4480</v>
      </c>
      <c r="C4543" s="249">
        <v>103.20581665292374</v>
      </c>
    </row>
    <row r="4544" spans="2:3" x14ac:dyDescent="0.75">
      <c r="B4544" s="250">
        <v>4481</v>
      </c>
      <c r="C4544" s="249">
        <v>158.54296740710598</v>
      </c>
    </row>
    <row r="4545" spans="2:3" x14ac:dyDescent="0.75">
      <c r="B4545" s="250">
        <v>4482</v>
      </c>
      <c r="C4545" s="249">
        <v>136.52636943082754</v>
      </c>
    </row>
    <row r="4546" spans="2:3" x14ac:dyDescent="0.75">
      <c r="B4546" s="250">
        <v>4483</v>
      </c>
      <c r="C4546" s="249">
        <v>122.16090974250558</v>
      </c>
    </row>
    <row r="4547" spans="2:3" x14ac:dyDescent="0.75">
      <c r="B4547" s="250">
        <v>4484</v>
      </c>
      <c r="C4547" s="249">
        <v>136.31365995943017</v>
      </c>
    </row>
    <row r="4548" spans="2:3" x14ac:dyDescent="0.75">
      <c r="B4548" s="250">
        <v>4485</v>
      </c>
      <c r="C4548" s="249">
        <v>146.96054873403122</v>
      </c>
    </row>
    <row r="4549" spans="2:3" x14ac:dyDescent="0.75">
      <c r="B4549" s="250">
        <v>4486</v>
      </c>
      <c r="C4549" s="249">
        <v>129.46601759442325</v>
      </c>
    </row>
    <row r="4550" spans="2:3" x14ac:dyDescent="0.75">
      <c r="B4550" s="250">
        <v>4487</v>
      </c>
      <c r="C4550" s="249">
        <v>130.42534561779257</v>
      </c>
    </row>
    <row r="4551" spans="2:3" x14ac:dyDescent="0.75">
      <c r="B4551" s="250">
        <v>4488</v>
      </c>
      <c r="C4551" s="249">
        <v>137.51950537057044</v>
      </c>
    </row>
    <row r="4552" spans="2:3" x14ac:dyDescent="0.75">
      <c r="B4552" s="250">
        <v>4489</v>
      </c>
      <c r="C4552" s="249">
        <v>114.52202018923786</v>
      </c>
    </row>
    <row r="4553" spans="2:3" x14ac:dyDescent="0.75">
      <c r="B4553" s="250">
        <v>4490</v>
      </c>
      <c r="C4553" s="249">
        <v>124.83078943487081</v>
      </c>
    </row>
    <row r="4554" spans="2:3" x14ac:dyDescent="0.75">
      <c r="B4554" s="250">
        <v>4491</v>
      </c>
      <c r="C4554" s="249">
        <v>155.84776084871712</v>
      </c>
    </row>
    <row r="4555" spans="2:3" x14ac:dyDescent="0.75">
      <c r="B4555" s="250">
        <v>4492</v>
      </c>
      <c r="C4555" s="249">
        <v>131.79208171022023</v>
      </c>
    </row>
    <row r="4556" spans="2:3" x14ac:dyDescent="0.75">
      <c r="B4556" s="250">
        <v>4493</v>
      </c>
      <c r="C4556" s="249">
        <v>128.49497735652585</v>
      </c>
    </row>
    <row r="4557" spans="2:3" x14ac:dyDescent="0.75">
      <c r="B4557" s="250">
        <v>4494</v>
      </c>
      <c r="C4557" s="249">
        <v>112.86154970452857</v>
      </c>
    </row>
    <row r="4558" spans="2:3" x14ac:dyDescent="0.75">
      <c r="B4558" s="250">
        <v>4495</v>
      </c>
      <c r="C4558" s="249">
        <v>130.56131589309919</v>
      </c>
    </row>
    <row r="4559" spans="2:3" x14ac:dyDescent="0.75">
      <c r="B4559" s="250">
        <v>4496</v>
      </c>
      <c r="C4559" s="249">
        <v>135.13793805520865</v>
      </c>
    </row>
    <row r="4560" spans="2:3" x14ac:dyDescent="0.75">
      <c r="B4560" s="250">
        <v>4497</v>
      </c>
      <c r="C4560" s="249">
        <v>119.77890476074973</v>
      </c>
    </row>
    <row r="4561" spans="2:3" x14ac:dyDescent="0.75">
      <c r="B4561" s="250">
        <v>4498</v>
      </c>
      <c r="C4561" s="249">
        <v>41.797184381858699</v>
      </c>
    </row>
    <row r="4562" spans="2:3" x14ac:dyDescent="0.75">
      <c r="B4562" s="250">
        <v>4499</v>
      </c>
      <c r="C4562" s="249">
        <v>119.38958849089495</v>
      </c>
    </row>
    <row r="4563" spans="2:3" x14ac:dyDescent="0.75">
      <c r="B4563" s="250">
        <v>4500</v>
      </c>
      <c r="C4563" s="249">
        <v>100.17195950511319</v>
      </c>
    </row>
    <row r="4564" spans="2:3" x14ac:dyDescent="0.75">
      <c r="B4564" s="250">
        <v>4501</v>
      </c>
      <c r="C4564" s="249">
        <v>144.93893350551599</v>
      </c>
    </row>
    <row r="4565" spans="2:3" x14ac:dyDescent="0.75">
      <c r="B4565" s="250">
        <v>4502</v>
      </c>
      <c r="C4565" s="249">
        <v>124.54821605309097</v>
      </c>
    </row>
    <row r="4566" spans="2:3" x14ac:dyDescent="0.75">
      <c r="B4566" s="250">
        <v>4503</v>
      </c>
      <c r="C4566" s="249">
        <v>137.95973180936062</v>
      </c>
    </row>
    <row r="4567" spans="2:3" x14ac:dyDescent="0.75">
      <c r="B4567" s="250">
        <v>4504</v>
      </c>
      <c r="C4567" s="249">
        <v>119.31656047841302</v>
      </c>
    </row>
    <row r="4568" spans="2:3" x14ac:dyDescent="0.75">
      <c r="B4568" s="250">
        <v>4505</v>
      </c>
      <c r="C4568" s="249">
        <v>158.56948857122671</v>
      </c>
    </row>
    <row r="4569" spans="2:3" x14ac:dyDescent="0.75">
      <c r="B4569" s="250">
        <v>4506</v>
      </c>
      <c r="C4569" s="249">
        <v>137.01847358436805</v>
      </c>
    </row>
    <row r="4570" spans="2:3" x14ac:dyDescent="0.75">
      <c r="B4570" s="250">
        <v>4507</v>
      </c>
      <c r="C4570" s="249">
        <v>109.47308465904518</v>
      </c>
    </row>
    <row r="4571" spans="2:3" x14ac:dyDescent="0.75">
      <c r="B4571" s="250">
        <v>4508</v>
      </c>
      <c r="C4571" s="249">
        <v>128.33099377053756</v>
      </c>
    </row>
    <row r="4572" spans="2:3" x14ac:dyDescent="0.75">
      <c r="B4572" s="250">
        <v>4509</v>
      </c>
      <c r="C4572" s="249">
        <v>136.04794543404674</v>
      </c>
    </row>
    <row r="4573" spans="2:3" x14ac:dyDescent="0.75">
      <c r="B4573" s="250">
        <v>4510</v>
      </c>
      <c r="C4573" s="249">
        <v>88.979131420188139</v>
      </c>
    </row>
    <row r="4574" spans="2:3" x14ac:dyDescent="0.75">
      <c r="B4574" s="250">
        <v>4511</v>
      </c>
      <c r="C4574" s="249">
        <v>118.63917575689111</v>
      </c>
    </row>
    <row r="4575" spans="2:3" x14ac:dyDescent="0.75">
      <c r="B4575" s="250">
        <v>4512</v>
      </c>
      <c r="C4575" s="249">
        <v>88.464279134302188</v>
      </c>
    </row>
    <row r="4576" spans="2:3" x14ac:dyDescent="0.75">
      <c r="B4576" s="250">
        <v>4513</v>
      </c>
      <c r="C4576" s="249">
        <v>116.01546652233442</v>
      </c>
    </row>
    <row r="4577" spans="2:3" x14ac:dyDescent="0.75">
      <c r="B4577" s="250">
        <v>4514</v>
      </c>
      <c r="C4577" s="249">
        <v>142.31806027905253</v>
      </c>
    </row>
    <row r="4578" spans="2:3" x14ac:dyDescent="0.75">
      <c r="B4578" s="250">
        <v>4515</v>
      </c>
      <c r="C4578" s="249">
        <v>116.52069215890951</v>
      </c>
    </row>
    <row r="4579" spans="2:3" x14ac:dyDescent="0.75">
      <c r="B4579" s="250">
        <v>4516</v>
      </c>
      <c r="C4579" s="249">
        <v>97.293180747198804</v>
      </c>
    </row>
    <row r="4580" spans="2:3" x14ac:dyDescent="0.75">
      <c r="B4580" s="250">
        <v>4517</v>
      </c>
      <c r="C4580" s="249">
        <v>136.06726235213171</v>
      </c>
    </row>
    <row r="4581" spans="2:3" x14ac:dyDescent="0.75">
      <c r="B4581" s="250">
        <v>4518</v>
      </c>
      <c r="C4581" s="249">
        <v>103.54279032857821</v>
      </c>
    </row>
    <row r="4582" spans="2:3" x14ac:dyDescent="0.75">
      <c r="B4582" s="250">
        <v>4519</v>
      </c>
      <c r="C4582" s="249">
        <v>130.00462836725976</v>
      </c>
    </row>
    <row r="4583" spans="2:3" x14ac:dyDescent="0.75">
      <c r="B4583" s="250">
        <v>4520</v>
      </c>
      <c r="C4583" s="249">
        <v>103.61479654619524</v>
      </c>
    </row>
    <row r="4584" spans="2:3" x14ac:dyDescent="0.75">
      <c r="B4584" s="250">
        <v>4521</v>
      </c>
      <c r="C4584" s="249">
        <v>134.85900404829056</v>
      </c>
    </row>
    <row r="4585" spans="2:3" x14ac:dyDescent="0.75">
      <c r="B4585" s="250">
        <v>4522</v>
      </c>
      <c r="C4585" s="249">
        <v>123.26691944325168</v>
      </c>
    </row>
    <row r="4586" spans="2:3" x14ac:dyDescent="0.75">
      <c r="B4586" s="250">
        <v>4523</v>
      </c>
      <c r="C4586" s="249">
        <v>165.41720994689371</v>
      </c>
    </row>
    <row r="4587" spans="2:3" x14ac:dyDescent="0.75">
      <c r="B4587" s="250">
        <v>4524</v>
      </c>
      <c r="C4587" s="249">
        <v>126.33346451751865</v>
      </c>
    </row>
    <row r="4588" spans="2:3" x14ac:dyDescent="0.75">
      <c r="B4588" s="250">
        <v>4525</v>
      </c>
      <c r="C4588" s="249">
        <v>126.45193315091869</v>
      </c>
    </row>
    <row r="4589" spans="2:3" x14ac:dyDescent="0.75">
      <c r="B4589" s="250">
        <v>4526</v>
      </c>
      <c r="C4589" s="249">
        <v>143.73755864678151</v>
      </c>
    </row>
    <row r="4590" spans="2:3" x14ac:dyDescent="0.75">
      <c r="B4590" s="250">
        <v>4527</v>
      </c>
      <c r="C4590" s="249">
        <v>142.9467113322618</v>
      </c>
    </row>
    <row r="4591" spans="2:3" x14ac:dyDescent="0.75">
      <c r="B4591" s="250">
        <v>4528</v>
      </c>
      <c r="C4591" s="249">
        <v>113.01102606263697</v>
      </c>
    </row>
    <row r="4592" spans="2:3" x14ac:dyDescent="0.75">
      <c r="B4592" s="250">
        <v>4529</v>
      </c>
      <c r="C4592" s="249">
        <v>125.15007540341075</v>
      </c>
    </row>
    <row r="4593" spans="2:3" x14ac:dyDescent="0.75">
      <c r="B4593" s="250">
        <v>4530</v>
      </c>
      <c r="C4593" s="249">
        <v>140.82654152409066</v>
      </c>
    </row>
    <row r="4594" spans="2:3" x14ac:dyDescent="0.75">
      <c r="B4594" s="250">
        <v>4531</v>
      </c>
      <c r="C4594" s="249">
        <v>103.25361197879128</v>
      </c>
    </row>
    <row r="4595" spans="2:3" x14ac:dyDescent="0.75">
      <c r="B4595" s="250">
        <v>4532</v>
      </c>
      <c r="C4595" s="249">
        <v>117.86059105291856</v>
      </c>
    </row>
    <row r="4596" spans="2:3" x14ac:dyDescent="0.75">
      <c r="B4596" s="250">
        <v>4533</v>
      </c>
      <c r="C4596" s="249">
        <v>65.382527932513895</v>
      </c>
    </row>
    <row r="4597" spans="2:3" x14ac:dyDescent="0.75">
      <c r="B4597" s="250">
        <v>4534</v>
      </c>
      <c r="C4597" s="249">
        <v>86.228463864114332</v>
      </c>
    </row>
    <row r="4598" spans="2:3" x14ac:dyDescent="0.75">
      <c r="B4598" s="250">
        <v>4535</v>
      </c>
      <c r="C4598" s="249">
        <v>99.095231269295923</v>
      </c>
    </row>
    <row r="4599" spans="2:3" x14ac:dyDescent="0.75">
      <c r="B4599" s="250">
        <v>4536</v>
      </c>
      <c r="C4599" s="249">
        <v>74.885518806028145</v>
      </c>
    </row>
    <row r="4600" spans="2:3" x14ac:dyDescent="0.75">
      <c r="B4600" s="250">
        <v>4537</v>
      </c>
      <c r="C4600" s="249">
        <v>143.61702221097084</v>
      </c>
    </row>
    <row r="4601" spans="2:3" x14ac:dyDescent="0.75">
      <c r="B4601" s="250">
        <v>4538</v>
      </c>
      <c r="C4601" s="249">
        <v>108.96355892975363</v>
      </c>
    </row>
    <row r="4602" spans="2:3" x14ac:dyDescent="0.75">
      <c r="B4602" s="250">
        <v>4539</v>
      </c>
      <c r="C4602" s="249">
        <v>68.032177648625918</v>
      </c>
    </row>
    <row r="4603" spans="2:3" x14ac:dyDescent="0.75">
      <c r="B4603" s="250">
        <v>4540</v>
      </c>
      <c r="C4603" s="249">
        <v>157.09956572712289</v>
      </c>
    </row>
    <row r="4604" spans="2:3" x14ac:dyDescent="0.75">
      <c r="B4604" s="250">
        <v>4541</v>
      </c>
      <c r="C4604" s="249">
        <v>120.8204835134556</v>
      </c>
    </row>
    <row r="4605" spans="2:3" x14ac:dyDescent="0.75">
      <c r="B4605" s="250">
        <v>4542</v>
      </c>
      <c r="C4605" s="249">
        <v>165.58148267240907</v>
      </c>
    </row>
    <row r="4606" spans="2:3" x14ac:dyDescent="0.75">
      <c r="B4606" s="250">
        <v>4543</v>
      </c>
      <c r="C4606" s="249">
        <v>135.88527383790401</v>
      </c>
    </row>
    <row r="4607" spans="2:3" x14ac:dyDescent="0.75">
      <c r="B4607" s="250">
        <v>4544</v>
      </c>
      <c r="C4607" s="249">
        <v>110.52643205155704</v>
      </c>
    </row>
    <row r="4608" spans="2:3" x14ac:dyDescent="0.75">
      <c r="B4608" s="250">
        <v>4545</v>
      </c>
      <c r="C4608" s="249">
        <v>113.3414121248685</v>
      </c>
    </row>
    <row r="4609" spans="2:3" x14ac:dyDescent="0.75">
      <c r="B4609" s="250">
        <v>4546</v>
      </c>
      <c r="C4609" s="249">
        <v>115.48632189191261</v>
      </c>
    </row>
    <row r="4610" spans="2:3" x14ac:dyDescent="0.75">
      <c r="B4610" s="250">
        <v>4547</v>
      </c>
      <c r="C4610" s="249">
        <v>112.58395159951867</v>
      </c>
    </row>
    <row r="4611" spans="2:3" x14ac:dyDescent="0.75">
      <c r="B4611" s="250">
        <v>4548</v>
      </c>
      <c r="C4611" s="249">
        <v>143.75000746282799</v>
      </c>
    </row>
    <row r="4612" spans="2:3" x14ac:dyDescent="0.75">
      <c r="B4612" s="250">
        <v>4549</v>
      </c>
      <c r="C4612" s="249">
        <v>128.92310123483057</v>
      </c>
    </row>
    <row r="4613" spans="2:3" x14ac:dyDescent="0.75">
      <c r="B4613" s="250">
        <v>4550</v>
      </c>
      <c r="C4613" s="249">
        <v>77.889111089983942</v>
      </c>
    </row>
    <row r="4614" spans="2:3" x14ac:dyDescent="0.75">
      <c r="B4614" s="250">
        <v>4551</v>
      </c>
      <c r="C4614" s="249">
        <v>86.952300537966138</v>
      </c>
    </row>
    <row r="4615" spans="2:3" x14ac:dyDescent="0.75">
      <c r="B4615" s="250">
        <v>4552</v>
      </c>
      <c r="C4615" s="249">
        <v>110.51017656881363</v>
      </c>
    </row>
    <row r="4616" spans="2:3" x14ac:dyDescent="0.75">
      <c r="B4616" s="250">
        <v>4553</v>
      </c>
      <c r="C4616" s="249">
        <v>91.460398779940675</v>
      </c>
    </row>
    <row r="4617" spans="2:3" x14ac:dyDescent="0.75">
      <c r="B4617" s="250">
        <v>4554</v>
      </c>
      <c r="C4617" s="249">
        <v>111.99165462072253</v>
      </c>
    </row>
    <row r="4618" spans="2:3" x14ac:dyDescent="0.75">
      <c r="B4618" s="250">
        <v>4555</v>
      </c>
      <c r="C4618" s="249">
        <v>162.13917176006782</v>
      </c>
    </row>
    <row r="4619" spans="2:3" x14ac:dyDescent="0.75">
      <c r="B4619" s="250">
        <v>4556</v>
      </c>
      <c r="C4619" s="249">
        <v>143.66610155093196</v>
      </c>
    </row>
    <row r="4620" spans="2:3" x14ac:dyDescent="0.75">
      <c r="B4620" s="250">
        <v>4557</v>
      </c>
      <c r="C4620" s="249">
        <v>109.7582112523599</v>
      </c>
    </row>
    <row r="4621" spans="2:3" x14ac:dyDescent="0.75">
      <c r="B4621" s="250">
        <v>4558</v>
      </c>
      <c r="C4621" s="249">
        <v>86.064468613293698</v>
      </c>
    </row>
    <row r="4622" spans="2:3" x14ac:dyDescent="0.75">
      <c r="B4622" s="250">
        <v>4559</v>
      </c>
      <c r="C4622" s="249">
        <v>152.01574828164965</v>
      </c>
    </row>
    <row r="4623" spans="2:3" x14ac:dyDescent="0.75">
      <c r="B4623" s="250">
        <v>4560</v>
      </c>
      <c r="C4623" s="249">
        <v>126.42418238462483</v>
      </c>
    </row>
    <row r="4624" spans="2:3" x14ac:dyDescent="0.75">
      <c r="B4624" s="250">
        <v>4561</v>
      </c>
      <c r="C4624" s="249">
        <v>105.7066389202399</v>
      </c>
    </row>
    <row r="4625" spans="2:3" x14ac:dyDescent="0.75">
      <c r="B4625" s="250">
        <v>4562</v>
      </c>
      <c r="C4625" s="249">
        <v>104.90688675913077</v>
      </c>
    </row>
    <row r="4626" spans="2:3" x14ac:dyDescent="0.75">
      <c r="B4626" s="250">
        <v>4563</v>
      </c>
      <c r="C4626" s="249">
        <v>125.49680005918887</v>
      </c>
    </row>
    <row r="4627" spans="2:3" x14ac:dyDescent="0.75">
      <c r="B4627" s="250">
        <v>4564</v>
      </c>
      <c r="C4627" s="249">
        <v>145.80124013228644</v>
      </c>
    </row>
    <row r="4628" spans="2:3" x14ac:dyDescent="0.75">
      <c r="B4628" s="250">
        <v>4565</v>
      </c>
      <c r="C4628" s="249">
        <v>147.6656338292527</v>
      </c>
    </row>
    <row r="4629" spans="2:3" x14ac:dyDescent="0.75">
      <c r="B4629" s="250">
        <v>4566</v>
      </c>
      <c r="C4629" s="249">
        <v>109.56099417775837</v>
      </c>
    </row>
    <row r="4630" spans="2:3" x14ac:dyDescent="0.75">
      <c r="B4630" s="250">
        <v>4567</v>
      </c>
      <c r="C4630" s="249">
        <v>86.411047019967739</v>
      </c>
    </row>
    <row r="4631" spans="2:3" x14ac:dyDescent="0.75">
      <c r="B4631" s="250">
        <v>4568</v>
      </c>
      <c r="C4631" s="249">
        <v>148.82556220842432</v>
      </c>
    </row>
    <row r="4632" spans="2:3" x14ac:dyDescent="0.75">
      <c r="B4632" s="250">
        <v>4569</v>
      </c>
      <c r="C4632" s="249">
        <v>129.36260028079172</v>
      </c>
    </row>
    <row r="4633" spans="2:3" x14ac:dyDescent="0.75">
      <c r="B4633" s="250">
        <v>4570</v>
      </c>
      <c r="C4633" s="249">
        <v>93.164025447652861</v>
      </c>
    </row>
    <row r="4634" spans="2:3" x14ac:dyDescent="0.75">
      <c r="B4634" s="250">
        <v>4571</v>
      </c>
      <c r="C4634" s="249">
        <v>104.33832996495158</v>
      </c>
    </row>
    <row r="4635" spans="2:3" x14ac:dyDescent="0.75">
      <c r="B4635" s="250">
        <v>4572</v>
      </c>
      <c r="C4635" s="249">
        <v>114.73814262398911</v>
      </c>
    </row>
    <row r="4636" spans="2:3" x14ac:dyDescent="0.75">
      <c r="B4636" s="250">
        <v>4573</v>
      </c>
      <c r="C4636" s="249">
        <v>106.54370050223048</v>
      </c>
    </row>
    <row r="4637" spans="2:3" x14ac:dyDescent="0.75">
      <c r="B4637" s="250">
        <v>4574</v>
      </c>
      <c r="C4637" s="249">
        <v>112.56936316540519</v>
      </c>
    </row>
    <row r="4638" spans="2:3" x14ac:dyDescent="0.75">
      <c r="B4638" s="250">
        <v>4575</v>
      </c>
      <c r="C4638" s="249">
        <v>97.417044989571394</v>
      </c>
    </row>
    <row r="4639" spans="2:3" x14ac:dyDescent="0.75">
      <c r="B4639" s="250">
        <v>4576</v>
      </c>
      <c r="C4639" s="249">
        <v>85.322518624645596</v>
      </c>
    </row>
    <row r="4640" spans="2:3" x14ac:dyDescent="0.75">
      <c r="B4640" s="250">
        <v>4577</v>
      </c>
      <c r="C4640" s="249">
        <v>121.78371871304637</v>
      </c>
    </row>
    <row r="4641" spans="2:3" x14ac:dyDescent="0.75">
      <c r="B4641" s="250">
        <v>4578</v>
      </c>
      <c r="C4641" s="249">
        <v>138.15461311041099</v>
      </c>
    </row>
    <row r="4642" spans="2:3" x14ac:dyDescent="0.75">
      <c r="B4642" s="250">
        <v>4579</v>
      </c>
      <c r="C4642" s="249">
        <v>125.21081997633819</v>
      </c>
    </row>
    <row r="4643" spans="2:3" x14ac:dyDescent="0.75">
      <c r="B4643" s="250">
        <v>4580</v>
      </c>
      <c r="C4643" s="249">
        <v>141.23235160909655</v>
      </c>
    </row>
    <row r="4644" spans="2:3" x14ac:dyDescent="0.75">
      <c r="B4644" s="250">
        <v>4581</v>
      </c>
      <c r="C4644" s="249">
        <v>64.838651218557942</v>
      </c>
    </row>
    <row r="4645" spans="2:3" x14ac:dyDescent="0.75">
      <c r="B4645" s="250">
        <v>4582</v>
      </c>
      <c r="C4645" s="249">
        <v>123.67602763911098</v>
      </c>
    </row>
    <row r="4646" spans="2:3" x14ac:dyDescent="0.75">
      <c r="B4646" s="250">
        <v>4583</v>
      </c>
      <c r="C4646" s="249">
        <v>108.32465149844161</v>
      </c>
    </row>
    <row r="4647" spans="2:3" x14ac:dyDescent="0.75">
      <c r="B4647" s="250">
        <v>4584</v>
      </c>
      <c r="C4647" s="249">
        <v>167.57456010339786</v>
      </c>
    </row>
    <row r="4648" spans="2:3" x14ac:dyDescent="0.75">
      <c r="B4648" s="250">
        <v>4585</v>
      </c>
      <c r="C4648" s="249">
        <v>141.12462805160686</v>
      </c>
    </row>
    <row r="4649" spans="2:3" x14ac:dyDescent="0.75">
      <c r="B4649" s="250">
        <v>4586</v>
      </c>
      <c r="C4649" s="249">
        <v>121.46500227081179</v>
      </c>
    </row>
    <row r="4650" spans="2:3" x14ac:dyDescent="0.75">
      <c r="B4650" s="250">
        <v>4587</v>
      </c>
      <c r="C4650" s="249">
        <v>98.674281432159802</v>
      </c>
    </row>
    <row r="4651" spans="2:3" x14ac:dyDescent="0.75">
      <c r="B4651" s="250">
        <v>4588</v>
      </c>
      <c r="C4651" s="249">
        <v>151.59839798709649</v>
      </c>
    </row>
    <row r="4652" spans="2:3" x14ac:dyDescent="0.75">
      <c r="B4652" s="250">
        <v>4589</v>
      </c>
      <c r="C4652" s="249">
        <v>136.37402978006469</v>
      </c>
    </row>
    <row r="4653" spans="2:3" x14ac:dyDescent="0.75">
      <c r="B4653" s="250">
        <v>4590</v>
      </c>
      <c r="C4653" s="249">
        <v>118.74470111545034</v>
      </c>
    </row>
    <row r="4654" spans="2:3" x14ac:dyDescent="0.75">
      <c r="B4654" s="250">
        <v>4591</v>
      </c>
      <c r="C4654" s="249">
        <v>140.88154323881048</v>
      </c>
    </row>
    <row r="4655" spans="2:3" x14ac:dyDescent="0.75">
      <c r="B4655" s="250">
        <v>4592</v>
      </c>
      <c r="C4655" s="249">
        <v>124.08128579154734</v>
      </c>
    </row>
    <row r="4656" spans="2:3" x14ac:dyDescent="0.75">
      <c r="B4656" s="250">
        <v>4593</v>
      </c>
      <c r="C4656" s="249">
        <v>142.7754409044914</v>
      </c>
    </row>
    <row r="4657" spans="2:3" x14ac:dyDescent="0.75">
      <c r="B4657" s="250">
        <v>4594</v>
      </c>
      <c r="C4657" s="249">
        <v>82.841169916040371</v>
      </c>
    </row>
    <row r="4658" spans="2:3" x14ac:dyDescent="0.75">
      <c r="B4658" s="250">
        <v>4595</v>
      </c>
      <c r="C4658" s="249">
        <v>105.61510156520289</v>
      </c>
    </row>
    <row r="4659" spans="2:3" x14ac:dyDescent="0.75">
      <c r="B4659" s="250">
        <v>4596</v>
      </c>
      <c r="C4659" s="249">
        <v>149.54472054958956</v>
      </c>
    </row>
    <row r="4660" spans="2:3" x14ac:dyDescent="0.75">
      <c r="B4660" s="250">
        <v>4597</v>
      </c>
      <c r="C4660" s="249">
        <v>106.31983983831213</v>
      </c>
    </row>
    <row r="4661" spans="2:3" x14ac:dyDescent="0.75">
      <c r="B4661" s="250">
        <v>4598</v>
      </c>
      <c r="C4661" s="249">
        <v>103.78538204286949</v>
      </c>
    </row>
    <row r="4662" spans="2:3" x14ac:dyDescent="0.75">
      <c r="B4662" s="250">
        <v>4599</v>
      </c>
      <c r="C4662" s="249">
        <v>84.081972967092042</v>
      </c>
    </row>
    <row r="4663" spans="2:3" x14ac:dyDescent="0.75">
      <c r="B4663" s="250">
        <v>4600</v>
      </c>
      <c r="C4663" s="249">
        <v>133.1583338148188</v>
      </c>
    </row>
    <row r="4664" spans="2:3" x14ac:dyDescent="0.75">
      <c r="B4664" s="250">
        <v>4601</v>
      </c>
      <c r="C4664" s="249">
        <v>119.32927241389227</v>
      </c>
    </row>
    <row r="4665" spans="2:3" x14ac:dyDescent="0.75">
      <c r="B4665" s="250">
        <v>4602</v>
      </c>
      <c r="C4665" s="249">
        <v>120.37224976176334</v>
      </c>
    </row>
    <row r="4666" spans="2:3" x14ac:dyDescent="0.75">
      <c r="B4666" s="250">
        <v>4603</v>
      </c>
      <c r="C4666" s="249">
        <v>118.13051448559196</v>
      </c>
    </row>
    <row r="4667" spans="2:3" x14ac:dyDescent="0.75">
      <c r="B4667" s="250">
        <v>4604</v>
      </c>
      <c r="C4667" s="249">
        <v>201.83028845894728</v>
      </c>
    </row>
    <row r="4668" spans="2:3" x14ac:dyDescent="0.75">
      <c r="B4668" s="250">
        <v>4605</v>
      </c>
      <c r="C4668" s="249">
        <v>105.34445532652722</v>
      </c>
    </row>
    <row r="4669" spans="2:3" x14ac:dyDescent="0.75">
      <c r="B4669" s="250">
        <v>4606</v>
      </c>
      <c r="C4669" s="249">
        <v>69.403821161908638</v>
      </c>
    </row>
    <row r="4670" spans="2:3" x14ac:dyDescent="0.75">
      <c r="B4670" s="250">
        <v>4607</v>
      </c>
      <c r="C4670" s="249">
        <v>130.88271504142733</v>
      </c>
    </row>
    <row r="4671" spans="2:3" x14ac:dyDescent="0.75">
      <c r="B4671" s="250">
        <v>4608</v>
      </c>
      <c r="C4671" s="249">
        <v>111.35125460148292</v>
      </c>
    </row>
    <row r="4672" spans="2:3" x14ac:dyDescent="0.75">
      <c r="B4672" s="250">
        <v>4609</v>
      </c>
      <c r="C4672" s="249">
        <v>99.243154774848065</v>
      </c>
    </row>
    <row r="4673" spans="2:3" x14ac:dyDescent="0.75">
      <c r="B4673" s="250">
        <v>4610</v>
      </c>
      <c r="C4673" s="249">
        <v>106.83905050390489</v>
      </c>
    </row>
    <row r="4674" spans="2:3" x14ac:dyDescent="0.75">
      <c r="B4674" s="250">
        <v>4611</v>
      </c>
      <c r="C4674" s="249">
        <v>130.28578805622124</v>
      </c>
    </row>
    <row r="4675" spans="2:3" x14ac:dyDescent="0.75">
      <c r="B4675" s="250">
        <v>4612</v>
      </c>
      <c r="C4675" s="249">
        <v>141.04390091142935</v>
      </c>
    </row>
    <row r="4676" spans="2:3" x14ac:dyDescent="0.75">
      <c r="B4676" s="250">
        <v>4613</v>
      </c>
      <c r="C4676" s="249">
        <v>136.77060311163936</v>
      </c>
    </row>
    <row r="4677" spans="2:3" x14ac:dyDescent="0.75">
      <c r="B4677" s="250">
        <v>4614</v>
      </c>
      <c r="C4677" s="249">
        <v>95.835736527712072</v>
      </c>
    </row>
    <row r="4678" spans="2:3" x14ac:dyDescent="0.75">
      <c r="B4678" s="250">
        <v>4615</v>
      </c>
      <c r="C4678" s="249">
        <v>138.7848496221761</v>
      </c>
    </row>
    <row r="4679" spans="2:3" x14ac:dyDescent="0.75">
      <c r="B4679" s="250">
        <v>4616</v>
      </c>
      <c r="C4679" s="249">
        <v>144.99915275813095</v>
      </c>
    </row>
    <row r="4680" spans="2:3" x14ac:dyDescent="0.75">
      <c r="B4680" s="250">
        <v>4617</v>
      </c>
      <c r="C4680" s="249">
        <v>92.066015533062711</v>
      </c>
    </row>
    <row r="4681" spans="2:3" x14ac:dyDescent="0.75">
      <c r="B4681" s="250">
        <v>4618</v>
      </c>
      <c r="C4681" s="249">
        <v>139.04001868870282</v>
      </c>
    </row>
    <row r="4682" spans="2:3" x14ac:dyDescent="0.75">
      <c r="B4682" s="250">
        <v>4619</v>
      </c>
      <c r="C4682" s="249">
        <v>104.36275258511913</v>
      </c>
    </row>
    <row r="4683" spans="2:3" x14ac:dyDescent="0.75">
      <c r="B4683" s="250">
        <v>4620</v>
      </c>
      <c r="C4683" s="249">
        <v>157.12530121099093</v>
      </c>
    </row>
    <row r="4684" spans="2:3" x14ac:dyDescent="0.75">
      <c r="B4684" s="250">
        <v>4621</v>
      </c>
      <c r="C4684" s="249">
        <v>86.753394878997184</v>
      </c>
    </row>
    <row r="4685" spans="2:3" x14ac:dyDescent="0.75">
      <c r="B4685" s="250">
        <v>4622</v>
      </c>
      <c r="C4685" s="249">
        <v>140.06368626330607</v>
      </c>
    </row>
    <row r="4686" spans="2:3" x14ac:dyDescent="0.75">
      <c r="B4686" s="250">
        <v>4623</v>
      </c>
      <c r="C4686" s="249">
        <v>123.58900140261888</v>
      </c>
    </row>
    <row r="4687" spans="2:3" x14ac:dyDescent="0.75">
      <c r="B4687" s="250">
        <v>4624</v>
      </c>
      <c r="C4687" s="249">
        <v>116.45809854348353</v>
      </c>
    </row>
    <row r="4688" spans="2:3" x14ac:dyDescent="0.75">
      <c r="B4688" s="250">
        <v>4625</v>
      </c>
      <c r="C4688" s="249">
        <v>126.91300817066241</v>
      </c>
    </row>
    <row r="4689" spans="2:3" x14ac:dyDescent="0.75">
      <c r="B4689" s="250">
        <v>4626</v>
      </c>
      <c r="C4689" s="249">
        <v>111.88774598692318</v>
      </c>
    </row>
    <row r="4690" spans="2:3" x14ac:dyDescent="0.75">
      <c r="B4690" s="250">
        <v>4627</v>
      </c>
      <c r="C4690" s="249">
        <v>83.065374175895684</v>
      </c>
    </row>
    <row r="4691" spans="2:3" x14ac:dyDescent="0.75">
      <c r="B4691" s="250">
        <v>4628</v>
      </c>
      <c r="C4691" s="249">
        <v>76.596483682978686</v>
      </c>
    </row>
    <row r="4692" spans="2:3" x14ac:dyDescent="0.75">
      <c r="B4692" s="250">
        <v>4629</v>
      </c>
      <c r="C4692" s="249">
        <v>105.80044059541945</v>
      </c>
    </row>
    <row r="4693" spans="2:3" x14ac:dyDescent="0.75">
      <c r="B4693" s="250">
        <v>4630</v>
      </c>
      <c r="C4693" s="249">
        <v>126.31613546216043</v>
      </c>
    </row>
    <row r="4694" spans="2:3" x14ac:dyDescent="0.75">
      <c r="B4694" s="250">
        <v>4631</v>
      </c>
      <c r="C4694" s="249">
        <v>118.56865025407267</v>
      </c>
    </row>
    <row r="4695" spans="2:3" x14ac:dyDescent="0.75">
      <c r="B4695" s="250">
        <v>4632</v>
      </c>
      <c r="C4695" s="249">
        <v>155.63575034580737</v>
      </c>
    </row>
    <row r="4696" spans="2:3" x14ac:dyDescent="0.75">
      <c r="B4696" s="250">
        <v>4633</v>
      </c>
      <c r="C4696" s="249">
        <v>110.85800474882566</v>
      </c>
    </row>
    <row r="4697" spans="2:3" x14ac:dyDescent="0.75">
      <c r="B4697" s="250">
        <v>4634</v>
      </c>
      <c r="C4697" s="249">
        <v>146.57200045195475</v>
      </c>
    </row>
    <row r="4698" spans="2:3" x14ac:dyDescent="0.75">
      <c r="B4698" s="250">
        <v>4635</v>
      </c>
      <c r="C4698" s="249">
        <v>119.20236648481568</v>
      </c>
    </row>
    <row r="4699" spans="2:3" x14ac:dyDescent="0.75">
      <c r="B4699" s="250">
        <v>4636</v>
      </c>
      <c r="C4699" s="249">
        <v>79.820315035829935</v>
      </c>
    </row>
    <row r="4700" spans="2:3" x14ac:dyDescent="0.75">
      <c r="B4700" s="250">
        <v>4637</v>
      </c>
      <c r="C4700" s="249">
        <v>134.75027888488856</v>
      </c>
    </row>
    <row r="4701" spans="2:3" x14ac:dyDescent="0.75">
      <c r="B4701" s="250">
        <v>4638</v>
      </c>
      <c r="C4701" s="249">
        <v>94.425075252913331</v>
      </c>
    </row>
    <row r="4702" spans="2:3" x14ac:dyDescent="0.75">
      <c r="B4702" s="250">
        <v>4639</v>
      </c>
      <c r="C4702" s="249">
        <v>55.708933044300679</v>
      </c>
    </row>
    <row r="4703" spans="2:3" x14ac:dyDescent="0.75">
      <c r="B4703" s="250">
        <v>4640</v>
      </c>
      <c r="C4703" s="249">
        <v>135.99681905235246</v>
      </c>
    </row>
    <row r="4704" spans="2:3" x14ac:dyDescent="0.75">
      <c r="B4704" s="250">
        <v>4641</v>
      </c>
      <c r="C4704" s="249">
        <v>150.27354478674889</v>
      </c>
    </row>
    <row r="4705" spans="2:3" x14ac:dyDescent="0.75">
      <c r="B4705" s="250">
        <v>4642</v>
      </c>
      <c r="C4705" s="249">
        <v>131.2673233387043</v>
      </c>
    </row>
    <row r="4706" spans="2:3" x14ac:dyDescent="0.75">
      <c r="B4706" s="250">
        <v>4643</v>
      </c>
      <c r="C4706" s="249">
        <v>128.8215275663913</v>
      </c>
    </row>
    <row r="4707" spans="2:3" x14ac:dyDescent="0.75">
      <c r="B4707" s="250">
        <v>4644</v>
      </c>
      <c r="C4707" s="249">
        <v>96.052212064231682</v>
      </c>
    </row>
    <row r="4708" spans="2:3" x14ac:dyDescent="0.75">
      <c r="B4708" s="250">
        <v>4645</v>
      </c>
      <c r="C4708" s="249">
        <v>113.5539431968635</v>
      </c>
    </row>
    <row r="4709" spans="2:3" x14ac:dyDescent="0.75">
      <c r="B4709" s="250">
        <v>4646</v>
      </c>
      <c r="C4709" s="249">
        <v>124.5821955854546</v>
      </c>
    </row>
    <row r="4710" spans="2:3" x14ac:dyDescent="0.75">
      <c r="B4710" s="250">
        <v>4647</v>
      </c>
      <c r="C4710" s="249">
        <v>112.93973077081466</v>
      </c>
    </row>
    <row r="4711" spans="2:3" x14ac:dyDescent="0.75">
      <c r="B4711" s="250">
        <v>4648</v>
      </c>
      <c r="C4711" s="249">
        <v>84.426947023938951</v>
      </c>
    </row>
    <row r="4712" spans="2:3" x14ac:dyDescent="0.75">
      <c r="B4712" s="250">
        <v>4649</v>
      </c>
      <c r="C4712" s="249">
        <v>124.69529911005628</v>
      </c>
    </row>
    <row r="4713" spans="2:3" x14ac:dyDescent="0.75">
      <c r="B4713" s="250">
        <v>4650</v>
      </c>
      <c r="C4713" s="249">
        <v>153.15915864972186</v>
      </c>
    </row>
    <row r="4714" spans="2:3" x14ac:dyDescent="0.75">
      <c r="B4714" s="250">
        <v>4651</v>
      </c>
      <c r="C4714" s="249">
        <v>62.993421931482693</v>
      </c>
    </row>
    <row r="4715" spans="2:3" x14ac:dyDescent="0.75">
      <c r="B4715" s="250">
        <v>4652</v>
      </c>
      <c r="C4715" s="249">
        <v>96.13949211218889</v>
      </c>
    </row>
    <row r="4716" spans="2:3" x14ac:dyDescent="0.75">
      <c r="B4716" s="250">
        <v>4653</v>
      </c>
      <c r="C4716" s="249">
        <v>153.54300793236331</v>
      </c>
    </row>
    <row r="4717" spans="2:3" x14ac:dyDescent="0.75">
      <c r="B4717" s="250">
        <v>4654</v>
      </c>
      <c r="C4717" s="249">
        <v>103.61742837003105</v>
      </c>
    </row>
    <row r="4718" spans="2:3" x14ac:dyDescent="0.75">
      <c r="B4718" s="250">
        <v>4655</v>
      </c>
      <c r="C4718" s="249">
        <v>114.70299294560535</v>
      </c>
    </row>
    <row r="4719" spans="2:3" x14ac:dyDescent="0.75">
      <c r="B4719" s="250">
        <v>4656</v>
      </c>
      <c r="C4719" s="249">
        <v>126.07385340037537</v>
      </c>
    </row>
    <row r="4720" spans="2:3" x14ac:dyDescent="0.75">
      <c r="B4720" s="250">
        <v>4657</v>
      </c>
      <c r="C4720" s="249">
        <v>116.52616952060485</v>
      </c>
    </row>
    <row r="4721" spans="2:3" x14ac:dyDescent="0.75">
      <c r="B4721" s="250">
        <v>4658</v>
      </c>
      <c r="C4721" s="249">
        <v>166.49830723437464</v>
      </c>
    </row>
    <row r="4722" spans="2:3" x14ac:dyDescent="0.75">
      <c r="B4722" s="250">
        <v>4659</v>
      </c>
      <c r="C4722" s="249">
        <v>135.8389881758541</v>
      </c>
    </row>
    <row r="4723" spans="2:3" x14ac:dyDescent="0.75">
      <c r="B4723" s="250">
        <v>4660</v>
      </c>
      <c r="C4723" s="249">
        <v>137.00730391691422</v>
      </c>
    </row>
    <row r="4724" spans="2:3" x14ac:dyDescent="0.75">
      <c r="B4724" s="250">
        <v>4661</v>
      </c>
      <c r="C4724" s="249">
        <v>122.26178442654572</v>
      </c>
    </row>
    <row r="4725" spans="2:3" x14ac:dyDescent="0.75">
      <c r="B4725" s="250">
        <v>4662</v>
      </c>
      <c r="C4725" s="249">
        <v>156.3633393424623</v>
      </c>
    </row>
    <row r="4726" spans="2:3" x14ac:dyDescent="0.75">
      <c r="B4726" s="250">
        <v>4663</v>
      </c>
      <c r="C4726" s="249">
        <v>99.238220093038507</v>
      </c>
    </row>
    <row r="4727" spans="2:3" x14ac:dyDescent="0.75">
      <c r="B4727" s="250">
        <v>4664</v>
      </c>
      <c r="C4727" s="249">
        <v>64.031325049674052</v>
      </c>
    </row>
    <row r="4728" spans="2:3" x14ac:dyDescent="0.75">
      <c r="B4728" s="250">
        <v>4665</v>
      </c>
      <c r="C4728" s="249">
        <v>115.01529929856162</v>
      </c>
    </row>
    <row r="4729" spans="2:3" x14ac:dyDescent="0.75">
      <c r="B4729" s="250">
        <v>4666</v>
      </c>
      <c r="C4729" s="249">
        <v>121.57624731050649</v>
      </c>
    </row>
    <row r="4730" spans="2:3" x14ac:dyDescent="0.75">
      <c r="B4730" s="250">
        <v>4667</v>
      </c>
      <c r="C4730" s="249">
        <v>108.62015657821757</v>
      </c>
    </row>
    <row r="4731" spans="2:3" x14ac:dyDescent="0.75">
      <c r="B4731" s="250">
        <v>4668</v>
      </c>
      <c r="C4731" s="249">
        <v>95.239044236884297</v>
      </c>
    </row>
    <row r="4732" spans="2:3" x14ac:dyDescent="0.75">
      <c r="B4732" s="250">
        <v>4669</v>
      </c>
      <c r="C4732" s="249">
        <v>128.187192425935</v>
      </c>
    </row>
    <row r="4733" spans="2:3" x14ac:dyDescent="0.75">
      <c r="B4733" s="250">
        <v>4670</v>
      </c>
      <c r="C4733" s="249">
        <v>117.49462406380938</v>
      </c>
    </row>
    <row r="4734" spans="2:3" x14ac:dyDescent="0.75">
      <c r="B4734" s="250">
        <v>4671</v>
      </c>
      <c r="C4734" s="249">
        <v>110.93033357431237</v>
      </c>
    </row>
    <row r="4735" spans="2:3" x14ac:dyDescent="0.75">
      <c r="B4735" s="250">
        <v>4672</v>
      </c>
      <c r="C4735" s="249">
        <v>128.37899986879404</v>
      </c>
    </row>
    <row r="4736" spans="2:3" x14ac:dyDescent="0.75">
      <c r="B4736" s="250">
        <v>4673</v>
      </c>
      <c r="C4736" s="249">
        <v>102.18225331149671</v>
      </c>
    </row>
    <row r="4737" spans="2:3" x14ac:dyDescent="0.75">
      <c r="B4737" s="250">
        <v>4674</v>
      </c>
      <c r="C4737" s="249">
        <v>165.66066593110605</v>
      </c>
    </row>
    <row r="4738" spans="2:3" x14ac:dyDescent="0.75">
      <c r="B4738" s="250">
        <v>4675</v>
      </c>
      <c r="C4738" s="249">
        <v>109.34774922551276</v>
      </c>
    </row>
    <row r="4739" spans="2:3" x14ac:dyDescent="0.75">
      <c r="B4739" s="250">
        <v>4676</v>
      </c>
      <c r="C4739" s="249">
        <v>141.95733765254718</v>
      </c>
    </row>
    <row r="4740" spans="2:3" x14ac:dyDescent="0.75">
      <c r="B4740" s="250">
        <v>4677</v>
      </c>
      <c r="C4740" s="249">
        <v>108.07061462669549</v>
      </c>
    </row>
    <row r="4741" spans="2:3" x14ac:dyDescent="0.75">
      <c r="B4741" s="250">
        <v>4678</v>
      </c>
      <c r="C4741" s="249">
        <v>82.617683297182509</v>
      </c>
    </row>
    <row r="4742" spans="2:3" x14ac:dyDescent="0.75">
      <c r="B4742" s="250">
        <v>4679</v>
      </c>
      <c r="C4742" s="249">
        <v>110.51815813240248</v>
      </c>
    </row>
    <row r="4743" spans="2:3" x14ac:dyDescent="0.75">
      <c r="B4743" s="250">
        <v>4680</v>
      </c>
      <c r="C4743" s="249">
        <v>138.69497551665245</v>
      </c>
    </row>
    <row r="4744" spans="2:3" x14ac:dyDescent="0.75">
      <c r="B4744" s="250">
        <v>4681</v>
      </c>
      <c r="C4744" s="249">
        <v>92.701429733760307</v>
      </c>
    </row>
    <row r="4745" spans="2:3" x14ac:dyDescent="0.75">
      <c r="B4745" s="250">
        <v>4682</v>
      </c>
      <c r="C4745" s="249">
        <v>128.77706997876788</v>
      </c>
    </row>
    <row r="4746" spans="2:3" x14ac:dyDescent="0.75">
      <c r="B4746" s="250">
        <v>4683</v>
      </c>
      <c r="C4746" s="249">
        <v>147.02395981248432</v>
      </c>
    </row>
    <row r="4747" spans="2:3" x14ac:dyDescent="0.75">
      <c r="B4747" s="250">
        <v>4684</v>
      </c>
      <c r="C4747" s="249">
        <v>73.895513866705855</v>
      </c>
    </row>
    <row r="4748" spans="2:3" x14ac:dyDescent="0.75">
      <c r="B4748" s="250">
        <v>4685</v>
      </c>
      <c r="C4748" s="249">
        <v>154.30098620801823</v>
      </c>
    </row>
    <row r="4749" spans="2:3" x14ac:dyDescent="0.75">
      <c r="B4749" s="250">
        <v>4686</v>
      </c>
      <c r="C4749" s="249">
        <v>105.44746041148343</v>
      </c>
    </row>
    <row r="4750" spans="2:3" x14ac:dyDescent="0.75">
      <c r="B4750" s="250">
        <v>4687</v>
      </c>
      <c r="C4750" s="249">
        <v>115.07527226525517</v>
      </c>
    </row>
    <row r="4751" spans="2:3" x14ac:dyDescent="0.75">
      <c r="B4751" s="250">
        <v>4688</v>
      </c>
      <c r="C4751" s="249">
        <v>74.344445550409091</v>
      </c>
    </row>
    <row r="4752" spans="2:3" x14ac:dyDescent="0.75">
      <c r="B4752" s="250">
        <v>4689</v>
      </c>
      <c r="C4752" s="249">
        <v>124.43316541671214</v>
      </c>
    </row>
    <row r="4753" spans="2:3" x14ac:dyDescent="0.75">
      <c r="B4753" s="250">
        <v>4690</v>
      </c>
      <c r="C4753" s="249">
        <v>106.16499247374796</v>
      </c>
    </row>
    <row r="4754" spans="2:3" x14ac:dyDescent="0.75">
      <c r="B4754" s="250">
        <v>4691</v>
      </c>
      <c r="C4754" s="249">
        <v>122.83030600455163</v>
      </c>
    </row>
    <row r="4755" spans="2:3" x14ac:dyDescent="0.75">
      <c r="B4755" s="250">
        <v>4692</v>
      </c>
      <c r="C4755" s="249">
        <v>72.429153347508048</v>
      </c>
    </row>
    <row r="4756" spans="2:3" x14ac:dyDescent="0.75">
      <c r="B4756" s="250">
        <v>4693</v>
      </c>
      <c r="C4756" s="249">
        <v>123.04617133143914</v>
      </c>
    </row>
    <row r="4757" spans="2:3" x14ac:dyDescent="0.75">
      <c r="B4757" s="250">
        <v>4694</v>
      </c>
      <c r="C4757" s="249">
        <v>129.10760946809938</v>
      </c>
    </row>
    <row r="4758" spans="2:3" x14ac:dyDescent="0.75">
      <c r="B4758" s="250">
        <v>4695</v>
      </c>
      <c r="C4758" s="249">
        <v>93.464797862466185</v>
      </c>
    </row>
    <row r="4759" spans="2:3" x14ac:dyDescent="0.75">
      <c r="B4759" s="250">
        <v>4696</v>
      </c>
      <c r="C4759" s="249">
        <v>115.33229730969218</v>
      </c>
    </row>
    <row r="4760" spans="2:3" x14ac:dyDescent="0.75">
      <c r="B4760" s="250">
        <v>4697</v>
      </c>
      <c r="C4760" s="249">
        <v>102.132497002957</v>
      </c>
    </row>
    <row r="4761" spans="2:3" x14ac:dyDescent="0.75">
      <c r="B4761" s="250">
        <v>4698</v>
      </c>
      <c r="C4761" s="249">
        <v>97.497846730206575</v>
      </c>
    </row>
    <row r="4762" spans="2:3" x14ac:dyDescent="0.75">
      <c r="B4762" s="250">
        <v>4699</v>
      </c>
      <c r="C4762" s="249">
        <v>130.71302526136526</v>
      </c>
    </row>
    <row r="4763" spans="2:3" x14ac:dyDescent="0.75">
      <c r="B4763" s="250">
        <v>4700</v>
      </c>
      <c r="C4763" s="249">
        <v>117.85920098200046</v>
      </c>
    </row>
    <row r="4764" spans="2:3" x14ac:dyDescent="0.75">
      <c r="B4764" s="250">
        <v>4701</v>
      </c>
      <c r="C4764" s="249">
        <v>97.212908858215854</v>
      </c>
    </row>
    <row r="4765" spans="2:3" x14ac:dyDescent="0.75">
      <c r="B4765" s="250">
        <v>4702</v>
      </c>
      <c r="C4765" s="249">
        <v>107.38595233045268</v>
      </c>
    </row>
    <row r="4766" spans="2:3" x14ac:dyDescent="0.75">
      <c r="B4766" s="250">
        <v>4703</v>
      </c>
      <c r="C4766" s="249">
        <v>153.75427299505293</v>
      </c>
    </row>
    <row r="4767" spans="2:3" x14ac:dyDescent="0.75">
      <c r="B4767" s="250">
        <v>4704</v>
      </c>
      <c r="C4767" s="249">
        <v>169.79594760764519</v>
      </c>
    </row>
    <row r="4768" spans="2:3" x14ac:dyDescent="0.75">
      <c r="B4768" s="250">
        <v>4705</v>
      </c>
      <c r="C4768" s="249">
        <v>126.5184981604196</v>
      </c>
    </row>
    <row r="4769" spans="2:3" x14ac:dyDescent="0.75">
      <c r="B4769" s="250">
        <v>4706</v>
      </c>
      <c r="C4769" s="249">
        <v>123.65118102687168</v>
      </c>
    </row>
    <row r="4770" spans="2:3" x14ac:dyDescent="0.75">
      <c r="B4770" s="250">
        <v>4707</v>
      </c>
      <c r="C4770" s="249">
        <v>107.49729326429272</v>
      </c>
    </row>
    <row r="4771" spans="2:3" x14ac:dyDescent="0.75">
      <c r="B4771" s="250">
        <v>4708</v>
      </c>
      <c r="C4771" s="249">
        <v>92.296156172938439</v>
      </c>
    </row>
    <row r="4772" spans="2:3" x14ac:dyDescent="0.75">
      <c r="B4772" s="250">
        <v>4709</v>
      </c>
      <c r="C4772" s="249">
        <v>123.3397066707375</v>
      </c>
    </row>
    <row r="4773" spans="2:3" x14ac:dyDescent="0.75">
      <c r="B4773" s="250">
        <v>4710</v>
      </c>
      <c r="C4773" s="249">
        <v>117.78645931379231</v>
      </c>
    </row>
    <row r="4774" spans="2:3" x14ac:dyDescent="0.75">
      <c r="B4774" s="250">
        <v>4711</v>
      </c>
      <c r="C4774" s="249">
        <v>104.32900910561249</v>
      </c>
    </row>
    <row r="4775" spans="2:3" x14ac:dyDescent="0.75">
      <c r="B4775" s="250">
        <v>4712</v>
      </c>
      <c r="C4775" s="249">
        <v>101.15464532575126</v>
      </c>
    </row>
    <row r="4776" spans="2:3" x14ac:dyDescent="0.75">
      <c r="B4776" s="250">
        <v>4713</v>
      </c>
      <c r="C4776" s="249">
        <v>79.143920464984532</v>
      </c>
    </row>
    <row r="4777" spans="2:3" x14ac:dyDescent="0.75">
      <c r="B4777" s="250">
        <v>4714</v>
      </c>
      <c r="C4777" s="249">
        <v>135.56694185981573</v>
      </c>
    </row>
    <row r="4778" spans="2:3" x14ac:dyDescent="0.75">
      <c r="B4778" s="250">
        <v>4715</v>
      </c>
      <c r="C4778" s="249">
        <v>98.490012261096936</v>
      </c>
    </row>
    <row r="4779" spans="2:3" x14ac:dyDescent="0.75">
      <c r="B4779" s="250">
        <v>4716</v>
      </c>
      <c r="C4779" s="249">
        <v>111.10708788387797</v>
      </c>
    </row>
    <row r="4780" spans="2:3" x14ac:dyDescent="0.75">
      <c r="B4780" s="250">
        <v>4717</v>
      </c>
      <c r="C4780" s="249">
        <v>101.26091621067674</v>
      </c>
    </row>
    <row r="4781" spans="2:3" x14ac:dyDescent="0.75">
      <c r="B4781" s="250">
        <v>4718</v>
      </c>
      <c r="C4781" s="249">
        <v>149.18714204334157</v>
      </c>
    </row>
    <row r="4782" spans="2:3" x14ac:dyDescent="0.75">
      <c r="B4782" s="250">
        <v>4719</v>
      </c>
      <c r="C4782" s="249">
        <v>66.612325405712284</v>
      </c>
    </row>
    <row r="4783" spans="2:3" x14ac:dyDescent="0.75">
      <c r="B4783" s="250">
        <v>4720</v>
      </c>
      <c r="C4783" s="249">
        <v>140.9834376922023</v>
      </c>
    </row>
    <row r="4784" spans="2:3" x14ac:dyDescent="0.75">
      <c r="B4784" s="250">
        <v>4721</v>
      </c>
      <c r="C4784" s="249">
        <v>111.8554085774115</v>
      </c>
    </row>
    <row r="4785" spans="2:3" x14ac:dyDescent="0.75">
      <c r="B4785" s="250">
        <v>4722</v>
      </c>
      <c r="C4785" s="249">
        <v>145.62893933597431</v>
      </c>
    </row>
    <row r="4786" spans="2:3" x14ac:dyDescent="0.75">
      <c r="B4786" s="250">
        <v>4723</v>
      </c>
      <c r="C4786" s="249">
        <v>131.97286806259626</v>
      </c>
    </row>
    <row r="4787" spans="2:3" x14ac:dyDescent="0.75">
      <c r="B4787" s="250">
        <v>4724</v>
      </c>
      <c r="C4787" s="249">
        <v>137.2601938318235</v>
      </c>
    </row>
    <row r="4788" spans="2:3" x14ac:dyDescent="0.75">
      <c r="B4788" s="250">
        <v>4725</v>
      </c>
      <c r="C4788" s="249">
        <v>158.30698208250135</v>
      </c>
    </row>
    <row r="4789" spans="2:3" x14ac:dyDescent="0.75">
      <c r="B4789" s="250">
        <v>4726</v>
      </c>
      <c r="C4789" s="249">
        <v>109.67056480625097</v>
      </c>
    </row>
    <row r="4790" spans="2:3" x14ac:dyDescent="0.75">
      <c r="B4790" s="250">
        <v>4727</v>
      </c>
      <c r="C4790" s="249">
        <v>110.86233775714976</v>
      </c>
    </row>
    <row r="4791" spans="2:3" x14ac:dyDescent="0.75">
      <c r="B4791" s="250">
        <v>4728</v>
      </c>
      <c r="C4791" s="249">
        <v>141.20552279212973</v>
      </c>
    </row>
    <row r="4792" spans="2:3" x14ac:dyDescent="0.75">
      <c r="B4792" s="250">
        <v>4729</v>
      </c>
      <c r="C4792" s="249">
        <v>169.32064709002429</v>
      </c>
    </row>
    <row r="4793" spans="2:3" x14ac:dyDescent="0.75">
      <c r="B4793" s="250">
        <v>4730</v>
      </c>
      <c r="C4793" s="249">
        <v>104.68670607449066</v>
      </c>
    </row>
    <row r="4794" spans="2:3" x14ac:dyDescent="0.75">
      <c r="B4794" s="250">
        <v>4731</v>
      </c>
      <c r="C4794" s="249">
        <v>145.8791006932114</v>
      </c>
    </row>
    <row r="4795" spans="2:3" x14ac:dyDescent="0.75">
      <c r="B4795" s="250">
        <v>4732</v>
      </c>
      <c r="C4795" s="249">
        <v>155.79822578554408</v>
      </c>
    </row>
    <row r="4796" spans="2:3" x14ac:dyDescent="0.75">
      <c r="B4796" s="250">
        <v>4733</v>
      </c>
      <c r="C4796" s="249">
        <v>105.05615540134617</v>
      </c>
    </row>
    <row r="4797" spans="2:3" x14ac:dyDescent="0.75">
      <c r="B4797" s="250">
        <v>4734</v>
      </c>
      <c r="C4797" s="249">
        <v>148.92713971510909</v>
      </c>
    </row>
    <row r="4798" spans="2:3" x14ac:dyDescent="0.75">
      <c r="B4798" s="250">
        <v>4735</v>
      </c>
      <c r="C4798" s="249">
        <v>118.81825094093045</v>
      </c>
    </row>
    <row r="4799" spans="2:3" x14ac:dyDescent="0.75">
      <c r="B4799" s="250">
        <v>4736</v>
      </c>
      <c r="C4799" s="249">
        <v>122.69197448737086</v>
      </c>
    </row>
    <row r="4800" spans="2:3" x14ac:dyDescent="0.75">
      <c r="B4800" s="250">
        <v>4737</v>
      </c>
      <c r="C4800" s="249">
        <v>109.10083421247265</v>
      </c>
    </row>
    <row r="4801" spans="2:3" x14ac:dyDescent="0.75">
      <c r="B4801" s="250">
        <v>4738</v>
      </c>
      <c r="C4801" s="249">
        <v>107.24073798595074</v>
      </c>
    </row>
    <row r="4802" spans="2:3" x14ac:dyDescent="0.75">
      <c r="B4802" s="250">
        <v>4739</v>
      </c>
      <c r="C4802" s="249">
        <v>117.54331274155999</v>
      </c>
    </row>
    <row r="4803" spans="2:3" x14ac:dyDescent="0.75">
      <c r="B4803" s="250">
        <v>4740</v>
      </c>
      <c r="C4803" s="249">
        <v>108.34345160455698</v>
      </c>
    </row>
    <row r="4804" spans="2:3" x14ac:dyDescent="0.75">
      <c r="B4804" s="250">
        <v>4741</v>
      </c>
      <c r="C4804" s="249">
        <v>92.966967597698314</v>
      </c>
    </row>
    <row r="4805" spans="2:3" x14ac:dyDescent="0.75">
      <c r="B4805" s="250">
        <v>4742</v>
      </c>
      <c r="C4805" s="249">
        <v>119.17175748422966</v>
      </c>
    </row>
    <row r="4806" spans="2:3" x14ac:dyDescent="0.75">
      <c r="B4806" s="250">
        <v>4743</v>
      </c>
      <c r="C4806" s="249">
        <v>134.39103911008729</v>
      </c>
    </row>
    <row r="4807" spans="2:3" x14ac:dyDescent="0.75">
      <c r="B4807" s="250">
        <v>4744</v>
      </c>
      <c r="C4807" s="249">
        <v>127.49900900111417</v>
      </c>
    </row>
    <row r="4808" spans="2:3" x14ac:dyDescent="0.75">
      <c r="B4808" s="250">
        <v>4745</v>
      </c>
      <c r="C4808" s="249">
        <v>140.78826987215928</v>
      </c>
    </row>
    <row r="4809" spans="2:3" x14ac:dyDescent="0.75">
      <c r="B4809" s="250">
        <v>4746</v>
      </c>
      <c r="C4809" s="249">
        <v>183.99898018948767</v>
      </c>
    </row>
    <row r="4810" spans="2:3" x14ac:dyDescent="0.75">
      <c r="B4810" s="250">
        <v>4747</v>
      </c>
      <c r="C4810" s="249">
        <v>127.62264667048683</v>
      </c>
    </row>
    <row r="4811" spans="2:3" x14ac:dyDescent="0.75">
      <c r="B4811" s="250">
        <v>4748</v>
      </c>
      <c r="C4811" s="249">
        <v>128.07807297485746</v>
      </c>
    </row>
    <row r="4812" spans="2:3" x14ac:dyDescent="0.75">
      <c r="B4812" s="250">
        <v>4749</v>
      </c>
      <c r="C4812" s="249">
        <v>103.15745703498773</v>
      </c>
    </row>
    <row r="4813" spans="2:3" x14ac:dyDescent="0.75">
      <c r="B4813" s="250">
        <v>4750</v>
      </c>
      <c r="C4813" s="249">
        <v>147.16972347462635</v>
      </c>
    </row>
    <row r="4814" spans="2:3" x14ac:dyDescent="0.75">
      <c r="B4814" s="250">
        <v>4751</v>
      </c>
      <c r="C4814" s="249">
        <v>110.28701046989205</v>
      </c>
    </row>
    <row r="4815" spans="2:3" x14ac:dyDescent="0.75">
      <c r="B4815" s="250">
        <v>4752</v>
      </c>
      <c r="C4815" s="249">
        <v>90.597654969147342</v>
      </c>
    </row>
    <row r="4816" spans="2:3" x14ac:dyDescent="0.75">
      <c r="B4816" s="250">
        <v>4753</v>
      </c>
      <c r="C4816" s="249">
        <v>90.271535641479801</v>
      </c>
    </row>
    <row r="4817" spans="2:3" x14ac:dyDescent="0.75">
      <c r="B4817" s="250">
        <v>4754</v>
      </c>
      <c r="C4817" s="249">
        <v>110.60321078286378</v>
      </c>
    </row>
    <row r="4818" spans="2:3" x14ac:dyDescent="0.75">
      <c r="B4818" s="250">
        <v>4755</v>
      </c>
      <c r="C4818" s="249">
        <v>103.97368517917822</v>
      </c>
    </row>
    <row r="4819" spans="2:3" x14ac:dyDescent="0.75">
      <c r="B4819" s="250">
        <v>4756</v>
      </c>
      <c r="C4819" s="249">
        <v>124.04055016081092</v>
      </c>
    </row>
    <row r="4820" spans="2:3" x14ac:dyDescent="0.75">
      <c r="B4820" s="250">
        <v>4757</v>
      </c>
      <c r="C4820" s="249">
        <v>105.83169638078181</v>
      </c>
    </row>
    <row r="4821" spans="2:3" x14ac:dyDescent="0.75">
      <c r="B4821" s="250">
        <v>4758</v>
      </c>
      <c r="C4821" s="249">
        <v>145.68657945219826</v>
      </c>
    </row>
    <row r="4822" spans="2:3" x14ac:dyDescent="0.75">
      <c r="B4822" s="250">
        <v>4759</v>
      </c>
      <c r="C4822" s="249">
        <v>100.28928588863738</v>
      </c>
    </row>
    <row r="4823" spans="2:3" x14ac:dyDescent="0.75">
      <c r="B4823" s="250">
        <v>4760</v>
      </c>
      <c r="C4823" s="249">
        <v>107.14885318783863</v>
      </c>
    </row>
    <row r="4824" spans="2:3" x14ac:dyDescent="0.75">
      <c r="B4824" s="250">
        <v>4761</v>
      </c>
      <c r="C4824" s="249">
        <v>100.68987594771568</v>
      </c>
    </row>
    <row r="4825" spans="2:3" x14ac:dyDescent="0.75">
      <c r="B4825" s="250">
        <v>4762</v>
      </c>
      <c r="C4825" s="249">
        <v>111.35482230361643</v>
      </c>
    </row>
    <row r="4826" spans="2:3" x14ac:dyDescent="0.75">
      <c r="B4826" s="250">
        <v>4763</v>
      </c>
      <c r="C4826" s="249">
        <v>108.83026772132695</v>
      </c>
    </row>
    <row r="4827" spans="2:3" x14ac:dyDescent="0.75">
      <c r="B4827" s="250">
        <v>4764</v>
      </c>
      <c r="C4827" s="249">
        <v>103.90585501960172</v>
      </c>
    </row>
    <row r="4828" spans="2:3" x14ac:dyDescent="0.75">
      <c r="B4828" s="250">
        <v>4765</v>
      </c>
      <c r="C4828" s="249">
        <v>101.53535767900533</v>
      </c>
    </row>
    <row r="4829" spans="2:3" x14ac:dyDescent="0.75">
      <c r="B4829" s="250">
        <v>4766</v>
      </c>
      <c r="C4829" s="249">
        <v>141.2324962184795</v>
      </c>
    </row>
    <row r="4830" spans="2:3" x14ac:dyDescent="0.75">
      <c r="B4830" s="250">
        <v>4767</v>
      </c>
      <c r="C4830" s="249">
        <v>114.20400560596075</v>
      </c>
    </row>
    <row r="4831" spans="2:3" x14ac:dyDescent="0.75">
      <c r="B4831" s="250">
        <v>4768</v>
      </c>
      <c r="C4831" s="249">
        <v>154.6400085576945</v>
      </c>
    </row>
    <row r="4832" spans="2:3" x14ac:dyDescent="0.75">
      <c r="B4832" s="250">
        <v>4769</v>
      </c>
      <c r="C4832" s="249">
        <v>143.20993930171318</v>
      </c>
    </row>
    <row r="4833" spans="2:3" x14ac:dyDescent="0.75">
      <c r="B4833" s="250">
        <v>4770</v>
      </c>
      <c r="C4833" s="249">
        <v>159.41112954086941</v>
      </c>
    </row>
    <row r="4834" spans="2:3" x14ac:dyDescent="0.75">
      <c r="B4834" s="250">
        <v>4771</v>
      </c>
      <c r="C4834" s="249">
        <v>119.56961655440344</v>
      </c>
    </row>
    <row r="4835" spans="2:3" x14ac:dyDescent="0.75">
      <c r="B4835" s="250">
        <v>4772</v>
      </c>
      <c r="C4835" s="249">
        <v>149.63759363037033</v>
      </c>
    </row>
    <row r="4836" spans="2:3" x14ac:dyDescent="0.75">
      <c r="B4836" s="250">
        <v>4773</v>
      </c>
      <c r="C4836" s="249">
        <v>106.90810598499857</v>
      </c>
    </row>
    <row r="4837" spans="2:3" x14ac:dyDescent="0.75">
      <c r="B4837" s="250">
        <v>4774</v>
      </c>
      <c r="C4837" s="249">
        <v>83.884315927598294</v>
      </c>
    </row>
    <row r="4838" spans="2:3" x14ac:dyDescent="0.75">
      <c r="B4838" s="250">
        <v>4775</v>
      </c>
      <c r="C4838" s="249">
        <v>107.81594126408265</v>
      </c>
    </row>
    <row r="4839" spans="2:3" x14ac:dyDescent="0.75">
      <c r="B4839" s="250">
        <v>4776</v>
      </c>
      <c r="C4839" s="249">
        <v>103.51286896298572</v>
      </c>
    </row>
    <row r="4840" spans="2:3" x14ac:dyDescent="0.75">
      <c r="B4840" s="250">
        <v>4777</v>
      </c>
      <c r="C4840" s="249">
        <v>154.62494271733078</v>
      </c>
    </row>
    <row r="4841" spans="2:3" x14ac:dyDescent="0.75">
      <c r="B4841" s="250">
        <v>4778</v>
      </c>
      <c r="C4841" s="249">
        <v>103.23426278766109</v>
      </c>
    </row>
    <row r="4842" spans="2:3" x14ac:dyDescent="0.75">
      <c r="B4842" s="250">
        <v>4779</v>
      </c>
      <c r="C4842" s="249">
        <v>93.801284106721852</v>
      </c>
    </row>
    <row r="4843" spans="2:3" x14ac:dyDescent="0.75">
      <c r="B4843" s="250">
        <v>4780</v>
      </c>
      <c r="C4843" s="249">
        <v>103.2508791998798</v>
      </c>
    </row>
    <row r="4844" spans="2:3" x14ac:dyDescent="0.75">
      <c r="B4844" s="250">
        <v>4781</v>
      </c>
      <c r="C4844" s="249">
        <v>98.559322584286519</v>
      </c>
    </row>
    <row r="4845" spans="2:3" x14ac:dyDescent="0.75">
      <c r="B4845" s="250">
        <v>4782</v>
      </c>
      <c r="C4845" s="249">
        <v>140.62845315645342</v>
      </c>
    </row>
    <row r="4846" spans="2:3" x14ac:dyDescent="0.75">
      <c r="B4846" s="250">
        <v>4783</v>
      </c>
      <c r="C4846" s="249">
        <v>122.24578161589992</v>
      </c>
    </row>
    <row r="4847" spans="2:3" x14ac:dyDescent="0.75">
      <c r="B4847" s="250">
        <v>4784</v>
      </c>
      <c r="C4847" s="249">
        <v>128.79505624360834</v>
      </c>
    </row>
    <row r="4848" spans="2:3" x14ac:dyDescent="0.75">
      <c r="B4848" s="250">
        <v>4785</v>
      </c>
      <c r="C4848" s="249">
        <v>93.124522056607773</v>
      </c>
    </row>
    <row r="4849" spans="2:3" x14ac:dyDescent="0.75">
      <c r="B4849" s="250">
        <v>4786</v>
      </c>
      <c r="C4849" s="249">
        <v>119.39374785312344</v>
      </c>
    </row>
    <row r="4850" spans="2:3" x14ac:dyDescent="0.75">
      <c r="B4850" s="250">
        <v>4787</v>
      </c>
      <c r="C4850" s="249">
        <v>112.35438188635803</v>
      </c>
    </row>
    <row r="4851" spans="2:3" x14ac:dyDescent="0.75">
      <c r="B4851" s="250">
        <v>4788</v>
      </c>
      <c r="C4851" s="249">
        <v>118.85103175786757</v>
      </c>
    </row>
    <row r="4852" spans="2:3" x14ac:dyDescent="0.75">
      <c r="B4852" s="250">
        <v>4789</v>
      </c>
      <c r="C4852" s="249">
        <v>126.81344580022179</v>
      </c>
    </row>
    <row r="4853" spans="2:3" x14ac:dyDescent="0.75">
      <c r="B4853" s="250">
        <v>4790</v>
      </c>
      <c r="C4853" s="249">
        <v>111.73075629482231</v>
      </c>
    </row>
    <row r="4854" spans="2:3" x14ac:dyDescent="0.75">
      <c r="B4854" s="250">
        <v>4791</v>
      </c>
      <c r="C4854" s="249">
        <v>136.78701845049397</v>
      </c>
    </row>
    <row r="4855" spans="2:3" x14ac:dyDescent="0.75">
      <c r="B4855" s="250">
        <v>4792</v>
      </c>
      <c r="C4855" s="249">
        <v>93.860461551642771</v>
      </c>
    </row>
    <row r="4856" spans="2:3" x14ac:dyDescent="0.75">
      <c r="B4856" s="250">
        <v>4793</v>
      </c>
      <c r="C4856" s="249">
        <v>124.86531110101046</v>
      </c>
    </row>
    <row r="4857" spans="2:3" x14ac:dyDescent="0.75">
      <c r="B4857" s="250">
        <v>4794</v>
      </c>
      <c r="C4857" s="249">
        <v>106.67248436926002</v>
      </c>
    </row>
    <row r="4858" spans="2:3" x14ac:dyDescent="0.75">
      <c r="B4858" s="250">
        <v>4795</v>
      </c>
      <c r="C4858" s="249">
        <v>121.19721045231879</v>
      </c>
    </row>
    <row r="4859" spans="2:3" x14ac:dyDescent="0.75">
      <c r="B4859" s="250">
        <v>4796</v>
      </c>
      <c r="C4859" s="249">
        <v>122.86661160692826</v>
      </c>
    </row>
    <row r="4860" spans="2:3" x14ac:dyDescent="0.75">
      <c r="B4860" s="250">
        <v>4797</v>
      </c>
      <c r="C4860" s="249">
        <v>101.00194299886553</v>
      </c>
    </row>
    <row r="4861" spans="2:3" x14ac:dyDescent="0.75">
      <c r="B4861" s="250">
        <v>4798</v>
      </c>
      <c r="C4861" s="249">
        <v>119.94227777042867</v>
      </c>
    </row>
    <row r="4862" spans="2:3" x14ac:dyDescent="0.75">
      <c r="B4862" s="250">
        <v>4799</v>
      </c>
      <c r="C4862" s="249">
        <v>160.37613326618995</v>
      </c>
    </row>
    <row r="4863" spans="2:3" x14ac:dyDescent="0.75">
      <c r="B4863" s="250">
        <v>4800</v>
      </c>
      <c r="C4863" s="249">
        <v>126.43777762764817</v>
      </c>
    </row>
    <row r="4864" spans="2:3" x14ac:dyDescent="0.75">
      <c r="B4864" s="250">
        <v>4801</v>
      </c>
      <c r="C4864" s="249">
        <v>141.15526406568546</v>
      </c>
    </row>
    <row r="4865" spans="2:3" x14ac:dyDescent="0.75">
      <c r="B4865" s="250">
        <v>4802</v>
      </c>
      <c r="C4865" s="249">
        <v>157.02883783390379</v>
      </c>
    </row>
    <row r="4866" spans="2:3" x14ac:dyDescent="0.75">
      <c r="B4866" s="250">
        <v>4803</v>
      </c>
      <c r="C4866" s="249">
        <v>116.26959552580391</v>
      </c>
    </row>
    <row r="4867" spans="2:3" x14ac:dyDescent="0.75">
      <c r="B4867" s="250">
        <v>4804</v>
      </c>
      <c r="C4867" s="249">
        <v>138.50929327779619</v>
      </c>
    </row>
    <row r="4868" spans="2:3" x14ac:dyDescent="0.75">
      <c r="B4868" s="250">
        <v>4805</v>
      </c>
      <c r="C4868" s="249">
        <v>128.58943420189641</v>
      </c>
    </row>
    <row r="4869" spans="2:3" x14ac:dyDescent="0.75">
      <c r="B4869" s="250">
        <v>4806</v>
      </c>
      <c r="C4869" s="249">
        <v>125.49868241718006</v>
      </c>
    </row>
    <row r="4870" spans="2:3" x14ac:dyDescent="0.75">
      <c r="B4870" s="250">
        <v>4807</v>
      </c>
      <c r="C4870" s="249">
        <v>68.656341344338898</v>
      </c>
    </row>
    <row r="4871" spans="2:3" x14ac:dyDescent="0.75">
      <c r="B4871" s="250">
        <v>4808</v>
      </c>
      <c r="C4871" s="249">
        <v>105.48231918788824</v>
      </c>
    </row>
    <row r="4872" spans="2:3" x14ac:dyDescent="0.75">
      <c r="B4872" s="250">
        <v>4809</v>
      </c>
      <c r="C4872" s="249">
        <v>146.6097646282492</v>
      </c>
    </row>
    <row r="4873" spans="2:3" x14ac:dyDescent="0.75">
      <c r="B4873" s="250">
        <v>4810</v>
      </c>
      <c r="C4873" s="249">
        <v>101.70067891553077</v>
      </c>
    </row>
    <row r="4874" spans="2:3" x14ac:dyDescent="0.75">
      <c r="B4874" s="250">
        <v>4811</v>
      </c>
      <c r="C4874" s="249">
        <v>105.83964065922127</v>
      </c>
    </row>
    <row r="4875" spans="2:3" x14ac:dyDescent="0.75">
      <c r="B4875" s="250">
        <v>4812</v>
      </c>
      <c r="C4875" s="249">
        <v>159.33111999807653</v>
      </c>
    </row>
    <row r="4876" spans="2:3" x14ac:dyDescent="0.75">
      <c r="B4876" s="250">
        <v>4813</v>
      </c>
      <c r="C4876" s="249">
        <v>92.569385305918161</v>
      </c>
    </row>
    <row r="4877" spans="2:3" x14ac:dyDescent="0.75">
      <c r="B4877" s="250">
        <v>4814</v>
      </c>
      <c r="C4877" s="249">
        <v>119.66445046515705</v>
      </c>
    </row>
    <row r="4878" spans="2:3" x14ac:dyDescent="0.75">
      <c r="B4878" s="250">
        <v>4815</v>
      </c>
      <c r="C4878" s="249">
        <v>110.94308034405648</v>
      </c>
    </row>
    <row r="4879" spans="2:3" x14ac:dyDescent="0.75">
      <c r="B4879" s="250">
        <v>4816</v>
      </c>
      <c r="C4879" s="249">
        <v>79.487887136008126</v>
      </c>
    </row>
    <row r="4880" spans="2:3" x14ac:dyDescent="0.75">
      <c r="B4880" s="250">
        <v>4817</v>
      </c>
      <c r="C4880" s="249">
        <v>123.78899034687956</v>
      </c>
    </row>
    <row r="4881" spans="2:3" x14ac:dyDescent="0.75">
      <c r="B4881" s="250">
        <v>4818</v>
      </c>
      <c r="C4881" s="249">
        <v>130.28126652563441</v>
      </c>
    </row>
    <row r="4882" spans="2:3" x14ac:dyDescent="0.75">
      <c r="B4882" s="250">
        <v>4819</v>
      </c>
      <c r="C4882" s="249">
        <v>127.11210444079232</v>
      </c>
    </row>
    <row r="4883" spans="2:3" x14ac:dyDescent="0.75">
      <c r="B4883" s="250">
        <v>4820</v>
      </c>
      <c r="C4883" s="249">
        <v>153.52418132904231</v>
      </c>
    </row>
    <row r="4884" spans="2:3" x14ac:dyDescent="0.75">
      <c r="B4884" s="250">
        <v>4821</v>
      </c>
      <c r="C4884" s="249">
        <v>123.26810171650689</v>
      </c>
    </row>
    <row r="4885" spans="2:3" x14ac:dyDescent="0.75">
      <c r="B4885" s="250">
        <v>4822</v>
      </c>
      <c r="C4885" s="249">
        <v>102.08145564611648</v>
      </c>
    </row>
    <row r="4886" spans="2:3" x14ac:dyDescent="0.75">
      <c r="B4886" s="250">
        <v>4823</v>
      </c>
      <c r="C4886" s="249">
        <v>110.88349256187959</v>
      </c>
    </row>
    <row r="4887" spans="2:3" x14ac:dyDescent="0.75">
      <c r="B4887" s="250">
        <v>4824</v>
      </c>
      <c r="C4887" s="249">
        <v>146.81391203758935</v>
      </c>
    </row>
    <row r="4888" spans="2:3" x14ac:dyDescent="0.75">
      <c r="B4888" s="250">
        <v>4825</v>
      </c>
      <c r="C4888" s="249">
        <v>112.53187185993606</v>
      </c>
    </row>
    <row r="4889" spans="2:3" x14ac:dyDescent="0.75">
      <c r="B4889" s="250">
        <v>4826</v>
      </c>
      <c r="C4889" s="249">
        <v>152.81442610847671</v>
      </c>
    </row>
    <row r="4890" spans="2:3" x14ac:dyDescent="0.75">
      <c r="B4890" s="250">
        <v>4827</v>
      </c>
      <c r="C4890" s="249">
        <v>134.03448302117343</v>
      </c>
    </row>
    <row r="4891" spans="2:3" x14ac:dyDescent="0.75">
      <c r="B4891" s="250">
        <v>4828</v>
      </c>
      <c r="C4891" s="249">
        <v>111.46784856629796</v>
      </c>
    </row>
    <row r="4892" spans="2:3" x14ac:dyDescent="0.75">
      <c r="B4892" s="250">
        <v>4829</v>
      </c>
      <c r="C4892" s="249">
        <v>102.02387603747714</v>
      </c>
    </row>
    <row r="4893" spans="2:3" x14ac:dyDescent="0.75">
      <c r="B4893" s="250">
        <v>4830</v>
      </c>
      <c r="C4893" s="249">
        <v>61.656675254680337</v>
      </c>
    </row>
    <row r="4894" spans="2:3" x14ac:dyDescent="0.75">
      <c r="B4894" s="250">
        <v>4831</v>
      </c>
      <c r="C4894" s="249">
        <v>157.6110278337585</v>
      </c>
    </row>
    <row r="4895" spans="2:3" x14ac:dyDescent="0.75">
      <c r="B4895" s="250">
        <v>4832</v>
      </c>
      <c r="C4895" s="249">
        <v>177.02710879674964</v>
      </c>
    </row>
    <row r="4896" spans="2:3" x14ac:dyDescent="0.75">
      <c r="B4896" s="250">
        <v>4833</v>
      </c>
      <c r="C4896" s="249">
        <v>170.90534706856309</v>
      </c>
    </row>
    <row r="4897" spans="2:3" x14ac:dyDescent="0.75">
      <c r="B4897" s="250">
        <v>4834</v>
      </c>
      <c r="C4897" s="249">
        <v>141.64969474615984</v>
      </c>
    </row>
    <row r="4898" spans="2:3" x14ac:dyDescent="0.75">
      <c r="B4898" s="250">
        <v>4835</v>
      </c>
      <c r="C4898" s="249">
        <v>114.51781137137083</v>
      </c>
    </row>
    <row r="4899" spans="2:3" x14ac:dyDescent="0.75">
      <c r="B4899" s="250">
        <v>4836</v>
      </c>
      <c r="C4899" s="249">
        <v>156.77601355149307</v>
      </c>
    </row>
    <row r="4900" spans="2:3" x14ac:dyDescent="0.75">
      <c r="B4900" s="250">
        <v>4837</v>
      </c>
      <c r="C4900" s="249">
        <v>114.28943273304137</v>
      </c>
    </row>
    <row r="4901" spans="2:3" x14ac:dyDescent="0.75">
      <c r="B4901" s="250">
        <v>4838</v>
      </c>
      <c r="C4901" s="249">
        <v>92.485909123648355</v>
      </c>
    </row>
    <row r="4902" spans="2:3" x14ac:dyDescent="0.75">
      <c r="B4902" s="250">
        <v>4839</v>
      </c>
      <c r="C4902" s="249">
        <v>133.92068267604031</v>
      </c>
    </row>
    <row r="4903" spans="2:3" x14ac:dyDescent="0.75">
      <c r="B4903" s="250">
        <v>4840</v>
      </c>
      <c r="C4903" s="249">
        <v>100.01926617212044</v>
      </c>
    </row>
    <row r="4904" spans="2:3" x14ac:dyDescent="0.75">
      <c r="B4904" s="250">
        <v>4841</v>
      </c>
      <c r="C4904" s="249">
        <v>108.15093335378207</v>
      </c>
    </row>
    <row r="4905" spans="2:3" x14ac:dyDescent="0.75">
      <c r="B4905" s="250">
        <v>4842</v>
      </c>
      <c r="C4905" s="249">
        <v>127.16924709219757</v>
      </c>
    </row>
    <row r="4906" spans="2:3" x14ac:dyDescent="0.75">
      <c r="B4906" s="250">
        <v>4843</v>
      </c>
      <c r="C4906" s="249">
        <v>127.89176602789502</v>
      </c>
    </row>
    <row r="4907" spans="2:3" x14ac:dyDescent="0.75">
      <c r="B4907" s="250">
        <v>4844</v>
      </c>
      <c r="C4907" s="249">
        <v>132.67451078344433</v>
      </c>
    </row>
    <row r="4908" spans="2:3" x14ac:dyDescent="0.75">
      <c r="B4908" s="250">
        <v>4845</v>
      </c>
      <c r="C4908" s="249">
        <v>72.094500710801313</v>
      </c>
    </row>
    <row r="4909" spans="2:3" x14ac:dyDescent="0.75">
      <c r="B4909" s="250">
        <v>4846</v>
      </c>
      <c r="C4909" s="249">
        <v>94.157425353487099</v>
      </c>
    </row>
    <row r="4910" spans="2:3" x14ac:dyDescent="0.75">
      <c r="B4910" s="250">
        <v>4847</v>
      </c>
      <c r="C4910" s="249">
        <v>115.02095752002059</v>
      </c>
    </row>
    <row r="4911" spans="2:3" x14ac:dyDescent="0.75">
      <c r="B4911" s="250">
        <v>4848</v>
      </c>
      <c r="C4911" s="249">
        <v>44.596106207863002</v>
      </c>
    </row>
    <row r="4912" spans="2:3" x14ac:dyDescent="0.75">
      <c r="B4912" s="250">
        <v>4849</v>
      </c>
      <c r="C4912" s="249">
        <v>132.78904936268208</v>
      </c>
    </row>
    <row r="4913" spans="2:3" x14ac:dyDescent="0.75">
      <c r="B4913" s="250">
        <v>4850</v>
      </c>
      <c r="C4913" s="249">
        <v>116.73606543252365</v>
      </c>
    </row>
    <row r="4914" spans="2:3" x14ac:dyDescent="0.75">
      <c r="B4914" s="250">
        <v>4851</v>
      </c>
      <c r="C4914" s="249">
        <v>99.386335295038919</v>
      </c>
    </row>
    <row r="4915" spans="2:3" x14ac:dyDescent="0.75">
      <c r="B4915" s="250">
        <v>4852</v>
      </c>
      <c r="C4915" s="249">
        <v>66.988242308959641</v>
      </c>
    </row>
    <row r="4916" spans="2:3" x14ac:dyDescent="0.75">
      <c r="B4916" s="250">
        <v>4853</v>
      </c>
      <c r="C4916" s="249">
        <v>124.60467289522728</v>
      </c>
    </row>
    <row r="4917" spans="2:3" x14ac:dyDescent="0.75">
      <c r="B4917" s="250">
        <v>4854</v>
      </c>
      <c r="C4917" s="249">
        <v>116.65288513921665</v>
      </c>
    </row>
    <row r="4918" spans="2:3" x14ac:dyDescent="0.75">
      <c r="B4918" s="250">
        <v>4855</v>
      </c>
      <c r="C4918" s="249">
        <v>142.25644936315962</v>
      </c>
    </row>
    <row r="4919" spans="2:3" x14ac:dyDescent="0.75">
      <c r="B4919" s="250">
        <v>4856</v>
      </c>
      <c r="C4919" s="249">
        <v>143.71296689773561</v>
      </c>
    </row>
    <row r="4920" spans="2:3" x14ac:dyDescent="0.75">
      <c r="B4920" s="250">
        <v>4857</v>
      </c>
      <c r="C4920" s="249">
        <v>95.391055056847961</v>
      </c>
    </row>
    <row r="4921" spans="2:3" x14ac:dyDescent="0.75">
      <c r="B4921" s="250">
        <v>4858</v>
      </c>
      <c r="C4921" s="249">
        <v>105.54734799889329</v>
      </c>
    </row>
    <row r="4922" spans="2:3" x14ac:dyDescent="0.75">
      <c r="B4922" s="250">
        <v>4859</v>
      </c>
      <c r="C4922" s="249">
        <v>113.2094509415946</v>
      </c>
    </row>
    <row r="4923" spans="2:3" x14ac:dyDescent="0.75">
      <c r="B4923" s="250">
        <v>4860</v>
      </c>
      <c r="C4923" s="249">
        <v>146.23750927149945</v>
      </c>
    </row>
    <row r="4924" spans="2:3" x14ac:dyDescent="0.75">
      <c r="B4924" s="250">
        <v>4861</v>
      </c>
      <c r="C4924" s="249">
        <v>124.20399082111103</v>
      </c>
    </row>
    <row r="4925" spans="2:3" x14ac:dyDescent="0.75">
      <c r="B4925" s="250">
        <v>4862</v>
      </c>
      <c r="C4925" s="249">
        <v>61.239194117507026</v>
      </c>
    </row>
    <row r="4926" spans="2:3" x14ac:dyDescent="0.75">
      <c r="B4926" s="250">
        <v>4863</v>
      </c>
      <c r="C4926" s="249">
        <v>131.29830309697212</v>
      </c>
    </row>
    <row r="4927" spans="2:3" x14ac:dyDescent="0.75">
      <c r="B4927" s="250">
        <v>4864</v>
      </c>
      <c r="C4927" s="249">
        <v>129.05184689605974</v>
      </c>
    </row>
    <row r="4928" spans="2:3" x14ac:dyDescent="0.75">
      <c r="B4928" s="250">
        <v>4865</v>
      </c>
      <c r="C4928" s="249">
        <v>95.005124992408241</v>
      </c>
    </row>
    <row r="4929" spans="2:3" x14ac:dyDescent="0.75">
      <c r="B4929" s="250">
        <v>4866</v>
      </c>
      <c r="C4929" s="249">
        <v>134.60322017098008</v>
      </c>
    </row>
    <row r="4930" spans="2:3" x14ac:dyDescent="0.75">
      <c r="B4930" s="250">
        <v>4867</v>
      </c>
      <c r="C4930" s="249">
        <v>116.24498907863129</v>
      </c>
    </row>
    <row r="4931" spans="2:3" x14ac:dyDescent="0.75">
      <c r="B4931" s="250">
        <v>4868</v>
      </c>
      <c r="C4931" s="249">
        <v>144.90105056922269</v>
      </c>
    </row>
    <row r="4932" spans="2:3" x14ac:dyDescent="0.75">
      <c r="B4932" s="250">
        <v>4869</v>
      </c>
      <c r="C4932" s="249">
        <v>108.78083784786676</v>
      </c>
    </row>
    <row r="4933" spans="2:3" x14ac:dyDescent="0.75">
      <c r="B4933" s="250">
        <v>4870</v>
      </c>
      <c r="C4933" s="249">
        <v>158.46771423765142</v>
      </c>
    </row>
    <row r="4934" spans="2:3" x14ac:dyDescent="0.75">
      <c r="B4934" s="250">
        <v>4871</v>
      </c>
      <c r="C4934" s="249">
        <v>119.15117400697703</v>
      </c>
    </row>
    <row r="4935" spans="2:3" x14ac:dyDescent="0.75">
      <c r="B4935" s="250">
        <v>4872</v>
      </c>
      <c r="C4935" s="249">
        <v>94.678591859614087</v>
      </c>
    </row>
    <row r="4936" spans="2:3" x14ac:dyDescent="0.75">
      <c r="B4936" s="250">
        <v>4873</v>
      </c>
      <c r="C4936" s="249">
        <v>88.635718998210066</v>
      </c>
    </row>
    <row r="4937" spans="2:3" x14ac:dyDescent="0.75">
      <c r="B4937" s="250">
        <v>4874</v>
      </c>
      <c r="C4937" s="249">
        <v>102.33321242523238</v>
      </c>
    </row>
    <row r="4938" spans="2:3" x14ac:dyDescent="0.75">
      <c r="B4938" s="250">
        <v>4875</v>
      </c>
      <c r="C4938" s="249">
        <v>82.459122564828249</v>
      </c>
    </row>
    <row r="4939" spans="2:3" x14ac:dyDescent="0.75">
      <c r="B4939" s="250">
        <v>4876</v>
      </c>
      <c r="C4939" s="249">
        <v>81.02788804348495</v>
      </c>
    </row>
    <row r="4940" spans="2:3" x14ac:dyDescent="0.75">
      <c r="B4940" s="250">
        <v>4877</v>
      </c>
      <c r="C4940" s="249">
        <v>134.75008880373656</v>
      </c>
    </row>
    <row r="4941" spans="2:3" x14ac:dyDescent="0.75">
      <c r="B4941" s="250">
        <v>4878</v>
      </c>
      <c r="C4941" s="249">
        <v>143.82079903424329</v>
      </c>
    </row>
    <row r="4942" spans="2:3" x14ac:dyDescent="0.75">
      <c r="B4942" s="250">
        <v>4879</v>
      </c>
      <c r="C4942" s="249">
        <v>116.71646683789066</v>
      </c>
    </row>
    <row r="4943" spans="2:3" x14ac:dyDescent="0.75">
      <c r="B4943" s="250">
        <v>4880</v>
      </c>
      <c r="C4943" s="249">
        <v>84.310065985709883</v>
      </c>
    </row>
    <row r="4944" spans="2:3" x14ac:dyDescent="0.75">
      <c r="B4944" s="250">
        <v>4881</v>
      </c>
      <c r="C4944" s="249">
        <v>170.38053188014743</v>
      </c>
    </row>
    <row r="4945" spans="2:3" x14ac:dyDescent="0.75">
      <c r="B4945" s="250">
        <v>4882</v>
      </c>
      <c r="C4945" s="249">
        <v>120.40148730824136</v>
      </c>
    </row>
    <row r="4946" spans="2:3" x14ac:dyDescent="0.75">
      <c r="B4946" s="250">
        <v>4883</v>
      </c>
      <c r="C4946" s="249">
        <v>64.135081999032366</v>
      </c>
    </row>
    <row r="4947" spans="2:3" x14ac:dyDescent="0.75">
      <c r="B4947" s="250">
        <v>4884</v>
      </c>
      <c r="C4947" s="249">
        <v>148.15815377623292</v>
      </c>
    </row>
    <row r="4948" spans="2:3" x14ac:dyDescent="0.75">
      <c r="B4948" s="250">
        <v>4885</v>
      </c>
      <c r="C4948" s="249">
        <v>121.59239092634245</v>
      </c>
    </row>
    <row r="4949" spans="2:3" x14ac:dyDescent="0.75">
      <c r="B4949" s="250">
        <v>4886</v>
      </c>
      <c r="C4949" s="249">
        <v>117.52006193765415</v>
      </c>
    </row>
    <row r="4950" spans="2:3" x14ac:dyDescent="0.75">
      <c r="B4950" s="250">
        <v>4887</v>
      </c>
      <c r="C4950" s="249">
        <v>141.99611548910522</v>
      </c>
    </row>
    <row r="4951" spans="2:3" x14ac:dyDescent="0.75">
      <c r="B4951" s="250">
        <v>4888</v>
      </c>
      <c r="C4951" s="249">
        <v>111.09790485791956</v>
      </c>
    </row>
    <row r="4952" spans="2:3" x14ac:dyDescent="0.75">
      <c r="B4952" s="250">
        <v>4889</v>
      </c>
      <c r="C4952" s="249">
        <v>141.17563654667026</v>
      </c>
    </row>
    <row r="4953" spans="2:3" x14ac:dyDescent="0.75">
      <c r="B4953" s="250">
        <v>4890</v>
      </c>
      <c r="C4953" s="249">
        <v>105.498905365551</v>
      </c>
    </row>
    <row r="4954" spans="2:3" x14ac:dyDescent="0.75">
      <c r="B4954" s="250">
        <v>4891</v>
      </c>
      <c r="C4954" s="249">
        <v>122.64737713931906</v>
      </c>
    </row>
    <row r="4955" spans="2:3" x14ac:dyDescent="0.75">
      <c r="B4955" s="250">
        <v>4892</v>
      </c>
      <c r="C4955" s="249">
        <v>124.3166852592677</v>
      </c>
    </row>
    <row r="4956" spans="2:3" x14ac:dyDescent="0.75">
      <c r="B4956" s="250">
        <v>4893</v>
      </c>
      <c r="C4956" s="249">
        <v>101.70556082178292</v>
      </c>
    </row>
    <row r="4957" spans="2:3" x14ac:dyDescent="0.75">
      <c r="B4957" s="250">
        <v>4894</v>
      </c>
      <c r="C4957" s="249">
        <v>98.368028621546301</v>
      </c>
    </row>
    <row r="4958" spans="2:3" x14ac:dyDescent="0.75">
      <c r="B4958" s="250">
        <v>4895</v>
      </c>
      <c r="C4958" s="249">
        <v>140.79434914852516</v>
      </c>
    </row>
    <row r="4959" spans="2:3" x14ac:dyDescent="0.75">
      <c r="B4959" s="250">
        <v>4896</v>
      </c>
      <c r="C4959" s="249">
        <v>140.18400912541838</v>
      </c>
    </row>
    <row r="4960" spans="2:3" x14ac:dyDescent="0.75">
      <c r="B4960" s="250">
        <v>4897</v>
      </c>
      <c r="C4960" s="249">
        <v>105.58542420101537</v>
      </c>
    </row>
    <row r="4961" spans="2:3" x14ac:dyDescent="0.75">
      <c r="B4961" s="250">
        <v>4898</v>
      </c>
      <c r="C4961" s="249">
        <v>134.95394276990703</v>
      </c>
    </row>
    <row r="4962" spans="2:3" x14ac:dyDescent="0.75">
      <c r="B4962" s="250">
        <v>4899</v>
      </c>
      <c r="C4962" s="249">
        <v>117.08781020872645</v>
      </c>
    </row>
    <row r="4963" spans="2:3" x14ac:dyDescent="0.75">
      <c r="B4963" s="250">
        <v>4900</v>
      </c>
      <c r="C4963" s="249">
        <v>107.98975997323002</v>
      </c>
    </row>
    <row r="4964" spans="2:3" x14ac:dyDescent="0.75">
      <c r="B4964" s="250">
        <v>4901</v>
      </c>
      <c r="C4964" s="249">
        <v>146.69912670675842</v>
      </c>
    </row>
    <row r="4965" spans="2:3" x14ac:dyDescent="0.75">
      <c r="B4965" s="250">
        <v>4902</v>
      </c>
      <c r="C4965" s="249">
        <v>129.75975517568864</v>
      </c>
    </row>
    <row r="4966" spans="2:3" x14ac:dyDescent="0.75">
      <c r="B4966" s="250">
        <v>4903</v>
      </c>
      <c r="C4966" s="249">
        <v>154.20751047458032</v>
      </c>
    </row>
    <row r="4967" spans="2:3" x14ac:dyDescent="0.75">
      <c r="B4967" s="250">
        <v>4904</v>
      </c>
      <c r="C4967" s="249">
        <v>122.53954128264978</v>
      </c>
    </row>
    <row r="4968" spans="2:3" x14ac:dyDescent="0.75">
      <c r="B4968" s="250">
        <v>4905</v>
      </c>
      <c r="C4968" s="249">
        <v>141.95758393493225</v>
      </c>
    </row>
    <row r="4969" spans="2:3" x14ac:dyDescent="0.75">
      <c r="B4969" s="250">
        <v>4906</v>
      </c>
      <c r="C4969" s="249">
        <v>132.57518279639345</v>
      </c>
    </row>
    <row r="4970" spans="2:3" x14ac:dyDescent="0.75">
      <c r="B4970" s="250">
        <v>4907</v>
      </c>
      <c r="C4970" s="249">
        <v>116.15614456062244</v>
      </c>
    </row>
    <row r="4971" spans="2:3" x14ac:dyDescent="0.75">
      <c r="B4971" s="250">
        <v>4908</v>
      </c>
      <c r="C4971" s="249">
        <v>78.10023314004718</v>
      </c>
    </row>
    <row r="4972" spans="2:3" x14ac:dyDescent="0.75">
      <c r="B4972" s="250">
        <v>4909</v>
      </c>
      <c r="C4972" s="249">
        <v>130.65805424322545</v>
      </c>
    </row>
    <row r="4973" spans="2:3" x14ac:dyDescent="0.75">
      <c r="B4973" s="250">
        <v>4910</v>
      </c>
      <c r="C4973" s="249">
        <v>153.69939725228363</v>
      </c>
    </row>
    <row r="4974" spans="2:3" x14ac:dyDescent="0.75">
      <c r="B4974" s="250">
        <v>4911</v>
      </c>
      <c r="C4974" s="249">
        <v>115.27102915402752</v>
      </c>
    </row>
    <row r="4975" spans="2:3" x14ac:dyDescent="0.75">
      <c r="B4975" s="250">
        <v>4912</v>
      </c>
      <c r="C4975" s="249">
        <v>111.80775016322241</v>
      </c>
    </row>
    <row r="4976" spans="2:3" x14ac:dyDescent="0.75">
      <c r="B4976" s="250">
        <v>4913</v>
      </c>
      <c r="C4976" s="249">
        <v>116.91608894137563</v>
      </c>
    </row>
    <row r="4977" spans="2:3" x14ac:dyDescent="0.75">
      <c r="B4977" s="250">
        <v>4914</v>
      </c>
      <c r="C4977" s="249">
        <v>130.44931522941454</v>
      </c>
    </row>
    <row r="4978" spans="2:3" x14ac:dyDescent="0.75">
      <c r="B4978" s="250">
        <v>4915</v>
      </c>
      <c r="C4978" s="249">
        <v>93.626294794181433</v>
      </c>
    </row>
    <row r="4979" spans="2:3" x14ac:dyDescent="0.75">
      <c r="B4979" s="250">
        <v>4916</v>
      </c>
      <c r="C4979" s="249">
        <v>145.17627268642235</v>
      </c>
    </row>
    <row r="4980" spans="2:3" x14ac:dyDescent="0.75">
      <c r="B4980" s="250">
        <v>4917</v>
      </c>
      <c r="C4980" s="249">
        <v>131.61442012092192</v>
      </c>
    </row>
    <row r="4981" spans="2:3" x14ac:dyDescent="0.75">
      <c r="B4981" s="250">
        <v>4918</v>
      </c>
      <c r="C4981" s="249">
        <v>118.900034290405</v>
      </c>
    </row>
    <row r="4982" spans="2:3" x14ac:dyDescent="0.75">
      <c r="B4982" s="250">
        <v>4919</v>
      </c>
      <c r="C4982" s="249">
        <v>128.22857354974161</v>
      </c>
    </row>
    <row r="4983" spans="2:3" x14ac:dyDescent="0.75">
      <c r="B4983" s="250">
        <v>4920</v>
      </c>
      <c r="C4983" s="249">
        <v>87.753272819931169</v>
      </c>
    </row>
    <row r="4984" spans="2:3" x14ac:dyDescent="0.75">
      <c r="B4984" s="250">
        <v>4921</v>
      </c>
      <c r="C4984" s="249">
        <v>140.59684048305027</v>
      </c>
    </row>
    <row r="4985" spans="2:3" x14ac:dyDescent="0.75">
      <c r="B4985" s="250">
        <v>4922</v>
      </c>
      <c r="C4985" s="249">
        <v>110.03057393793435</v>
      </c>
    </row>
    <row r="4986" spans="2:3" x14ac:dyDescent="0.75">
      <c r="B4986" s="250">
        <v>4923</v>
      </c>
      <c r="C4986" s="249">
        <v>89.69561594369759</v>
      </c>
    </row>
    <row r="4987" spans="2:3" x14ac:dyDescent="0.75">
      <c r="B4987" s="250">
        <v>4924</v>
      </c>
      <c r="C4987" s="249">
        <v>97.57855011146836</v>
      </c>
    </row>
    <row r="4988" spans="2:3" x14ac:dyDescent="0.75">
      <c r="B4988" s="250">
        <v>4925</v>
      </c>
      <c r="C4988" s="249">
        <v>122.3051864929256</v>
      </c>
    </row>
    <row r="4989" spans="2:3" x14ac:dyDescent="0.75">
      <c r="B4989" s="250">
        <v>4926</v>
      </c>
      <c r="C4989" s="249">
        <v>135.82064510155215</v>
      </c>
    </row>
    <row r="4990" spans="2:3" x14ac:dyDescent="0.75">
      <c r="B4990" s="250">
        <v>4927</v>
      </c>
      <c r="C4990" s="249">
        <v>126.95738672226734</v>
      </c>
    </row>
    <row r="4991" spans="2:3" x14ac:dyDescent="0.75">
      <c r="B4991" s="250">
        <v>4928</v>
      </c>
      <c r="C4991" s="249">
        <v>87.80910158876577</v>
      </c>
    </row>
    <row r="4992" spans="2:3" x14ac:dyDescent="0.75">
      <c r="B4992" s="250">
        <v>4929</v>
      </c>
      <c r="C4992" s="249">
        <v>111.310257855411</v>
      </c>
    </row>
    <row r="4993" spans="2:3" x14ac:dyDescent="0.75">
      <c r="B4993" s="250">
        <v>4930</v>
      </c>
      <c r="C4993" s="249">
        <v>160.74897065714748</v>
      </c>
    </row>
    <row r="4994" spans="2:3" x14ac:dyDescent="0.75">
      <c r="B4994" s="250">
        <v>4931</v>
      </c>
      <c r="C4994" s="249">
        <v>99.053109721038652</v>
      </c>
    </row>
    <row r="4995" spans="2:3" x14ac:dyDescent="0.75">
      <c r="B4995" s="250">
        <v>4932</v>
      </c>
      <c r="C4995" s="249">
        <v>127.20538341385796</v>
      </c>
    </row>
    <row r="4996" spans="2:3" x14ac:dyDescent="0.75">
      <c r="B4996" s="250">
        <v>4933</v>
      </c>
      <c r="C4996" s="249">
        <v>161.37316409083604</v>
      </c>
    </row>
    <row r="4997" spans="2:3" x14ac:dyDescent="0.75">
      <c r="B4997" s="250">
        <v>4934</v>
      </c>
      <c r="C4997" s="249">
        <v>112.21089131074029</v>
      </c>
    </row>
    <row r="4998" spans="2:3" x14ac:dyDescent="0.75">
      <c r="B4998" s="250">
        <v>4935</v>
      </c>
      <c r="C4998" s="249">
        <v>101.83840364777458</v>
      </c>
    </row>
    <row r="4999" spans="2:3" x14ac:dyDescent="0.75">
      <c r="B4999" s="250">
        <v>4936</v>
      </c>
      <c r="C4999" s="249">
        <v>94.255127108418179</v>
      </c>
    </row>
    <row r="5000" spans="2:3" x14ac:dyDescent="0.75">
      <c r="B5000" s="250">
        <v>4937</v>
      </c>
      <c r="C5000" s="249">
        <v>135.8836751135768</v>
      </c>
    </row>
    <row r="5001" spans="2:3" x14ac:dyDescent="0.75">
      <c r="B5001" s="250">
        <v>4938</v>
      </c>
      <c r="C5001" s="249">
        <v>83.807082779895865</v>
      </c>
    </row>
    <row r="5002" spans="2:3" x14ac:dyDescent="0.75">
      <c r="B5002" s="250">
        <v>4939</v>
      </c>
      <c r="C5002" s="249">
        <v>134.67648629238022</v>
      </c>
    </row>
    <row r="5003" spans="2:3" x14ac:dyDescent="0.75">
      <c r="B5003" s="250">
        <v>4940</v>
      </c>
      <c r="C5003" s="249">
        <v>96.703905495224447</v>
      </c>
    </row>
    <row r="5004" spans="2:3" x14ac:dyDescent="0.75">
      <c r="B5004" s="250">
        <v>4941</v>
      </c>
      <c r="C5004" s="249">
        <v>105.55501545574191</v>
      </c>
    </row>
    <row r="5005" spans="2:3" x14ac:dyDescent="0.75">
      <c r="B5005" s="250">
        <v>4942</v>
      </c>
      <c r="C5005" s="249">
        <v>106.99283587070038</v>
      </c>
    </row>
    <row r="5006" spans="2:3" x14ac:dyDescent="0.75">
      <c r="B5006" s="250">
        <v>4943</v>
      </c>
      <c r="C5006" s="249">
        <v>130.12751113901945</v>
      </c>
    </row>
    <row r="5007" spans="2:3" x14ac:dyDescent="0.75">
      <c r="B5007" s="250">
        <v>4944</v>
      </c>
      <c r="C5007" s="249">
        <v>102.36967933949578</v>
      </c>
    </row>
    <row r="5008" spans="2:3" x14ac:dyDescent="0.75">
      <c r="B5008" s="250">
        <v>4945</v>
      </c>
      <c r="C5008" s="249">
        <v>137.07224433907879</v>
      </c>
    </row>
    <row r="5009" spans="2:3" x14ac:dyDescent="0.75">
      <c r="B5009" s="250">
        <v>4946</v>
      </c>
      <c r="C5009" s="249">
        <v>105.49287085973845</v>
      </c>
    </row>
    <row r="5010" spans="2:3" x14ac:dyDescent="0.75">
      <c r="B5010" s="250">
        <v>4947</v>
      </c>
      <c r="C5010" s="249">
        <v>95.744906740470938</v>
      </c>
    </row>
    <row r="5011" spans="2:3" x14ac:dyDescent="0.75">
      <c r="B5011" s="250">
        <v>4948</v>
      </c>
      <c r="C5011" s="249">
        <v>128.61044517497595</v>
      </c>
    </row>
    <row r="5012" spans="2:3" x14ac:dyDescent="0.75">
      <c r="B5012" s="250">
        <v>4949</v>
      </c>
      <c r="C5012" s="249">
        <v>167.3318730142783</v>
      </c>
    </row>
    <row r="5013" spans="2:3" x14ac:dyDescent="0.75">
      <c r="B5013" s="250">
        <v>4950</v>
      </c>
      <c r="C5013" s="249">
        <v>95.092152460763941</v>
      </c>
    </row>
    <row r="5014" spans="2:3" x14ac:dyDescent="0.75">
      <c r="B5014" s="250">
        <v>4951</v>
      </c>
      <c r="C5014" s="249">
        <v>52.701050919508873</v>
      </c>
    </row>
    <row r="5015" spans="2:3" x14ac:dyDescent="0.75">
      <c r="B5015" s="250">
        <v>4952</v>
      </c>
      <c r="C5015" s="249">
        <v>129.78203436109126</v>
      </c>
    </row>
    <row r="5016" spans="2:3" x14ac:dyDescent="0.75">
      <c r="B5016" s="250">
        <v>4953</v>
      </c>
      <c r="C5016" s="249">
        <v>92.233456726611777</v>
      </c>
    </row>
    <row r="5017" spans="2:3" x14ac:dyDescent="0.75">
      <c r="B5017" s="250">
        <v>4954</v>
      </c>
      <c r="C5017" s="249">
        <v>62.047892613862189</v>
      </c>
    </row>
    <row r="5018" spans="2:3" x14ac:dyDescent="0.75">
      <c r="B5018" s="250">
        <v>4955</v>
      </c>
      <c r="C5018" s="249">
        <v>105.17295832095834</v>
      </c>
    </row>
    <row r="5019" spans="2:3" x14ac:dyDescent="0.75">
      <c r="B5019" s="250">
        <v>4956</v>
      </c>
      <c r="C5019" s="249">
        <v>90.895737132023527</v>
      </c>
    </row>
    <row r="5020" spans="2:3" x14ac:dyDescent="0.75">
      <c r="B5020" s="250">
        <v>4957</v>
      </c>
      <c r="C5020" s="249">
        <v>80.773204492863513</v>
      </c>
    </row>
    <row r="5021" spans="2:3" x14ac:dyDescent="0.75">
      <c r="B5021" s="250">
        <v>4958</v>
      </c>
      <c r="C5021" s="249">
        <v>98.627233880514808</v>
      </c>
    </row>
    <row r="5022" spans="2:3" x14ac:dyDescent="0.75">
      <c r="B5022" s="250">
        <v>4959</v>
      </c>
      <c r="C5022" s="249">
        <v>111.80262048120728</v>
      </c>
    </row>
    <row r="5023" spans="2:3" x14ac:dyDescent="0.75">
      <c r="B5023" s="250">
        <v>4960</v>
      </c>
      <c r="C5023" s="249">
        <v>109.62081310221207</v>
      </c>
    </row>
    <row r="5024" spans="2:3" x14ac:dyDescent="0.75">
      <c r="B5024" s="250">
        <v>4961</v>
      </c>
      <c r="C5024" s="249">
        <v>118.19745260953064</v>
      </c>
    </row>
    <row r="5025" spans="2:3" x14ac:dyDescent="0.75">
      <c r="B5025" s="250">
        <v>4962</v>
      </c>
      <c r="C5025" s="249">
        <v>147.86435035589656</v>
      </c>
    </row>
    <row r="5026" spans="2:3" x14ac:dyDescent="0.75">
      <c r="B5026" s="250">
        <v>4963</v>
      </c>
      <c r="C5026" s="249">
        <v>124.86483008239431</v>
      </c>
    </row>
    <row r="5027" spans="2:3" x14ac:dyDescent="0.75">
      <c r="B5027" s="250">
        <v>4964</v>
      </c>
      <c r="C5027" s="249">
        <v>63.311273421167144</v>
      </c>
    </row>
    <row r="5028" spans="2:3" x14ac:dyDescent="0.75">
      <c r="B5028" s="250">
        <v>4965</v>
      </c>
      <c r="C5028" s="249">
        <v>99.051446285761642</v>
      </c>
    </row>
    <row r="5029" spans="2:3" x14ac:dyDescent="0.75">
      <c r="B5029" s="250">
        <v>4966</v>
      </c>
      <c r="C5029" s="249">
        <v>122.76239061765371</v>
      </c>
    </row>
    <row r="5030" spans="2:3" x14ac:dyDescent="0.75">
      <c r="B5030" s="250">
        <v>4967</v>
      </c>
      <c r="C5030" s="249">
        <v>117.71257703639685</v>
      </c>
    </row>
    <row r="5031" spans="2:3" x14ac:dyDescent="0.75">
      <c r="B5031" s="250">
        <v>4968</v>
      </c>
      <c r="C5031" s="249">
        <v>134.79813540312037</v>
      </c>
    </row>
    <row r="5032" spans="2:3" x14ac:dyDescent="0.75">
      <c r="B5032" s="250">
        <v>4969</v>
      </c>
      <c r="C5032" s="249">
        <v>68.627794589257306</v>
      </c>
    </row>
    <row r="5033" spans="2:3" x14ac:dyDescent="0.75">
      <c r="B5033" s="250">
        <v>4970</v>
      </c>
      <c r="C5033" s="249">
        <v>114.1517107120891</v>
      </c>
    </row>
    <row r="5034" spans="2:3" x14ac:dyDescent="0.75">
      <c r="B5034" s="250">
        <v>4971</v>
      </c>
      <c r="C5034" s="249">
        <v>129.66651536349011</v>
      </c>
    </row>
    <row r="5035" spans="2:3" x14ac:dyDescent="0.75">
      <c r="B5035" s="250">
        <v>4972</v>
      </c>
      <c r="C5035" s="249">
        <v>139.19775420290472</v>
      </c>
    </row>
    <row r="5036" spans="2:3" x14ac:dyDescent="0.75">
      <c r="B5036" s="250">
        <v>4973</v>
      </c>
      <c r="C5036" s="249">
        <v>121.03748637962924</v>
      </c>
    </row>
    <row r="5037" spans="2:3" x14ac:dyDescent="0.75">
      <c r="B5037" s="250">
        <v>4974</v>
      </c>
      <c r="C5037" s="249">
        <v>118.76324667885012</v>
      </c>
    </row>
    <row r="5038" spans="2:3" x14ac:dyDescent="0.75">
      <c r="B5038" s="250">
        <v>4975</v>
      </c>
      <c r="C5038" s="249">
        <v>156.18996010077166</v>
      </c>
    </row>
    <row r="5039" spans="2:3" x14ac:dyDescent="0.75">
      <c r="B5039" s="250">
        <v>4976</v>
      </c>
      <c r="C5039" s="249">
        <v>98.613558927682206</v>
      </c>
    </row>
    <row r="5040" spans="2:3" x14ac:dyDescent="0.75">
      <c r="B5040" s="250">
        <v>4977</v>
      </c>
      <c r="C5040" s="249">
        <v>115.79476023293532</v>
      </c>
    </row>
    <row r="5041" spans="2:3" x14ac:dyDescent="0.75">
      <c r="B5041" s="250">
        <v>4978</v>
      </c>
      <c r="C5041" s="249">
        <v>102.00871664718983</v>
      </c>
    </row>
    <row r="5042" spans="2:3" x14ac:dyDescent="0.75">
      <c r="B5042" s="250">
        <v>4979</v>
      </c>
      <c r="C5042" s="249">
        <v>140.97641463392168</v>
      </c>
    </row>
    <row r="5043" spans="2:3" x14ac:dyDescent="0.75">
      <c r="B5043" s="250">
        <v>4980</v>
      </c>
      <c r="C5043" s="249">
        <v>151.97199460197933</v>
      </c>
    </row>
    <row r="5044" spans="2:3" x14ac:dyDescent="0.75">
      <c r="B5044" s="250">
        <v>4981</v>
      </c>
      <c r="C5044" s="249">
        <v>117.92745884247955</v>
      </c>
    </row>
    <row r="5045" spans="2:3" x14ac:dyDescent="0.75">
      <c r="B5045" s="250">
        <v>4982</v>
      </c>
      <c r="C5045" s="249">
        <v>96.746116252629434</v>
      </c>
    </row>
    <row r="5046" spans="2:3" x14ac:dyDescent="0.75">
      <c r="B5046" s="250">
        <v>4983</v>
      </c>
      <c r="C5046" s="249">
        <v>105.14172915256165</v>
      </c>
    </row>
    <row r="5047" spans="2:3" x14ac:dyDescent="0.75">
      <c r="B5047" s="250">
        <v>4984</v>
      </c>
      <c r="C5047" s="249">
        <v>114.75265490594514</v>
      </c>
    </row>
    <row r="5048" spans="2:3" x14ac:dyDescent="0.75">
      <c r="B5048" s="250">
        <v>4985</v>
      </c>
      <c r="C5048" s="249">
        <v>145.54482850624285</v>
      </c>
    </row>
    <row r="5049" spans="2:3" x14ac:dyDescent="0.75">
      <c r="B5049" s="250">
        <v>4986</v>
      </c>
      <c r="C5049" s="249">
        <v>129.71757749133712</v>
      </c>
    </row>
    <row r="5050" spans="2:3" x14ac:dyDescent="0.75">
      <c r="B5050" s="250">
        <v>4987</v>
      </c>
      <c r="C5050" s="249">
        <v>91.920826988453712</v>
      </c>
    </row>
    <row r="5051" spans="2:3" x14ac:dyDescent="0.75">
      <c r="B5051" s="250">
        <v>4988</v>
      </c>
      <c r="C5051" s="249">
        <v>133.52375677447534</v>
      </c>
    </row>
    <row r="5052" spans="2:3" x14ac:dyDescent="0.75">
      <c r="B5052" s="250">
        <v>4989</v>
      </c>
      <c r="C5052" s="249">
        <v>125.11285470338959</v>
      </c>
    </row>
    <row r="5053" spans="2:3" x14ac:dyDescent="0.75">
      <c r="B5053" s="250">
        <v>4990</v>
      </c>
      <c r="C5053" s="249">
        <v>102.40279557503042</v>
      </c>
    </row>
    <row r="5054" spans="2:3" x14ac:dyDescent="0.75">
      <c r="B5054" s="250">
        <v>4991</v>
      </c>
      <c r="C5054" s="249">
        <v>81.02818885134721</v>
      </c>
    </row>
    <row r="5055" spans="2:3" x14ac:dyDescent="0.75">
      <c r="B5055" s="250">
        <v>4992</v>
      </c>
      <c r="C5055" s="249">
        <v>98.980225047154249</v>
      </c>
    </row>
    <row r="5056" spans="2:3" x14ac:dyDescent="0.75">
      <c r="B5056" s="250">
        <v>4993</v>
      </c>
      <c r="C5056" s="249">
        <v>103.63523544550395</v>
      </c>
    </row>
    <row r="5057" spans="2:3" x14ac:dyDescent="0.75">
      <c r="B5057" s="250">
        <v>4994</v>
      </c>
      <c r="C5057" s="249">
        <v>118.28480508476683</v>
      </c>
    </row>
    <row r="5058" spans="2:3" x14ac:dyDescent="0.75">
      <c r="B5058" s="250">
        <v>4995</v>
      </c>
      <c r="C5058" s="249">
        <v>124.31325842723142</v>
      </c>
    </row>
    <row r="5059" spans="2:3" x14ac:dyDescent="0.75">
      <c r="B5059" s="250">
        <v>4996</v>
      </c>
      <c r="C5059" s="249">
        <v>132.8612407839382</v>
      </c>
    </row>
    <row r="5060" spans="2:3" x14ac:dyDescent="0.75">
      <c r="B5060" s="250">
        <v>4997</v>
      </c>
      <c r="C5060" s="249">
        <v>117.87731384563517</v>
      </c>
    </row>
    <row r="5061" spans="2:3" x14ac:dyDescent="0.75">
      <c r="B5061" s="250">
        <v>4998</v>
      </c>
      <c r="C5061" s="249">
        <v>116.35842633441915</v>
      </c>
    </row>
    <row r="5062" spans="2:3" x14ac:dyDescent="0.75">
      <c r="B5062" s="250">
        <v>4999</v>
      </c>
      <c r="C5062" s="249">
        <v>97.834028699950551</v>
      </c>
    </row>
    <row r="5063" spans="2:3" x14ac:dyDescent="0.75">
      <c r="B5063" s="250">
        <v>5000</v>
      </c>
      <c r="C5063" s="249">
        <v>140.53933986210905</v>
      </c>
    </row>
    <row r="5064" spans="2:3" x14ac:dyDescent="0.75">
      <c r="B5064" s="250">
        <v>5001</v>
      </c>
      <c r="C5064" s="249">
        <v>156.98502910229288</v>
      </c>
    </row>
    <row r="5065" spans="2:3" x14ac:dyDescent="0.75">
      <c r="B5065" s="250">
        <v>5002</v>
      </c>
      <c r="C5065" s="249">
        <v>86.322832901944381</v>
      </c>
    </row>
    <row r="5066" spans="2:3" x14ac:dyDescent="0.75">
      <c r="B5066" s="250">
        <v>5003</v>
      </c>
      <c r="C5066" s="249">
        <v>107.63096007452901</v>
      </c>
    </row>
    <row r="5067" spans="2:3" x14ac:dyDescent="0.75">
      <c r="B5067" s="250">
        <v>5004</v>
      </c>
      <c r="C5067" s="249">
        <v>91.106439546161425</v>
      </c>
    </row>
    <row r="5068" spans="2:3" x14ac:dyDescent="0.75">
      <c r="B5068" s="250">
        <v>5005</v>
      </c>
      <c r="C5068" s="249">
        <v>110.88359439529418</v>
      </c>
    </row>
    <row r="5069" spans="2:3" x14ac:dyDescent="0.75">
      <c r="B5069" s="250">
        <v>5006</v>
      </c>
      <c r="C5069" s="249">
        <v>92.779353827895051</v>
      </c>
    </row>
    <row r="5070" spans="2:3" x14ac:dyDescent="0.75">
      <c r="B5070" s="250">
        <v>5007</v>
      </c>
      <c r="C5070" s="249">
        <v>76.33390458172812</v>
      </c>
    </row>
    <row r="5071" spans="2:3" x14ac:dyDescent="0.75">
      <c r="B5071" s="250">
        <v>5008</v>
      </c>
      <c r="C5071" s="249">
        <v>106.28956433246424</v>
      </c>
    </row>
    <row r="5072" spans="2:3" x14ac:dyDescent="0.75">
      <c r="B5072" s="250">
        <v>5009</v>
      </c>
      <c r="C5072" s="249">
        <v>126.00550883095015</v>
      </c>
    </row>
    <row r="5073" spans="2:3" x14ac:dyDescent="0.75">
      <c r="B5073" s="250">
        <v>5010</v>
      </c>
      <c r="C5073" s="249">
        <v>118.07232768348604</v>
      </c>
    </row>
    <row r="5074" spans="2:3" x14ac:dyDescent="0.75">
      <c r="B5074" s="250">
        <v>5011</v>
      </c>
      <c r="C5074" s="249">
        <v>121.05228122314765</v>
      </c>
    </row>
    <row r="5075" spans="2:3" x14ac:dyDescent="0.75">
      <c r="B5075" s="250">
        <v>5012</v>
      </c>
      <c r="C5075" s="249">
        <v>127.17600956176382</v>
      </c>
    </row>
    <row r="5076" spans="2:3" x14ac:dyDescent="0.75">
      <c r="B5076" s="250">
        <v>5013</v>
      </c>
      <c r="C5076" s="249">
        <v>116.9977336435569</v>
      </c>
    </row>
    <row r="5077" spans="2:3" x14ac:dyDescent="0.75">
      <c r="B5077" s="250">
        <v>5014</v>
      </c>
      <c r="C5077" s="249">
        <v>103.95344277245218</v>
      </c>
    </row>
    <row r="5078" spans="2:3" x14ac:dyDescent="0.75">
      <c r="B5078" s="250">
        <v>5015</v>
      </c>
      <c r="C5078" s="249">
        <v>116.75455610853369</v>
      </c>
    </row>
    <row r="5079" spans="2:3" x14ac:dyDescent="0.75">
      <c r="B5079" s="250">
        <v>5016</v>
      </c>
      <c r="C5079" s="249">
        <v>98.998121909317348</v>
      </c>
    </row>
    <row r="5080" spans="2:3" x14ac:dyDescent="0.75">
      <c r="B5080" s="250">
        <v>5017</v>
      </c>
      <c r="C5080" s="249">
        <v>94.367439538218989</v>
      </c>
    </row>
    <row r="5081" spans="2:3" x14ac:dyDescent="0.75">
      <c r="B5081" s="250">
        <v>5018</v>
      </c>
      <c r="C5081" s="249">
        <v>129.05352131957909</v>
      </c>
    </row>
    <row r="5082" spans="2:3" x14ac:dyDescent="0.75">
      <c r="B5082" s="250">
        <v>5019</v>
      </c>
      <c r="C5082" s="249">
        <v>116.18458461235834</v>
      </c>
    </row>
    <row r="5083" spans="2:3" x14ac:dyDescent="0.75">
      <c r="B5083" s="250">
        <v>5020</v>
      </c>
      <c r="C5083" s="249">
        <v>97.908478531475225</v>
      </c>
    </row>
    <row r="5084" spans="2:3" x14ac:dyDescent="0.75">
      <c r="B5084" s="250">
        <v>5021</v>
      </c>
      <c r="C5084" s="249">
        <v>128.94010049480181</v>
      </c>
    </row>
    <row r="5085" spans="2:3" x14ac:dyDescent="0.75">
      <c r="B5085" s="250">
        <v>5022</v>
      </c>
      <c r="C5085" s="249">
        <v>138.99190392474742</v>
      </c>
    </row>
    <row r="5086" spans="2:3" x14ac:dyDescent="0.75">
      <c r="B5086" s="250">
        <v>5023</v>
      </c>
      <c r="C5086" s="249">
        <v>106.13248979076106</v>
      </c>
    </row>
    <row r="5087" spans="2:3" x14ac:dyDescent="0.75">
      <c r="B5087" s="250">
        <v>5024</v>
      </c>
      <c r="C5087" s="249">
        <v>128.01111396175037</v>
      </c>
    </row>
    <row r="5088" spans="2:3" x14ac:dyDescent="0.75">
      <c r="B5088" s="250">
        <v>5025</v>
      </c>
      <c r="C5088" s="249">
        <v>116.37764597963981</v>
      </c>
    </row>
    <row r="5089" spans="2:3" x14ac:dyDescent="0.75">
      <c r="B5089" s="250">
        <v>5026</v>
      </c>
      <c r="C5089" s="249">
        <v>136.50641064102442</v>
      </c>
    </row>
    <row r="5090" spans="2:3" x14ac:dyDescent="0.75">
      <c r="B5090" s="250">
        <v>5027</v>
      </c>
      <c r="C5090" s="249">
        <v>89.163783454155336</v>
      </c>
    </row>
    <row r="5091" spans="2:3" x14ac:dyDescent="0.75">
      <c r="B5091" s="250">
        <v>5028</v>
      </c>
      <c r="C5091" s="249">
        <v>106.56642282621624</v>
      </c>
    </row>
    <row r="5092" spans="2:3" x14ac:dyDescent="0.75">
      <c r="B5092" s="250">
        <v>5029</v>
      </c>
      <c r="C5092" s="249">
        <v>105.62859905853242</v>
      </c>
    </row>
    <row r="5093" spans="2:3" x14ac:dyDescent="0.75">
      <c r="B5093" s="250">
        <v>5030</v>
      </c>
      <c r="C5093" s="249">
        <v>144.59510022209528</v>
      </c>
    </row>
    <row r="5094" spans="2:3" x14ac:dyDescent="0.75">
      <c r="B5094" s="250">
        <v>5031</v>
      </c>
      <c r="C5094" s="249">
        <v>132.87572087766054</v>
      </c>
    </row>
    <row r="5095" spans="2:3" x14ac:dyDescent="0.75">
      <c r="B5095" s="250">
        <v>5032</v>
      </c>
      <c r="C5095" s="249">
        <v>98.124183135901205</v>
      </c>
    </row>
    <row r="5096" spans="2:3" x14ac:dyDescent="0.75">
      <c r="B5096" s="250">
        <v>5033</v>
      </c>
      <c r="C5096" s="249">
        <v>109.43063555030726</v>
      </c>
    </row>
    <row r="5097" spans="2:3" x14ac:dyDescent="0.75">
      <c r="B5097" s="250">
        <v>5034</v>
      </c>
      <c r="C5097" s="249">
        <v>111.25743658925538</v>
      </c>
    </row>
    <row r="5098" spans="2:3" x14ac:dyDescent="0.75">
      <c r="B5098" s="250">
        <v>5035</v>
      </c>
      <c r="C5098" s="249">
        <v>104.26325984855971</v>
      </c>
    </row>
    <row r="5099" spans="2:3" x14ac:dyDescent="0.75">
      <c r="B5099" s="250">
        <v>5036</v>
      </c>
      <c r="C5099" s="249">
        <v>157.47896422995308</v>
      </c>
    </row>
    <row r="5100" spans="2:3" x14ac:dyDescent="0.75">
      <c r="B5100" s="250">
        <v>5037</v>
      </c>
      <c r="C5100" s="249">
        <v>132.88561357809297</v>
      </c>
    </row>
    <row r="5101" spans="2:3" x14ac:dyDescent="0.75">
      <c r="B5101" s="250">
        <v>5038</v>
      </c>
      <c r="C5101" s="249">
        <v>91.679670834607535</v>
      </c>
    </row>
    <row r="5102" spans="2:3" x14ac:dyDescent="0.75">
      <c r="B5102" s="250">
        <v>5039</v>
      </c>
      <c r="C5102" s="249">
        <v>146.62142580059091</v>
      </c>
    </row>
    <row r="5103" spans="2:3" x14ac:dyDescent="0.75">
      <c r="B5103" s="250">
        <v>5040</v>
      </c>
      <c r="C5103" s="249">
        <v>154.42021313447015</v>
      </c>
    </row>
    <row r="5104" spans="2:3" x14ac:dyDescent="0.75">
      <c r="B5104" s="250">
        <v>5041</v>
      </c>
      <c r="C5104" s="249">
        <v>91.050116725757732</v>
      </c>
    </row>
    <row r="5105" spans="2:3" x14ac:dyDescent="0.75">
      <c r="B5105" s="250">
        <v>5042</v>
      </c>
      <c r="C5105" s="249">
        <v>127.6483962298221</v>
      </c>
    </row>
    <row r="5106" spans="2:3" x14ac:dyDescent="0.75">
      <c r="B5106" s="250">
        <v>5043</v>
      </c>
      <c r="C5106" s="249">
        <v>79.522251356707315</v>
      </c>
    </row>
    <row r="5107" spans="2:3" x14ac:dyDescent="0.75">
      <c r="B5107" s="250">
        <v>5044</v>
      </c>
      <c r="C5107" s="249">
        <v>96.210188246835727</v>
      </c>
    </row>
    <row r="5108" spans="2:3" x14ac:dyDescent="0.75">
      <c r="B5108" s="250">
        <v>5045</v>
      </c>
      <c r="C5108" s="249">
        <v>78.727396442917367</v>
      </c>
    </row>
    <row r="5109" spans="2:3" x14ac:dyDescent="0.75">
      <c r="B5109" s="250">
        <v>5046</v>
      </c>
      <c r="C5109" s="249">
        <v>137.96421086002255</v>
      </c>
    </row>
    <row r="5110" spans="2:3" x14ac:dyDescent="0.75">
      <c r="B5110" s="250">
        <v>5047</v>
      </c>
      <c r="C5110" s="249">
        <v>115.89422283256619</v>
      </c>
    </row>
    <row r="5111" spans="2:3" x14ac:dyDescent="0.75">
      <c r="B5111" s="250">
        <v>5048</v>
      </c>
      <c r="C5111" s="249">
        <v>110.07879278824097</v>
      </c>
    </row>
    <row r="5112" spans="2:3" x14ac:dyDescent="0.75">
      <c r="B5112" s="250">
        <v>5049</v>
      </c>
      <c r="C5112" s="249">
        <v>108.68288024315304</v>
      </c>
    </row>
    <row r="5113" spans="2:3" x14ac:dyDescent="0.75">
      <c r="B5113" s="250">
        <v>5050</v>
      </c>
      <c r="C5113" s="249">
        <v>149.74716276461183</v>
      </c>
    </row>
    <row r="5114" spans="2:3" x14ac:dyDescent="0.75">
      <c r="B5114" s="250">
        <v>5051</v>
      </c>
      <c r="C5114" s="249">
        <v>62.360731315081736</v>
      </c>
    </row>
    <row r="5115" spans="2:3" x14ac:dyDescent="0.75">
      <c r="B5115" s="250">
        <v>5052</v>
      </c>
      <c r="C5115" s="249">
        <v>114.03307110997761</v>
      </c>
    </row>
    <row r="5116" spans="2:3" x14ac:dyDescent="0.75">
      <c r="B5116" s="250">
        <v>5053</v>
      </c>
      <c r="C5116" s="249">
        <v>139.69021550924481</v>
      </c>
    </row>
    <row r="5117" spans="2:3" x14ac:dyDescent="0.75">
      <c r="B5117" s="250">
        <v>5054</v>
      </c>
      <c r="C5117" s="249">
        <v>122.62959847722526</v>
      </c>
    </row>
    <row r="5118" spans="2:3" x14ac:dyDescent="0.75">
      <c r="B5118" s="250">
        <v>5055</v>
      </c>
      <c r="C5118" s="249">
        <v>125.44240807276493</v>
      </c>
    </row>
    <row r="5119" spans="2:3" x14ac:dyDescent="0.75">
      <c r="B5119" s="250">
        <v>5056</v>
      </c>
      <c r="C5119" s="249">
        <v>138.27436298480637</v>
      </c>
    </row>
    <row r="5120" spans="2:3" x14ac:dyDescent="0.75">
      <c r="B5120" s="250">
        <v>5057</v>
      </c>
      <c r="C5120" s="249">
        <v>101.73542889561759</v>
      </c>
    </row>
    <row r="5121" spans="2:3" x14ac:dyDescent="0.75">
      <c r="B5121" s="250">
        <v>5058</v>
      </c>
      <c r="C5121" s="249">
        <v>133.66507034949672</v>
      </c>
    </row>
    <row r="5122" spans="2:3" x14ac:dyDescent="0.75">
      <c r="B5122" s="250">
        <v>5059</v>
      </c>
      <c r="C5122" s="249">
        <v>77.891745623760897</v>
      </c>
    </row>
    <row r="5123" spans="2:3" x14ac:dyDescent="0.75">
      <c r="B5123" s="250">
        <v>5060</v>
      </c>
      <c r="C5123" s="249">
        <v>140.83921498588333</v>
      </c>
    </row>
    <row r="5124" spans="2:3" x14ac:dyDescent="0.75">
      <c r="B5124" s="250">
        <v>5061</v>
      </c>
      <c r="C5124" s="249">
        <v>82.090287979103948</v>
      </c>
    </row>
    <row r="5125" spans="2:3" x14ac:dyDescent="0.75">
      <c r="B5125" s="250">
        <v>5062</v>
      </c>
      <c r="C5125" s="249">
        <v>146.70997190276668</v>
      </c>
    </row>
    <row r="5126" spans="2:3" x14ac:dyDescent="0.75">
      <c r="B5126" s="250">
        <v>5063</v>
      </c>
      <c r="C5126" s="249">
        <v>122.67347739467989</v>
      </c>
    </row>
    <row r="5127" spans="2:3" x14ac:dyDescent="0.75">
      <c r="B5127" s="250">
        <v>5064</v>
      </c>
      <c r="C5127" s="249">
        <v>105.830127592075</v>
      </c>
    </row>
    <row r="5128" spans="2:3" x14ac:dyDescent="0.75">
      <c r="B5128" s="250">
        <v>5065</v>
      </c>
      <c r="C5128" s="249">
        <v>125.42262356416633</v>
      </c>
    </row>
    <row r="5129" spans="2:3" x14ac:dyDescent="0.75">
      <c r="B5129" s="250">
        <v>5066</v>
      </c>
      <c r="C5129" s="249">
        <v>128.77651221182481</v>
      </c>
    </row>
    <row r="5130" spans="2:3" x14ac:dyDescent="0.75">
      <c r="B5130" s="250">
        <v>5067</v>
      </c>
      <c r="C5130" s="249">
        <v>97.223020732868719</v>
      </c>
    </row>
    <row r="5131" spans="2:3" x14ac:dyDescent="0.75">
      <c r="B5131" s="250">
        <v>5068</v>
      </c>
      <c r="C5131" s="249">
        <v>108.86456655823407</v>
      </c>
    </row>
    <row r="5132" spans="2:3" x14ac:dyDescent="0.75">
      <c r="B5132" s="250">
        <v>5069</v>
      </c>
      <c r="C5132" s="249">
        <v>188.95707250697433</v>
      </c>
    </row>
    <row r="5133" spans="2:3" x14ac:dyDescent="0.75">
      <c r="B5133" s="250">
        <v>5070</v>
      </c>
      <c r="C5133" s="249">
        <v>133.54101567608618</v>
      </c>
    </row>
    <row r="5134" spans="2:3" x14ac:dyDescent="0.75">
      <c r="B5134" s="250">
        <v>5071</v>
      </c>
      <c r="C5134" s="249">
        <v>92.550483716093254</v>
      </c>
    </row>
    <row r="5135" spans="2:3" x14ac:dyDescent="0.75">
      <c r="B5135" s="250">
        <v>5072</v>
      </c>
      <c r="C5135" s="249">
        <v>173.63980752130476</v>
      </c>
    </row>
    <row r="5136" spans="2:3" x14ac:dyDescent="0.75">
      <c r="B5136" s="250">
        <v>5073</v>
      </c>
      <c r="C5136" s="249">
        <v>48.75574953831881</v>
      </c>
    </row>
    <row r="5137" spans="2:3" x14ac:dyDescent="0.75">
      <c r="B5137" s="250">
        <v>5074</v>
      </c>
      <c r="C5137" s="249">
        <v>125.57201351690254</v>
      </c>
    </row>
    <row r="5138" spans="2:3" x14ac:dyDescent="0.75">
      <c r="B5138" s="250">
        <v>5075</v>
      </c>
      <c r="C5138" s="249">
        <v>106.89034130875895</v>
      </c>
    </row>
    <row r="5139" spans="2:3" x14ac:dyDescent="0.75">
      <c r="B5139" s="250">
        <v>5076</v>
      </c>
      <c r="C5139" s="249">
        <v>109.15693242117969</v>
      </c>
    </row>
    <row r="5140" spans="2:3" x14ac:dyDescent="0.75">
      <c r="B5140" s="250">
        <v>5077</v>
      </c>
      <c r="C5140" s="249">
        <v>123.62396284438489</v>
      </c>
    </row>
    <row r="5141" spans="2:3" x14ac:dyDescent="0.75">
      <c r="B5141" s="250">
        <v>5078</v>
      </c>
      <c r="C5141" s="249">
        <v>67.254506335120865</v>
      </c>
    </row>
    <row r="5142" spans="2:3" x14ac:dyDescent="0.75">
      <c r="B5142" s="250">
        <v>5079</v>
      </c>
      <c r="C5142" s="249">
        <v>129.6324934186124</v>
      </c>
    </row>
    <row r="5143" spans="2:3" x14ac:dyDescent="0.75">
      <c r="B5143" s="250">
        <v>5080</v>
      </c>
      <c r="C5143" s="249">
        <v>135.97278556012606</v>
      </c>
    </row>
    <row r="5144" spans="2:3" x14ac:dyDescent="0.75">
      <c r="B5144" s="250">
        <v>5081</v>
      </c>
      <c r="C5144" s="249">
        <v>120.33909486835685</v>
      </c>
    </row>
    <row r="5145" spans="2:3" x14ac:dyDescent="0.75">
      <c r="B5145" s="250">
        <v>5082</v>
      </c>
      <c r="C5145" s="249">
        <v>72.661695161931732</v>
      </c>
    </row>
    <row r="5146" spans="2:3" x14ac:dyDescent="0.75">
      <c r="B5146" s="250">
        <v>5083</v>
      </c>
      <c r="C5146" s="249">
        <v>126.93787592813801</v>
      </c>
    </row>
    <row r="5147" spans="2:3" x14ac:dyDescent="0.75">
      <c r="B5147" s="250">
        <v>5084</v>
      </c>
      <c r="C5147" s="249">
        <v>105.50318883252626</v>
      </c>
    </row>
    <row r="5148" spans="2:3" x14ac:dyDescent="0.75">
      <c r="B5148" s="250">
        <v>5085</v>
      </c>
      <c r="C5148" s="249">
        <v>117.10162710614033</v>
      </c>
    </row>
    <row r="5149" spans="2:3" x14ac:dyDescent="0.75">
      <c r="B5149" s="250">
        <v>5086</v>
      </c>
      <c r="C5149" s="249">
        <v>175.51203408678481</v>
      </c>
    </row>
    <row r="5150" spans="2:3" x14ac:dyDescent="0.75">
      <c r="B5150" s="250">
        <v>5087</v>
      </c>
      <c r="C5150" s="249">
        <v>104.71053548433643</v>
      </c>
    </row>
    <row r="5151" spans="2:3" x14ac:dyDescent="0.75">
      <c r="B5151" s="250">
        <v>5088</v>
      </c>
      <c r="C5151" s="249">
        <v>96.563431099375165</v>
      </c>
    </row>
    <row r="5152" spans="2:3" x14ac:dyDescent="0.75">
      <c r="B5152" s="250">
        <v>5089</v>
      </c>
      <c r="C5152" s="249">
        <v>73.127518641720428</v>
      </c>
    </row>
    <row r="5153" spans="2:3" x14ac:dyDescent="0.75">
      <c r="B5153" s="250">
        <v>5090</v>
      </c>
      <c r="C5153" s="249">
        <v>114.14252154462807</v>
      </c>
    </row>
    <row r="5154" spans="2:3" x14ac:dyDescent="0.75">
      <c r="B5154" s="250">
        <v>5091</v>
      </c>
      <c r="C5154" s="249">
        <v>153.30833718748829</v>
      </c>
    </row>
    <row r="5155" spans="2:3" x14ac:dyDescent="0.75">
      <c r="B5155" s="250">
        <v>5092</v>
      </c>
      <c r="C5155" s="249">
        <v>118.36135317353371</v>
      </c>
    </row>
    <row r="5156" spans="2:3" x14ac:dyDescent="0.75">
      <c r="B5156" s="250">
        <v>5093</v>
      </c>
      <c r="C5156" s="249">
        <v>115.92674594633048</v>
      </c>
    </row>
    <row r="5157" spans="2:3" x14ac:dyDescent="0.75">
      <c r="B5157" s="250">
        <v>5094</v>
      </c>
      <c r="C5157" s="249">
        <v>126.7420772979704</v>
      </c>
    </row>
    <row r="5158" spans="2:3" x14ac:dyDescent="0.75">
      <c r="B5158" s="250">
        <v>5095</v>
      </c>
      <c r="C5158" s="249">
        <v>104.47135840771719</v>
      </c>
    </row>
    <row r="5159" spans="2:3" x14ac:dyDescent="0.75">
      <c r="B5159" s="250">
        <v>5096</v>
      </c>
      <c r="C5159" s="249">
        <v>91.311471713526899</v>
      </c>
    </row>
    <row r="5160" spans="2:3" x14ac:dyDescent="0.75">
      <c r="B5160" s="250">
        <v>5097</v>
      </c>
      <c r="C5160" s="249">
        <v>97.124288131818616</v>
      </c>
    </row>
    <row r="5161" spans="2:3" x14ac:dyDescent="0.75">
      <c r="B5161" s="250">
        <v>5098</v>
      </c>
      <c r="C5161" s="249">
        <v>142.37789395436621</v>
      </c>
    </row>
    <row r="5162" spans="2:3" x14ac:dyDescent="0.75">
      <c r="B5162" s="250">
        <v>5099</v>
      </c>
      <c r="C5162" s="249">
        <v>139.32540701230545</v>
      </c>
    </row>
    <row r="5163" spans="2:3" x14ac:dyDescent="0.75">
      <c r="B5163" s="250">
        <v>5100</v>
      </c>
      <c r="C5163" s="249">
        <v>85.531198809906499</v>
      </c>
    </row>
    <row r="5164" spans="2:3" x14ac:dyDescent="0.75">
      <c r="B5164" s="250">
        <v>5101</v>
      </c>
      <c r="C5164" s="249">
        <v>143.57534987024766</v>
      </c>
    </row>
    <row r="5165" spans="2:3" x14ac:dyDescent="0.75">
      <c r="B5165" s="250">
        <v>5102</v>
      </c>
      <c r="C5165" s="249">
        <v>151.27908842032903</v>
      </c>
    </row>
    <row r="5166" spans="2:3" x14ac:dyDescent="0.75">
      <c r="B5166" s="250">
        <v>5103</v>
      </c>
      <c r="C5166" s="249">
        <v>87.97587342016098</v>
      </c>
    </row>
    <row r="5167" spans="2:3" x14ac:dyDescent="0.75">
      <c r="B5167" s="250">
        <v>5104</v>
      </c>
      <c r="C5167" s="249">
        <v>123.65522936038923</v>
      </c>
    </row>
    <row r="5168" spans="2:3" x14ac:dyDescent="0.75">
      <c r="B5168" s="250">
        <v>5105</v>
      </c>
      <c r="C5168" s="249">
        <v>129.50987224991732</v>
      </c>
    </row>
    <row r="5169" spans="2:3" x14ac:dyDescent="0.75">
      <c r="B5169" s="250">
        <v>5106</v>
      </c>
      <c r="C5169" s="249">
        <v>117.78323961076453</v>
      </c>
    </row>
    <row r="5170" spans="2:3" x14ac:dyDescent="0.75">
      <c r="B5170" s="250">
        <v>5107</v>
      </c>
      <c r="C5170" s="249">
        <v>69.48252370637762</v>
      </c>
    </row>
    <row r="5171" spans="2:3" x14ac:dyDescent="0.75">
      <c r="B5171" s="250">
        <v>5108</v>
      </c>
      <c r="C5171" s="249">
        <v>118.1729173948072</v>
      </c>
    </row>
    <row r="5172" spans="2:3" x14ac:dyDescent="0.75">
      <c r="B5172" s="250">
        <v>5109</v>
      </c>
      <c r="C5172" s="249">
        <v>123.78950519918006</v>
      </c>
    </row>
    <row r="5173" spans="2:3" x14ac:dyDescent="0.75">
      <c r="B5173" s="250">
        <v>5110</v>
      </c>
      <c r="C5173" s="249">
        <v>97.806057961830874</v>
      </c>
    </row>
    <row r="5174" spans="2:3" x14ac:dyDescent="0.75">
      <c r="B5174" s="250">
        <v>5111</v>
      </c>
      <c r="C5174" s="249">
        <v>125.45255842145666</v>
      </c>
    </row>
    <row r="5175" spans="2:3" x14ac:dyDescent="0.75">
      <c r="B5175" s="250">
        <v>5112</v>
      </c>
      <c r="C5175" s="249">
        <v>98.054719227138662</v>
      </c>
    </row>
    <row r="5176" spans="2:3" x14ac:dyDescent="0.75">
      <c r="B5176" s="250">
        <v>5113</v>
      </c>
      <c r="C5176" s="249">
        <v>123.69781714643267</v>
      </c>
    </row>
    <row r="5177" spans="2:3" x14ac:dyDescent="0.75">
      <c r="B5177" s="250">
        <v>5114</v>
      </c>
      <c r="C5177" s="249">
        <v>126.52484612583156</v>
      </c>
    </row>
    <row r="5178" spans="2:3" x14ac:dyDescent="0.75">
      <c r="B5178" s="250">
        <v>5115</v>
      </c>
      <c r="C5178" s="249">
        <v>153.42396873371226</v>
      </c>
    </row>
    <row r="5179" spans="2:3" x14ac:dyDescent="0.75">
      <c r="B5179" s="250">
        <v>5116</v>
      </c>
      <c r="C5179" s="249">
        <v>134.23649540934326</v>
      </c>
    </row>
    <row r="5180" spans="2:3" x14ac:dyDescent="0.75">
      <c r="B5180" s="250">
        <v>5117</v>
      </c>
      <c r="C5180" s="249">
        <v>109.07948782861473</v>
      </c>
    </row>
    <row r="5181" spans="2:3" x14ac:dyDescent="0.75">
      <c r="B5181" s="250">
        <v>5118</v>
      </c>
      <c r="C5181" s="249">
        <v>122.27494002230203</v>
      </c>
    </row>
    <row r="5182" spans="2:3" x14ac:dyDescent="0.75">
      <c r="B5182" s="250">
        <v>5119</v>
      </c>
      <c r="C5182" s="249">
        <v>130.53692549928289</v>
      </c>
    </row>
    <row r="5183" spans="2:3" x14ac:dyDescent="0.75">
      <c r="B5183" s="250">
        <v>5120</v>
      </c>
      <c r="C5183" s="249">
        <v>168.58426139478107</v>
      </c>
    </row>
    <row r="5184" spans="2:3" x14ac:dyDescent="0.75">
      <c r="B5184" s="250">
        <v>5121</v>
      </c>
      <c r="C5184" s="249">
        <v>148.2427587482386</v>
      </c>
    </row>
    <row r="5185" spans="2:3" x14ac:dyDescent="0.75">
      <c r="B5185" s="250">
        <v>5122</v>
      </c>
      <c r="C5185" s="249">
        <v>133.84780629791891</v>
      </c>
    </row>
    <row r="5186" spans="2:3" x14ac:dyDescent="0.75">
      <c r="B5186" s="250">
        <v>5123</v>
      </c>
      <c r="C5186" s="249">
        <v>85.661786176754958</v>
      </c>
    </row>
    <row r="5187" spans="2:3" x14ac:dyDescent="0.75">
      <c r="B5187" s="250">
        <v>5124</v>
      </c>
      <c r="C5187" s="249">
        <v>106.15209374905209</v>
      </c>
    </row>
    <row r="5188" spans="2:3" x14ac:dyDescent="0.75">
      <c r="B5188" s="250">
        <v>5125</v>
      </c>
      <c r="C5188" s="249">
        <v>110.37093504518187</v>
      </c>
    </row>
    <row r="5189" spans="2:3" x14ac:dyDescent="0.75">
      <c r="B5189" s="250">
        <v>5126</v>
      </c>
      <c r="C5189" s="249">
        <v>97.146061845145056</v>
      </c>
    </row>
    <row r="5190" spans="2:3" x14ac:dyDescent="0.75">
      <c r="B5190" s="250">
        <v>5127</v>
      </c>
      <c r="C5190" s="249">
        <v>120.40909568682815</v>
      </c>
    </row>
    <row r="5191" spans="2:3" x14ac:dyDescent="0.75">
      <c r="B5191" s="250">
        <v>5128</v>
      </c>
      <c r="C5191" s="249">
        <v>117.91032615175244</v>
      </c>
    </row>
    <row r="5192" spans="2:3" x14ac:dyDescent="0.75">
      <c r="B5192" s="250">
        <v>5129</v>
      </c>
      <c r="C5192" s="249">
        <v>143.86109418135069</v>
      </c>
    </row>
    <row r="5193" spans="2:3" x14ac:dyDescent="0.75">
      <c r="B5193" s="250">
        <v>5130</v>
      </c>
      <c r="C5193" s="249">
        <v>117.50406270716942</v>
      </c>
    </row>
    <row r="5194" spans="2:3" x14ac:dyDescent="0.75">
      <c r="B5194" s="250">
        <v>5131</v>
      </c>
      <c r="C5194" s="249">
        <v>133.20771851102219</v>
      </c>
    </row>
    <row r="5195" spans="2:3" x14ac:dyDescent="0.75">
      <c r="B5195" s="250">
        <v>5132</v>
      </c>
      <c r="C5195" s="249">
        <v>129.97365281073792</v>
      </c>
    </row>
    <row r="5196" spans="2:3" x14ac:dyDescent="0.75">
      <c r="B5196" s="250">
        <v>5133</v>
      </c>
      <c r="C5196" s="249">
        <v>60.91392624164132</v>
      </c>
    </row>
    <row r="5197" spans="2:3" x14ac:dyDescent="0.75">
      <c r="B5197" s="250">
        <v>5134</v>
      </c>
      <c r="C5197" s="249">
        <v>128.82278798450676</v>
      </c>
    </row>
    <row r="5198" spans="2:3" x14ac:dyDescent="0.75">
      <c r="B5198" s="250">
        <v>5135</v>
      </c>
      <c r="C5198" s="249">
        <v>95.439544795935959</v>
      </c>
    </row>
    <row r="5199" spans="2:3" x14ac:dyDescent="0.75">
      <c r="B5199" s="250">
        <v>5136</v>
      </c>
      <c r="C5199" s="249">
        <v>128.25605808474697</v>
      </c>
    </row>
    <row r="5200" spans="2:3" x14ac:dyDescent="0.75">
      <c r="B5200" s="250">
        <v>5137</v>
      </c>
      <c r="C5200" s="249">
        <v>137.37641144485744</v>
      </c>
    </row>
    <row r="5201" spans="2:3" x14ac:dyDescent="0.75">
      <c r="B5201" s="250">
        <v>5138</v>
      </c>
      <c r="C5201" s="249">
        <v>151.84933551581059</v>
      </c>
    </row>
    <row r="5202" spans="2:3" x14ac:dyDescent="0.75">
      <c r="B5202" s="250">
        <v>5139</v>
      </c>
      <c r="C5202" s="249">
        <v>118.59774492099018</v>
      </c>
    </row>
    <row r="5203" spans="2:3" x14ac:dyDescent="0.75">
      <c r="B5203" s="250">
        <v>5140</v>
      </c>
      <c r="C5203" s="249">
        <v>158.78563531363278</v>
      </c>
    </row>
    <row r="5204" spans="2:3" x14ac:dyDescent="0.75">
      <c r="B5204" s="250">
        <v>5141</v>
      </c>
      <c r="C5204" s="249">
        <v>117.08722222656841</v>
      </c>
    </row>
    <row r="5205" spans="2:3" x14ac:dyDescent="0.75">
      <c r="B5205" s="250">
        <v>5142</v>
      </c>
      <c r="C5205" s="249">
        <v>142.50649480130252</v>
      </c>
    </row>
    <row r="5206" spans="2:3" x14ac:dyDescent="0.75">
      <c r="B5206" s="250">
        <v>5143</v>
      </c>
      <c r="C5206" s="249">
        <v>108.68673853812803</v>
      </c>
    </row>
    <row r="5207" spans="2:3" x14ac:dyDescent="0.75">
      <c r="B5207" s="250">
        <v>5144</v>
      </c>
      <c r="C5207" s="249">
        <v>127.21850433600758</v>
      </c>
    </row>
    <row r="5208" spans="2:3" x14ac:dyDescent="0.75">
      <c r="B5208" s="250">
        <v>5145</v>
      </c>
      <c r="C5208" s="249">
        <v>94.486370785480091</v>
      </c>
    </row>
    <row r="5209" spans="2:3" x14ac:dyDescent="0.75">
      <c r="B5209" s="250">
        <v>5146</v>
      </c>
      <c r="C5209" s="249">
        <v>104.84334687492664</v>
      </c>
    </row>
    <row r="5210" spans="2:3" x14ac:dyDescent="0.75">
      <c r="B5210" s="250">
        <v>5147</v>
      </c>
      <c r="C5210" s="249">
        <v>88.841380139992424</v>
      </c>
    </row>
    <row r="5211" spans="2:3" x14ac:dyDescent="0.75">
      <c r="B5211" s="250">
        <v>5148</v>
      </c>
      <c r="C5211" s="249">
        <v>131.67822377492186</v>
      </c>
    </row>
    <row r="5212" spans="2:3" x14ac:dyDescent="0.75">
      <c r="B5212" s="250">
        <v>5149</v>
      </c>
      <c r="C5212" s="249">
        <v>80.829560473462749</v>
      </c>
    </row>
    <row r="5213" spans="2:3" x14ac:dyDescent="0.75">
      <c r="B5213" s="250">
        <v>5150</v>
      </c>
      <c r="C5213" s="249">
        <v>95.550740603414255</v>
      </c>
    </row>
    <row r="5214" spans="2:3" x14ac:dyDescent="0.75">
      <c r="B5214" s="250">
        <v>5151</v>
      </c>
      <c r="C5214" s="249">
        <v>118.66071649658187</v>
      </c>
    </row>
    <row r="5215" spans="2:3" x14ac:dyDescent="0.75">
      <c r="B5215" s="250">
        <v>5152</v>
      </c>
      <c r="C5215" s="249">
        <v>77.170935800851424</v>
      </c>
    </row>
    <row r="5216" spans="2:3" x14ac:dyDescent="0.75">
      <c r="B5216" s="250">
        <v>5153</v>
      </c>
      <c r="C5216" s="249">
        <v>92.374873272146772</v>
      </c>
    </row>
    <row r="5217" spans="2:3" x14ac:dyDescent="0.75">
      <c r="B5217" s="250">
        <v>5154</v>
      </c>
      <c r="C5217" s="249">
        <v>77.462233566019535</v>
      </c>
    </row>
    <row r="5218" spans="2:3" x14ac:dyDescent="0.75">
      <c r="B5218" s="250">
        <v>5155</v>
      </c>
      <c r="C5218" s="249">
        <v>147.56559678258176</v>
      </c>
    </row>
    <row r="5219" spans="2:3" x14ac:dyDescent="0.75">
      <c r="B5219" s="250">
        <v>5156</v>
      </c>
      <c r="C5219" s="249">
        <v>97.326357507102202</v>
      </c>
    </row>
    <row r="5220" spans="2:3" x14ac:dyDescent="0.75">
      <c r="B5220" s="250">
        <v>5157</v>
      </c>
      <c r="C5220" s="249">
        <v>131.05984193447088</v>
      </c>
    </row>
    <row r="5221" spans="2:3" x14ac:dyDescent="0.75">
      <c r="B5221" s="250">
        <v>5158</v>
      </c>
      <c r="C5221" s="249">
        <v>87.804582576507883</v>
      </c>
    </row>
    <row r="5222" spans="2:3" x14ac:dyDescent="0.75">
      <c r="B5222" s="250">
        <v>5159</v>
      </c>
      <c r="C5222" s="249">
        <v>108.42952197940896</v>
      </c>
    </row>
    <row r="5223" spans="2:3" x14ac:dyDescent="0.75">
      <c r="B5223" s="250">
        <v>5160</v>
      </c>
      <c r="C5223" s="249">
        <v>52.003367629424943</v>
      </c>
    </row>
    <row r="5224" spans="2:3" x14ac:dyDescent="0.75">
      <c r="B5224" s="250">
        <v>5161</v>
      </c>
      <c r="C5224" s="249">
        <v>52.361784429201293</v>
      </c>
    </row>
    <row r="5225" spans="2:3" x14ac:dyDescent="0.75">
      <c r="B5225" s="250">
        <v>5162</v>
      </c>
      <c r="C5225" s="249">
        <v>128.97920506925766</v>
      </c>
    </row>
    <row r="5226" spans="2:3" x14ac:dyDescent="0.75">
      <c r="B5226" s="250">
        <v>5163</v>
      </c>
      <c r="C5226" s="249">
        <v>131.62373001039978</v>
      </c>
    </row>
    <row r="5227" spans="2:3" x14ac:dyDescent="0.75">
      <c r="B5227" s="250">
        <v>5164</v>
      </c>
      <c r="C5227" s="249">
        <v>86.047634714326932</v>
      </c>
    </row>
    <row r="5228" spans="2:3" x14ac:dyDescent="0.75">
      <c r="B5228" s="250">
        <v>5165</v>
      </c>
      <c r="C5228" s="249">
        <v>74.482804680956292</v>
      </c>
    </row>
    <row r="5229" spans="2:3" x14ac:dyDescent="0.75">
      <c r="B5229" s="250">
        <v>5166</v>
      </c>
      <c r="C5229" s="249">
        <v>111.00639112920153</v>
      </c>
    </row>
    <row r="5230" spans="2:3" x14ac:dyDescent="0.75">
      <c r="B5230" s="250">
        <v>5167</v>
      </c>
      <c r="C5230" s="249">
        <v>114.95227874320226</v>
      </c>
    </row>
    <row r="5231" spans="2:3" x14ac:dyDescent="0.75">
      <c r="B5231" s="250">
        <v>5168</v>
      </c>
      <c r="C5231" s="249">
        <v>159.43801147901496</v>
      </c>
    </row>
    <row r="5232" spans="2:3" x14ac:dyDescent="0.75">
      <c r="B5232" s="250">
        <v>5169</v>
      </c>
      <c r="C5232" s="249">
        <v>111.16949443142975</v>
      </c>
    </row>
    <row r="5233" spans="2:3" x14ac:dyDescent="0.75">
      <c r="B5233" s="250">
        <v>5170</v>
      </c>
      <c r="C5233" s="249">
        <v>133.64754061641102</v>
      </c>
    </row>
    <row r="5234" spans="2:3" x14ac:dyDescent="0.75">
      <c r="B5234" s="250">
        <v>5171</v>
      </c>
      <c r="C5234" s="249">
        <v>122.0129210707951</v>
      </c>
    </row>
    <row r="5235" spans="2:3" x14ac:dyDescent="0.75">
      <c r="B5235" s="250">
        <v>5172</v>
      </c>
      <c r="C5235" s="249">
        <v>136.36350168366249</v>
      </c>
    </row>
    <row r="5236" spans="2:3" x14ac:dyDescent="0.75">
      <c r="B5236" s="250">
        <v>5173</v>
      </c>
      <c r="C5236" s="249">
        <v>128.25420551322676</v>
      </c>
    </row>
    <row r="5237" spans="2:3" x14ac:dyDescent="0.75">
      <c r="B5237" s="250">
        <v>5174</v>
      </c>
      <c r="C5237" s="249">
        <v>120.7840294023499</v>
      </c>
    </row>
    <row r="5238" spans="2:3" x14ac:dyDescent="0.75">
      <c r="B5238" s="250">
        <v>5175</v>
      </c>
      <c r="C5238" s="249">
        <v>126.07776576904419</v>
      </c>
    </row>
    <row r="5239" spans="2:3" x14ac:dyDescent="0.75">
      <c r="B5239" s="250">
        <v>5176</v>
      </c>
      <c r="C5239" s="249">
        <v>136.23279218166928</v>
      </c>
    </row>
    <row r="5240" spans="2:3" x14ac:dyDescent="0.75">
      <c r="B5240" s="250">
        <v>5177</v>
      </c>
      <c r="C5240" s="249">
        <v>144.76044341227066</v>
      </c>
    </row>
    <row r="5241" spans="2:3" x14ac:dyDescent="0.75">
      <c r="B5241" s="250">
        <v>5178</v>
      </c>
      <c r="C5241" s="249">
        <v>104.83026488746307</v>
      </c>
    </row>
    <row r="5242" spans="2:3" x14ac:dyDescent="0.75">
      <c r="B5242" s="250">
        <v>5179</v>
      </c>
      <c r="C5242" s="249">
        <v>103.62367756845674</v>
      </c>
    </row>
    <row r="5243" spans="2:3" x14ac:dyDescent="0.75">
      <c r="B5243" s="250">
        <v>5180</v>
      </c>
      <c r="C5243" s="249">
        <v>121.41968929728203</v>
      </c>
    </row>
    <row r="5244" spans="2:3" x14ac:dyDescent="0.75">
      <c r="B5244" s="250">
        <v>5181</v>
      </c>
      <c r="C5244" s="249">
        <v>109.2461203190895</v>
      </c>
    </row>
    <row r="5245" spans="2:3" x14ac:dyDescent="0.75">
      <c r="B5245" s="250">
        <v>5182</v>
      </c>
      <c r="C5245" s="249">
        <v>120.45075630410065</v>
      </c>
    </row>
    <row r="5246" spans="2:3" x14ac:dyDescent="0.75">
      <c r="B5246" s="250">
        <v>5183</v>
      </c>
      <c r="C5246" s="249">
        <v>109.34129872802404</v>
      </c>
    </row>
    <row r="5247" spans="2:3" x14ac:dyDescent="0.75">
      <c r="B5247" s="250">
        <v>5184</v>
      </c>
      <c r="C5247" s="249">
        <v>90.634406850227009</v>
      </c>
    </row>
    <row r="5248" spans="2:3" x14ac:dyDescent="0.75">
      <c r="B5248" s="250">
        <v>5185</v>
      </c>
      <c r="C5248" s="249">
        <v>67.70737717227226</v>
      </c>
    </row>
    <row r="5249" spans="2:3" x14ac:dyDescent="0.75">
      <c r="B5249" s="250">
        <v>5186</v>
      </c>
      <c r="C5249" s="249">
        <v>122.00955867946668</v>
      </c>
    </row>
    <row r="5250" spans="2:3" x14ac:dyDescent="0.75">
      <c r="B5250" s="250">
        <v>5187</v>
      </c>
      <c r="C5250" s="249">
        <v>137.40550547863484</v>
      </c>
    </row>
    <row r="5251" spans="2:3" x14ac:dyDescent="0.75">
      <c r="B5251" s="250">
        <v>5188</v>
      </c>
      <c r="C5251" s="249">
        <v>152.11147047813387</v>
      </c>
    </row>
    <row r="5252" spans="2:3" x14ac:dyDescent="0.75">
      <c r="B5252" s="250">
        <v>5189</v>
      </c>
      <c r="C5252" s="249">
        <v>130.14016781654277</v>
      </c>
    </row>
    <row r="5253" spans="2:3" x14ac:dyDescent="0.75">
      <c r="B5253" s="250">
        <v>5190</v>
      </c>
      <c r="C5253" s="249">
        <v>113.55720762888707</v>
      </c>
    </row>
    <row r="5254" spans="2:3" x14ac:dyDescent="0.75">
      <c r="B5254" s="250">
        <v>5191</v>
      </c>
      <c r="C5254" s="249">
        <v>137.85134609979445</v>
      </c>
    </row>
    <row r="5255" spans="2:3" x14ac:dyDescent="0.75">
      <c r="B5255" s="250">
        <v>5192</v>
      </c>
      <c r="C5255" s="249">
        <v>109.59210457140334</v>
      </c>
    </row>
    <row r="5256" spans="2:3" x14ac:dyDescent="0.75">
      <c r="B5256" s="250">
        <v>5193</v>
      </c>
      <c r="C5256" s="249">
        <v>78.070335444721593</v>
      </c>
    </row>
    <row r="5257" spans="2:3" x14ac:dyDescent="0.75">
      <c r="B5257" s="250">
        <v>5194</v>
      </c>
      <c r="C5257" s="249">
        <v>124.82548429893025</v>
      </c>
    </row>
    <row r="5258" spans="2:3" x14ac:dyDescent="0.75">
      <c r="B5258" s="250">
        <v>5195</v>
      </c>
      <c r="C5258" s="249">
        <v>123.9901759279637</v>
      </c>
    </row>
    <row r="5259" spans="2:3" x14ac:dyDescent="0.75">
      <c r="B5259" s="250">
        <v>5196</v>
      </c>
      <c r="C5259" s="249">
        <v>138.96227425438934</v>
      </c>
    </row>
    <row r="5260" spans="2:3" x14ac:dyDescent="0.75">
      <c r="B5260" s="250">
        <v>5197</v>
      </c>
      <c r="C5260" s="249">
        <v>122.18512189496512</v>
      </c>
    </row>
    <row r="5261" spans="2:3" x14ac:dyDescent="0.75">
      <c r="B5261" s="250">
        <v>5198</v>
      </c>
      <c r="C5261" s="249">
        <v>124.13027825598634</v>
      </c>
    </row>
    <row r="5262" spans="2:3" x14ac:dyDescent="0.75">
      <c r="B5262" s="250">
        <v>5199</v>
      </c>
      <c r="C5262" s="249">
        <v>128.23005194891982</v>
      </c>
    </row>
    <row r="5263" spans="2:3" x14ac:dyDescent="0.75">
      <c r="B5263" s="250">
        <v>5200</v>
      </c>
      <c r="C5263" s="249">
        <v>74.776781481828408</v>
      </c>
    </row>
    <row r="5264" spans="2:3" x14ac:dyDescent="0.75">
      <c r="B5264" s="250">
        <v>5201</v>
      </c>
      <c r="C5264" s="249">
        <v>128.75027801284429</v>
      </c>
    </row>
    <row r="5265" spans="2:3" x14ac:dyDescent="0.75">
      <c r="B5265" s="250">
        <v>5202</v>
      </c>
      <c r="C5265" s="249">
        <v>151.79878912727196</v>
      </c>
    </row>
    <row r="5266" spans="2:3" x14ac:dyDescent="0.75">
      <c r="B5266" s="250">
        <v>5203</v>
      </c>
      <c r="C5266" s="249">
        <v>142.09574488647661</v>
      </c>
    </row>
    <row r="5267" spans="2:3" x14ac:dyDescent="0.75">
      <c r="B5267" s="250">
        <v>5204</v>
      </c>
      <c r="C5267" s="249">
        <v>129.1786073710208</v>
      </c>
    </row>
    <row r="5268" spans="2:3" x14ac:dyDescent="0.75">
      <c r="B5268" s="250">
        <v>5205</v>
      </c>
      <c r="C5268" s="249">
        <v>93.367262327729833</v>
      </c>
    </row>
    <row r="5269" spans="2:3" x14ac:dyDescent="0.75">
      <c r="B5269" s="250">
        <v>5206</v>
      </c>
      <c r="C5269" s="249">
        <v>81.943687756708229</v>
      </c>
    </row>
    <row r="5270" spans="2:3" x14ac:dyDescent="0.75">
      <c r="B5270" s="250">
        <v>5207</v>
      </c>
      <c r="C5270" s="249">
        <v>135.19355867086645</v>
      </c>
    </row>
    <row r="5271" spans="2:3" x14ac:dyDescent="0.75">
      <c r="B5271" s="250">
        <v>5208</v>
      </c>
      <c r="C5271" s="249">
        <v>119.45579630589464</v>
      </c>
    </row>
    <row r="5272" spans="2:3" x14ac:dyDescent="0.75">
      <c r="B5272" s="250">
        <v>5209</v>
      </c>
      <c r="C5272" s="249">
        <v>117.32072499756535</v>
      </c>
    </row>
    <row r="5273" spans="2:3" x14ac:dyDescent="0.75">
      <c r="B5273" s="250">
        <v>5210</v>
      </c>
      <c r="C5273" s="249">
        <v>99.669748871389018</v>
      </c>
    </row>
    <row r="5274" spans="2:3" x14ac:dyDescent="0.75">
      <c r="B5274" s="250">
        <v>5211</v>
      </c>
      <c r="C5274" s="249">
        <v>110.51106954799567</v>
      </c>
    </row>
    <row r="5275" spans="2:3" x14ac:dyDescent="0.75">
      <c r="B5275" s="250">
        <v>5212</v>
      </c>
      <c r="C5275" s="249">
        <v>112.06440770814203</v>
      </c>
    </row>
    <row r="5276" spans="2:3" x14ac:dyDescent="0.75">
      <c r="B5276" s="250">
        <v>5213</v>
      </c>
      <c r="C5276" s="249">
        <v>91.53935114667803</v>
      </c>
    </row>
    <row r="5277" spans="2:3" x14ac:dyDescent="0.75">
      <c r="B5277" s="250">
        <v>5214</v>
      </c>
      <c r="C5277" s="249">
        <v>109.49079486000474</v>
      </c>
    </row>
    <row r="5278" spans="2:3" x14ac:dyDescent="0.75">
      <c r="B5278" s="250">
        <v>5215</v>
      </c>
      <c r="C5278" s="249">
        <v>131.49727478042155</v>
      </c>
    </row>
    <row r="5279" spans="2:3" x14ac:dyDescent="0.75">
      <c r="B5279" s="250">
        <v>5216</v>
      </c>
      <c r="C5279" s="249">
        <v>89.131105404313573</v>
      </c>
    </row>
    <row r="5280" spans="2:3" x14ac:dyDescent="0.75">
      <c r="B5280" s="250">
        <v>5217</v>
      </c>
      <c r="C5280" s="249">
        <v>141.4367257021884</v>
      </c>
    </row>
    <row r="5281" spans="2:3" x14ac:dyDescent="0.75">
      <c r="B5281" s="250">
        <v>5218</v>
      </c>
      <c r="C5281" s="249">
        <v>137.64998790321621</v>
      </c>
    </row>
    <row r="5282" spans="2:3" x14ac:dyDescent="0.75">
      <c r="B5282" s="250">
        <v>5219</v>
      </c>
      <c r="C5282" s="249">
        <v>125.66829166299412</v>
      </c>
    </row>
    <row r="5283" spans="2:3" x14ac:dyDescent="0.75">
      <c r="B5283" s="250">
        <v>5220</v>
      </c>
      <c r="C5283" s="249">
        <v>60.977347807935764</v>
      </c>
    </row>
    <row r="5284" spans="2:3" x14ac:dyDescent="0.75">
      <c r="B5284" s="250">
        <v>5221</v>
      </c>
      <c r="C5284" s="249">
        <v>136.82721224342492</v>
      </c>
    </row>
    <row r="5285" spans="2:3" x14ac:dyDescent="0.75">
      <c r="B5285" s="250">
        <v>5222</v>
      </c>
      <c r="C5285" s="249">
        <v>151.73978062234534</v>
      </c>
    </row>
    <row r="5286" spans="2:3" x14ac:dyDescent="0.75">
      <c r="B5286" s="250">
        <v>5223</v>
      </c>
      <c r="C5286" s="249">
        <v>166.27308258379531</v>
      </c>
    </row>
    <row r="5287" spans="2:3" x14ac:dyDescent="0.75">
      <c r="B5287" s="250">
        <v>5224</v>
      </c>
      <c r="C5287" s="249">
        <v>134.5356075776769</v>
      </c>
    </row>
    <row r="5288" spans="2:3" x14ac:dyDescent="0.75">
      <c r="B5288" s="250">
        <v>5225</v>
      </c>
      <c r="C5288" s="249">
        <v>108.16221866789289</v>
      </c>
    </row>
    <row r="5289" spans="2:3" x14ac:dyDescent="0.75">
      <c r="B5289" s="250">
        <v>5226</v>
      </c>
      <c r="C5289" s="249">
        <v>104.87065064969704</v>
      </c>
    </row>
    <row r="5290" spans="2:3" x14ac:dyDescent="0.75">
      <c r="B5290" s="250">
        <v>5227</v>
      </c>
      <c r="C5290" s="249">
        <v>140.63434756108092</v>
      </c>
    </row>
    <row r="5291" spans="2:3" x14ac:dyDescent="0.75">
      <c r="B5291" s="250">
        <v>5228</v>
      </c>
      <c r="C5291" s="249">
        <v>113.51634146315109</v>
      </c>
    </row>
    <row r="5292" spans="2:3" x14ac:dyDescent="0.75">
      <c r="B5292" s="250">
        <v>5229</v>
      </c>
      <c r="C5292" s="249">
        <v>156.1135856967984</v>
      </c>
    </row>
    <row r="5293" spans="2:3" x14ac:dyDescent="0.75">
      <c r="B5293" s="250">
        <v>5230</v>
      </c>
      <c r="C5293" s="249">
        <v>132.73366606759419</v>
      </c>
    </row>
    <row r="5294" spans="2:3" x14ac:dyDescent="0.75">
      <c r="B5294" s="250">
        <v>5231</v>
      </c>
      <c r="C5294" s="249">
        <v>125.72734499971287</v>
      </c>
    </row>
    <row r="5295" spans="2:3" x14ac:dyDescent="0.75">
      <c r="B5295" s="250">
        <v>5232</v>
      </c>
      <c r="C5295" s="249">
        <v>83.63412028197024</v>
      </c>
    </row>
    <row r="5296" spans="2:3" x14ac:dyDescent="0.75">
      <c r="B5296" s="250">
        <v>5233</v>
      </c>
      <c r="C5296" s="249">
        <v>115.62683171632219</v>
      </c>
    </row>
    <row r="5297" spans="2:3" x14ac:dyDescent="0.75">
      <c r="B5297" s="250">
        <v>5234</v>
      </c>
      <c r="C5297" s="249">
        <v>86.288971202355</v>
      </c>
    </row>
    <row r="5298" spans="2:3" x14ac:dyDescent="0.75">
      <c r="B5298" s="250">
        <v>5235</v>
      </c>
      <c r="C5298" s="249">
        <v>78.139715989475476</v>
      </c>
    </row>
    <row r="5299" spans="2:3" x14ac:dyDescent="0.75">
      <c r="B5299" s="250">
        <v>5236</v>
      </c>
      <c r="C5299" s="249">
        <v>125.94228863437044</v>
      </c>
    </row>
    <row r="5300" spans="2:3" x14ac:dyDescent="0.75">
      <c r="B5300" s="250">
        <v>5237</v>
      </c>
      <c r="C5300" s="249">
        <v>144.98527157739301</v>
      </c>
    </row>
    <row r="5301" spans="2:3" x14ac:dyDescent="0.75">
      <c r="B5301" s="250">
        <v>5238</v>
      </c>
      <c r="C5301" s="249">
        <v>130.52616854113575</v>
      </c>
    </row>
    <row r="5302" spans="2:3" x14ac:dyDescent="0.75">
      <c r="B5302" s="250">
        <v>5239</v>
      </c>
      <c r="C5302" s="249">
        <v>87.639070969815478</v>
      </c>
    </row>
    <row r="5303" spans="2:3" x14ac:dyDescent="0.75">
      <c r="B5303" s="250">
        <v>5240</v>
      </c>
      <c r="C5303" s="249">
        <v>142.70260849076618</v>
      </c>
    </row>
    <row r="5304" spans="2:3" x14ac:dyDescent="0.75">
      <c r="B5304" s="250">
        <v>5241</v>
      </c>
      <c r="C5304" s="249">
        <v>73.937518308490667</v>
      </c>
    </row>
    <row r="5305" spans="2:3" x14ac:dyDescent="0.75">
      <c r="B5305" s="250">
        <v>5242</v>
      </c>
      <c r="C5305" s="249">
        <v>170.10363413451063</v>
      </c>
    </row>
    <row r="5306" spans="2:3" x14ac:dyDescent="0.75">
      <c r="B5306" s="250">
        <v>5243</v>
      </c>
      <c r="C5306" s="249">
        <v>135.77828313148751</v>
      </c>
    </row>
    <row r="5307" spans="2:3" x14ac:dyDescent="0.75">
      <c r="B5307" s="250">
        <v>5244</v>
      </c>
      <c r="C5307" s="249">
        <v>111.63760931742915</v>
      </c>
    </row>
    <row r="5308" spans="2:3" x14ac:dyDescent="0.75">
      <c r="B5308" s="250">
        <v>5245</v>
      </c>
      <c r="C5308" s="249">
        <v>143.44485769468605</v>
      </c>
    </row>
    <row r="5309" spans="2:3" x14ac:dyDescent="0.75">
      <c r="B5309" s="250">
        <v>5246</v>
      </c>
      <c r="C5309" s="249">
        <v>128.10277123161339</v>
      </c>
    </row>
    <row r="5310" spans="2:3" x14ac:dyDescent="0.75">
      <c r="B5310" s="250">
        <v>5247</v>
      </c>
      <c r="C5310" s="249">
        <v>111.97442350643043</v>
      </c>
    </row>
    <row r="5311" spans="2:3" x14ac:dyDescent="0.75">
      <c r="B5311" s="250">
        <v>5248</v>
      </c>
      <c r="C5311" s="249">
        <v>98.396022132605992</v>
      </c>
    </row>
    <row r="5312" spans="2:3" x14ac:dyDescent="0.75">
      <c r="B5312" s="250">
        <v>5249</v>
      </c>
      <c r="C5312" s="249">
        <v>132.23345099703525</v>
      </c>
    </row>
    <row r="5313" spans="2:3" x14ac:dyDescent="0.75">
      <c r="B5313" s="250">
        <v>5250</v>
      </c>
      <c r="C5313" s="249">
        <v>62.154779541030074</v>
      </c>
    </row>
    <row r="5314" spans="2:3" x14ac:dyDescent="0.75">
      <c r="B5314" s="250">
        <v>5251</v>
      </c>
      <c r="C5314" s="249">
        <v>101.62750473030714</v>
      </c>
    </row>
    <row r="5315" spans="2:3" x14ac:dyDescent="0.75">
      <c r="B5315" s="250">
        <v>5252</v>
      </c>
      <c r="C5315" s="249">
        <v>109.10276649589099</v>
      </c>
    </row>
    <row r="5316" spans="2:3" x14ac:dyDescent="0.75">
      <c r="B5316" s="250">
        <v>5253</v>
      </c>
      <c r="C5316" s="249">
        <v>92.493424562288681</v>
      </c>
    </row>
    <row r="5317" spans="2:3" x14ac:dyDescent="0.75">
      <c r="B5317" s="250">
        <v>5254</v>
      </c>
      <c r="C5317" s="249">
        <v>109.90499219809365</v>
      </c>
    </row>
    <row r="5318" spans="2:3" x14ac:dyDescent="0.75">
      <c r="B5318" s="250">
        <v>5255</v>
      </c>
      <c r="C5318" s="249">
        <v>111.87177889205788</v>
      </c>
    </row>
    <row r="5319" spans="2:3" x14ac:dyDescent="0.75">
      <c r="B5319" s="250">
        <v>5256</v>
      </c>
      <c r="C5319" s="249">
        <v>74.30063067194294</v>
      </c>
    </row>
    <row r="5320" spans="2:3" x14ac:dyDescent="0.75">
      <c r="B5320" s="250">
        <v>5257</v>
      </c>
      <c r="C5320" s="249">
        <v>160.59243705940503</v>
      </c>
    </row>
    <row r="5321" spans="2:3" x14ac:dyDescent="0.75">
      <c r="B5321" s="250">
        <v>5258</v>
      </c>
      <c r="C5321" s="249">
        <v>124.25109238930995</v>
      </c>
    </row>
    <row r="5322" spans="2:3" x14ac:dyDescent="0.75">
      <c r="B5322" s="250">
        <v>5259</v>
      </c>
      <c r="C5322" s="249">
        <v>133.34023376017944</v>
      </c>
    </row>
    <row r="5323" spans="2:3" x14ac:dyDescent="0.75">
      <c r="B5323" s="250">
        <v>5260</v>
      </c>
      <c r="C5323" s="249">
        <v>124.16024297261592</v>
      </c>
    </row>
    <row r="5324" spans="2:3" x14ac:dyDescent="0.75">
      <c r="B5324" s="250">
        <v>5261</v>
      </c>
      <c r="C5324" s="249">
        <v>153.355149987978</v>
      </c>
    </row>
    <row r="5325" spans="2:3" x14ac:dyDescent="0.75">
      <c r="B5325" s="250">
        <v>5262</v>
      </c>
      <c r="C5325" s="249">
        <v>138.64081562346053</v>
      </c>
    </row>
    <row r="5326" spans="2:3" x14ac:dyDescent="0.75">
      <c r="B5326" s="250">
        <v>5263</v>
      </c>
      <c r="C5326" s="249">
        <v>147.55136891030187</v>
      </c>
    </row>
    <row r="5327" spans="2:3" x14ac:dyDescent="0.75">
      <c r="B5327" s="250">
        <v>5264</v>
      </c>
      <c r="C5327" s="249">
        <v>112.33826476844672</v>
      </c>
    </row>
    <row r="5328" spans="2:3" x14ac:dyDescent="0.75">
      <c r="B5328" s="250">
        <v>5265</v>
      </c>
      <c r="C5328" s="249">
        <v>162.25316240307461</v>
      </c>
    </row>
    <row r="5329" spans="2:3" x14ac:dyDescent="0.75">
      <c r="B5329" s="250">
        <v>5266</v>
      </c>
      <c r="C5329" s="249">
        <v>122.86349186482016</v>
      </c>
    </row>
    <row r="5330" spans="2:3" x14ac:dyDescent="0.75">
      <c r="B5330" s="250">
        <v>5267</v>
      </c>
      <c r="C5330" s="249">
        <v>162.37913830094897</v>
      </c>
    </row>
    <row r="5331" spans="2:3" x14ac:dyDescent="0.75">
      <c r="B5331" s="250">
        <v>5268</v>
      </c>
      <c r="C5331" s="249">
        <v>109.19174859028971</v>
      </c>
    </row>
    <row r="5332" spans="2:3" x14ac:dyDescent="0.75">
      <c r="B5332" s="250">
        <v>5269</v>
      </c>
      <c r="C5332" s="249">
        <v>104.29356133392241</v>
      </c>
    </row>
    <row r="5333" spans="2:3" x14ac:dyDescent="0.75">
      <c r="B5333" s="250">
        <v>5270</v>
      </c>
      <c r="C5333" s="249">
        <v>197.27187199513958</v>
      </c>
    </row>
    <row r="5334" spans="2:3" x14ac:dyDescent="0.75">
      <c r="B5334" s="250">
        <v>5271</v>
      </c>
      <c r="C5334" s="249">
        <v>83.974372199739634</v>
      </c>
    </row>
    <row r="5335" spans="2:3" x14ac:dyDescent="0.75">
      <c r="B5335" s="250">
        <v>5272</v>
      </c>
      <c r="C5335" s="249">
        <v>158.13623695530089</v>
      </c>
    </row>
    <row r="5336" spans="2:3" x14ac:dyDescent="0.75">
      <c r="B5336" s="250">
        <v>5273</v>
      </c>
      <c r="C5336" s="249">
        <v>120.75157334807832</v>
      </c>
    </row>
    <row r="5337" spans="2:3" x14ac:dyDescent="0.75">
      <c r="B5337" s="250">
        <v>5274</v>
      </c>
      <c r="C5337" s="249">
        <v>130.60803940900661</v>
      </c>
    </row>
    <row r="5338" spans="2:3" x14ac:dyDescent="0.75">
      <c r="B5338" s="250">
        <v>5275</v>
      </c>
      <c r="C5338" s="249">
        <v>63.091003345923369</v>
      </c>
    </row>
    <row r="5339" spans="2:3" x14ac:dyDescent="0.75">
      <c r="B5339" s="250">
        <v>5276</v>
      </c>
      <c r="C5339" s="249">
        <v>105.35159742360882</v>
      </c>
    </row>
    <row r="5340" spans="2:3" x14ac:dyDescent="0.75">
      <c r="B5340" s="250">
        <v>5277</v>
      </c>
      <c r="C5340" s="249">
        <v>102.11029858662859</v>
      </c>
    </row>
    <row r="5341" spans="2:3" x14ac:dyDescent="0.75">
      <c r="B5341" s="250">
        <v>5278</v>
      </c>
      <c r="C5341" s="249">
        <v>156.59281997333278</v>
      </c>
    </row>
    <row r="5342" spans="2:3" x14ac:dyDescent="0.75">
      <c r="B5342" s="250">
        <v>5279</v>
      </c>
      <c r="C5342" s="249">
        <v>109.34060220044172</v>
      </c>
    </row>
    <row r="5343" spans="2:3" x14ac:dyDescent="0.75">
      <c r="B5343" s="250">
        <v>5280</v>
      </c>
      <c r="C5343" s="249">
        <v>137.08495138343369</v>
      </c>
    </row>
    <row r="5344" spans="2:3" x14ac:dyDescent="0.75">
      <c r="B5344" s="250">
        <v>5281</v>
      </c>
      <c r="C5344" s="249">
        <v>136.6324638070235</v>
      </c>
    </row>
    <row r="5345" spans="2:3" x14ac:dyDescent="0.75">
      <c r="B5345" s="250">
        <v>5282</v>
      </c>
      <c r="C5345" s="249">
        <v>143.41824872487049</v>
      </c>
    </row>
    <row r="5346" spans="2:3" x14ac:dyDescent="0.75">
      <c r="B5346" s="250">
        <v>5283</v>
      </c>
      <c r="C5346" s="249">
        <v>148.94835171066583</v>
      </c>
    </row>
    <row r="5347" spans="2:3" x14ac:dyDescent="0.75">
      <c r="B5347" s="250">
        <v>5284</v>
      </c>
      <c r="C5347" s="249">
        <v>88.66142027248786</v>
      </c>
    </row>
    <row r="5348" spans="2:3" x14ac:dyDescent="0.75">
      <c r="B5348" s="250">
        <v>5285</v>
      </c>
      <c r="C5348" s="249">
        <v>153.93643068904305</v>
      </c>
    </row>
    <row r="5349" spans="2:3" x14ac:dyDescent="0.75">
      <c r="B5349" s="250">
        <v>5286</v>
      </c>
      <c r="C5349" s="249">
        <v>101.78835161772997</v>
      </c>
    </row>
    <row r="5350" spans="2:3" x14ac:dyDescent="0.75">
      <c r="B5350" s="250">
        <v>5287</v>
      </c>
      <c r="C5350" s="249">
        <v>101.77808433556754</v>
      </c>
    </row>
    <row r="5351" spans="2:3" x14ac:dyDescent="0.75">
      <c r="B5351" s="250">
        <v>5288</v>
      </c>
      <c r="C5351" s="249">
        <v>75.489483950873023</v>
      </c>
    </row>
    <row r="5352" spans="2:3" x14ac:dyDescent="0.75">
      <c r="B5352" s="250">
        <v>5289</v>
      </c>
      <c r="C5352" s="249">
        <v>104.67948108667933</v>
      </c>
    </row>
    <row r="5353" spans="2:3" x14ac:dyDescent="0.75">
      <c r="B5353" s="250">
        <v>5290</v>
      </c>
      <c r="C5353" s="249">
        <v>135.99929677169118</v>
      </c>
    </row>
    <row r="5354" spans="2:3" x14ac:dyDescent="0.75">
      <c r="B5354" s="250">
        <v>5291</v>
      </c>
      <c r="C5354" s="249">
        <v>148.55528590817318</v>
      </c>
    </row>
    <row r="5355" spans="2:3" x14ac:dyDescent="0.75">
      <c r="B5355" s="250">
        <v>5292</v>
      </c>
      <c r="C5355" s="249">
        <v>142.35813146148206</v>
      </c>
    </row>
    <row r="5356" spans="2:3" x14ac:dyDescent="0.75">
      <c r="B5356" s="250">
        <v>5293</v>
      </c>
      <c r="C5356" s="249">
        <v>183.02367674794618</v>
      </c>
    </row>
    <row r="5357" spans="2:3" x14ac:dyDescent="0.75">
      <c r="B5357" s="250">
        <v>5294</v>
      </c>
      <c r="C5357" s="249">
        <v>86.979435474663902</v>
      </c>
    </row>
    <row r="5358" spans="2:3" x14ac:dyDescent="0.75">
      <c r="B5358" s="250">
        <v>5295</v>
      </c>
      <c r="C5358" s="249">
        <v>101.35013589478098</v>
      </c>
    </row>
    <row r="5359" spans="2:3" x14ac:dyDescent="0.75">
      <c r="B5359" s="250">
        <v>5296</v>
      </c>
      <c r="C5359" s="249">
        <v>102.85904575482706</v>
      </c>
    </row>
    <row r="5360" spans="2:3" x14ac:dyDescent="0.75">
      <c r="B5360" s="250">
        <v>5297</v>
      </c>
      <c r="C5360" s="249">
        <v>113.26663258221802</v>
      </c>
    </row>
    <row r="5361" spans="2:3" x14ac:dyDescent="0.75">
      <c r="B5361" s="250">
        <v>5298</v>
      </c>
      <c r="C5361" s="249">
        <v>123.50974397259249</v>
      </c>
    </row>
    <row r="5362" spans="2:3" x14ac:dyDescent="0.75">
      <c r="B5362" s="250">
        <v>5299</v>
      </c>
      <c r="C5362" s="249">
        <v>131.6236025004045</v>
      </c>
    </row>
    <row r="5363" spans="2:3" x14ac:dyDescent="0.75">
      <c r="B5363" s="250">
        <v>5300</v>
      </c>
      <c r="C5363" s="249">
        <v>90.474316875458783</v>
      </c>
    </row>
    <row r="5364" spans="2:3" x14ac:dyDescent="0.75">
      <c r="B5364" s="250">
        <v>5301</v>
      </c>
      <c r="C5364" s="249">
        <v>151.98020050442881</v>
      </c>
    </row>
    <row r="5365" spans="2:3" x14ac:dyDescent="0.75">
      <c r="B5365" s="250">
        <v>5302</v>
      </c>
      <c r="C5365" s="249">
        <v>133.06679620897251</v>
      </c>
    </row>
    <row r="5366" spans="2:3" x14ac:dyDescent="0.75">
      <c r="B5366" s="250">
        <v>5303</v>
      </c>
      <c r="C5366" s="249">
        <v>133.1315152625954</v>
      </c>
    </row>
    <row r="5367" spans="2:3" x14ac:dyDescent="0.75">
      <c r="B5367" s="250">
        <v>5304</v>
      </c>
      <c r="C5367" s="249">
        <v>110.36754023557671</v>
      </c>
    </row>
    <row r="5368" spans="2:3" x14ac:dyDescent="0.75">
      <c r="B5368" s="250">
        <v>5305</v>
      </c>
      <c r="C5368" s="249">
        <v>100.65280404505093</v>
      </c>
    </row>
    <row r="5369" spans="2:3" x14ac:dyDescent="0.75">
      <c r="B5369" s="250">
        <v>5306</v>
      </c>
      <c r="C5369" s="249">
        <v>106.58007733536347</v>
      </c>
    </row>
    <row r="5370" spans="2:3" x14ac:dyDescent="0.75">
      <c r="B5370" s="250">
        <v>5307</v>
      </c>
      <c r="C5370" s="249">
        <v>91.111520275158242</v>
      </c>
    </row>
    <row r="5371" spans="2:3" x14ac:dyDescent="0.75">
      <c r="B5371" s="250">
        <v>5308</v>
      </c>
      <c r="C5371" s="249">
        <v>178.2744264827754</v>
      </c>
    </row>
    <row r="5372" spans="2:3" x14ac:dyDescent="0.75">
      <c r="B5372" s="250">
        <v>5309</v>
      </c>
      <c r="C5372" s="249">
        <v>117.66329272909717</v>
      </c>
    </row>
    <row r="5373" spans="2:3" x14ac:dyDescent="0.75">
      <c r="B5373" s="250">
        <v>5310</v>
      </c>
      <c r="C5373" s="249">
        <v>111.28563646524762</v>
      </c>
    </row>
    <row r="5374" spans="2:3" x14ac:dyDescent="0.75">
      <c r="B5374" s="250">
        <v>5311</v>
      </c>
      <c r="C5374" s="249">
        <v>83.199625479311976</v>
      </c>
    </row>
    <row r="5375" spans="2:3" x14ac:dyDescent="0.75">
      <c r="B5375" s="250">
        <v>5312</v>
      </c>
      <c r="C5375" s="249">
        <v>120.76233945254154</v>
      </c>
    </row>
    <row r="5376" spans="2:3" x14ac:dyDescent="0.75">
      <c r="B5376" s="250">
        <v>5313</v>
      </c>
      <c r="C5376" s="249">
        <v>106.3846111513448</v>
      </c>
    </row>
    <row r="5377" spans="2:3" x14ac:dyDescent="0.75">
      <c r="B5377" s="250">
        <v>5314</v>
      </c>
      <c r="C5377" s="249">
        <v>128.71327123954825</v>
      </c>
    </row>
    <row r="5378" spans="2:3" x14ac:dyDescent="0.75">
      <c r="B5378" s="250">
        <v>5315</v>
      </c>
      <c r="C5378" s="249">
        <v>80.463987002662932</v>
      </c>
    </row>
    <row r="5379" spans="2:3" x14ac:dyDescent="0.75">
      <c r="B5379" s="250">
        <v>5316</v>
      </c>
      <c r="C5379" s="249">
        <v>83.594965790533763</v>
      </c>
    </row>
    <row r="5380" spans="2:3" x14ac:dyDescent="0.75">
      <c r="B5380" s="250">
        <v>5317</v>
      </c>
      <c r="C5380" s="249">
        <v>142.91611623225506</v>
      </c>
    </row>
    <row r="5381" spans="2:3" x14ac:dyDescent="0.75">
      <c r="B5381" s="250">
        <v>5318</v>
      </c>
      <c r="C5381" s="249">
        <v>150.19519966706798</v>
      </c>
    </row>
    <row r="5382" spans="2:3" x14ac:dyDescent="0.75">
      <c r="B5382" s="250">
        <v>5319</v>
      </c>
      <c r="C5382" s="249">
        <v>123.86263207386577</v>
      </c>
    </row>
    <row r="5383" spans="2:3" x14ac:dyDescent="0.75">
      <c r="B5383" s="250">
        <v>5320</v>
      </c>
      <c r="C5383" s="249">
        <v>97.612625002931054</v>
      </c>
    </row>
    <row r="5384" spans="2:3" x14ac:dyDescent="0.75">
      <c r="B5384" s="250">
        <v>5321</v>
      </c>
      <c r="C5384" s="249">
        <v>132.73280247494046</v>
      </c>
    </row>
    <row r="5385" spans="2:3" x14ac:dyDescent="0.75">
      <c r="B5385" s="250">
        <v>5322</v>
      </c>
      <c r="C5385" s="249">
        <v>124.72715313026862</v>
      </c>
    </row>
    <row r="5386" spans="2:3" x14ac:dyDescent="0.75">
      <c r="B5386" s="250">
        <v>5323</v>
      </c>
      <c r="C5386" s="249">
        <v>111.95894694854613</v>
      </c>
    </row>
    <row r="5387" spans="2:3" x14ac:dyDescent="0.75">
      <c r="B5387" s="250">
        <v>5324</v>
      </c>
      <c r="C5387" s="249">
        <v>84.551295168188872</v>
      </c>
    </row>
    <row r="5388" spans="2:3" x14ac:dyDescent="0.75">
      <c r="B5388" s="250">
        <v>5325</v>
      </c>
      <c r="C5388" s="249">
        <v>109.55073980558703</v>
      </c>
    </row>
    <row r="5389" spans="2:3" x14ac:dyDescent="0.75">
      <c r="B5389" s="250">
        <v>5326</v>
      </c>
      <c r="C5389" s="249">
        <v>115.84955613651815</v>
      </c>
    </row>
    <row r="5390" spans="2:3" x14ac:dyDescent="0.75">
      <c r="B5390" s="250">
        <v>5327</v>
      </c>
      <c r="C5390" s="249">
        <v>123.06068034808429</v>
      </c>
    </row>
    <row r="5391" spans="2:3" x14ac:dyDescent="0.75">
      <c r="B5391" s="250">
        <v>5328</v>
      </c>
      <c r="C5391" s="249">
        <v>99.468944540132526</v>
      </c>
    </row>
    <row r="5392" spans="2:3" x14ac:dyDescent="0.75">
      <c r="B5392" s="250">
        <v>5329</v>
      </c>
      <c r="C5392" s="249">
        <v>121.11448359832718</v>
      </c>
    </row>
    <row r="5393" spans="2:3" x14ac:dyDescent="0.75">
      <c r="B5393" s="250">
        <v>5330</v>
      </c>
      <c r="C5393" s="249">
        <v>145.32649318910481</v>
      </c>
    </row>
    <row r="5394" spans="2:3" x14ac:dyDescent="0.75">
      <c r="B5394" s="250">
        <v>5331</v>
      </c>
      <c r="C5394" s="249">
        <v>105.74965815718417</v>
      </c>
    </row>
    <row r="5395" spans="2:3" x14ac:dyDescent="0.75">
      <c r="B5395" s="250">
        <v>5332</v>
      </c>
      <c r="C5395" s="249">
        <v>106.10599653678793</v>
      </c>
    </row>
    <row r="5396" spans="2:3" x14ac:dyDescent="0.75">
      <c r="B5396" s="250">
        <v>5333</v>
      </c>
      <c r="C5396" s="249">
        <v>89.850670908981556</v>
      </c>
    </row>
    <row r="5397" spans="2:3" x14ac:dyDescent="0.75">
      <c r="B5397" s="250">
        <v>5334</v>
      </c>
      <c r="C5397" s="249">
        <v>123.64210171265512</v>
      </c>
    </row>
    <row r="5398" spans="2:3" x14ac:dyDescent="0.75">
      <c r="B5398" s="250">
        <v>5335</v>
      </c>
      <c r="C5398" s="249">
        <v>124.67286045944175</v>
      </c>
    </row>
    <row r="5399" spans="2:3" x14ac:dyDescent="0.75">
      <c r="B5399" s="250">
        <v>5336</v>
      </c>
      <c r="C5399" s="249">
        <v>152.20734815589879</v>
      </c>
    </row>
    <row r="5400" spans="2:3" x14ac:dyDescent="0.75">
      <c r="B5400" s="250">
        <v>5337</v>
      </c>
      <c r="C5400" s="249">
        <v>93.035050421697861</v>
      </c>
    </row>
    <row r="5401" spans="2:3" x14ac:dyDescent="0.75">
      <c r="B5401" s="250">
        <v>5338</v>
      </c>
      <c r="C5401" s="249">
        <v>120.90229179807456</v>
      </c>
    </row>
    <row r="5402" spans="2:3" x14ac:dyDescent="0.75">
      <c r="B5402" s="250">
        <v>5339</v>
      </c>
      <c r="C5402" s="249">
        <v>127.143084215374</v>
      </c>
    </row>
    <row r="5403" spans="2:3" x14ac:dyDescent="0.75">
      <c r="B5403" s="250">
        <v>5340</v>
      </c>
      <c r="C5403" s="249">
        <v>99.541176674875601</v>
      </c>
    </row>
    <row r="5404" spans="2:3" x14ac:dyDescent="0.75">
      <c r="B5404" s="250">
        <v>5341</v>
      </c>
      <c r="C5404" s="249">
        <v>151.74232026612592</v>
      </c>
    </row>
    <row r="5405" spans="2:3" x14ac:dyDescent="0.75">
      <c r="B5405" s="250">
        <v>5342</v>
      </c>
      <c r="C5405" s="249">
        <v>79.809535667847271</v>
      </c>
    </row>
    <row r="5406" spans="2:3" x14ac:dyDescent="0.75">
      <c r="B5406" s="250">
        <v>5343</v>
      </c>
      <c r="C5406" s="249">
        <v>134.45023917722625</v>
      </c>
    </row>
    <row r="5407" spans="2:3" x14ac:dyDescent="0.75">
      <c r="B5407" s="250">
        <v>5344</v>
      </c>
      <c r="C5407" s="249">
        <v>122.63834355195047</v>
      </c>
    </row>
    <row r="5408" spans="2:3" x14ac:dyDescent="0.75">
      <c r="B5408" s="250">
        <v>5345</v>
      </c>
      <c r="C5408" s="249">
        <v>114.23259851772679</v>
      </c>
    </row>
    <row r="5409" spans="2:3" x14ac:dyDescent="0.75">
      <c r="B5409" s="250">
        <v>5346</v>
      </c>
      <c r="C5409" s="249">
        <v>80.287982909312234</v>
      </c>
    </row>
    <row r="5410" spans="2:3" x14ac:dyDescent="0.75">
      <c r="B5410" s="250">
        <v>5347</v>
      </c>
      <c r="C5410" s="249">
        <v>105.96042798052093</v>
      </c>
    </row>
    <row r="5411" spans="2:3" x14ac:dyDescent="0.75">
      <c r="B5411" s="250">
        <v>5348</v>
      </c>
      <c r="C5411" s="249">
        <v>116.75935686632465</v>
      </c>
    </row>
    <row r="5412" spans="2:3" x14ac:dyDescent="0.75">
      <c r="B5412" s="250">
        <v>5349</v>
      </c>
      <c r="C5412" s="249">
        <v>156.26162760090148</v>
      </c>
    </row>
    <row r="5413" spans="2:3" x14ac:dyDescent="0.75">
      <c r="B5413" s="250">
        <v>5350</v>
      </c>
      <c r="C5413" s="249">
        <v>92.32612105207707</v>
      </c>
    </row>
    <row r="5414" spans="2:3" x14ac:dyDescent="0.75">
      <c r="B5414" s="250">
        <v>5351</v>
      </c>
      <c r="C5414" s="249">
        <v>128.65505596646381</v>
      </c>
    </row>
    <row r="5415" spans="2:3" x14ac:dyDescent="0.75">
      <c r="B5415" s="250">
        <v>5352</v>
      </c>
      <c r="C5415" s="249">
        <v>102.47426985195463</v>
      </c>
    </row>
    <row r="5416" spans="2:3" x14ac:dyDescent="0.75">
      <c r="B5416" s="250">
        <v>5353</v>
      </c>
      <c r="C5416" s="249">
        <v>144.84387345260484</v>
      </c>
    </row>
    <row r="5417" spans="2:3" x14ac:dyDescent="0.75">
      <c r="B5417" s="250">
        <v>5354</v>
      </c>
      <c r="C5417" s="249">
        <v>130.84529890636415</v>
      </c>
    </row>
    <row r="5418" spans="2:3" x14ac:dyDescent="0.75">
      <c r="B5418" s="250">
        <v>5355</v>
      </c>
      <c r="C5418" s="249">
        <v>66.796142777807304</v>
      </c>
    </row>
    <row r="5419" spans="2:3" x14ac:dyDescent="0.75">
      <c r="B5419" s="250">
        <v>5356</v>
      </c>
      <c r="C5419" s="249">
        <v>97.783768042327196</v>
      </c>
    </row>
    <row r="5420" spans="2:3" x14ac:dyDescent="0.75">
      <c r="B5420" s="250">
        <v>5357</v>
      </c>
      <c r="C5420" s="249">
        <v>82.052676850444783</v>
      </c>
    </row>
    <row r="5421" spans="2:3" x14ac:dyDescent="0.75">
      <c r="B5421" s="250">
        <v>5358</v>
      </c>
      <c r="C5421" s="249">
        <v>93.294633148176985</v>
      </c>
    </row>
    <row r="5422" spans="2:3" x14ac:dyDescent="0.75">
      <c r="B5422" s="250">
        <v>5359</v>
      </c>
      <c r="C5422" s="249">
        <v>118.18316009219076</v>
      </c>
    </row>
    <row r="5423" spans="2:3" x14ac:dyDescent="0.75">
      <c r="B5423" s="250">
        <v>5360</v>
      </c>
      <c r="C5423" s="249">
        <v>135.64255078887081</v>
      </c>
    </row>
    <row r="5424" spans="2:3" x14ac:dyDescent="0.75">
      <c r="B5424" s="250">
        <v>5361</v>
      </c>
      <c r="C5424" s="249">
        <v>131.20568242362629</v>
      </c>
    </row>
    <row r="5425" spans="2:3" x14ac:dyDescent="0.75">
      <c r="B5425" s="250">
        <v>5362</v>
      </c>
      <c r="C5425" s="249">
        <v>83.71833921974816</v>
      </c>
    </row>
    <row r="5426" spans="2:3" x14ac:dyDescent="0.75">
      <c r="B5426" s="250">
        <v>5363</v>
      </c>
      <c r="C5426" s="249">
        <v>82.956348275261178</v>
      </c>
    </row>
    <row r="5427" spans="2:3" x14ac:dyDescent="0.75">
      <c r="B5427" s="250">
        <v>5364</v>
      </c>
      <c r="C5427" s="249">
        <v>112.23495461220949</v>
      </c>
    </row>
    <row r="5428" spans="2:3" x14ac:dyDescent="0.75">
      <c r="B5428" s="250">
        <v>5365</v>
      </c>
      <c r="C5428" s="249">
        <v>124.77883297730078</v>
      </c>
    </row>
    <row r="5429" spans="2:3" x14ac:dyDescent="0.75">
      <c r="B5429" s="250">
        <v>5366</v>
      </c>
      <c r="C5429" s="249">
        <v>78.662587066753744</v>
      </c>
    </row>
    <row r="5430" spans="2:3" x14ac:dyDescent="0.75">
      <c r="B5430" s="250">
        <v>5367</v>
      </c>
      <c r="C5430" s="249">
        <v>130.22153556099036</v>
      </c>
    </row>
    <row r="5431" spans="2:3" x14ac:dyDescent="0.75">
      <c r="B5431" s="250">
        <v>5368</v>
      </c>
      <c r="C5431" s="249">
        <v>114.35907602605276</v>
      </c>
    </row>
    <row r="5432" spans="2:3" x14ac:dyDescent="0.75">
      <c r="B5432" s="250">
        <v>5369</v>
      </c>
      <c r="C5432" s="249">
        <v>135.25583079416057</v>
      </c>
    </row>
    <row r="5433" spans="2:3" x14ac:dyDescent="0.75">
      <c r="B5433" s="250">
        <v>5370</v>
      </c>
      <c r="C5433" s="249">
        <v>126.29759359538394</v>
      </c>
    </row>
    <row r="5434" spans="2:3" x14ac:dyDescent="0.75">
      <c r="B5434" s="250">
        <v>5371</v>
      </c>
      <c r="C5434" s="249">
        <v>129.56838560191798</v>
      </c>
    </row>
    <row r="5435" spans="2:3" x14ac:dyDescent="0.75">
      <c r="B5435" s="250">
        <v>5372</v>
      </c>
      <c r="C5435" s="249">
        <v>102.58223914278213</v>
      </c>
    </row>
    <row r="5436" spans="2:3" x14ac:dyDescent="0.75">
      <c r="B5436" s="250">
        <v>5373</v>
      </c>
      <c r="C5436" s="249">
        <v>89.747057825167644</v>
      </c>
    </row>
    <row r="5437" spans="2:3" x14ac:dyDescent="0.75">
      <c r="B5437" s="250">
        <v>5374</v>
      </c>
      <c r="C5437" s="249">
        <v>109.12758396464689</v>
      </c>
    </row>
    <row r="5438" spans="2:3" x14ac:dyDescent="0.75">
      <c r="B5438" s="250">
        <v>5375</v>
      </c>
      <c r="C5438" s="249">
        <v>129.21468453014955</v>
      </c>
    </row>
    <row r="5439" spans="2:3" x14ac:dyDescent="0.75">
      <c r="B5439" s="250">
        <v>5376</v>
      </c>
      <c r="C5439" s="249">
        <v>109.7880145506376</v>
      </c>
    </row>
    <row r="5440" spans="2:3" x14ac:dyDescent="0.75">
      <c r="B5440" s="250">
        <v>5377</v>
      </c>
      <c r="C5440" s="249">
        <v>109.83350662384289</v>
      </c>
    </row>
    <row r="5441" spans="2:3" x14ac:dyDescent="0.75">
      <c r="B5441" s="250">
        <v>5378</v>
      </c>
      <c r="C5441" s="249">
        <v>109.55970898964794</v>
      </c>
    </row>
    <row r="5442" spans="2:3" x14ac:dyDescent="0.75">
      <c r="B5442" s="250">
        <v>5379</v>
      </c>
      <c r="C5442" s="249">
        <v>174.81761883171163</v>
      </c>
    </row>
    <row r="5443" spans="2:3" x14ac:dyDescent="0.75">
      <c r="B5443" s="250">
        <v>5380</v>
      </c>
      <c r="C5443" s="249">
        <v>100.96858205247402</v>
      </c>
    </row>
    <row r="5444" spans="2:3" x14ac:dyDescent="0.75">
      <c r="B5444" s="250">
        <v>5381</v>
      </c>
      <c r="C5444" s="249">
        <v>77.370820024833904</v>
      </c>
    </row>
    <row r="5445" spans="2:3" x14ac:dyDescent="0.75">
      <c r="B5445" s="250">
        <v>5382</v>
      </c>
      <c r="C5445" s="249">
        <v>66.781454872037628</v>
      </c>
    </row>
    <row r="5446" spans="2:3" x14ac:dyDescent="0.75">
      <c r="B5446" s="250">
        <v>5383</v>
      </c>
      <c r="C5446" s="249">
        <v>100.93991645494063</v>
      </c>
    </row>
    <row r="5447" spans="2:3" x14ac:dyDescent="0.75">
      <c r="B5447" s="250">
        <v>5384</v>
      </c>
      <c r="C5447" s="249">
        <v>107.02561130347763</v>
      </c>
    </row>
    <row r="5448" spans="2:3" x14ac:dyDescent="0.75">
      <c r="B5448" s="250">
        <v>5385</v>
      </c>
      <c r="C5448" s="249">
        <v>109.25367226131415</v>
      </c>
    </row>
    <row r="5449" spans="2:3" x14ac:dyDescent="0.75">
      <c r="B5449" s="250">
        <v>5386</v>
      </c>
      <c r="C5449" s="249">
        <v>110.41582955462317</v>
      </c>
    </row>
    <row r="5450" spans="2:3" x14ac:dyDescent="0.75">
      <c r="B5450" s="250">
        <v>5387</v>
      </c>
      <c r="C5450" s="249">
        <v>122.42999434064566</v>
      </c>
    </row>
    <row r="5451" spans="2:3" x14ac:dyDescent="0.75">
      <c r="B5451" s="250">
        <v>5388</v>
      </c>
      <c r="C5451" s="249">
        <v>115.85485699311909</v>
      </c>
    </row>
    <row r="5452" spans="2:3" x14ac:dyDescent="0.75">
      <c r="B5452" s="250">
        <v>5389</v>
      </c>
      <c r="C5452" s="249">
        <v>161.09116883552207</v>
      </c>
    </row>
    <row r="5453" spans="2:3" x14ac:dyDescent="0.75">
      <c r="B5453" s="250">
        <v>5390</v>
      </c>
      <c r="C5453" s="249">
        <v>134.01410318920992</v>
      </c>
    </row>
    <row r="5454" spans="2:3" x14ac:dyDescent="0.75">
      <c r="B5454" s="250">
        <v>5391</v>
      </c>
      <c r="C5454" s="249">
        <v>57.104222001513349</v>
      </c>
    </row>
    <row r="5455" spans="2:3" x14ac:dyDescent="0.75">
      <c r="B5455" s="250">
        <v>5392</v>
      </c>
      <c r="C5455" s="249">
        <v>113.85782823627306</v>
      </c>
    </row>
    <row r="5456" spans="2:3" x14ac:dyDescent="0.75">
      <c r="B5456" s="250">
        <v>5393</v>
      </c>
      <c r="C5456" s="249">
        <v>110.76304574015532</v>
      </c>
    </row>
    <row r="5457" spans="2:3" x14ac:dyDescent="0.75">
      <c r="B5457" s="250">
        <v>5394</v>
      </c>
      <c r="C5457" s="249">
        <v>123.48897460765268</v>
      </c>
    </row>
    <row r="5458" spans="2:3" x14ac:dyDescent="0.75">
      <c r="B5458" s="250">
        <v>5395</v>
      </c>
      <c r="C5458" s="249">
        <v>125.5167864219986</v>
      </c>
    </row>
    <row r="5459" spans="2:3" x14ac:dyDescent="0.75">
      <c r="B5459" s="250">
        <v>5396</v>
      </c>
      <c r="C5459" s="249">
        <v>168.47495337036216</v>
      </c>
    </row>
    <row r="5460" spans="2:3" x14ac:dyDescent="0.75">
      <c r="B5460" s="250">
        <v>5397</v>
      </c>
      <c r="C5460" s="249">
        <v>134.58337055834406</v>
      </c>
    </row>
    <row r="5461" spans="2:3" x14ac:dyDescent="0.75">
      <c r="B5461" s="250">
        <v>5398</v>
      </c>
      <c r="C5461" s="249">
        <v>95.764014685965421</v>
      </c>
    </row>
    <row r="5462" spans="2:3" x14ac:dyDescent="0.75">
      <c r="B5462" s="250">
        <v>5399</v>
      </c>
      <c r="C5462" s="249">
        <v>156.61863370416307</v>
      </c>
    </row>
    <row r="5463" spans="2:3" x14ac:dyDescent="0.75">
      <c r="B5463" s="250">
        <v>5400</v>
      </c>
      <c r="C5463" s="249">
        <v>149.21831453567953</v>
      </c>
    </row>
    <row r="5464" spans="2:3" x14ac:dyDescent="0.75">
      <c r="B5464" s="250">
        <v>5401</v>
      </c>
      <c r="C5464" s="249">
        <v>149.0898089648129</v>
      </c>
    </row>
    <row r="5465" spans="2:3" x14ac:dyDescent="0.75">
      <c r="B5465" s="250">
        <v>5402</v>
      </c>
      <c r="C5465" s="249">
        <v>121.10058013734965</v>
      </c>
    </row>
    <row r="5466" spans="2:3" x14ac:dyDescent="0.75">
      <c r="B5466" s="250">
        <v>5403</v>
      </c>
      <c r="C5466" s="249">
        <v>142.84660264820175</v>
      </c>
    </row>
    <row r="5467" spans="2:3" x14ac:dyDescent="0.75">
      <c r="B5467" s="250">
        <v>5404</v>
      </c>
      <c r="C5467" s="249">
        <v>108.70130391004976</v>
      </c>
    </row>
    <row r="5468" spans="2:3" x14ac:dyDescent="0.75">
      <c r="B5468" s="250">
        <v>5405</v>
      </c>
      <c r="C5468" s="249">
        <v>105.4992233517799</v>
      </c>
    </row>
    <row r="5469" spans="2:3" x14ac:dyDescent="0.75">
      <c r="B5469" s="250">
        <v>5406</v>
      </c>
      <c r="C5469" s="249">
        <v>94.29769227258187</v>
      </c>
    </row>
    <row r="5470" spans="2:3" x14ac:dyDescent="0.75">
      <c r="B5470" s="250">
        <v>5407</v>
      </c>
      <c r="C5470" s="249">
        <v>105.78770156234387</v>
      </c>
    </row>
    <row r="5471" spans="2:3" x14ac:dyDescent="0.75">
      <c r="B5471" s="250">
        <v>5408</v>
      </c>
      <c r="C5471" s="249">
        <v>86.781934516045084</v>
      </c>
    </row>
    <row r="5472" spans="2:3" x14ac:dyDescent="0.75">
      <c r="B5472" s="250">
        <v>5409</v>
      </c>
      <c r="C5472" s="249">
        <v>152.06270306597196</v>
      </c>
    </row>
    <row r="5473" spans="2:3" x14ac:dyDescent="0.75">
      <c r="B5473" s="250">
        <v>5410</v>
      </c>
      <c r="C5473" s="249">
        <v>152.86664829497775</v>
      </c>
    </row>
    <row r="5474" spans="2:3" x14ac:dyDescent="0.75">
      <c r="B5474" s="250">
        <v>5411</v>
      </c>
      <c r="C5474" s="249">
        <v>120.39903634670907</v>
      </c>
    </row>
    <row r="5475" spans="2:3" x14ac:dyDescent="0.75">
      <c r="B5475" s="250">
        <v>5412</v>
      </c>
      <c r="C5475" s="249">
        <v>93.389330930173784</v>
      </c>
    </row>
    <row r="5476" spans="2:3" x14ac:dyDescent="0.75">
      <c r="B5476" s="250">
        <v>5413</v>
      </c>
      <c r="C5476" s="249">
        <v>108.61020022494607</v>
      </c>
    </row>
    <row r="5477" spans="2:3" x14ac:dyDescent="0.75">
      <c r="B5477" s="250">
        <v>5414</v>
      </c>
      <c r="C5477" s="249">
        <v>113.09189595535524</v>
      </c>
    </row>
    <row r="5478" spans="2:3" x14ac:dyDescent="0.75">
      <c r="B5478" s="250">
        <v>5415</v>
      </c>
      <c r="C5478" s="249">
        <v>118.50275032929264</v>
      </c>
    </row>
    <row r="5479" spans="2:3" x14ac:dyDescent="0.75">
      <c r="B5479" s="250">
        <v>5416</v>
      </c>
      <c r="C5479" s="249">
        <v>125.21986495171866</v>
      </c>
    </row>
    <row r="5480" spans="2:3" x14ac:dyDescent="0.75">
      <c r="B5480" s="250">
        <v>5417</v>
      </c>
      <c r="C5480" s="249">
        <v>125.65830335972196</v>
      </c>
    </row>
    <row r="5481" spans="2:3" x14ac:dyDescent="0.75">
      <c r="B5481" s="250">
        <v>5418</v>
      </c>
      <c r="C5481" s="249">
        <v>123.07100110576397</v>
      </c>
    </row>
    <row r="5482" spans="2:3" x14ac:dyDescent="0.75">
      <c r="B5482" s="250">
        <v>5419</v>
      </c>
      <c r="C5482" s="249">
        <v>110.533137703243</v>
      </c>
    </row>
    <row r="5483" spans="2:3" x14ac:dyDescent="0.75">
      <c r="B5483" s="250">
        <v>5420</v>
      </c>
      <c r="C5483" s="249">
        <v>95.25668491204479</v>
      </c>
    </row>
    <row r="5484" spans="2:3" x14ac:dyDescent="0.75">
      <c r="B5484" s="250">
        <v>5421</v>
      </c>
      <c r="C5484" s="249">
        <v>131.01600405288445</v>
      </c>
    </row>
    <row r="5485" spans="2:3" x14ac:dyDescent="0.75">
      <c r="B5485" s="250">
        <v>5422</v>
      </c>
      <c r="C5485" s="249">
        <v>141.29165378314514</v>
      </c>
    </row>
    <row r="5486" spans="2:3" x14ac:dyDescent="0.75">
      <c r="B5486" s="250">
        <v>5423</v>
      </c>
      <c r="C5486" s="249">
        <v>145.10128953025244</v>
      </c>
    </row>
    <row r="5487" spans="2:3" x14ac:dyDescent="0.75">
      <c r="B5487" s="250">
        <v>5424</v>
      </c>
      <c r="C5487" s="249">
        <v>162.92610825421389</v>
      </c>
    </row>
    <row r="5488" spans="2:3" x14ac:dyDescent="0.75">
      <c r="B5488" s="250">
        <v>5425</v>
      </c>
      <c r="C5488" s="249">
        <v>105.23794679317363</v>
      </c>
    </row>
    <row r="5489" spans="2:3" x14ac:dyDescent="0.75">
      <c r="B5489" s="250">
        <v>5426</v>
      </c>
      <c r="C5489" s="249">
        <v>140.61626880170792</v>
      </c>
    </row>
    <row r="5490" spans="2:3" x14ac:dyDescent="0.75">
      <c r="B5490" s="250">
        <v>5427</v>
      </c>
      <c r="C5490" s="249">
        <v>161.70300076941865</v>
      </c>
    </row>
    <row r="5491" spans="2:3" x14ac:dyDescent="0.75">
      <c r="B5491" s="250">
        <v>5428</v>
      </c>
      <c r="C5491" s="249">
        <v>98.50625216109492</v>
      </c>
    </row>
    <row r="5492" spans="2:3" x14ac:dyDescent="0.75">
      <c r="B5492" s="250">
        <v>5429</v>
      </c>
      <c r="C5492" s="249">
        <v>109.0731542435195</v>
      </c>
    </row>
    <row r="5493" spans="2:3" x14ac:dyDescent="0.75">
      <c r="B5493" s="250">
        <v>5430</v>
      </c>
      <c r="C5493" s="249">
        <v>89.729398639943639</v>
      </c>
    </row>
    <row r="5494" spans="2:3" x14ac:dyDescent="0.75">
      <c r="B5494" s="250">
        <v>5431</v>
      </c>
      <c r="C5494" s="249">
        <v>110.55046805605303</v>
      </c>
    </row>
    <row r="5495" spans="2:3" x14ac:dyDescent="0.75">
      <c r="B5495" s="250">
        <v>5432</v>
      </c>
      <c r="C5495" s="249">
        <v>126.91523508629653</v>
      </c>
    </row>
    <row r="5496" spans="2:3" x14ac:dyDescent="0.75">
      <c r="B5496" s="250">
        <v>5433</v>
      </c>
      <c r="C5496" s="249">
        <v>123.00903961931277</v>
      </c>
    </row>
    <row r="5497" spans="2:3" x14ac:dyDescent="0.75">
      <c r="B5497" s="250">
        <v>5434</v>
      </c>
      <c r="C5497" s="249">
        <v>131.86611481488052</v>
      </c>
    </row>
    <row r="5498" spans="2:3" x14ac:dyDescent="0.75">
      <c r="B5498" s="250">
        <v>5435</v>
      </c>
      <c r="C5498" s="249">
        <v>78.867829297158011</v>
      </c>
    </row>
    <row r="5499" spans="2:3" x14ac:dyDescent="0.75">
      <c r="B5499" s="250">
        <v>5436</v>
      </c>
      <c r="C5499" s="249">
        <v>136.01819520749768</v>
      </c>
    </row>
    <row r="5500" spans="2:3" x14ac:dyDescent="0.75">
      <c r="B5500" s="250">
        <v>5437</v>
      </c>
      <c r="C5500" s="249">
        <v>152.11768849291943</v>
      </c>
    </row>
    <row r="5501" spans="2:3" x14ac:dyDescent="0.75">
      <c r="B5501" s="250">
        <v>5438</v>
      </c>
      <c r="C5501" s="249">
        <v>127.91566086752735</v>
      </c>
    </row>
    <row r="5502" spans="2:3" x14ac:dyDescent="0.75">
      <c r="B5502" s="250">
        <v>5439</v>
      </c>
      <c r="C5502" s="249">
        <v>136.16297904459958</v>
      </c>
    </row>
    <row r="5503" spans="2:3" x14ac:dyDescent="0.75">
      <c r="B5503" s="250">
        <v>5440</v>
      </c>
      <c r="C5503" s="249">
        <v>174.10528952302064</v>
      </c>
    </row>
    <row r="5504" spans="2:3" x14ac:dyDescent="0.75">
      <c r="B5504" s="250">
        <v>5441</v>
      </c>
      <c r="C5504" s="249">
        <v>119.07846373854139</v>
      </c>
    </row>
    <row r="5505" spans="2:3" x14ac:dyDescent="0.75">
      <c r="B5505" s="250">
        <v>5442</v>
      </c>
      <c r="C5505" s="249">
        <v>158.64842906267322</v>
      </c>
    </row>
    <row r="5506" spans="2:3" x14ac:dyDescent="0.75">
      <c r="B5506" s="250">
        <v>5443</v>
      </c>
      <c r="C5506" s="249">
        <v>111.76587761363611</v>
      </c>
    </row>
    <row r="5507" spans="2:3" x14ac:dyDescent="0.75">
      <c r="B5507" s="250">
        <v>5444</v>
      </c>
      <c r="C5507" s="249">
        <v>127.38250826441757</v>
      </c>
    </row>
    <row r="5508" spans="2:3" x14ac:dyDescent="0.75">
      <c r="B5508" s="250">
        <v>5445</v>
      </c>
      <c r="C5508" s="249">
        <v>103.20388938719944</v>
      </c>
    </row>
    <row r="5509" spans="2:3" x14ac:dyDescent="0.75">
      <c r="B5509" s="250">
        <v>5446</v>
      </c>
      <c r="C5509" s="249">
        <v>150.84756809184398</v>
      </c>
    </row>
    <row r="5510" spans="2:3" x14ac:dyDescent="0.75">
      <c r="B5510" s="250">
        <v>5447</v>
      </c>
      <c r="C5510" s="249">
        <v>118.67680023851931</v>
      </c>
    </row>
    <row r="5511" spans="2:3" x14ac:dyDescent="0.75">
      <c r="B5511" s="250">
        <v>5448</v>
      </c>
      <c r="C5511" s="249">
        <v>101.55822077758957</v>
      </c>
    </row>
    <row r="5512" spans="2:3" x14ac:dyDescent="0.75">
      <c r="B5512" s="250">
        <v>5449</v>
      </c>
      <c r="C5512" s="249">
        <v>92.530942319347048</v>
      </c>
    </row>
    <row r="5513" spans="2:3" x14ac:dyDescent="0.75">
      <c r="B5513" s="250">
        <v>5450</v>
      </c>
      <c r="C5513" s="249">
        <v>95.26927761432583</v>
      </c>
    </row>
    <row r="5514" spans="2:3" x14ac:dyDescent="0.75">
      <c r="B5514" s="250">
        <v>5451</v>
      </c>
      <c r="C5514" s="249">
        <v>135.82640996066044</v>
      </c>
    </row>
    <row r="5515" spans="2:3" x14ac:dyDescent="0.75">
      <c r="B5515" s="250">
        <v>5452</v>
      </c>
      <c r="C5515" s="249">
        <v>101.83306454346413</v>
      </c>
    </row>
    <row r="5516" spans="2:3" x14ac:dyDescent="0.75">
      <c r="B5516" s="250">
        <v>5453</v>
      </c>
      <c r="C5516" s="249">
        <v>111.99157254307669</v>
      </c>
    </row>
    <row r="5517" spans="2:3" x14ac:dyDescent="0.75">
      <c r="B5517" s="250">
        <v>5454</v>
      </c>
      <c r="C5517" s="249">
        <v>143.08483361270473</v>
      </c>
    </row>
    <row r="5518" spans="2:3" x14ac:dyDescent="0.75">
      <c r="B5518" s="250">
        <v>5455</v>
      </c>
      <c r="C5518" s="249">
        <v>114.98701267264357</v>
      </c>
    </row>
    <row r="5519" spans="2:3" x14ac:dyDescent="0.75">
      <c r="B5519" s="250">
        <v>5456</v>
      </c>
      <c r="C5519" s="249">
        <v>88.287522431503859</v>
      </c>
    </row>
    <row r="5520" spans="2:3" x14ac:dyDescent="0.75">
      <c r="B5520" s="250">
        <v>5457</v>
      </c>
      <c r="C5520" s="249">
        <v>111.86842431372511</v>
      </c>
    </row>
    <row r="5521" spans="2:3" x14ac:dyDescent="0.75">
      <c r="B5521" s="250">
        <v>5458</v>
      </c>
      <c r="C5521" s="249">
        <v>138.07070824623514</v>
      </c>
    </row>
    <row r="5522" spans="2:3" x14ac:dyDescent="0.75">
      <c r="B5522" s="250">
        <v>5459</v>
      </c>
      <c r="C5522" s="249">
        <v>78.961910471310631</v>
      </c>
    </row>
    <row r="5523" spans="2:3" x14ac:dyDescent="0.75">
      <c r="B5523" s="250">
        <v>5460</v>
      </c>
      <c r="C5523" s="249">
        <v>127.2956782670409</v>
      </c>
    </row>
    <row r="5524" spans="2:3" x14ac:dyDescent="0.75">
      <c r="B5524" s="250">
        <v>5461</v>
      </c>
      <c r="C5524" s="249">
        <v>119.05690824732733</v>
      </c>
    </row>
    <row r="5525" spans="2:3" x14ac:dyDescent="0.75">
      <c r="B5525" s="250">
        <v>5462</v>
      </c>
      <c r="C5525" s="249">
        <v>186.40120268431843</v>
      </c>
    </row>
    <row r="5526" spans="2:3" x14ac:dyDescent="0.75">
      <c r="B5526" s="250">
        <v>5463</v>
      </c>
      <c r="C5526" s="249">
        <v>132.56817728074401</v>
      </c>
    </row>
    <row r="5527" spans="2:3" x14ac:dyDescent="0.75">
      <c r="B5527" s="250">
        <v>5464</v>
      </c>
      <c r="C5527" s="249">
        <v>116.39978370440461</v>
      </c>
    </row>
    <row r="5528" spans="2:3" x14ac:dyDescent="0.75">
      <c r="B5528" s="250">
        <v>5465</v>
      </c>
      <c r="C5528" s="249">
        <v>110.24572146757629</v>
      </c>
    </row>
    <row r="5529" spans="2:3" x14ac:dyDescent="0.75">
      <c r="B5529" s="250">
        <v>5466</v>
      </c>
      <c r="C5529" s="249">
        <v>92.322968264339067</v>
      </c>
    </row>
    <row r="5530" spans="2:3" x14ac:dyDescent="0.75">
      <c r="B5530" s="250">
        <v>5467</v>
      </c>
      <c r="C5530" s="249">
        <v>171.67317249512365</v>
      </c>
    </row>
    <row r="5531" spans="2:3" x14ac:dyDescent="0.75">
      <c r="B5531" s="250">
        <v>5468</v>
      </c>
      <c r="C5531" s="249">
        <v>122.87035961142695</v>
      </c>
    </row>
    <row r="5532" spans="2:3" x14ac:dyDescent="0.75">
      <c r="B5532" s="250">
        <v>5469</v>
      </c>
      <c r="C5532" s="249">
        <v>101.71613287544869</v>
      </c>
    </row>
    <row r="5533" spans="2:3" x14ac:dyDescent="0.75">
      <c r="B5533" s="250">
        <v>5470</v>
      </c>
      <c r="C5533" s="249">
        <v>109.66325702116323</v>
      </c>
    </row>
    <row r="5534" spans="2:3" x14ac:dyDescent="0.75">
      <c r="B5534" s="250">
        <v>5471</v>
      </c>
      <c r="C5534" s="249">
        <v>137.84165769159227</v>
      </c>
    </row>
    <row r="5535" spans="2:3" x14ac:dyDescent="0.75">
      <c r="B5535" s="250">
        <v>5472</v>
      </c>
      <c r="C5535" s="249">
        <v>113.87152367064169</v>
      </c>
    </row>
    <row r="5536" spans="2:3" x14ac:dyDescent="0.75">
      <c r="B5536" s="250">
        <v>5473</v>
      </c>
      <c r="C5536" s="249">
        <v>110.50010655487137</v>
      </c>
    </row>
    <row r="5537" spans="2:3" x14ac:dyDescent="0.75">
      <c r="B5537" s="250">
        <v>5474</v>
      </c>
      <c r="C5537" s="249">
        <v>109.30371533933403</v>
      </c>
    </row>
    <row r="5538" spans="2:3" x14ac:dyDescent="0.75">
      <c r="B5538" s="250">
        <v>5475</v>
      </c>
      <c r="C5538" s="249">
        <v>96.115625142356038</v>
      </c>
    </row>
    <row r="5539" spans="2:3" x14ac:dyDescent="0.75">
      <c r="B5539" s="250">
        <v>5476</v>
      </c>
      <c r="C5539" s="249">
        <v>143.12948930161841</v>
      </c>
    </row>
    <row r="5540" spans="2:3" x14ac:dyDescent="0.75">
      <c r="B5540" s="250">
        <v>5477</v>
      </c>
      <c r="C5540" s="249">
        <v>91.99578602932678</v>
      </c>
    </row>
    <row r="5541" spans="2:3" x14ac:dyDescent="0.75">
      <c r="B5541" s="250">
        <v>5478</v>
      </c>
      <c r="C5541" s="249">
        <v>122.2826592856096</v>
      </c>
    </row>
    <row r="5542" spans="2:3" x14ac:dyDescent="0.75">
      <c r="B5542" s="250">
        <v>5479</v>
      </c>
      <c r="C5542" s="249">
        <v>135.41203883099666</v>
      </c>
    </row>
    <row r="5543" spans="2:3" x14ac:dyDescent="0.75">
      <c r="B5543" s="250">
        <v>5480</v>
      </c>
      <c r="C5543" s="249">
        <v>73.215459626422415</v>
      </c>
    </row>
    <row r="5544" spans="2:3" x14ac:dyDescent="0.75">
      <c r="B5544" s="250">
        <v>5481</v>
      </c>
      <c r="C5544" s="249">
        <v>133.23437732359605</v>
      </c>
    </row>
    <row r="5545" spans="2:3" x14ac:dyDescent="0.75">
      <c r="B5545" s="250">
        <v>5482</v>
      </c>
      <c r="C5545" s="249">
        <v>86.173912819400343</v>
      </c>
    </row>
    <row r="5546" spans="2:3" x14ac:dyDescent="0.75">
      <c r="B5546" s="250">
        <v>5483</v>
      </c>
      <c r="C5546" s="249">
        <v>181.05036807152163</v>
      </c>
    </row>
    <row r="5547" spans="2:3" x14ac:dyDescent="0.75">
      <c r="B5547" s="250">
        <v>5484</v>
      </c>
      <c r="C5547" s="249">
        <v>101.33808393302813</v>
      </c>
    </row>
    <row r="5548" spans="2:3" x14ac:dyDescent="0.75">
      <c r="B5548" s="250">
        <v>5485</v>
      </c>
      <c r="C5548" s="249">
        <v>108.72809204293344</v>
      </c>
    </row>
    <row r="5549" spans="2:3" x14ac:dyDescent="0.75">
      <c r="B5549" s="250">
        <v>5486</v>
      </c>
      <c r="C5549" s="249">
        <v>115.08702619284037</v>
      </c>
    </row>
    <row r="5550" spans="2:3" x14ac:dyDescent="0.75">
      <c r="B5550" s="250">
        <v>5487</v>
      </c>
      <c r="C5550" s="249">
        <v>122.75871678307251</v>
      </c>
    </row>
    <row r="5551" spans="2:3" x14ac:dyDescent="0.75">
      <c r="B5551" s="250">
        <v>5488</v>
      </c>
      <c r="C5551" s="249">
        <v>112.46808926592448</v>
      </c>
    </row>
    <row r="5552" spans="2:3" x14ac:dyDescent="0.75">
      <c r="B5552" s="250">
        <v>5489</v>
      </c>
      <c r="C5552" s="249">
        <v>119.92188648378468</v>
      </c>
    </row>
    <row r="5553" spans="2:3" x14ac:dyDescent="0.75">
      <c r="B5553" s="250">
        <v>5490</v>
      </c>
      <c r="C5553" s="249">
        <v>90.693523767741937</v>
      </c>
    </row>
    <row r="5554" spans="2:3" x14ac:dyDescent="0.75">
      <c r="B5554" s="250">
        <v>5491</v>
      </c>
      <c r="C5554" s="249">
        <v>129.53313381289948</v>
      </c>
    </row>
    <row r="5555" spans="2:3" x14ac:dyDescent="0.75">
      <c r="B5555" s="250">
        <v>5492</v>
      </c>
      <c r="C5555" s="249">
        <v>101.48604825410399</v>
      </c>
    </row>
    <row r="5556" spans="2:3" x14ac:dyDescent="0.75">
      <c r="B5556" s="250">
        <v>5493</v>
      </c>
      <c r="C5556" s="249">
        <v>134.18540590341991</v>
      </c>
    </row>
    <row r="5557" spans="2:3" x14ac:dyDescent="0.75">
      <c r="B5557" s="250">
        <v>5494</v>
      </c>
      <c r="C5557" s="249">
        <v>132.62223699079229</v>
      </c>
    </row>
    <row r="5558" spans="2:3" x14ac:dyDescent="0.75">
      <c r="B5558" s="250">
        <v>5495</v>
      </c>
      <c r="C5558" s="249">
        <v>134.32695545174687</v>
      </c>
    </row>
    <row r="5559" spans="2:3" x14ac:dyDescent="0.75">
      <c r="B5559" s="250">
        <v>5496</v>
      </c>
      <c r="C5559" s="249">
        <v>130.63459104078265</v>
      </c>
    </row>
    <row r="5560" spans="2:3" x14ac:dyDescent="0.75">
      <c r="B5560" s="250">
        <v>5497</v>
      </c>
      <c r="C5560" s="249">
        <v>123.10269502957443</v>
      </c>
    </row>
    <row r="5561" spans="2:3" x14ac:dyDescent="0.75">
      <c r="B5561" s="250">
        <v>5498</v>
      </c>
      <c r="C5561" s="249">
        <v>96.682555735307588</v>
      </c>
    </row>
    <row r="5562" spans="2:3" x14ac:dyDescent="0.75">
      <c r="B5562" s="250">
        <v>5499</v>
      </c>
      <c r="C5562" s="249">
        <v>116.39318132578784</v>
      </c>
    </row>
    <row r="5563" spans="2:3" x14ac:dyDescent="0.75">
      <c r="B5563" s="250">
        <v>5500</v>
      </c>
      <c r="C5563" s="249">
        <v>130.15076904828092</v>
      </c>
    </row>
    <row r="5564" spans="2:3" x14ac:dyDescent="0.75">
      <c r="B5564" s="250">
        <v>5501</v>
      </c>
      <c r="C5564" s="249">
        <v>156.67356162415655</v>
      </c>
    </row>
    <row r="5565" spans="2:3" x14ac:dyDescent="0.75">
      <c r="B5565" s="250">
        <v>5502</v>
      </c>
      <c r="C5565" s="249">
        <v>123.51767097736852</v>
      </c>
    </row>
    <row r="5566" spans="2:3" x14ac:dyDescent="0.75">
      <c r="B5566" s="250">
        <v>5503</v>
      </c>
      <c r="C5566" s="249">
        <v>135.38086127543156</v>
      </c>
    </row>
    <row r="5567" spans="2:3" x14ac:dyDescent="0.75">
      <c r="B5567" s="250">
        <v>5504</v>
      </c>
      <c r="C5567" s="249">
        <v>157.1048178703029</v>
      </c>
    </row>
    <row r="5568" spans="2:3" x14ac:dyDescent="0.75">
      <c r="B5568" s="250">
        <v>5505</v>
      </c>
      <c r="C5568" s="249">
        <v>116.24830846908905</v>
      </c>
    </row>
    <row r="5569" spans="2:3" x14ac:dyDescent="0.75">
      <c r="B5569" s="250">
        <v>5506</v>
      </c>
      <c r="C5569" s="249">
        <v>134.92454622838218</v>
      </c>
    </row>
    <row r="5570" spans="2:3" x14ac:dyDescent="0.75">
      <c r="B5570" s="250">
        <v>5507</v>
      </c>
      <c r="C5570" s="249">
        <v>102.24887449275607</v>
      </c>
    </row>
    <row r="5571" spans="2:3" x14ac:dyDescent="0.75">
      <c r="B5571" s="250">
        <v>5508</v>
      </c>
      <c r="C5571" s="249">
        <v>140.22343537383534</v>
      </c>
    </row>
    <row r="5572" spans="2:3" x14ac:dyDescent="0.75">
      <c r="B5572" s="250">
        <v>5509</v>
      </c>
      <c r="C5572" s="249">
        <v>178.93039298912186</v>
      </c>
    </row>
    <row r="5573" spans="2:3" x14ac:dyDescent="0.75">
      <c r="B5573" s="250">
        <v>5510</v>
      </c>
      <c r="C5573" s="249">
        <v>139.84111457206154</v>
      </c>
    </row>
    <row r="5574" spans="2:3" x14ac:dyDescent="0.75">
      <c r="B5574" s="250">
        <v>5511</v>
      </c>
      <c r="C5574" s="249">
        <v>119.22170183422216</v>
      </c>
    </row>
    <row r="5575" spans="2:3" x14ac:dyDescent="0.75">
      <c r="B5575" s="250">
        <v>5512</v>
      </c>
      <c r="C5575" s="249">
        <v>118.27648271887658</v>
      </c>
    </row>
    <row r="5576" spans="2:3" x14ac:dyDescent="0.75">
      <c r="B5576" s="250">
        <v>5513</v>
      </c>
      <c r="C5576" s="249">
        <v>143.00872205885477</v>
      </c>
    </row>
    <row r="5577" spans="2:3" x14ac:dyDescent="0.75">
      <c r="B5577" s="250">
        <v>5514</v>
      </c>
      <c r="C5577" s="249">
        <v>120.47734947509386</v>
      </c>
    </row>
    <row r="5578" spans="2:3" x14ac:dyDescent="0.75">
      <c r="B5578" s="250">
        <v>5515</v>
      </c>
      <c r="C5578" s="249">
        <v>99.002925190062243</v>
      </c>
    </row>
    <row r="5579" spans="2:3" x14ac:dyDescent="0.75">
      <c r="B5579" s="250">
        <v>5516</v>
      </c>
      <c r="C5579" s="249">
        <v>102.41595239378773</v>
      </c>
    </row>
    <row r="5580" spans="2:3" x14ac:dyDescent="0.75">
      <c r="B5580" s="250">
        <v>5517</v>
      </c>
      <c r="C5580" s="249">
        <v>132.12432183045024</v>
      </c>
    </row>
    <row r="5581" spans="2:3" x14ac:dyDescent="0.75">
      <c r="B5581" s="250">
        <v>5518</v>
      </c>
      <c r="C5581" s="249">
        <v>114.05174160371979</v>
      </c>
    </row>
    <row r="5582" spans="2:3" x14ac:dyDescent="0.75">
      <c r="B5582" s="250">
        <v>5519</v>
      </c>
      <c r="C5582" s="249">
        <v>161.85128754277599</v>
      </c>
    </row>
    <row r="5583" spans="2:3" x14ac:dyDescent="0.75">
      <c r="B5583" s="250">
        <v>5520</v>
      </c>
      <c r="C5583" s="249">
        <v>66.256244083479828</v>
      </c>
    </row>
    <row r="5584" spans="2:3" x14ac:dyDescent="0.75">
      <c r="B5584" s="250">
        <v>5521</v>
      </c>
      <c r="C5584" s="249">
        <v>79.512200783335857</v>
      </c>
    </row>
    <row r="5585" spans="2:3" x14ac:dyDescent="0.75">
      <c r="B5585" s="250">
        <v>5522</v>
      </c>
      <c r="C5585" s="249">
        <v>146.87867081093742</v>
      </c>
    </row>
    <row r="5586" spans="2:3" x14ac:dyDescent="0.75">
      <c r="B5586" s="250">
        <v>5523</v>
      </c>
      <c r="C5586" s="249">
        <v>124.48023926675592</v>
      </c>
    </row>
    <row r="5587" spans="2:3" x14ac:dyDescent="0.75">
      <c r="B5587" s="250">
        <v>5524</v>
      </c>
      <c r="C5587" s="249">
        <v>137.62396406571625</v>
      </c>
    </row>
    <row r="5588" spans="2:3" x14ac:dyDescent="0.75">
      <c r="B5588" s="250">
        <v>5525</v>
      </c>
      <c r="C5588" s="249">
        <v>97.546866494548794</v>
      </c>
    </row>
    <row r="5589" spans="2:3" x14ac:dyDescent="0.75">
      <c r="B5589" s="250">
        <v>5526</v>
      </c>
      <c r="C5589" s="249">
        <v>145.98440763204437</v>
      </c>
    </row>
    <row r="5590" spans="2:3" x14ac:dyDescent="0.75">
      <c r="B5590" s="250">
        <v>5527</v>
      </c>
      <c r="C5590" s="249">
        <v>155.03826287948038</v>
      </c>
    </row>
    <row r="5591" spans="2:3" x14ac:dyDescent="0.75">
      <c r="B5591" s="250">
        <v>5528</v>
      </c>
      <c r="C5591" s="249">
        <v>128.34838331562571</v>
      </c>
    </row>
    <row r="5592" spans="2:3" x14ac:dyDescent="0.75">
      <c r="B5592" s="250">
        <v>5529</v>
      </c>
      <c r="C5592" s="249">
        <v>142.97267822544262</v>
      </c>
    </row>
    <row r="5593" spans="2:3" x14ac:dyDescent="0.75">
      <c r="B5593" s="250">
        <v>5530</v>
      </c>
      <c r="C5593" s="249">
        <v>96.909762369103504</v>
      </c>
    </row>
    <row r="5594" spans="2:3" x14ac:dyDescent="0.75">
      <c r="B5594" s="250">
        <v>5531</v>
      </c>
      <c r="C5594" s="249">
        <v>132.85833253212306</v>
      </c>
    </row>
    <row r="5595" spans="2:3" x14ac:dyDescent="0.75">
      <c r="B5595" s="250">
        <v>5532</v>
      </c>
      <c r="C5595" s="249">
        <v>124.15188703603985</v>
      </c>
    </row>
    <row r="5596" spans="2:3" x14ac:dyDescent="0.75">
      <c r="B5596" s="250">
        <v>5533</v>
      </c>
      <c r="C5596" s="249">
        <v>177.17216796624473</v>
      </c>
    </row>
    <row r="5597" spans="2:3" x14ac:dyDescent="0.75">
      <c r="B5597" s="250">
        <v>5534</v>
      </c>
      <c r="C5597" s="249">
        <v>152.84793409239109</v>
      </c>
    </row>
    <row r="5598" spans="2:3" x14ac:dyDescent="0.75">
      <c r="B5598" s="250">
        <v>5535</v>
      </c>
      <c r="C5598" s="249">
        <v>176.90066173534106</v>
      </c>
    </row>
    <row r="5599" spans="2:3" x14ac:dyDescent="0.75">
      <c r="B5599" s="250">
        <v>5536</v>
      </c>
      <c r="C5599" s="249">
        <v>122.033147843786</v>
      </c>
    </row>
    <row r="5600" spans="2:3" x14ac:dyDescent="0.75">
      <c r="B5600" s="250">
        <v>5537</v>
      </c>
      <c r="C5600" s="249">
        <v>106.98985746168265</v>
      </c>
    </row>
    <row r="5601" spans="2:3" x14ac:dyDescent="0.75">
      <c r="B5601" s="250">
        <v>5538</v>
      </c>
      <c r="C5601" s="249">
        <v>121.48097154832904</v>
      </c>
    </row>
    <row r="5602" spans="2:3" x14ac:dyDescent="0.75">
      <c r="B5602" s="250">
        <v>5539</v>
      </c>
      <c r="C5602" s="249">
        <v>144.33653606770093</v>
      </c>
    </row>
    <row r="5603" spans="2:3" x14ac:dyDescent="0.75">
      <c r="B5603" s="250">
        <v>5540</v>
      </c>
      <c r="C5603" s="249">
        <v>118.69672408261664</v>
      </c>
    </row>
    <row r="5604" spans="2:3" x14ac:dyDescent="0.75">
      <c r="B5604" s="250">
        <v>5541</v>
      </c>
      <c r="C5604" s="249">
        <v>141.72671482915916</v>
      </c>
    </row>
    <row r="5605" spans="2:3" x14ac:dyDescent="0.75">
      <c r="B5605" s="250">
        <v>5542</v>
      </c>
      <c r="C5605" s="249">
        <v>142.06964721830241</v>
      </c>
    </row>
    <row r="5606" spans="2:3" x14ac:dyDescent="0.75">
      <c r="B5606" s="250">
        <v>5543</v>
      </c>
      <c r="C5606" s="249">
        <v>136.05115146119402</v>
      </c>
    </row>
    <row r="5607" spans="2:3" x14ac:dyDescent="0.75">
      <c r="B5607" s="250">
        <v>5544</v>
      </c>
      <c r="C5607" s="249">
        <v>147.78054628979336</v>
      </c>
    </row>
    <row r="5608" spans="2:3" x14ac:dyDescent="0.75">
      <c r="B5608" s="250">
        <v>5545</v>
      </c>
      <c r="C5608" s="249">
        <v>77.013880011533715</v>
      </c>
    </row>
    <row r="5609" spans="2:3" x14ac:dyDescent="0.75">
      <c r="B5609" s="250">
        <v>5546</v>
      </c>
      <c r="C5609" s="249">
        <v>110.94739610583886</v>
      </c>
    </row>
    <row r="5610" spans="2:3" x14ac:dyDescent="0.75">
      <c r="B5610" s="250">
        <v>5547</v>
      </c>
      <c r="C5610" s="249">
        <v>123.6642410213755</v>
      </c>
    </row>
    <row r="5611" spans="2:3" x14ac:dyDescent="0.75">
      <c r="B5611" s="250">
        <v>5548</v>
      </c>
      <c r="C5611" s="249">
        <v>101.51387992718361</v>
      </c>
    </row>
    <row r="5612" spans="2:3" x14ac:dyDescent="0.75">
      <c r="B5612" s="250">
        <v>5549</v>
      </c>
      <c r="C5612" s="249">
        <v>172.11155853209729</v>
      </c>
    </row>
    <row r="5613" spans="2:3" x14ac:dyDescent="0.75">
      <c r="B5613" s="250">
        <v>5550</v>
      </c>
      <c r="C5613" s="249">
        <v>112.84131847729317</v>
      </c>
    </row>
    <row r="5614" spans="2:3" x14ac:dyDescent="0.75">
      <c r="B5614" s="250">
        <v>5551</v>
      </c>
      <c r="C5614" s="249">
        <v>120.31497897003183</v>
      </c>
    </row>
    <row r="5615" spans="2:3" x14ac:dyDescent="0.75">
      <c r="B5615" s="250">
        <v>5552</v>
      </c>
      <c r="C5615" s="249">
        <v>151.54802983793482</v>
      </c>
    </row>
    <row r="5616" spans="2:3" x14ac:dyDescent="0.75">
      <c r="B5616" s="250">
        <v>5553</v>
      </c>
      <c r="C5616" s="249">
        <v>98.57572543233421</v>
      </c>
    </row>
    <row r="5617" spans="2:3" x14ac:dyDescent="0.75">
      <c r="B5617" s="250">
        <v>5554</v>
      </c>
      <c r="C5617" s="249">
        <v>112.9657584256978</v>
      </c>
    </row>
    <row r="5618" spans="2:3" x14ac:dyDescent="0.75">
      <c r="B5618" s="250">
        <v>5555</v>
      </c>
      <c r="C5618" s="249">
        <v>116.37842586456254</v>
      </c>
    </row>
    <row r="5619" spans="2:3" x14ac:dyDescent="0.75">
      <c r="B5619" s="250">
        <v>5556</v>
      </c>
      <c r="C5619" s="249">
        <v>122.26959342483427</v>
      </c>
    </row>
    <row r="5620" spans="2:3" x14ac:dyDescent="0.75">
      <c r="B5620" s="250">
        <v>5557</v>
      </c>
      <c r="C5620" s="249">
        <v>202.66556593786004</v>
      </c>
    </row>
    <row r="5621" spans="2:3" x14ac:dyDescent="0.75">
      <c r="B5621" s="250">
        <v>5558</v>
      </c>
      <c r="C5621" s="249">
        <v>117.39076370975084</v>
      </c>
    </row>
    <row r="5622" spans="2:3" x14ac:dyDescent="0.75">
      <c r="B5622" s="250">
        <v>5559</v>
      </c>
      <c r="C5622" s="249">
        <v>100.63512257809116</v>
      </c>
    </row>
    <row r="5623" spans="2:3" x14ac:dyDescent="0.75">
      <c r="B5623" s="250">
        <v>5560</v>
      </c>
      <c r="C5623" s="249">
        <v>122.10641763113166</v>
      </c>
    </row>
    <row r="5624" spans="2:3" x14ac:dyDescent="0.75">
      <c r="B5624" s="250">
        <v>5561</v>
      </c>
      <c r="C5624" s="249">
        <v>115.64845243860677</v>
      </c>
    </row>
    <row r="5625" spans="2:3" x14ac:dyDescent="0.75">
      <c r="B5625" s="250">
        <v>5562</v>
      </c>
      <c r="C5625" s="249">
        <v>108.73721712432862</v>
      </c>
    </row>
    <row r="5626" spans="2:3" x14ac:dyDescent="0.75">
      <c r="B5626" s="250">
        <v>5563</v>
      </c>
      <c r="C5626" s="249">
        <v>101.27912815481329</v>
      </c>
    </row>
    <row r="5627" spans="2:3" x14ac:dyDescent="0.75">
      <c r="B5627" s="250">
        <v>5564</v>
      </c>
      <c r="C5627" s="249">
        <v>117.36677881247995</v>
      </c>
    </row>
    <row r="5628" spans="2:3" x14ac:dyDescent="0.75">
      <c r="B5628" s="250">
        <v>5565</v>
      </c>
      <c r="C5628" s="249">
        <v>133.93196318416975</v>
      </c>
    </row>
    <row r="5629" spans="2:3" x14ac:dyDescent="0.75">
      <c r="B5629" s="250">
        <v>5566</v>
      </c>
      <c r="C5629" s="249">
        <v>110.74975918521561</v>
      </c>
    </row>
    <row r="5630" spans="2:3" x14ac:dyDescent="0.75">
      <c r="B5630" s="250">
        <v>5567</v>
      </c>
      <c r="C5630" s="249">
        <v>124.75214625274842</v>
      </c>
    </row>
    <row r="5631" spans="2:3" x14ac:dyDescent="0.75">
      <c r="B5631" s="250">
        <v>5568</v>
      </c>
      <c r="C5631" s="249">
        <v>89.072591911901242</v>
      </c>
    </row>
    <row r="5632" spans="2:3" x14ac:dyDescent="0.75">
      <c r="B5632" s="250">
        <v>5569</v>
      </c>
      <c r="C5632" s="249">
        <v>120.21565582668298</v>
      </c>
    </row>
    <row r="5633" spans="2:3" x14ac:dyDescent="0.75">
      <c r="B5633" s="250">
        <v>5570</v>
      </c>
      <c r="C5633" s="249">
        <v>140.74829981721507</v>
      </c>
    </row>
    <row r="5634" spans="2:3" x14ac:dyDescent="0.75">
      <c r="B5634" s="250">
        <v>5571</v>
      </c>
      <c r="C5634" s="249">
        <v>109.3604538892863</v>
      </c>
    </row>
    <row r="5635" spans="2:3" x14ac:dyDescent="0.75">
      <c r="B5635" s="250">
        <v>5572</v>
      </c>
      <c r="C5635" s="249">
        <v>138.22628953651986</v>
      </c>
    </row>
    <row r="5636" spans="2:3" x14ac:dyDescent="0.75">
      <c r="B5636" s="250">
        <v>5573</v>
      </c>
      <c r="C5636" s="249">
        <v>115.53728592221881</v>
      </c>
    </row>
    <row r="5637" spans="2:3" x14ac:dyDescent="0.75">
      <c r="B5637" s="250">
        <v>5574</v>
      </c>
      <c r="C5637" s="249">
        <v>104.2922121480641</v>
      </c>
    </row>
    <row r="5638" spans="2:3" x14ac:dyDescent="0.75">
      <c r="B5638" s="250">
        <v>5575</v>
      </c>
      <c r="C5638" s="249">
        <v>118.55933542113185</v>
      </c>
    </row>
    <row r="5639" spans="2:3" x14ac:dyDescent="0.75">
      <c r="B5639" s="250">
        <v>5576</v>
      </c>
      <c r="C5639" s="249">
        <v>133.28722282236041</v>
      </c>
    </row>
    <row r="5640" spans="2:3" x14ac:dyDescent="0.75">
      <c r="B5640" s="250">
        <v>5577</v>
      </c>
      <c r="C5640" s="249">
        <v>132.26823131115037</v>
      </c>
    </row>
    <row r="5641" spans="2:3" x14ac:dyDescent="0.75">
      <c r="B5641" s="250">
        <v>5578</v>
      </c>
      <c r="C5641" s="249">
        <v>126.31682718204094</v>
      </c>
    </row>
    <row r="5642" spans="2:3" x14ac:dyDescent="0.75">
      <c r="B5642" s="250">
        <v>5579</v>
      </c>
      <c r="C5642" s="249">
        <v>107.18758686931488</v>
      </c>
    </row>
    <row r="5643" spans="2:3" x14ac:dyDescent="0.75">
      <c r="B5643" s="250">
        <v>5580</v>
      </c>
      <c r="C5643" s="249">
        <v>82.256593979581027</v>
      </c>
    </row>
    <row r="5644" spans="2:3" x14ac:dyDescent="0.75">
      <c r="B5644" s="250">
        <v>5581</v>
      </c>
      <c r="C5644" s="249">
        <v>138.95095585106105</v>
      </c>
    </row>
    <row r="5645" spans="2:3" x14ac:dyDescent="0.75">
      <c r="B5645" s="250">
        <v>5582</v>
      </c>
      <c r="C5645" s="249">
        <v>146.30395986581644</v>
      </c>
    </row>
    <row r="5646" spans="2:3" x14ac:dyDescent="0.75">
      <c r="B5646" s="250">
        <v>5583</v>
      </c>
      <c r="C5646" s="249">
        <v>84.366337561270853</v>
      </c>
    </row>
    <row r="5647" spans="2:3" x14ac:dyDescent="0.75">
      <c r="B5647" s="250">
        <v>5584</v>
      </c>
      <c r="C5647" s="249">
        <v>130.71968444406718</v>
      </c>
    </row>
    <row r="5648" spans="2:3" x14ac:dyDescent="0.75">
      <c r="B5648" s="250">
        <v>5585</v>
      </c>
      <c r="C5648" s="249">
        <v>104.71100665471712</v>
      </c>
    </row>
    <row r="5649" spans="2:3" x14ac:dyDescent="0.75">
      <c r="B5649" s="250">
        <v>5586</v>
      </c>
      <c r="C5649" s="249">
        <v>97.131471337593993</v>
      </c>
    </row>
    <row r="5650" spans="2:3" x14ac:dyDescent="0.75">
      <c r="B5650" s="250">
        <v>5587</v>
      </c>
      <c r="C5650" s="249">
        <v>112.61738099162869</v>
      </c>
    </row>
    <row r="5651" spans="2:3" x14ac:dyDescent="0.75">
      <c r="B5651" s="250">
        <v>5588</v>
      </c>
      <c r="C5651" s="249">
        <v>115.63517153936718</v>
      </c>
    </row>
    <row r="5652" spans="2:3" x14ac:dyDescent="0.75">
      <c r="B5652" s="250">
        <v>5589</v>
      </c>
      <c r="C5652" s="249">
        <v>113.83031859389457</v>
      </c>
    </row>
    <row r="5653" spans="2:3" x14ac:dyDescent="0.75">
      <c r="B5653" s="250">
        <v>5590</v>
      </c>
      <c r="C5653" s="249">
        <v>137.76792999296472</v>
      </c>
    </row>
    <row r="5654" spans="2:3" x14ac:dyDescent="0.75">
      <c r="B5654" s="250">
        <v>5591</v>
      </c>
      <c r="C5654" s="249">
        <v>114.62633178326688</v>
      </c>
    </row>
    <row r="5655" spans="2:3" x14ac:dyDescent="0.75">
      <c r="B5655" s="250">
        <v>5592</v>
      </c>
      <c r="C5655" s="249">
        <v>106.34301781548083</v>
      </c>
    </row>
    <row r="5656" spans="2:3" x14ac:dyDescent="0.75">
      <c r="B5656" s="250">
        <v>5593</v>
      </c>
      <c r="C5656" s="249">
        <v>106.11922132282891</v>
      </c>
    </row>
    <row r="5657" spans="2:3" x14ac:dyDescent="0.75">
      <c r="B5657" s="250">
        <v>5594</v>
      </c>
      <c r="C5657" s="249">
        <v>119.1859051335981</v>
      </c>
    </row>
    <row r="5658" spans="2:3" x14ac:dyDescent="0.75">
      <c r="B5658" s="250">
        <v>5595</v>
      </c>
      <c r="C5658" s="249">
        <v>125.85093951383394</v>
      </c>
    </row>
    <row r="5659" spans="2:3" x14ac:dyDescent="0.75">
      <c r="B5659" s="250">
        <v>5596</v>
      </c>
      <c r="C5659" s="249">
        <v>138.86594850537676</v>
      </c>
    </row>
    <row r="5660" spans="2:3" x14ac:dyDescent="0.75">
      <c r="B5660" s="250">
        <v>5597</v>
      </c>
      <c r="C5660" s="249">
        <v>65.955949677274972</v>
      </c>
    </row>
    <row r="5661" spans="2:3" x14ac:dyDescent="0.75">
      <c r="B5661" s="250">
        <v>5598</v>
      </c>
      <c r="C5661" s="249">
        <v>130.49533149978785</v>
      </c>
    </row>
    <row r="5662" spans="2:3" x14ac:dyDescent="0.75">
      <c r="B5662" s="250">
        <v>5599</v>
      </c>
      <c r="C5662" s="249">
        <v>104.47006127289343</v>
      </c>
    </row>
    <row r="5663" spans="2:3" x14ac:dyDescent="0.75">
      <c r="B5663" s="250">
        <v>5600</v>
      </c>
      <c r="C5663" s="249">
        <v>75.578527014185525</v>
      </c>
    </row>
    <row r="5664" spans="2:3" x14ac:dyDescent="0.75">
      <c r="B5664" s="250">
        <v>5601</v>
      </c>
      <c r="C5664" s="249">
        <v>151.34017669357456</v>
      </c>
    </row>
    <row r="5665" spans="2:3" x14ac:dyDescent="0.75">
      <c r="B5665" s="250">
        <v>5602</v>
      </c>
      <c r="C5665" s="249">
        <v>83.413308476971139</v>
      </c>
    </row>
    <row r="5666" spans="2:3" x14ac:dyDescent="0.75">
      <c r="B5666" s="250">
        <v>5603</v>
      </c>
      <c r="C5666" s="249">
        <v>127.77991901579512</v>
      </c>
    </row>
    <row r="5667" spans="2:3" x14ac:dyDescent="0.75">
      <c r="B5667" s="250">
        <v>5604</v>
      </c>
      <c r="C5667" s="249">
        <v>147.40654475401772</v>
      </c>
    </row>
    <row r="5668" spans="2:3" x14ac:dyDescent="0.75">
      <c r="B5668" s="250">
        <v>5605</v>
      </c>
      <c r="C5668" s="249">
        <v>85.245266988049849</v>
      </c>
    </row>
    <row r="5669" spans="2:3" x14ac:dyDescent="0.75">
      <c r="B5669" s="250">
        <v>5606</v>
      </c>
      <c r="C5669" s="249">
        <v>105.60138670871888</v>
      </c>
    </row>
    <row r="5670" spans="2:3" x14ac:dyDescent="0.75">
      <c r="B5670" s="250">
        <v>5607</v>
      </c>
      <c r="C5670" s="249">
        <v>136.99356558433561</v>
      </c>
    </row>
    <row r="5671" spans="2:3" x14ac:dyDescent="0.75">
      <c r="B5671" s="250">
        <v>5608</v>
      </c>
      <c r="C5671" s="249">
        <v>142.82142500461245</v>
      </c>
    </row>
    <row r="5672" spans="2:3" x14ac:dyDescent="0.75">
      <c r="B5672" s="250">
        <v>5609</v>
      </c>
      <c r="C5672" s="249">
        <v>117.09445232283996</v>
      </c>
    </row>
    <row r="5673" spans="2:3" x14ac:dyDescent="0.75">
      <c r="B5673" s="250">
        <v>5610</v>
      </c>
      <c r="C5673" s="249">
        <v>111.71002195698854</v>
      </c>
    </row>
    <row r="5674" spans="2:3" x14ac:dyDescent="0.75">
      <c r="B5674" s="250">
        <v>5611</v>
      </c>
      <c r="C5674" s="249">
        <v>103.81196464542758</v>
      </c>
    </row>
    <row r="5675" spans="2:3" x14ac:dyDescent="0.75">
      <c r="B5675" s="250">
        <v>5612</v>
      </c>
      <c r="C5675" s="249">
        <v>134.09776290272271</v>
      </c>
    </row>
    <row r="5676" spans="2:3" x14ac:dyDescent="0.75">
      <c r="B5676" s="250">
        <v>5613</v>
      </c>
      <c r="C5676" s="249">
        <v>131.70044241673824</v>
      </c>
    </row>
    <row r="5677" spans="2:3" x14ac:dyDescent="0.75">
      <c r="B5677" s="250">
        <v>5614</v>
      </c>
      <c r="C5677" s="249">
        <v>133.71666038280048</v>
      </c>
    </row>
    <row r="5678" spans="2:3" x14ac:dyDescent="0.75">
      <c r="B5678" s="250">
        <v>5615</v>
      </c>
      <c r="C5678" s="249">
        <v>130.04338241408388</v>
      </c>
    </row>
    <row r="5679" spans="2:3" x14ac:dyDescent="0.75">
      <c r="B5679" s="250">
        <v>5616</v>
      </c>
      <c r="C5679" s="249">
        <v>152.31019251787745</v>
      </c>
    </row>
    <row r="5680" spans="2:3" x14ac:dyDescent="0.75">
      <c r="B5680" s="250">
        <v>5617</v>
      </c>
      <c r="C5680" s="249">
        <v>113.86752885104507</v>
      </c>
    </row>
    <row r="5681" spans="2:3" x14ac:dyDescent="0.75">
      <c r="B5681" s="250">
        <v>5618</v>
      </c>
      <c r="C5681" s="249">
        <v>83.126150377303972</v>
      </c>
    </row>
    <row r="5682" spans="2:3" x14ac:dyDescent="0.75">
      <c r="B5682" s="250">
        <v>5619</v>
      </c>
      <c r="C5682" s="249">
        <v>134.21646658275452</v>
      </c>
    </row>
    <row r="5683" spans="2:3" x14ac:dyDescent="0.75">
      <c r="B5683" s="250">
        <v>5620</v>
      </c>
      <c r="C5683" s="249">
        <v>85.640184189188858</v>
      </c>
    </row>
    <row r="5684" spans="2:3" x14ac:dyDescent="0.75">
      <c r="B5684" s="250">
        <v>5621</v>
      </c>
      <c r="C5684" s="249">
        <v>158.9271311919764</v>
      </c>
    </row>
    <row r="5685" spans="2:3" x14ac:dyDescent="0.75">
      <c r="B5685" s="250">
        <v>5622</v>
      </c>
      <c r="C5685" s="249">
        <v>171.23397723298521</v>
      </c>
    </row>
    <row r="5686" spans="2:3" x14ac:dyDescent="0.75">
      <c r="B5686" s="250">
        <v>5623</v>
      </c>
      <c r="C5686" s="249">
        <v>114.94439354849672</v>
      </c>
    </row>
    <row r="5687" spans="2:3" x14ac:dyDescent="0.75">
      <c r="B5687" s="250">
        <v>5624</v>
      </c>
      <c r="C5687" s="249">
        <v>81.661686112579588</v>
      </c>
    </row>
    <row r="5688" spans="2:3" x14ac:dyDescent="0.75">
      <c r="B5688" s="250">
        <v>5625</v>
      </c>
      <c r="C5688" s="249">
        <v>125.21588626376136</v>
      </c>
    </row>
    <row r="5689" spans="2:3" x14ac:dyDescent="0.75">
      <c r="B5689" s="250">
        <v>5626</v>
      </c>
      <c r="C5689" s="249">
        <v>150.10360166382259</v>
      </c>
    </row>
    <row r="5690" spans="2:3" x14ac:dyDescent="0.75">
      <c r="B5690" s="250">
        <v>5627</v>
      </c>
      <c r="C5690" s="249">
        <v>110.72357402563114</v>
      </c>
    </row>
    <row r="5691" spans="2:3" x14ac:dyDescent="0.75">
      <c r="B5691" s="250">
        <v>5628</v>
      </c>
      <c r="C5691" s="249">
        <v>136.56177734973966</v>
      </c>
    </row>
    <row r="5692" spans="2:3" x14ac:dyDescent="0.75">
      <c r="B5692" s="250">
        <v>5629</v>
      </c>
      <c r="C5692" s="249">
        <v>131.60425859522618</v>
      </c>
    </row>
    <row r="5693" spans="2:3" x14ac:dyDescent="0.75">
      <c r="B5693" s="250">
        <v>5630</v>
      </c>
      <c r="C5693" s="249">
        <v>115.20104527845048</v>
      </c>
    </row>
    <row r="5694" spans="2:3" x14ac:dyDescent="0.75">
      <c r="B5694" s="250">
        <v>5631</v>
      </c>
      <c r="C5694" s="249">
        <v>116.56854009644884</v>
      </c>
    </row>
    <row r="5695" spans="2:3" x14ac:dyDescent="0.75">
      <c r="B5695" s="250">
        <v>5632</v>
      </c>
      <c r="C5695" s="249">
        <v>117.26280010339926</v>
      </c>
    </row>
    <row r="5696" spans="2:3" x14ac:dyDescent="0.75">
      <c r="B5696" s="250">
        <v>5633</v>
      </c>
      <c r="C5696" s="249">
        <v>124.14380678928811</v>
      </c>
    </row>
    <row r="5697" spans="2:3" x14ac:dyDescent="0.75">
      <c r="B5697" s="250">
        <v>5634</v>
      </c>
      <c r="C5697" s="249">
        <v>139.36276799793552</v>
      </c>
    </row>
    <row r="5698" spans="2:3" x14ac:dyDescent="0.75">
      <c r="B5698" s="250">
        <v>5635</v>
      </c>
      <c r="C5698" s="249">
        <v>126.61195484253513</v>
      </c>
    </row>
    <row r="5699" spans="2:3" x14ac:dyDescent="0.75">
      <c r="B5699" s="250">
        <v>5636</v>
      </c>
      <c r="C5699" s="249">
        <v>130.49676670086933</v>
      </c>
    </row>
    <row r="5700" spans="2:3" x14ac:dyDescent="0.75">
      <c r="B5700" s="250">
        <v>5637</v>
      </c>
      <c r="C5700" s="249">
        <v>139.18465710305864</v>
      </c>
    </row>
    <row r="5701" spans="2:3" x14ac:dyDescent="0.75">
      <c r="B5701" s="250">
        <v>5638</v>
      </c>
      <c r="C5701" s="249">
        <v>127.45002719387293</v>
      </c>
    </row>
    <row r="5702" spans="2:3" x14ac:dyDescent="0.75">
      <c r="B5702" s="250">
        <v>5639</v>
      </c>
      <c r="C5702" s="249">
        <v>154.89822171421216</v>
      </c>
    </row>
    <row r="5703" spans="2:3" x14ac:dyDescent="0.75">
      <c r="B5703" s="250">
        <v>5640</v>
      </c>
      <c r="C5703" s="249">
        <v>110.83023268627477</v>
      </c>
    </row>
    <row r="5704" spans="2:3" x14ac:dyDescent="0.75">
      <c r="B5704" s="250">
        <v>5641</v>
      </c>
      <c r="C5704" s="249">
        <v>159.89372394260164</v>
      </c>
    </row>
    <row r="5705" spans="2:3" x14ac:dyDescent="0.75">
      <c r="B5705" s="250">
        <v>5642</v>
      </c>
      <c r="C5705" s="249">
        <v>106.93293619918416</v>
      </c>
    </row>
    <row r="5706" spans="2:3" x14ac:dyDescent="0.75">
      <c r="B5706" s="250">
        <v>5643</v>
      </c>
      <c r="C5706" s="249">
        <v>86.430669247433357</v>
      </c>
    </row>
    <row r="5707" spans="2:3" x14ac:dyDescent="0.75">
      <c r="B5707" s="250">
        <v>5644</v>
      </c>
      <c r="C5707" s="249">
        <v>141.87271368802294</v>
      </c>
    </row>
    <row r="5708" spans="2:3" x14ac:dyDescent="0.75">
      <c r="B5708" s="250">
        <v>5645</v>
      </c>
      <c r="C5708" s="249">
        <v>156.14283599537151</v>
      </c>
    </row>
    <row r="5709" spans="2:3" x14ac:dyDescent="0.75">
      <c r="B5709" s="250">
        <v>5646</v>
      </c>
      <c r="C5709" s="249">
        <v>103.35272490771028</v>
      </c>
    </row>
    <row r="5710" spans="2:3" x14ac:dyDescent="0.75">
      <c r="B5710" s="250">
        <v>5647</v>
      </c>
      <c r="C5710" s="249">
        <v>138.94898463645433</v>
      </c>
    </row>
    <row r="5711" spans="2:3" x14ac:dyDescent="0.75">
      <c r="B5711" s="250">
        <v>5648</v>
      </c>
      <c r="C5711" s="249">
        <v>183.10446571968617</v>
      </c>
    </row>
    <row r="5712" spans="2:3" x14ac:dyDescent="0.75">
      <c r="B5712" s="250">
        <v>5649</v>
      </c>
      <c r="C5712" s="249">
        <v>176.17698860481539</v>
      </c>
    </row>
    <row r="5713" spans="2:3" x14ac:dyDescent="0.75">
      <c r="B5713" s="250">
        <v>5650</v>
      </c>
      <c r="C5713" s="249">
        <v>106.63668599910831</v>
      </c>
    </row>
    <row r="5714" spans="2:3" x14ac:dyDescent="0.75">
      <c r="B5714" s="250">
        <v>5651</v>
      </c>
      <c r="C5714" s="249">
        <v>123.68733080478279</v>
      </c>
    </row>
    <row r="5715" spans="2:3" x14ac:dyDescent="0.75">
      <c r="B5715" s="250">
        <v>5652</v>
      </c>
      <c r="C5715" s="249">
        <v>104.88133329943707</v>
      </c>
    </row>
    <row r="5716" spans="2:3" x14ac:dyDescent="0.75">
      <c r="B5716" s="250">
        <v>5653</v>
      </c>
      <c r="C5716" s="249">
        <v>131.54117200635966</v>
      </c>
    </row>
    <row r="5717" spans="2:3" x14ac:dyDescent="0.75">
      <c r="B5717" s="250">
        <v>5654</v>
      </c>
      <c r="C5717" s="249">
        <v>81.74519376046652</v>
      </c>
    </row>
    <row r="5718" spans="2:3" x14ac:dyDescent="0.75">
      <c r="B5718" s="250">
        <v>5655</v>
      </c>
      <c r="C5718" s="249">
        <v>103.23012914397519</v>
      </c>
    </row>
    <row r="5719" spans="2:3" x14ac:dyDescent="0.75">
      <c r="B5719" s="250">
        <v>5656</v>
      </c>
      <c r="C5719" s="249">
        <v>67.638909799698922</v>
      </c>
    </row>
    <row r="5720" spans="2:3" x14ac:dyDescent="0.75">
      <c r="B5720" s="250">
        <v>5657</v>
      </c>
      <c r="C5720" s="249">
        <v>128.76288099532817</v>
      </c>
    </row>
    <row r="5721" spans="2:3" x14ac:dyDescent="0.75">
      <c r="B5721" s="250">
        <v>5658</v>
      </c>
      <c r="C5721" s="249">
        <v>78.688433444660603</v>
      </c>
    </row>
    <row r="5722" spans="2:3" x14ac:dyDescent="0.75">
      <c r="B5722" s="250">
        <v>5659</v>
      </c>
      <c r="C5722" s="249">
        <v>120.51645394673214</v>
      </c>
    </row>
    <row r="5723" spans="2:3" x14ac:dyDescent="0.75">
      <c r="B5723" s="250">
        <v>5660</v>
      </c>
      <c r="C5723" s="249">
        <v>106.56317474092202</v>
      </c>
    </row>
    <row r="5724" spans="2:3" x14ac:dyDescent="0.75">
      <c r="B5724" s="250">
        <v>5661</v>
      </c>
      <c r="C5724" s="249">
        <v>134.43639917151796</v>
      </c>
    </row>
    <row r="5725" spans="2:3" x14ac:dyDescent="0.75">
      <c r="B5725" s="250">
        <v>5662</v>
      </c>
      <c r="C5725" s="249">
        <v>102.90469858687257</v>
      </c>
    </row>
    <row r="5726" spans="2:3" x14ac:dyDescent="0.75">
      <c r="B5726" s="250">
        <v>5663</v>
      </c>
      <c r="C5726" s="249">
        <v>129.95092384096404</v>
      </c>
    </row>
    <row r="5727" spans="2:3" x14ac:dyDescent="0.75">
      <c r="B5727" s="250">
        <v>5664</v>
      </c>
      <c r="C5727" s="249">
        <v>137.66771869729087</v>
      </c>
    </row>
    <row r="5728" spans="2:3" x14ac:dyDescent="0.75">
      <c r="B5728" s="250">
        <v>5665</v>
      </c>
      <c r="C5728" s="249">
        <v>106.42057074286971</v>
      </c>
    </row>
    <row r="5729" spans="2:3" x14ac:dyDescent="0.75">
      <c r="B5729" s="250">
        <v>5666</v>
      </c>
      <c r="C5729" s="249">
        <v>114.87493404253358</v>
      </c>
    </row>
    <row r="5730" spans="2:3" x14ac:dyDescent="0.75">
      <c r="B5730" s="250">
        <v>5667</v>
      </c>
      <c r="C5730" s="249">
        <v>105.31066244446441</v>
      </c>
    </row>
    <row r="5731" spans="2:3" x14ac:dyDescent="0.75">
      <c r="B5731" s="250">
        <v>5668</v>
      </c>
      <c r="C5731" s="249">
        <v>122.57156246001205</v>
      </c>
    </row>
    <row r="5732" spans="2:3" x14ac:dyDescent="0.75">
      <c r="B5732" s="250">
        <v>5669</v>
      </c>
      <c r="C5732" s="249">
        <v>141.95140629585487</v>
      </c>
    </row>
    <row r="5733" spans="2:3" x14ac:dyDescent="0.75">
      <c r="B5733" s="250">
        <v>5670</v>
      </c>
      <c r="C5733" s="249">
        <v>142.93508944959217</v>
      </c>
    </row>
    <row r="5734" spans="2:3" x14ac:dyDescent="0.75">
      <c r="B5734" s="250">
        <v>5671</v>
      </c>
      <c r="C5734" s="249">
        <v>126.21246413562284</v>
      </c>
    </row>
    <row r="5735" spans="2:3" x14ac:dyDescent="0.75">
      <c r="B5735" s="250">
        <v>5672</v>
      </c>
      <c r="C5735" s="249">
        <v>150.15478581164172</v>
      </c>
    </row>
    <row r="5736" spans="2:3" x14ac:dyDescent="0.75">
      <c r="B5736" s="250">
        <v>5673</v>
      </c>
      <c r="C5736" s="249">
        <v>172.31756008195578</v>
      </c>
    </row>
    <row r="5737" spans="2:3" x14ac:dyDescent="0.75">
      <c r="B5737" s="250">
        <v>5674</v>
      </c>
      <c r="C5737" s="249">
        <v>147.39158596900876</v>
      </c>
    </row>
    <row r="5738" spans="2:3" x14ac:dyDescent="0.75">
      <c r="B5738" s="250">
        <v>5675</v>
      </c>
      <c r="C5738" s="249">
        <v>126.28811813952275</v>
      </c>
    </row>
    <row r="5739" spans="2:3" x14ac:dyDescent="0.75">
      <c r="B5739" s="250">
        <v>5676</v>
      </c>
      <c r="C5739" s="249">
        <v>180.78073647735053</v>
      </c>
    </row>
    <row r="5740" spans="2:3" x14ac:dyDescent="0.75">
      <c r="B5740" s="250">
        <v>5677</v>
      </c>
      <c r="C5740" s="249">
        <v>114.42091788159313</v>
      </c>
    </row>
    <row r="5741" spans="2:3" x14ac:dyDescent="0.75">
      <c r="B5741" s="250">
        <v>5678</v>
      </c>
      <c r="C5741" s="249">
        <v>169.90096576101791</v>
      </c>
    </row>
    <row r="5742" spans="2:3" x14ac:dyDescent="0.75">
      <c r="B5742" s="250">
        <v>5679</v>
      </c>
      <c r="C5742" s="249">
        <v>151.7097060779173</v>
      </c>
    </row>
    <row r="5743" spans="2:3" x14ac:dyDescent="0.75">
      <c r="B5743" s="250">
        <v>5680</v>
      </c>
      <c r="C5743" s="249">
        <v>105.72522153682925</v>
      </c>
    </row>
    <row r="5744" spans="2:3" x14ac:dyDescent="0.75">
      <c r="B5744" s="250">
        <v>5681</v>
      </c>
      <c r="C5744" s="249">
        <v>122.21823807597406</v>
      </c>
    </row>
    <row r="5745" spans="2:3" x14ac:dyDescent="0.75">
      <c r="B5745" s="250">
        <v>5682</v>
      </c>
      <c r="C5745" s="249">
        <v>110.51260422647692</v>
      </c>
    </row>
    <row r="5746" spans="2:3" x14ac:dyDescent="0.75">
      <c r="B5746" s="250">
        <v>5683</v>
      </c>
      <c r="C5746" s="249">
        <v>101.30547275779999</v>
      </c>
    </row>
    <row r="5747" spans="2:3" x14ac:dyDescent="0.75">
      <c r="B5747" s="250">
        <v>5684</v>
      </c>
      <c r="C5747" s="249">
        <v>98.855290236983464</v>
      </c>
    </row>
    <row r="5748" spans="2:3" x14ac:dyDescent="0.75">
      <c r="B5748" s="250">
        <v>5685</v>
      </c>
      <c r="C5748" s="249">
        <v>141.39014017050465</v>
      </c>
    </row>
    <row r="5749" spans="2:3" x14ac:dyDescent="0.75">
      <c r="B5749" s="250">
        <v>5686</v>
      </c>
      <c r="C5749" s="249">
        <v>147.13453461249765</v>
      </c>
    </row>
    <row r="5750" spans="2:3" x14ac:dyDescent="0.75">
      <c r="B5750" s="250">
        <v>5687</v>
      </c>
      <c r="C5750" s="249">
        <v>86.1301673464271</v>
      </c>
    </row>
    <row r="5751" spans="2:3" x14ac:dyDescent="0.75">
      <c r="B5751" s="250">
        <v>5688</v>
      </c>
      <c r="C5751" s="249">
        <v>85.883174603572471</v>
      </c>
    </row>
    <row r="5752" spans="2:3" x14ac:dyDescent="0.75">
      <c r="B5752" s="250">
        <v>5689</v>
      </c>
      <c r="C5752" s="249">
        <v>144.37783493013995</v>
      </c>
    </row>
    <row r="5753" spans="2:3" x14ac:dyDescent="0.75">
      <c r="B5753" s="250">
        <v>5690</v>
      </c>
      <c r="C5753" s="249">
        <v>108.05545997022449</v>
      </c>
    </row>
    <row r="5754" spans="2:3" x14ac:dyDescent="0.75">
      <c r="B5754" s="250">
        <v>5691</v>
      </c>
      <c r="C5754" s="249">
        <v>109.41392914154919</v>
      </c>
    </row>
    <row r="5755" spans="2:3" x14ac:dyDescent="0.75">
      <c r="B5755" s="250">
        <v>5692</v>
      </c>
      <c r="C5755" s="249">
        <v>111.07172526823778</v>
      </c>
    </row>
    <row r="5756" spans="2:3" x14ac:dyDescent="0.75">
      <c r="B5756" s="250">
        <v>5693</v>
      </c>
      <c r="C5756" s="249">
        <v>127.0217953772552</v>
      </c>
    </row>
    <row r="5757" spans="2:3" x14ac:dyDescent="0.75">
      <c r="B5757" s="250">
        <v>5694</v>
      </c>
      <c r="C5757" s="249">
        <v>116.73549765765759</v>
      </c>
    </row>
    <row r="5758" spans="2:3" x14ac:dyDescent="0.75">
      <c r="B5758" s="250">
        <v>5695</v>
      </c>
      <c r="C5758" s="249">
        <v>86.540531043501034</v>
      </c>
    </row>
    <row r="5759" spans="2:3" x14ac:dyDescent="0.75">
      <c r="B5759" s="250">
        <v>5696</v>
      </c>
      <c r="C5759" s="249">
        <v>85.385877031093088</v>
      </c>
    </row>
    <row r="5760" spans="2:3" x14ac:dyDescent="0.75">
      <c r="B5760" s="250">
        <v>5697</v>
      </c>
      <c r="C5760" s="249">
        <v>104.02240288017221</v>
      </c>
    </row>
    <row r="5761" spans="2:3" x14ac:dyDescent="0.75">
      <c r="B5761" s="250">
        <v>5698</v>
      </c>
      <c r="C5761" s="249">
        <v>116.83043736979388</v>
      </c>
    </row>
    <row r="5762" spans="2:3" x14ac:dyDescent="0.75">
      <c r="B5762" s="250">
        <v>5699</v>
      </c>
      <c r="C5762" s="249">
        <v>84.872694287678172</v>
      </c>
    </row>
    <row r="5763" spans="2:3" x14ac:dyDescent="0.75">
      <c r="B5763" s="250">
        <v>5700</v>
      </c>
      <c r="C5763" s="249">
        <v>98.234608352587173</v>
      </c>
    </row>
    <row r="5764" spans="2:3" x14ac:dyDescent="0.75">
      <c r="B5764" s="250">
        <v>5701</v>
      </c>
      <c r="C5764" s="249">
        <v>82.811377731528609</v>
      </c>
    </row>
    <row r="5765" spans="2:3" x14ac:dyDescent="0.75">
      <c r="B5765" s="250">
        <v>5702</v>
      </c>
      <c r="C5765" s="249">
        <v>113.25845620418498</v>
      </c>
    </row>
    <row r="5766" spans="2:3" x14ac:dyDescent="0.75">
      <c r="B5766" s="250">
        <v>5703</v>
      </c>
      <c r="C5766" s="249">
        <v>152.34516415010944</v>
      </c>
    </row>
    <row r="5767" spans="2:3" x14ac:dyDescent="0.75">
      <c r="B5767" s="250">
        <v>5704</v>
      </c>
      <c r="C5767" s="249">
        <v>114.23453420545958</v>
      </c>
    </row>
    <row r="5768" spans="2:3" x14ac:dyDescent="0.75">
      <c r="B5768" s="250">
        <v>5705</v>
      </c>
      <c r="C5768" s="249">
        <v>139.4936852529591</v>
      </c>
    </row>
    <row r="5769" spans="2:3" x14ac:dyDescent="0.75">
      <c r="B5769" s="250">
        <v>5706</v>
      </c>
      <c r="C5769" s="249">
        <v>193.929954055091</v>
      </c>
    </row>
    <row r="5770" spans="2:3" x14ac:dyDescent="0.75">
      <c r="B5770" s="250">
        <v>5707</v>
      </c>
      <c r="C5770" s="249">
        <v>138.63567693880367</v>
      </c>
    </row>
    <row r="5771" spans="2:3" x14ac:dyDescent="0.75">
      <c r="B5771" s="250">
        <v>5708</v>
      </c>
      <c r="C5771" s="249">
        <v>141.30188145769441</v>
      </c>
    </row>
    <row r="5772" spans="2:3" x14ac:dyDescent="0.75">
      <c r="B5772" s="250">
        <v>5709</v>
      </c>
      <c r="C5772" s="249">
        <v>151.14177656153774</v>
      </c>
    </row>
    <row r="5773" spans="2:3" x14ac:dyDescent="0.75">
      <c r="B5773" s="250">
        <v>5710</v>
      </c>
      <c r="C5773" s="249">
        <v>120.07307197281978</v>
      </c>
    </row>
    <row r="5774" spans="2:3" x14ac:dyDescent="0.75">
      <c r="B5774" s="250">
        <v>5711</v>
      </c>
      <c r="C5774" s="249">
        <v>113.81446060000309</v>
      </c>
    </row>
    <row r="5775" spans="2:3" x14ac:dyDescent="0.75">
      <c r="B5775" s="250">
        <v>5712</v>
      </c>
      <c r="C5775" s="249">
        <v>111.77055272937409</v>
      </c>
    </row>
    <row r="5776" spans="2:3" x14ac:dyDescent="0.75">
      <c r="B5776" s="250">
        <v>5713</v>
      </c>
      <c r="C5776" s="249">
        <v>147.62889824510967</v>
      </c>
    </row>
    <row r="5777" spans="2:3" x14ac:dyDescent="0.75">
      <c r="B5777" s="250">
        <v>5714</v>
      </c>
      <c r="C5777" s="249">
        <v>136.2803702323001</v>
      </c>
    </row>
    <row r="5778" spans="2:3" x14ac:dyDescent="0.75">
      <c r="B5778" s="250">
        <v>5715</v>
      </c>
      <c r="C5778" s="249">
        <v>115.70738299617109</v>
      </c>
    </row>
    <row r="5779" spans="2:3" x14ac:dyDescent="0.75">
      <c r="B5779" s="250">
        <v>5716</v>
      </c>
      <c r="C5779" s="249">
        <v>94.573211955927405</v>
      </c>
    </row>
    <row r="5780" spans="2:3" x14ac:dyDescent="0.75">
      <c r="B5780" s="250">
        <v>5717</v>
      </c>
      <c r="C5780" s="249">
        <v>66.58887511716668</v>
      </c>
    </row>
    <row r="5781" spans="2:3" x14ac:dyDescent="0.75">
      <c r="B5781" s="250">
        <v>5718</v>
      </c>
      <c r="C5781" s="249">
        <v>142.45586171361651</v>
      </c>
    </row>
    <row r="5782" spans="2:3" x14ac:dyDescent="0.75">
      <c r="B5782" s="250">
        <v>5719</v>
      </c>
      <c r="C5782" s="249">
        <v>77.954863189675876</v>
      </c>
    </row>
    <row r="5783" spans="2:3" x14ac:dyDescent="0.75">
      <c r="B5783" s="250">
        <v>5720</v>
      </c>
      <c r="C5783" s="249">
        <v>103.361339058845</v>
      </c>
    </row>
    <row r="5784" spans="2:3" x14ac:dyDescent="0.75">
      <c r="B5784" s="250">
        <v>5721</v>
      </c>
      <c r="C5784" s="249">
        <v>72.314994498462298</v>
      </c>
    </row>
    <row r="5785" spans="2:3" x14ac:dyDescent="0.75">
      <c r="B5785" s="250">
        <v>5722</v>
      </c>
      <c r="C5785" s="249">
        <v>127.02300551277344</v>
      </c>
    </row>
    <row r="5786" spans="2:3" x14ac:dyDescent="0.75">
      <c r="B5786" s="250">
        <v>5723</v>
      </c>
      <c r="C5786" s="249">
        <v>93.527524619185826</v>
      </c>
    </row>
    <row r="5787" spans="2:3" x14ac:dyDescent="0.75">
      <c r="B5787" s="250">
        <v>5724</v>
      </c>
      <c r="C5787" s="249">
        <v>116.78880265556288</v>
      </c>
    </row>
    <row r="5788" spans="2:3" x14ac:dyDescent="0.75">
      <c r="B5788" s="250">
        <v>5725</v>
      </c>
      <c r="C5788" s="249">
        <v>102.74317859896304</v>
      </c>
    </row>
    <row r="5789" spans="2:3" x14ac:dyDescent="0.75">
      <c r="B5789" s="250">
        <v>5726</v>
      </c>
      <c r="C5789" s="249">
        <v>107.87842066019094</v>
      </c>
    </row>
    <row r="5790" spans="2:3" x14ac:dyDescent="0.75">
      <c r="B5790" s="250">
        <v>5727</v>
      </c>
      <c r="C5790" s="249">
        <v>106.90033349556141</v>
      </c>
    </row>
    <row r="5791" spans="2:3" x14ac:dyDescent="0.75">
      <c r="B5791" s="250">
        <v>5728</v>
      </c>
      <c r="C5791" s="249">
        <v>108.05247527595093</v>
      </c>
    </row>
    <row r="5792" spans="2:3" x14ac:dyDescent="0.75">
      <c r="B5792" s="250">
        <v>5729</v>
      </c>
      <c r="C5792" s="249">
        <v>153.77953081532232</v>
      </c>
    </row>
    <row r="5793" spans="2:3" x14ac:dyDescent="0.75">
      <c r="B5793" s="250">
        <v>5730</v>
      </c>
      <c r="C5793" s="249">
        <v>114.64205893042647</v>
      </c>
    </row>
    <row r="5794" spans="2:3" x14ac:dyDescent="0.75">
      <c r="B5794" s="250">
        <v>5731</v>
      </c>
      <c r="C5794" s="249">
        <v>113.45798735853089</v>
      </c>
    </row>
    <row r="5795" spans="2:3" x14ac:dyDescent="0.75">
      <c r="B5795" s="250">
        <v>5732</v>
      </c>
      <c r="C5795" s="249">
        <v>111.86647276086124</v>
      </c>
    </row>
    <row r="5796" spans="2:3" x14ac:dyDescent="0.75">
      <c r="B5796" s="250">
        <v>5733</v>
      </c>
      <c r="C5796" s="249">
        <v>100.85299841458414</v>
      </c>
    </row>
    <row r="5797" spans="2:3" x14ac:dyDescent="0.75">
      <c r="B5797" s="250">
        <v>5734</v>
      </c>
      <c r="C5797" s="249">
        <v>109.57422864753254</v>
      </c>
    </row>
    <row r="5798" spans="2:3" x14ac:dyDescent="0.75">
      <c r="B5798" s="250">
        <v>5735</v>
      </c>
      <c r="C5798" s="249">
        <v>158.69137523659245</v>
      </c>
    </row>
    <row r="5799" spans="2:3" x14ac:dyDescent="0.75">
      <c r="B5799" s="250">
        <v>5736</v>
      </c>
      <c r="C5799" s="249">
        <v>151.04471049834677</v>
      </c>
    </row>
    <row r="5800" spans="2:3" x14ac:dyDescent="0.75">
      <c r="B5800" s="250">
        <v>5737</v>
      </c>
      <c r="C5800" s="249">
        <v>132.95978208682476</v>
      </c>
    </row>
    <row r="5801" spans="2:3" x14ac:dyDescent="0.75">
      <c r="B5801" s="250">
        <v>5738</v>
      </c>
      <c r="C5801" s="249">
        <v>140.14943351205355</v>
      </c>
    </row>
    <row r="5802" spans="2:3" x14ac:dyDescent="0.75">
      <c r="B5802" s="250">
        <v>5739</v>
      </c>
      <c r="C5802" s="249">
        <v>107.14939196519208</v>
      </c>
    </row>
    <row r="5803" spans="2:3" x14ac:dyDescent="0.75">
      <c r="B5803" s="250">
        <v>5740</v>
      </c>
      <c r="C5803" s="249">
        <v>88.098527436265854</v>
      </c>
    </row>
    <row r="5804" spans="2:3" x14ac:dyDescent="0.75">
      <c r="B5804" s="250">
        <v>5741</v>
      </c>
      <c r="C5804" s="249">
        <v>121.40695847927267</v>
      </c>
    </row>
    <row r="5805" spans="2:3" x14ac:dyDescent="0.75">
      <c r="B5805" s="250">
        <v>5742</v>
      </c>
      <c r="C5805" s="249">
        <v>146.90140883440358</v>
      </c>
    </row>
    <row r="5806" spans="2:3" x14ac:dyDescent="0.75">
      <c r="B5806" s="250">
        <v>5743</v>
      </c>
      <c r="C5806" s="249">
        <v>132.90047964617483</v>
      </c>
    </row>
    <row r="5807" spans="2:3" x14ac:dyDescent="0.75">
      <c r="B5807" s="250">
        <v>5744</v>
      </c>
      <c r="C5807" s="249">
        <v>112.77781897373717</v>
      </c>
    </row>
    <row r="5808" spans="2:3" x14ac:dyDescent="0.75">
      <c r="B5808" s="250">
        <v>5745</v>
      </c>
      <c r="C5808" s="249">
        <v>90.28426343012849</v>
      </c>
    </row>
    <row r="5809" spans="2:3" x14ac:dyDescent="0.75">
      <c r="B5809" s="250">
        <v>5746</v>
      </c>
      <c r="C5809" s="249">
        <v>124.4562076261365</v>
      </c>
    </row>
    <row r="5810" spans="2:3" x14ac:dyDescent="0.75">
      <c r="B5810" s="250">
        <v>5747</v>
      </c>
      <c r="C5810" s="249">
        <v>90.519055418670703</v>
      </c>
    </row>
    <row r="5811" spans="2:3" x14ac:dyDescent="0.75">
      <c r="B5811" s="250">
        <v>5748</v>
      </c>
      <c r="C5811" s="249">
        <v>148.58927483185545</v>
      </c>
    </row>
    <row r="5812" spans="2:3" x14ac:dyDescent="0.75">
      <c r="B5812" s="250">
        <v>5749</v>
      </c>
      <c r="C5812" s="249">
        <v>117.13452931785325</v>
      </c>
    </row>
    <row r="5813" spans="2:3" x14ac:dyDescent="0.75">
      <c r="B5813" s="250">
        <v>5750</v>
      </c>
      <c r="C5813" s="249">
        <v>116.6088177667344</v>
      </c>
    </row>
    <row r="5814" spans="2:3" x14ac:dyDescent="0.75">
      <c r="B5814" s="250">
        <v>5751</v>
      </c>
      <c r="C5814" s="249">
        <v>108.77006304356792</v>
      </c>
    </row>
    <row r="5815" spans="2:3" x14ac:dyDescent="0.75">
      <c r="B5815" s="250">
        <v>5752</v>
      </c>
      <c r="C5815" s="249">
        <v>125.65021401431358</v>
      </c>
    </row>
    <row r="5816" spans="2:3" x14ac:dyDescent="0.75">
      <c r="B5816" s="250">
        <v>5753</v>
      </c>
      <c r="C5816" s="249">
        <v>142.5325766750129</v>
      </c>
    </row>
    <row r="5817" spans="2:3" x14ac:dyDescent="0.75">
      <c r="B5817" s="250">
        <v>5754</v>
      </c>
      <c r="C5817" s="249">
        <v>118.14070151254292</v>
      </c>
    </row>
    <row r="5818" spans="2:3" x14ac:dyDescent="0.75">
      <c r="B5818" s="250">
        <v>5755</v>
      </c>
      <c r="C5818" s="249">
        <v>98.420823740811386</v>
      </c>
    </row>
    <row r="5819" spans="2:3" x14ac:dyDescent="0.75">
      <c r="B5819" s="250">
        <v>5756</v>
      </c>
      <c r="C5819" s="249">
        <v>101.66328008605137</v>
      </c>
    </row>
    <row r="5820" spans="2:3" x14ac:dyDescent="0.75">
      <c r="B5820" s="250">
        <v>5757</v>
      </c>
      <c r="C5820" s="249">
        <v>139.6435787220893</v>
      </c>
    </row>
    <row r="5821" spans="2:3" x14ac:dyDescent="0.75">
      <c r="B5821" s="250">
        <v>5758</v>
      </c>
      <c r="C5821" s="249">
        <v>140.28065973984687</v>
      </c>
    </row>
    <row r="5822" spans="2:3" x14ac:dyDescent="0.75">
      <c r="B5822" s="250">
        <v>5759</v>
      </c>
      <c r="C5822" s="249">
        <v>87.181281771458416</v>
      </c>
    </row>
    <row r="5823" spans="2:3" x14ac:dyDescent="0.75">
      <c r="B5823" s="250">
        <v>5760</v>
      </c>
      <c r="C5823" s="249">
        <v>118.53324990128527</v>
      </c>
    </row>
    <row r="5824" spans="2:3" x14ac:dyDescent="0.75">
      <c r="B5824" s="250">
        <v>5761</v>
      </c>
      <c r="C5824" s="249">
        <v>83.727954916588828</v>
      </c>
    </row>
    <row r="5825" spans="2:3" x14ac:dyDescent="0.75">
      <c r="B5825" s="250">
        <v>5762</v>
      </c>
      <c r="C5825" s="249">
        <v>100.8013660875569</v>
      </c>
    </row>
    <row r="5826" spans="2:3" x14ac:dyDescent="0.75">
      <c r="B5826" s="250">
        <v>5763</v>
      </c>
      <c r="C5826" s="249">
        <v>132.81064952379583</v>
      </c>
    </row>
    <row r="5827" spans="2:3" x14ac:dyDescent="0.75">
      <c r="B5827" s="250">
        <v>5764</v>
      </c>
      <c r="C5827" s="249">
        <v>118.23615949557913</v>
      </c>
    </row>
    <row r="5828" spans="2:3" x14ac:dyDescent="0.75">
      <c r="B5828" s="250">
        <v>5765</v>
      </c>
      <c r="C5828" s="249">
        <v>146.16843281703601</v>
      </c>
    </row>
    <row r="5829" spans="2:3" x14ac:dyDescent="0.75">
      <c r="B5829" s="250">
        <v>5766</v>
      </c>
      <c r="C5829" s="249">
        <v>126.4832910797715</v>
      </c>
    </row>
    <row r="5830" spans="2:3" x14ac:dyDescent="0.75">
      <c r="B5830" s="250">
        <v>5767</v>
      </c>
      <c r="C5830" s="249">
        <v>126.73700905379577</v>
      </c>
    </row>
    <row r="5831" spans="2:3" x14ac:dyDescent="0.75">
      <c r="B5831" s="250">
        <v>5768</v>
      </c>
      <c r="C5831" s="249">
        <v>132.50786411416161</v>
      </c>
    </row>
    <row r="5832" spans="2:3" x14ac:dyDescent="0.75">
      <c r="B5832" s="250">
        <v>5769</v>
      </c>
      <c r="C5832" s="249">
        <v>127.48450813863322</v>
      </c>
    </row>
    <row r="5833" spans="2:3" x14ac:dyDescent="0.75">
      <c r="B5833" s="250">
        <v>5770</v>
      </c>
      <c r="C5833" s="249">
        <v>124.19620638028925</v>
      </c>
    </row>
    <row r="5834" spans="2:3" x14ac:dyDescent="0.75">
      <c r="B5834" s="250">
        <v>5771</v>
      </c>
      <c r="C5834" s="249">
        <v>81.326326299452035</v>
      </c>
    </row>
    <row r="5835" spans="2:3" x14ac:dyDescent="0.75">
      <c r="B5835" s="250">
        <v>5772</v>
      </c>
      <c r="C5835" s="249">
        <v>106.28244935914648</v>
      </c>
    </row>
    <row r="5836" spans="2:3" x14ac:dyDescent="0.75">
      <c r="B5836" s="250">
        <v>5773</v>
      </c>
      <c r="C5836" s="249">
        <v>102.02438622762332</v>
      </c>
    </row>
    <row r="5837" spans="2:3" x14ac:dyDescent="0.75">
      <c r="B5837" s="250">
        <v>5774</v>
      </c>
      <c r="C5837" s="249">
        <v>137.1073236323661</v>
      </c>
    </row>
    <row r="5838" spans="2:3" x14ac:dyDescent="0.75">
      <c r="B5838" s="250">
        <v>5775</v>
      </c>
      <c r="C5838" s="249">
        <v>144.47947233536433</v>
      </c>
    </row>
    <row r="5839" spans="2:3" x14ac:dyDescent="0.75">
      <c r="B5839" s="250">
        <v>5776</v>
      </c>
      <c r="C5839" s="249">
        <v>144.24796646282323</v>
      </c>
    </row>
    <row r="5840" spans="2:3" x14ac:dyDescent="0.75">
      <c r="B5840" s="250">
        <v>5777</v>
      </c>
      <c r="C5840" s="249">
        <v>121.32018966107894</v>
      </c>
    </row>
    <row r="5841" spans="2:3" x14ac:dyDescent="0.75">
      <c r="B5841" s="250">
        <v>5778</v>
      </c>
      <c r="C5841" s="249">
        <v>79.224770384549018</v>
      </c>
    </row>
    <row r="5842" spans="2:3" x14ac:dyDescent="0.75">
      <c r="B5842" s="250">
        <v>5779</v>
      </c>
      <c r="C5842" s="249">
        <v>90.760284365592753</v>
      </c>
    </row>
    <row r="5843" spans="2:3" x14ac:dyDescent="0.75">
      <c r="B5843" s="250">
        <v>5780</v>
      </c>
      <c r="C5843" s="249">
        <v>140.30775234933117</v>
      </c>
    </row>
    <row r="5844" spans="2:3" x14ac:dyDescent="0.75">
      <c r="B5844" s="250">
        <v>5781</v>
      </c>
      <c r="C5844" s="249">
        <v>119.94850810052208</v>
      </c>
    </row>
    <row r="5845" spans="2:3" x14ac:dyDescent="0.75">
      <c r="B5845" s="250">
        <v>5782</v>
      </c>
      <c r="C5845" s="249">
        <v>105.95484954954836</v>
      </c>
    </row>
    <row r="5846" spans="2:3" x14ac:dyDescent="0.75">
      <c r="B5846" s="250">
        <v>5783</v>
      </c>
      <c r="C5846" s="249">
        <v>117.91695326279169</v>
      </c>
    </row>
    <row r="5847" spans="2:3" x14ac:dyDescent="0.75">
      <c r="B5847" s="250">
        <v>5784</v>
      </c>
      <c r="C5847" s="249">
        <v>115.13745482819012</v>
      </c>
    </row>
    <row r="5848" spans="2:3" x14ac:dyDescent="0.75">
      <c r="B5848" s="250">
        <v>5785</v>
      </c>
      <c r="C5848" s="249">
        <v>126.70043449570414</v>
      </c>
    </row>
    <row r="5849" spans="2:3" x14ac:dyDescent="0.75">
      <c r="B5849" s="250">
        <v>5786</v>
      </c>
      <c r="C5849" s="249">
        <v>108.66880723127758</v>
      </c>
    </row>
    <row r="5850" spans="2:3" x14ac:dyDescent="0.75">
      <c r="B5850" s="250">
        <v>5787</v>
      </c>
      <c r="C5850" s="249">
        <v>147.06323212395142</v>
      </c>
    </row>
    <row r="5851" spans="2:3" x14ac:dyDescent="0.75">
      <c r="B5851" s="250">
        <v>5788</v>
      </c>
      <c r="C5851" s="249">
        <v>107.01565356278977</v>
      </c>
    </row>
    <row r="5852" spans="2:3" x14ac:dyDescent="0.75">
      <c r="B5852" s="250">
        <v>5789</v>
      </c>
      <c r="C5852" s="249">
        <v>107.69816212328669</v>
      </c>
    </row>
    <row r="5853" spans="2:3" x14ac:dyDescent="0.75">
      <c r="B5853" s="250">
        <v>5790</v>
      </c>
      <c r="C5853" s="249">
        <v>113.29833994271996</v>
      </c>
    </row>
    <row r="5854" spans="2:3" x14ac:dyDescent="0.75">
      <c r="B5854" s="250">
        <v>5791</v>
      </c>
      <c r="C5854" s="249">
        <v>114.74033051439567</v>
      </c>
    </row>
    <row r="5855" spans="2:3" x14ac:dyDescent="0.75">
      <c r="B5855" s="250">
        <v>5792</v>
      </c>
      <c r="C5855" s="249">
        <v>118.85265242580827</v>
      </c>
    </row>
    <row r="5856" spans="2:3" x14ac:dyDescent="0.75">
      <c r="B5856" s="250">
        <v>5793</v>
      </c>
      <c r="C5856" s="249">
        <v>99.904936808106612</v>
      </c>
    </row>
    <row r="5857" spans="2:3" x14ac:dyDescent="0.75">
      <c r="B5857" s="250">
        <v>5794</v>
      </c>
      <c r="C5857" s="249">
        <v>81.670704971373141</v>
      </c>
    </row>
    <row r="5858" spans="2:3" x14ac:dyDescent="0.75">
      <c r="B5858" s="250">
        <v>5795</v>
      </c>
      <c r="C5858" s="249">
        <v>120.76560489696136</v>
      </c>
    </row>
    <row r="5859" spans="2:3" x14ac:dyDescent="0.75">
      <c r="B5859" s="250">
        <v>5796</v>
      </c>
      <c r="C5859" s="249">
        <v>92.975016325797696</v>
      </c>
    </row>
    <row r="5860" spans="2:3" x14ac:dyDescent="0.75">
      <c r="B5860" s="250">
        <v>5797</v>
      </c>
      <c r="C5860" s="249">
        <v>122.77592586028058</v>
      </c>
    </row>
    <row r="5861" spans="2:3" x14ac:dyDescent="0.75">
      <c r="B5861" s="250">
        <v>5798</v>
      </c>
      <c r="C5861" s="249">
        <v>103.55154128292969</v>
      </c>
    </row>
    <row r="5862" spans="2:3" x14ac:dyDescent="0.75">
      <c r="B5862" s="250">
        <v>5799</v>
      </c>
      <c r="C5862" s="249">
        <v>145.53576660031271</v>
      </c>
    </row>
    <row r="5863" spans="2:3" x14ac:dyDescent="0.75">
      <c r="B5863" s="250">
        <v>5800</v>
      </c>
      <c r="C5863" s="249">
        <v>135.16843713119889</v>
      </c>
    </row>
    <row r="5864" spans="2:3" x14ac:dyDescent="0.75">
      <c r="B5864" s="250">
        <v>5801</v>
      </c>
      <c r="C5864" s="249">
        <v>111.53154382967217</v>
      </c>
    </row>
    <row r="5865" spans="2:3" x14ac:dyDescent="0.75">
      <c r="B5865" s="250">
        <v>5802</v>
      </c>
      <c r="C5865" s="249">
        <v>51.166999856521414</v>
      </c>
    </row>
    <row r="5866" spans="2:3" x14ac:dyDescent="0.75">
      <c r="B5866" s="250">
        <v>5803</v>
      </c>
      <c r="C5866" s="249">
        <v>114.36051494769707</v>
      </c>
    </row>
    <row r="5867" spans="2:3" x14ac:dyDescent="0.75">
      <c r="B5867" s="250">
        <v>5804</v>
      </c>
      <c r="C5867" s="249">
        <v>120.04518490835561</v>
      </c>
    </row>
    <row r="5868" spans="2:3" x14ac:dyDescent="0.75">
      <c r="B5868" s="250">
        <v>5805</v>
      </c>
      <c r="C5868" s="249">
        <v>82.916290783663953</v>
      </c>
    </row>
    <row r="5869" spans="2:3" x14ac:dyDescent="0.75">
      <c r="B5869" s="250">
        <v>5806</v>
      </c>
      <c r="C5869" s="249">
        <v>176.65865189416203</v>
      </c>
    </row>
    <row r="5870" spans="2:3" x14ac:dyDescent="0.75">
      <c r="B5870" s="250">
        <v>5807</v>
      </c>
      <c r="C5870" s="249">
        <v>54.578721589414073</v>
      </c>
    </row>
    <row r="5871" spans="2:3" x14ac:dyDescent="0.75">
      <c r="B5871" s="250">
        <v>5808</v>
      </c>
      <c r="C5871" s="249">
        <v>119.36497613985027</v>
      </c>
    </row>
    <row r="5872" spans="2:3" x14ac:dyDescent="0.75">
      <c r="B5872" s="250">
        <v>5809</v>
      </c>
      <c r="C5872" s="249">
        <v>138.56776619301596</v>
      </c>
    </row>
    <row r="5873" spans="2:3" x14ac:dyDescent="0.75">
      <c r="B5873" s="250">
        <v>5810</v>
      </c>
      <c r="C5873" s="249">
        <v>106.94936204571188</v>
      </c>
    </row>
    <row r="5874" spans="2:3" x14ac:dyDescent="0.75">
      <c r="B5874" s="250">
        <v>5811</v>
      </c>
      <c r="C5874" s="249">
        <v>142.46537654895971</v>
      </c>
    </row>
    <row r="5875" spans="2:3" x14ac:dyDescent="0.75">
      <c r="B5875" s="250">
        <v>5812</v>
      </c>
      <c r="C5875" s="249">
        <v>142.51677208026391</v>
      </c>
    </row>
    <row r="5876" spans="2:3" x14ac:dyDescent="0.75">
      <c r="B5876" s="250">
        <v>5813</v>
      </c>
      <c r="C5876" s="249">
        <v>78.792820705855974</v>
      </c>
    </row>
    <row r="5877" spans="2:3" x14ac:dyDescent="0.75">
      <c r="B5877" s="250">
        <v>5814</v>
      </c>
      <c r="C5877" s="249">
        <v>126.25843648327766</v>
      </c>
    </row>
    <row r="5878" spans="2:3" x14ac:dyDescent="0.75">
      <c r="B5878" s="250">
        <v>5815</v>
      </c>
      <c r="C5878" s="249">
        <v>146.53342538546437</v>
      </c>
    </row>
    <row r="5879" spans="2:3" x14ac:dyDescent="0.75">
      <c r="B5879" s="250">
        <v>5816</v>
      </c>
      <c r="C5879" s="249">
        <v>131.85336493134727</v>
      </c>
    </row>
    <row r="5880" spans="2:3" x14ac:dyDescent="0.75">
      <c r="B5880" s="250">
        <v>5817</v>
      </c>
      <c r="C5880" s="249">
        <v>124.15282333006044</v>
      </c>
    </row>
    <row r="5881" spans="2:3" x14ac:dyDescent="0.75">
      <c r="B5881" s="250">
        <v>5818</v>
      </c>
      <c r="C5881" s="249">
        <v>111.13454784292647</v>
      </c>
    </row>
    <row r="5882" spans="2:3" x14ac:dyDescent="0.75">
      <c r="B5882" s="250">
        <v>5819</v>
      </c>
      <c r="C5882" s="249">
        <v>134.99595287505471</v>
      </c>
    </row>
    <row r="5883" spans="2:3" x14ac:dyDescent="0.75">
      <c r="B5883" s="250">
        <v>5820</v>
      </c>
      <c r="C5883" s="249">
        <v>151.29398778441578</v>
      </c>
    </row>
    <row r="5884" spans="2:3" x14ac:dyDescent="0.75">
      <c r="B5884" s="250">
        <v>5821</v>
      </c>
      <c r="C5884" s="249">
        <v>116.07598491537073</v>
      </c>
    </row>
    <row r="5885" spans="2:3" x14ac:dyDescent="0.75">
      <c r="B5885" s="250">
        <v>5822</v>
      </c>
      <c r="C5885" s="249">
        <v>155.12814819610878</v>
      </c>
    </row>
    <row r="5886" spans="2:3" x14ac:dyDescent="0.75">
      <c r="B5886" s="250">
        <v>5823</v>
      </c>
      <c r="C5886" s="249">
        <v>81.468910601128229</v>
      </c>
    </row>
    <row r="5887" spans="2:3" x14ac:dyDescent="0.75">
      <c r="B5887" s="250">
        <v>5824</v>
      </c>
      <c r="C5887" s="249">
        <v>41.871053814779529</v>
      </c>
    </row>
    <row r="5888" spans="2:3" x14ac:dyDescent="0.75">
      <c r="B5888" s="250">
        <v>5825</v>
      </c>
      <c r="C5888" s="249">
        <v>130.51175285214049</v>
      </c>
    </row>
    <row r="5889" spans="2:3" x14ac:dyDescent="0.75">
      <c r="B5889" s="250">
        <v>5826</v>
      </c>
      <c r="C5889" s="249">
        <v>138.05646195910705</v>
      </c>
    </row>
    <row r="5890" spans="2:3" x14ac:dyDescent="0.75">
      <c r="B5890" s="250">
        <v>5827</v>
      </c>
      <c r="C5890" s="249">
        <v>148.76827957562264</v>
      </c>
    </row>
    <row r="5891" spans="2:3" x14ac:dyDescent="0.75">
      <c r="B5891" s="250">
        <v>5828</v>
      </c>
      <c r="C5891" s="249">
        <v>99.260684742061287</v>
      </c>
    </row>
    <row r="5892" spans="2:3" x14ac:dyDescent="0.75">
      <c r="B5892" s="250">
        <v>5829</v>
      </c>
      <c r="C5892" s="249">
        <v>136.28193915141139</v>
      </c>
    </row>
    <row r="5893" spans="2:3" x14ac:dyDescent="0.75">
      <c r="B5893" s="250">
        <v>5830</v>
      </c>
      <c r="C5893" s="249">
        <v>154.48086452659052</v>
      </c>
    </row>
    <row r="5894" spans="2:3" x14ac:dyDescent="0.75">
      <c r="B5894" s="250">
        <v>5831</v>
      </c>
      <c r="C5894" s="249">
        <v>150.62674933700168</v>
      </c>
    </row>
    <row r="5895" spans="2:3" x14ac:dyDescent="0.75">
      <c r="B5895" s="250">
        <v>5832</v>
      </c>
      <c r="C5895" s="249">
        <v>100.8779524007989</v>
      </c>
    </row>
    <row r="5896" spans="2:3" x14ac:dyDescent="0.75">
      <c r="B5896" s="250">
        <v>5833</v>
      </c>
      <c r="C5896" s="249">
        <v>108.81955360091384</v>
      </c>
    </row>
    <row r="5897" spans="2:3" x14ac:dyDescent="0.75">
      <c r="B5897" s="250">
        <v>5834</v>
      </c>
      <c r="C5897" s="249">
        <v>118.91721494905759</v>
      </c>
    </row>
    <row r="5898" spans="2:3" x14ac:dyDescent="0.75">
      <c r="B5898" s="250">
        <v>5835</v>
      </c>
      <c r="C5898" s="249">
        <v>111.08398485255074</v>
      </c>
    </row>
    <row r="5899" spans="2:3" x14ac:dyDescent="0.75">
      <c r="B5899" s="250">
        <v>5836</v>
      </c>
      <c r="C5899" s="249">
        <v>85.634985110295332</v>
      </c>
    </row>
    <row r="5900" spans="2:3" x14ac:dyDescent="0.75">
      <c r="B5900" s="250">
        <v>5837</v>
      </c>
      <c r="C5900" s="249">
        <v>100.72304606931303</v>
      </c>
    </row>
    <row r="5901" spans="2:3" x14ac:dyDescent="0.75">
      <c r="B5901" s="250">
        <v>5838</v>
      </c>
      <c r="C5901" s="249">
        <v>121.99081625175116</v>
      </c>
    </row>
    <row r="5902" spans="2:3" x14ac:dyDescent="0.75">
      <c r="B5902" s="250">
        <v>5839</v>
      </c>
      <c r="C5902" s="249">
        <v>145.1882796575471</v>
      </c>
    </row>
    <row r="5903" spans="2:3" x14ac:dyDescent="0.75">
      <c r="B5903" s="250">
        <v>5840</v>
      </c>
      <c r="C5903" s="249">
        <v>132.9048636926708</v>
      </c>
    </row>
    <row r="5904" spans="2:3" x14ac:dyDescent="0.75">
      <c r="B5904" s="250">
        <v>5841</v>
      </c>
      <c r="C5904" s="249">
        <v>90.479394459798442</v>
      </c>
    </row>
    <row r="5905" spans="2:3" x14ac:dyDescent="0.75">
      <c r="B5905" s="250">
        <v>5842</v>
      </c>
      <c r="C5905" s="249">
        <v>100.60395329587055</v>
      </c>
    </row>
    <row r="5906" spans="2:3" x14ac:dyDescent="0.75">
      <c r="B5906" s="250">
        <v>5843</v>
      </c>
      <c r="C5906" s="249">
        <v>115.89872888975621</v>
      </c>
    </row>
    <row r="5907" spans="2:3" x14ac:dyDescent="0.75">
      <c r="B5907" s="250">
        <v>5844</v>
      </c>
      <c r="C5907" s="249">
        <v>110.20859055823307</v>
      </c>
    </row>
    <row r="5908" spans="2:3" x14ac:dyDescent="0.75">
      <c r="B5908" s="250">
        <v>5845</v>
      </c>
      <c r="C5908" s="249">
        <v>140.50353762047729</v>
      </c>
    </row>
    <row r="5909" spans="2:3" x14ac:dyDescent="0.75">
      <c r="B5909" s="250">
        <v>5846</v>
      </c>
      <c r="C5909" s="249">
        <v>115.59190321660115</v>
      </c>
    </row>
    <row r="5910" spans="2:3" x14ac:dyDescent="0.75">
      <c r="B5910" s="250">
        <v>5847</v>
      </c>
      <c r="C5910" s="249">
        <v>99.392506273131104</v>
      </c>
    </row>
    <row r="5911" spans="2:3" x14ac:dyDescent="0.75">
      <c r="B5911" s="250">
        <v>5848</v>
      </c>
      <c r="C5911" s="249">
        <v>91.602741196498954</v>
      </c>
    </row>
    <row r="5912" spans="2:3" x14ac:dyDescent="0.75">
      <c r="B5912" s="250">
        <v>5849</v>
      </c>
      <c r="C5912" s="249">
        <v>88.822375521970912</v>
      </c>
    </row>
    <row r="5913" spans="2:3" x14ac:dyDescent="0.75">
      <c r="B5913" s="250">
        <v>5850</v>
      </c>
      <c r="C5913" s="249">
        <v>129.3461767766008</v>
      </c>
    </row>
    <row r="5914" spans="2:3" x14ac:dyDescent="0.75">
      <c r="B5914" s="250">
        <v>5851</v>
      </c>
      <c r="C5914" s="249">
        <v>173.19652925634509</v>
      </c>
    </row>
    <row r="5915" spans="2:3" x14ac:dyDescent="0.75">
      <c r="B5915" s="250">
        <v>5852</v>
      </c>
      <c r="C5915" s="249">
        <v>114.82091314182357</v>
      </c>
    </row>
    <row r="5916" spans="2:3" x14ac:dyDescent="0.75">
      <c r="B5916" s="250">
        <v>5853</v>
      </c>
      <c r="C5916" s="249">
        <v>118.62041618981118</v>
      </c>
    </row>
    <row r="5917" spans="2:3" x14ac:dyDescent="0.75">
      <c r="B5917" s="250">
        <v>5854</v>
      </c>
      <c r="C5917" s="249">
        <v>133.9349169476078</v>
      </c>
    </row>
    <row r="5918" spans="2:3" x14ac:dyDescent="0.75">
      <c r="B5918" s="250">
        <v>5855</v>
      </c>
      <c r="C5918" s="249">
        <v>108.39642376270683</v>
      </c>
    </row>
    <row r="5919" spans="2:3" x14ac:dyDescent="0.75">
      <c r="B5919" s="250">
        <v>5856</v>
      </c>
      <c r="C5919" s="249">
        <v>105.46044779332232</v>
      </c>
    </row>
    <row r="5920" spans="2:3" x14ac:dyDescent="0.75">
      <c r="B5920" s="250">
        <v>5857</v>
      </c>
      <c r="C5920" s="249">
        <v>102.2387501410816</v>
      </c>
    </row>
    <row r="5921" spans="2:3" x14ac:dyDescent="0.75">
      <c r="B5921" s="250">
        <v>5858</v>
      </c>
      <c r="C5921" s="249">
        <v>68.468832601057159</v>
      </c>
    </row>
    <row r="5922" spans="2:3" x14ac:dyDescent="0.75">
      <c r="B5922" s="250">
        <v>5859</v>
      </c>
      <c r="C5922" s="249">
        <v>99.623474760358363</v>
      </c>
    </row>
    <row r="5923" spans="2:3" x14ac:dyDescent="0.75">
      <c r="B5923" s="250">
        <v>5860</v>
      </c>
      <c r="C5923" s="249">
        <v>163.95468396914649</v>
      </c>
    </row>
    <row r="5924" spans="2:3" x14ac:dyDescent="0.75">
      <c r="B5924" s="250">
        <v>5861</v>
      </c>
      <c r="C5924" s="249">
        <v>116.64792371480318</v>
      </c>
    </row>
    <row r="5925" spans="2:3" x14ac:dyDescent="0.75">
      <c r="B5925" s="250">
        <v>5862</v>
      </c>
      <c r="C5925" s="249">
        <v>120.74322698126889</v>
      </c>
    </row>
    <row r="5926" spans="2:3" x14ac:dyDescent="0.75">
      <c r="B5926" s="250">
        <v>5863</v>
      </c>
      <c r="C5926" s="249">
        <v>107.0500823705876</v>
      </c>
    </row>
    <row r="5927" spans="2:3" x14ac:dyDescent="0.75">
      <c r="B5927" s="250">
        <v>5864</v>
      </c>
      <c r="C5927" s="249">
        <v>109.2246436858249</v>
      </c>
    </row>
    <row r="5928" spans="2:3" x14ac:dyDescent="0.75">
      <c r="B5928" s="250">
        <v>5865</v>
      </c>
      <c r="C5928" s="249">
        <v>125.55192507828332</v>
      </c>
    </row>
    <row r="5929" spans="2:3" x14ac:dyDescent="0.75">
      <c r="B5929" s="250">
        <v>5866</v>
      </c>
      <c r="C5929" s="249">
        <v>126.64410014362358</v>
      </c>
    </row>
    <row r="5930" spans="2:3" x14ac:dyDescent="0.75">
      <c r="B5930" s="250">
        <v>5867</v>
      </c>
      <c r="C5930" s="249">
        <v>89.684224561011831</v>
      </c>
    </row>
    <row r="5931" spans="2:3" x14ac:dyDescent="0.75">
      <c r="B5931" s="250">
        <v>5868</v>
      </c>
      <c r="C5931" s="249">
        <v>122.43514969193939</v>
      </c>
    </row>
    <row r="5932" spans="2:3" x14ac:dyDescent="0.75">
      <c r="B5932" s="250">
        <v>5869</v>
      </c>
      <c r="C5932" s="249">
        <v>138.88390587902515</v>
      </c>
    </row>
    <row r="5933" spans="2:3" x14ac:dyDescent="0.75">
      <c r="B5933" s="250">
        <v>5870</v>
      </c>
      <c r="C5933" s="249">
        <v>89.098337389861001</v>
      </c>
    </row>
    <row r="5934" spans="2:3" x14ac:dyDescent="0.75">
      <c r="B5934" s="250">
        <v>5871</v>
      </c>
      <c r="C5934" s="249">
        <v>131.89351815859752</v>
      </c>
    </row>
    <row r="5935" spans="2:3" x14ac:dyDescent="0.75">
      <c r="B5935" s="250">
        <v>5872</v>
      </c>
      <c r="C5935" s="249">
        <v>119.00243337345351</v>
      </c>
    </row>
    <row r="5936" spans="2:3" x14ac:dyDescent="0.75">
      <c r="B5936" s="250">
        <v>5873</v>
      </c>
      <c r="C5936" s="249">
        <v>106.57587172214281</v>
      </c>
    </row>
    <row r="5937" spans="2:3" x14ac:dyDescent="0.75">
      <c r="B5937" s="250">
        <v>5874</v>
      </c>
      <c r="C5937" s="249">
        <v>153.53775380850567</v>
      </c>
    </row>
    <row r="5938" spans="2:3" x14ac:dyDescent="0.75">
      <c r="B5938" s="250">
        <v>5875</v>
      </c>
      <c r="C5938" s="249">
        <v>121.1676819764934</v>
      </c>
    </row>
    <row r="5939" spans="2:3" x14ac:dyDescent="0.75">
      <c r="B5939" s="250">
        <v>5876</v>
      </c>
      <c r="C5939" s="249">
        <v>110.32795534328426</v>
      </c>
    </row>
    <row r="5940" spans="2:3" x14ac:dyDescent="0.75">
      <c r="B5940" s="250">
        <v>5877</v>
      </c>
      <c r="C5940" s="249">
        <v>126.57829479625687</v>
      </c>
    </row>
    <row r="5941" spans="2:3" x14ac:dyDescent="0.75">
      <c r="B5941" s="250">
        <v>5878</v>
      </c>
      <c r="C5941" s="249">
        <v>113.5135008445138</v>
      </c>
    </row>
    <row r="5942" spans="2:3" x14ac:dyDescent="0.75">
      <c r="B5942" s="250">
        <v>5879</v>
      </c>
      <c r="C5942" s="249">
        <v>137.06824768046579</v>
      </c>
    </row>
    <row r="5943" spans="2:3" x14ac:dyDescent="0.75">
      <c r="B5943" s="250">
        <v>5880</v>
      </c>
      <c r="C5943" s="249">
        <v>92.47247185245233</v>
      </c>
    </row>
    <row r="5944" spans="2:3" x14ac:dyDescent="0.75">
      <c r="B5944" s="250">
        <v>5881</v>
      </c>
      <c r="C5944" s="249">
        <v>116.76063489619708</v>
      </c>
    </row>
    <row r="5945" spans="2:3" x14ac:dyDescent="0.75">
      <c r="B5945" s="250">
        <v>5882</v>
      </c>
      <c r="C5945" s="249">
        <v>70.463829643604598</v>
      </c>
    </row>
    <row r="5946" spans="2:3" x14ac:dyDescent="0.75">
      <c r="B5946" s="250">
        <v>5883</v>
      </c>
      <c r="C5946" s="249">
        <v>143.86434073423274</v>
      </c>
    </row>
    <row r="5947" spans="2:3" x14ac:dyDescent="0.75">
      <c r="B5947" s="250">
        <v>5884</v>
      </c>
      <c r="C5947" s="249">
        <v>106.18108062251055</v>
      </c>
    </row>
    <row r="5948" spans="2:3" x14ac:dyDescent="0.75">
      <c r="B5948" s="250">
        <v>5885</v>
      </c>
      <c r="C5948" s="249">
        <v>141.00913520480867</v>
      </c>
    </row>
    <row r="5949" spans="2:3" x14ac:dyDescent="0.75">
      <c r="B5949" s="250">
        <v>5886</v>
      </c>
      <c r="C5949" s="249">
        <v>123.65757783095815</v>
      </c>
    </row>
    <row r="5950" spans="2:3" x14ac:dyDescent="0.75">
      <c r="B5950" s="250">
        <v>5887</v>
      </c>
      <c r="C5950" s="249">
        <v>78.486599091306317</v>
      </c>
    </row>
    <row r="5951" spans="2:3" x14ac:dyDescent="0.75">
      <c r="B5951" s="250">
        <v>5888</v>
      </c>
      <c r="C5951" s="249">
        <v>116.08975699691911</v>
      </c>
    </row>
    <row r="5952" spans="2:3" x14ac:dyDescent="0.75">
      <c r="B5952" s="250">
        <v>5889</v>
      </c>
      <c r="C5952" s="249">
        <v>99.840255617255764</v>
      </c>
    </row>
    <row r="5953" spans="2:3" x14ac:dyDescent="0.75">
      <c r="B5953" s="250">
        <v>5890</v>
      </c>
      <c r="C5953" s="249">
        <v>165.67052803559801</v>
      </c>
    </row>
    <row r="5954" spans="2:3" x14ac:dyDescent="0.75">
      <c r="B5954" s="250">
        <v>5891</v>
      </c>
      <c r="C5954" s="249">
        <v>106.64356200328386</v>
      </c>
    </row>
    <row r="5955" spans="2:3" x14ac:dyDescent="0.75">
      <c r="B5955" s="250">
        <v>5892</v>
      </c>
      <c r="C5955" s="249">
        <v>161.33551210830331</v>
      </c>
    </row>
    <row r="5956" spans="2:3" x14ac:dyDescent="0.75">
      <c r="B5956" s="250">
        <v>5893</v>
      </c>
      <c r="C5956" s="249">
        <v>137.08054582387737</v>
      </c>
    </row>
    <row r="5957" spans="2:3" x14ac:dyDescent="0.75">
      <c r="B5957" s="250">
        <v>5894</v>
      </c>
      <c r="C5957" s="249">
        <v>65.66289851543597</v>
      </c>
    </row>
    <row r="5958" spans="2:3" x14ac:dyDescent="0.75">
      <c r="B5958" s="250">
        <v>5895</v>
      </c>
      <c r="C5958" s="249">
        <v>150.37485518121656</v>
      </c>
    </row>
    <row r="5959" spans="2:3" x14ac:dyDescent="0.75">
      <c r="B5959" s="250">
        <v>5896</v>
      </c>
      <c r="C5959" s="249">
        <v>73.020190509158851</v>
      </c>
    </row>
    <row r="5960" spans="2:3" x14ac:dyDescent="0.75">
      <c r="B5960" s="250">
        <v>5897</v>
      </c>
      <c r="C5960" s="249">
        <v>112.6210585427646</v>
      </c>
    </row>
    <row r="5961" spans="2:3" x14ac:dyDescent="0.75">
      <c r="B5961" s="250">
        <v>5898</v>
      </c>
      <c r="C5961" s="249">
        <v>149.72025972790942</v>
      </c>
    </row>
    <row r="5962" spans="2:3" x14ac:dyDescent="0.75">
      <c r="B5962" s="250">
        <v>5899</v>
      </c>
      <c r="C5962" s="249">
        <v>67.510163971725135</v>
      </c>
    </row>
    <row r="5963" spans="2:3" x14ac:dyDescent="0.75">
      <c r="B5963" s="250">
        <v>5900</v>
      </c>
      <c r="C5963" s="249">
        <v>141.12291083235672</v>
      </c>
    </row>
    <row r="5964" spans="2:3" x14ac:dyDescent="0.75">
      <c r="B5964" s="250">
        <v>5901</v>
      </c>
      <c r="C5964" s="249">
        <v>138.07551447191557</v>
      </c>
    </row>
    <row r="5965" spans="2:3" x14ac:dyDescent="0.75">
      <c r="B5965" s="250">
        <v>5902</v>
      </c>
      <c r="C5965" s="249">
        <v>89.447631979564932</v>
      </c>
    </row>
    <row r="5966" spans="2:3" x14ac:dyDescent="0.75">
      <c r="B5966" s="250">
        <v>5903</v>
      </c>
      <c r="C5966" s="249">
        <v>105.00832806088941</v>
      </c>
    </row>
    <row r="5967" spans="2:3" x14ac:dyDescent="0.75">
      <c r="B5967" s="250">
        <v>5904</v>
      </c>
      <c r="C5967" s="249">
        <v>116.65135547221406</v>
      </c>
    </row>
    <row r="5968" spans="2:3" x14ac:dyDescent="0.75">
      <c r="B5968" s="250">
        <v>5905</v>
      </c>
      <c r="C5968" s="249">
        <v>81.479057300837326</v>
      </c>
    </row>
    <row r="5969" spans="2:3" x14ac:dyDescent="0.75">
      <c r="B5969" s="250">
        <v>5906</v>
      </c>
      <c r="C5969" s="249">
        <v>141.6131163818157</v>
      </c>
    </row>
    <row r="5970" spans="2:3" x14ac:dyDescent="0.75">
      <c r="B5970" s="250">
        <v>5907</v>
      </c>
      <c r="C5970" s="249">
        <v>105.93550342979297</v>
      </c>
    </row>
    <row r="5971" spans="2:3" x14ac:dyDescent="0.75">
      <c r="B5971" s="250">
        <v>5908</v>
      </c>
      <c r="C5971" s="249">
        <v>118.3683712137186</v>
      </c>
    </row>
    <row r="5972" spans="2:3" x14ac:dyDescent="0.75">
      <c r="B5972" s="250">
        <v>5909</v>
      </c>
      <c r="C5972" s="249">
        <v>136.79790684484908</v>
      </c>
    </row>
    <row r="5973" spans="2:3" x14ac:dyDescent="0.75">
      <c r="B5973" s="250">
        <v>5910</v>
      </c>
      <c r="C5973" s="249">
        <v>100.48750084225341</v>
      </c>
    </row>
    <row r="5974" spans="2:3" x14ac:dyDescent="0.75">
      <c r="B5974" s="250">
        <v>5911</v>
      </c>
      <c r="C5974" s="249">
        <v>129.47177381102506</v>
      </c>
    </row>
    <row r="5975" spans="2:3" x14ac:dyDescent="0.75">
      <c r="B5975" s="250">
        <v>5912</v>
      </c>
      <c r="C5975" s="249">
        <v>129.77258751104947</v>
      </c>
    </row>
    <row r="5976" spans="2:3" x14ac:dyDescent="0.75">
      <c r="B5976" s="250">
        <v>5913</v>
      </c>
      <c r="C5976" s="249">
        <v>148.21330404551668</v>
      </c>
    </row>
    <row r="5977" spans="2:3" x14ac:dyDescent="0.75">
      <c r="B5977" s="250">
        <v>5914</v>
      </c>
      <c r="C5977" s="249">
        <v>120.41827915725975</v>
      </c>
    </row>
    <row r="5978" spans="2:3" x14ac:dyDescent="0.75">
      <c r="B5978" s="250">
        <v>5915</v>
      </c>
      <c r="C5978" s="249">
        <v>160.5936565866123</v>
      </c>
    </row>
    <row r="5979" spans="2:3" x14ac:dyDescent="0.75">
      <c r="B5979" s="250">
        <v>5916</v>
      </c>
      <c r="C5979" s="249">
        <v>169.49324789582431</v>
      </c>
    </row>
    <row r="5980" spans="2:3" x14ac:dyDescent="0.75">
      <c r="B5980" s="250">
        <v>5917</v>
      </c>
      <c r="C5980" s="249">
        <v>119.02476369094676</v>
      </c>
    </row>
    <row r="5981" spans="2:3" x14ac:dyDescent="0.75">
      <c r="B5981" s="250">
        <v>5918</v>
      </c>
      <c r="C5981" s="249">
        <v>116.83320374766785</v>
      </c>
    </row>
    <row r="5982" spans="2:3" x14ac:dyDescent="0.75">
      <c r="B5982" s="250">
        <v>5919</v>
      </c>
      <c r="C5982" s="249">
        <v>82.700259523455287</v>
      </c>
    </row>
    <row r="5983" spans="2:3" x14ac:dyDescent="0.75">
      <c r="B5983" s="250">
        <v>5920</v>
      </c>
      <c r="C5983" s="249">
        <v>116.84248155486361</v>
      </c>
    </row>
    <row r="5984" spans="2:3" x14ac:dyDescent="0.75">
      <c r="B5984" s="250">
        <v>5921</v>
      </c>
      <c r="C5984" s="249">
        <v>98.945598471886058</v>
      </c>
    </row>
    <row r="5985" spans="2:3" x14ac:dyDescent="0.75">
      <c r="B5985" s="250">
        <v>5922</v>
      </c>
      <c r="C5985" s="249">
        <v>123.3443257797272</v>
      </c>
    </row>
    <row r="5986" spans="2:3" x14ac:dyDescent="0.75">
      <c r="B5986" s="250">
        <v>5923</v>
      </c>
      <c r="C5986" s="249">
        <v>106.01833396312642</v>
      </c>
    </row>
    <row r="5987" spans="2:3" x14ac:dyDescent="0.75">
      <c r="B5987" s="250">
        <v>5924</v>
      </c>
      <c r="C5987" s="249">
        <v>113.39424489025679</v>
      </c>
    </row>
    <row r="5988" spans="2:3" x14ac:dyDescent="0.75">
      <c r="B5988" s="250">
        <v>5925</v>
      </c>
      <c r="C5988" s="249">
        <v>128.94134561547398</v>
      </c>
    </row>
    <row r="5989" spans="2:3" x14ac:dyDescent="0.75">
      <c r="B5989" s="250">
        <v>5926</v>
      </c>
      <c r="C5989" s="249">
        <v>139.51589598261705</v>
      </c>
    </row>
    <row r="5990" spans="2:3" x14ac:dyDescent="0.75">
      <c r="B5990" s="250">
        <v>5927</v>
      </c>
      <c r="C5990" s="249">
        <v>126.28364182650739</v>
      </c>
    </row>
    <row r="5991" spans="2:3" x14ac:dyDescent="0.75">
      <c r="B5991" s="250">
        <v>5928</v>
      </c>
      <c r="C5991" s="249">
        <v>160.90536482580183</v>
      </c>
    </row>
    <row r="5992" spans="2:3" x14ac:dyDescent="0.75">
      <c r="B5992" s="250">
        <v>5929</v>
      </c>
      <c r="C5992" s="249">
        <v>130.19009465542456</v>
      </c>
    </row>
    <row r="5993" spans="2:3" x14ac:dyDescent="0.75">
      <c r="B5993" s="250">
        <v>5930</v>
      </c>
      <c r="C5993" s="249">
        <v>138.00593814257201</v>
      </c>
    </row>
    <row r="5994" spans="2:3" x14ac:dyDescent="0.75">
      <c r="B5994" s="250">
        <v>5931</v>
      </c>
      <c r="C5994" s="249">
        <v>90.933270894807805</v>
      </c>
    </row>
    <row r="5995" spans="2:3" x14ac:dyDescent="0.75">
      <c r="B5995" s="250">
        <v>5932</v>
      </c>
      <c r="C5995" s="249">
        <v>142.05096465729943</v>
      </c>
    </row>
    <row r="5996" spans="2:3" x14ac:dyDescent="0.75">
      <c r="B5996" s="250">
        <v>5933</v>
      </c>
      <c r="C5996" s="249">
        <v>165.45001712579045</v>
      </c>
    </row>
    <row r="5997" spans="2:3" x14ac:dyDescent="0.75">
      <c r="B5997" s="250">
        <v>5934</v>
      </c>
      <c r="C5997" s="249">
        <v>92.217803259066699</v>
      </c>
    </row>
    <row r="5998" spans="2:3" x14ac:dyDescent="0.75">
      <c r="B5998" s="250">
        <v>5935</v>
      </c>
      <c r="C5998" s="249">
        <v>143.7895456610625</v>
      </c>
    </row>
    <row r="5999" spans="2:3" x14ac:dyDescent="0.75">
      <c r="B5999" s="250">
        <v>5936</v>
      </c>
      <c r="C5999" s="249">
        <v>91.882670530268229</v>
      </c>
    </row>
    <row r="6000" spans="2:3" x14ac:dyDescent="0.75">
      <c r="B6000" s="250">
        <v>5937</v>
      </c>
      <c r="C6000" s="249">
        <v>123.36814645787456</v>
      </c>
    </row>
    <row r="6001" spans="2:3" x14ac:dyDescent="0.75">
      <c r="B6001" s="250">
        <v>5938</v>
      </c>
      <c r="C6001" s="249">
        <v>106.2032128545806</v>
      </c>
    </row>
    <row r="6002" spans="2:3" x14ac:dyDescent="0.75">
      <c r="B6002" s="250">
        <v>5939</v>
      </c>
      <c r="C6002" s="249">
        <v>79.90750819318265</v>
      </c>
    </row>
    <row r="6003" spans="2:3" x14ac:dyDescent="0.75">
      <c r="B6003" s="250">
        <v>5940</v>
      </c>
      <c r="C6003" s="249">
        <v>118.74902292187677</v>
      </c>
    </row>
    <row r="6004" spans="2:3" x14ac:dyDescent="0.75">
      <c r="B6004" s="250">
        <v>5941</v>
      </c>
      <c r="C6004" s="249">
        <v>143.11463843999465</v>
      </c>
    </row>
    <row r="6005" spans="2:3" x14ac:dyDescent="0.75">
      <c r="B6005" s="250">
        <v>5942</v>
      </c>
      <c r="C6005" s="249">
        <v>107.2148509432854</v>
      </c>
    </row>
    <row r="6006" spans="2:3" x14ac:dyDescent="0.75">
      <c r="B6006" s="250">
        <v>5943</v>
      </c>
      <c r="C6006" s="249">
        <v>149.44529302961499</v>
      </c>
    </row>
    <row r="6007" spans="2:3" x14ac:dyDescent="0.75">
      <c r="B6007" s="250">
        <v>5944</v>
      </c>
      <c r="C6007" s="249">
        <v>119.1987367428618</v>
      </c>
    </row>
    <row r="6008" spans="2:3" x14ac:dyDescent="0.75">
      <c r="B6008" s="250">
        <v>5945</v>
      </c>
      <c r="C6008" s="249">
        <v>84.03649246583673</v>
      </c>
    </row>
    <row r="6009" spans="2:3" x14ac:dyDescent="0.75">
      <c r="B6009" s="250">
        <v>5946</v>
      </c>
      <c r="C6009" s="249">
        <v>87.895479730999227</v>
      </c>
    </row>
    <row r="6010" spans="2:3" x14ac:dyDescent="0.75">
      <c r="B6010" s="250">
        <v>5947</v>
      </c>
      <c r="C6010" s="249">
        <v>111.81837473162361</v>
      </c>
    </row>
    <row r="6011" spans="2:3" x14ac:dyDescent="0.75">
      <c r="B6011" s="250">
        <v>5948</v>
      </c>
      <c r="C6011" s="249">
        <v>122.84134701603637</v>
      </c>
    </row>
    <row r="6012" spans="2:3" x14ac:dyDescent="0.75">
      <c r="B6012" s="250">
        <v>5949</v>
      </c>
      <c r="C6012" s="249">
        <v>120.1326500017031</v>
      </c>
    </row>
    <row r="6013" spans="2:3" x14ac:dyDescent="0.75">
      <c r="B6013" s="250">
        <v>5950</v>
      </c>
      <c r="C6013" s="249">
        <v>85.993010095140207</v>
      </c>
    </row>
    <row r="6014" spans="2:3" x14ac:dyDescent="0.75">
      <c r="B6014" s="250">
        <v>5951</v>
      </c>
      <c r="C6014" s="249">
        <v>137.48264498611692</v>
      </c>
    </row>
    <row r="6015" spans="2:3" x14ac:dyDescent="0.75">
      <c r="B6015" s="250">
        <v>5952</v>
      </c>
      <c r="C6015" s="249">
        <v>115.81987351974982</v>
      </c>
    </row>
    <row r="6016" spans="2:3" x14ac:dyDescent="0.75">
      <c r="B6016" s="250">
        <v>5953</v>
      </c>
      <c r="C6016" s="249">
        <v>111.60298889425073</v>
      </c>
    </row>
    <row r="6017" spans="2:3" x14ac:dyDescent="0.75">
      <c r="B6017" s="250">
        <v>5954</v>
      </c>
      <c r="C6017" s="249">
        <v>129.3539051615146</v>
      </c>
    </row>
    <row r="6018" spans="2:3" x14ac:dyDescent="0.75">
      <c r="B6018" s="250">
        <v>5955</v>
      </c>
      <c r="C6018" s="249">
        <v>135.58070404494509</v>
      </c>
    </row>
    <row r="6019" spans="2:3" x14ac:dyDescent="0.75">
      <c r="B6019" s="250">
        <v>5956</v>
      </c>
      <c r="C6019" s="249">
        <v>143.20226544019769</v>
      </c>
    </row>
    <row r="6020" spans="2:3" x14ac:dyDescent="0.75">
      <c r="B6020" s="250">
        <v>5957</v>
      </c>
      <c r="C6020" s="249">
        <v>115.37838161728585</v>
      </c>
    </row>
    <row r="6021" spans="2:3" x14ac:dyDescent="0.75">
      <c r="B6021" s="250">
        <v>5958</v>
      </c>
      <c r="C6021" s="249">
        <v>121.15084430951943</v>
      </c>
    </row>
    <row r="6022" spans="2:3" x14ac:dyDescent="0.75">
      <c r="B6022" s="250">
        <v>5959</v>
      </c>
      <c r="C6022" s="249">
        <v>105.48716857615848</v>
      </c>
    </row>
    <row r="6023" spans="2:3" x14ac:dyDescent="0.75">
      <c r="B6023" s="250">
        <v>5960</v>
      </c>
      <c r="C6023" s="249">
        <v>97.684308600718978</v>
      </c>
    </row>
    <row r="6024" spans="2:3" x14ac:dyDescent="0.75">
      <c r="B6024" s="250">
        <v>5961</v>
      </c>
      <c r="C6024" s="249">
        <v>117.69753461600163</v>
      </c>
    </row>
    <row r="6025" spans="2:3" x14ac:dyDescent="0.75">
      <c r="B6025" s="250">
        <v>5962</v>
      </c>
      <c r="C6025" s="249">
        <v>94.521996942784199</v>
      </c>
    </row>
    <row r="6026" spans="2:3" x14ac:dyDescent="0.75">
      <c r="B6026" s="250">
        <v>5963</v>
      </c>
      <c r="C6026" s="249">
        <v>103.14821313805317</v>
      </c>
    </row>
    <row r="6027" spans="2:3" x14ac:dyDescent="0.75">
      <c r="B6027" s="250">
        <v>5964</v>
      </c>
      <c r="C6027" s="249">
        <v>146.26757703195454</v>
      </c>
    </row>
    <row r="6028" spans="2:3" x14ac:dyDescent="0.75">
      <c r="B6028" s="250">
        <v>5965</v>
      </c>
      <c r="C6028" s="249">
        <v>106.70710632446378</v>
      </c>
    </row>
    <row r="6029" spans="2:3" x14ac:dyDescent="0.75">
      <c r="B6029" s="250">
        <v>5966</v>
      </c>
      <c r="C6029" s="249">
        <v>108.34963042769201</v>
      </c>
    </row>
    <row r="6030" spans="2:3" x14ac:dyDescent="0.75">
      <c r="B6030" s="250">
        <v>5967</v>
      </c>
      <c r="C6030" s="249">
        <v>141.63551014900179</v>
      </c>
    </row>
    <row r="6031" spans="2:3" x14ac:dyDescent="0.75">
      <c r="B6031" s="250">
        <v>5968</v>
      </c>
      <c r="C6031" s="249">
        <v>132.26706131952582</v>
      </c>
    </row>
    <row r="6032" spans="2:3" x14ac:dyDescent="0.75">
      <c r="B6032" s="250">
        <v>5969</v>
      </c>
      <c r="C6032" s="249">
        <v>122.78027042702769</v>
      </c>
    </row>
    <row r="6033" spans="2:3" x14ac:dyDescent="0.75">
      <c r="B6033" s="250">
        <v>5970</v>
      </c>
      <c r="C6033" s="249">
        <v>83.448705491298995</v>
      </c>
    </row>
    <row r="6034" spans="2:3" x14ac:dyDescent="0.75">
      <c r="B6034" s="250">
        <v>5971</v>
      </c>
      <c r="C6034" s="249">
        <v>116.2503564384203</v>
      </c>
    </row>
    <row r="6035" spans="2:3" x14ac:dyDescent="0.75">
      <c r="B6035" s="250">
        <v>5972</v>
      </c>
      <c r="C6035" s="249">
        <v>157.57021757283815</v>
      </c>
    </row>
    <row r="6036" spans="2:3" x14ac:dyDescent="0.75">
      <c r="B6036" s="250">
        <v>5973</v>
      </c>
      <c r="C6036" s="249">
        <v>72.313064086883315</v>
      </c>
    </row>
    <row r="6037" spans="2:3" x14ac:dyDescent="0.75">
      <c r="B6037" s="250">
        <v>5974</v>
      </c>
      <c r="C6037" s="249">
        <v>114.77751945600426</v>
      </c>
    </row>
    <row r="6038" spans="2:3" x14ac:dyDescent="0.75">
      <c r="B6038" s="250">
        <v>5975</v>
      </c>
      <c r="C6038" s="249">
        <v>102.01226747327348</v>
      </c>
    </row>
    <row r="6039" spans="2:3" x14ac:dyDescent="0.75">
      <c r="B6039" s="250">
        <v>5976</v>
      </c>
      <c r="C6039" s="249">
        <v>120.71149022023495</v>
      </c>
    </row>
    <row r="6040" spans="2:3" x14ac:dyDescent="0.75">
      <c r="B6040" s="250">
        <v>5977</v>
      </c>
      <c r="C6040" s="249">
        <v>173.6500447265384</v>
      </c>
    </row>
    <row r="6041" spans="2:3" x14ac:dyDescent="0.75">
      <c r="B6041" s="250">
        <v>5978</v>
      </c>
      <c r="C6041" s="249">
        <v>159.48974604534999</v>
      </c>
    </row>
    <row r="6042" spans="2:3" x14ac:dyDescent="0.75">
      <c r="B6042" s="250">
        <v>5979</v>
      </c>
      <c r="C6042" s="249">
        <v>99.703627893702858</v>
      </c>
    </row>
    <row r="6043" spans="2:3" x14ac:dyDescent="0.75">
      <c r="B6043" s="250">
        <v>5980</v>
      </c>
      <c r="C6043" s="249">
        <v>101.31111693918305</v>
      </c>
    </row>
    <row r="6044" spans="2:3" x14ac:dyDescent="0.75">
      <c r="B6044" s="250">
        <v>5981</v>
      </c>
      <c r="C6044" s="249">
        <v>126.99732265839047</v>
      </c>
    </row>
    <row r="6045" spans="2:3" x14ac:dyDescent="0.75">
      <c r="B6045" s="250">
        <v>5982</v>
      </c>
      <c r="C6045" s="249">
        <v>148.19267452255573</v>
      </c>
    </row>
    <row r="6046" spans="2:3" x14ac:dyDescent="0.75">
      <c r="B6046" s="250">
        <v>5983</v>
      </c>
      <c r="C6046" s="249">
        <v>101.73981270169632</v>
      </c>
    </row>
    <row r="6047" spans="2:3" x14ac:dyDescent="0.75">
      <c r="B6047" s="250">
        <v>5984</v>
      </c>
      <c r="C6047" s="249">
        <v>102.23735297640125</v>
      </c>
    </row>
    <row r="6048" spans="2:3" x14ac:dyDescent="0.75">
      <c r="B6048" s="250">
        <v>5985</v>
      </c>
      <c r="C6048" s="249">
        <v>135.86734948660992</v>
      </c>
    </row>
    <row r="6049" spans="2:3" x14ac:dyDescent="0.75">
      <c r="B6049" s="250">
        <v>5986</v>
      </c>
      <c r="C6049" s="249">
        <v>144.28177237924314</v>
      </c>
    </row>
    <row r="6050" spans="2:3" x14ac:dyDescent="0.75">
      <c r="B6050" s="250">
        <v>5987</v>
      </c>
      <c r="C6050" s="249">
        <v>143.41675936004842</v>
      </c>
    </row>
    <row r="6051" spans="2:3" x14ac:dyDescent="0.75">
      <c r="B6051" s="250">
        <v>5988</v>
      </c>
      <c r="C6051" s="249">
        <v>114.27404477185647</v>
      </c>
    </row>
    <row r="6052" spans="2:3" x14ac:dyDescent="0.75">
      <c r="B6052" s="250">
        <v>5989</v>
      </c>
      <c r="C6052" s="249">
        <v>85.94780696009542</v>
      </c>
    </row>
    <row r="6053" spans="2:3" x14ac:dyDescent="0.75">
      <c r="B6053" s="250">
        <v>5990</v>
      </c>
      <c r="C6053" s="249">
        <v>120.73125245663668</v>
      </c>
    </row>
    <row r="6054" spans="2:3" x14ac:dyDescent="0.75">
      <c r="B6054" s="250">
        <v>5991</v>
      </c>
      <c r="C6054" s="249">
        <v>99.583839023559719</v>
      </c>
    </row>
    <row r="6055" spans="2:3" x14ac:dyDescent="0.75">
      <c r="B6055" s="250">
        <v>5992</v>
      </c>
      <c r="C6055" s="249">
        <v>77.559713864065344</v>
      </c>
    </row>
    <row r="6056" spans="2:3" x14ac:dyDescent="0.75">
      <c r="B6056" s="250">
        <v>5993</v>
      </c>
      <c r="C6056" s="249">
        <v>118.39302833221203</v>
      </c>
    </row>
    <row r="6057" spans="2:3" x14ac:dyDescent="0.75">
      <c r="B6057" s="250">
        <v>5994</v>
      </c>
      <c r="C6057" s="249">
        <v>107.71013487165627</v>
      </c>
    </row>
    <row r="6058" spans="2:3" x14ac:dyDescent="0.75">
      <c r="B6058" s="250">
        <v>5995</v>
      </c>
      <c r="C6058" s="249">
        <v>113.22032895765766</v>
      </c>
    </row>
    <row r="6059" spans="2:3" x14ac:dyDescent="0.75">
      <c r="B6059" s="250">
        <v>5996</v>
      </c>
      <c r="C6059" s="249">
        <v>168.22811310702608</v>
      </c>
    </row>
    <row r="6060" spans="2:3" x14ac:dyDescent="0.75">
      <c r="B6060" s="250">
        <v>5997</v>
      </c>
      <c r="C6060" s="249">
        <v>150.33959175653573</v>
      </c>
    </row>
    <row r="6061" spans="2:3" x14ac:dyDescent="0.75">
      <c r="B6061" s="250">
        <v>5998</v>
      </c>
      <c r="C6061" s="249">
        <v>114.61069773012704</v>
      </c>
    </row>
    <row r="6062" spans="2:3" x14ac:dyDescent="0.75">
      <c r="B6062" s="250">
        <v>5999</v>
      </c>
      <c r="C6062" s="249">
        <v>113.90901173908243</v>
      </c>
    </row>
    <row r="6063" spans="2:3" x14ac:dyDescent="0.75">
      <c r="B6063" s="250">
        <v>6000</v>
      </c>
      <c r="C6063" s="249">
        <v>112.06375578137329</v>
      </c>
    </row>
    <row r="6064" spans="2:3" x14ac:dyDescent="0.75">
      <c r="B6064" s="250">
        <v>6001</v>
      </c>
      <c r="C6064" s="249">
        <v>140.85216103667557</v>
      </c>
    </row>
    <row r="6065" spans="2:3" x14ac:dyDescent="0.75">
      <c r="B6065" s="250">
        <v>6002</v>
      </c>
      <c r="C6065" s="249">
        <v>175.59370396162771</v>
      </c>
    </row>
    <row r="6066" spans="2:3" x14ac:dyDescent="0.75">
      <c r="B6066" s="250">
        <v>6003</v>
      </c>
      <c r="C6066" s="249">
        <v>154.9852548959893</v>
      </c>
    </row>
    <row r="6067" spans="2:3" x14ac:dyDescent="0.75">
      <c r="B6067" s="250">
        <v>6004</v>
      </c>
      <c r="C6067" s="249">
        <v>121.3267365952249</v>
      </c>
    </row>
    <row r="6068" spans="2:3" x14ac:dyDescent="0.75">
      <c r="B6068" s="250">
        <v>6005</v>
      </c>
      <c r="C6068" s="249">
        <v>119.78526569186693</v>
      </c>
    </row>
    <row r="6069" spans="2:3" x14ac:dyDescent="0.75">
      <c r="B6069" s="250">
        <v>6006</v>
      </c>
      <c r="C6069" s="249">
        <v>114.5010484409494</v>
      </c>
    </row>
    <row r="6070" spans="2:3" x14ac:dyDescent="0.75">
      <c r="B6070" s="250">
        <v>6007</v>
      </c>
      <c r="C6070" s="249">
        <v>140.9569898667234</v>
      </c>
    </row>
    <row r="6071" spans="2:3" x14ac:dyDescent="0.75">
      <c r="B6071" s="250">
        <v>6008</v>
      </c>
      <c r="C6071" s="249">
        <v>111.07740569370355</v>
      </c>
    </row>
    <row r="6072" spans="2:3" x14ac:dyDescent="0.75">
      <c r="B6072" s="250">
        <v>6009</v>
      </c>
      <c r="C6072" s="249">
        <v>141.89480056576804</v>
      </c>
    </row>
    <row r="6073" spans="2:3" x14ac:dyDescent="0.75">
      <c r="B6073" s="250">
        <v>6010</v>
      </c>
      <c r="C6073" s="249">
        <v>141.00548604915448</v>
      </c>
    </row>
    <row r="6074" spans="2:3" x14ac:dyDescent="0.75">
      <c r="B6074" s="250">
        <v>6011</v>
      </c>
      <c r="C6074" s="249">
        <v>73.406288150576259</v>
      </c>
    </row>
    <row r="6075" spans="2:3" x14ac:dyDescent="0.75">
      <c r="B6075" s="250">
        <v>6012</v>
      </c>
      <c r="C6075" s="249">
        <v>117.77232632263956</v>
      </c>
    </row>
    <row r="6076" spans="2:3" x14ac:dyDescent="0.75">
      <c r="B6076" s="250">
        <v>6013</v>
      </c>
      <c r="C6076" s="249">
        <v>145.42001586459116</v>
      </c>
    </row>
    <row r="6077" spans="2:3" x14ac:dyDescent="0.75">
      <c r="B6077" s="250">
        <v>6014</v>
      </c>
      <c r="C6077" s="249">
        <v>121.85842825699052</v>
      </c>
    </row>
    <row r="6078" spans="2:3" x14ac:dyDescent="0.75">
      <c r="B6078" s="250">
        <v>6015</v>
      </c>
      <c r="C6078" s="249">
        <v>143.35353878705394</v>
      </c>
    </row>
    <row r="6079" spans="2:3" x14ac:dyDescent="0.75">
      <c r="B6079" s="250">
        <v>6016</v>
      </c>
      <c r="C6079" s="249">
        <v>91.829368491547598</v>
      </c>
    </row>
    <row r="6080" spans="2:3" x14ac:dyDescent="0.75">
      <c r="B6080" s="250">
        <v>6017</v>
      </c>
      <c r="C6080" s="249">
        <v>99.518347298616746</v>
      </c>
    </row>
    <row r="6081" spans="2:3" x14ac:dyDescent="0.75">
      <c r="B6081" s="250">
        <v>6018</v>
      </c>
      <c r="C6081" s="249">
        <v>105.73557906449348</v>
      </c>
    </row>
    <row r="6082" spans="2:3" x14ac:dyDescent="0.75">
      <c r="B6082" s="250">
        <v>6019</v>
      </c>
      <c r="C6082" s="249">
        <v>128.84401736246025</v>
      </c>
    </row>
    <row r="6083" spans="2:3" x14ac:dyDescent="0.75">
      <c r="B6083" s="250">
        <v>6020</v>
      </c>
      <c r="C6083" s="249">
        <v>181.34319558684675</v>
      </c>
    </row>
    <row r="6084" spans="2:3" x14ac:dyDescent="0.75">
      <c r="B6084" s="250">
        <v>6021</v>
      </c>
      <c r="C6084" s="249">
        <v>69.239389282156168</v>
      </c>
    </row>
    <row r="6085" spans="2:3" x14ac:dyDescent="0.75">
      <c r="B6085" s="250">
        <v>6022</v>
      </c>
      <c r="C6085" s="249">
        <v>91.341749672229099</v>
      </c>
    </row>
    <row r="6086" spans="2:3" x14ac:dyDescent="0.75">
      <c r="B6086" s="250">
        <v>6023</v>
      </c>
      <c r="C6086" s="249">
        <v>86.094367766931072</v>
      </c>
    </row>
    <row r="6087" spans="2:3" x14ac:dyDescent="0.75">
      <c r="B6087" s="250">
        <v>6024</v>
      </c>
      <c r="C6087" s="249">
        <v>107.73416205228811</v>
      </c>
    </row>
    <row r="6088" spans="2:3" x14ac:dyDescent="0.75">
      <c r="B6088" s="250">
        <v>6025</v>
      </c>
      <c r="C6088" s="249">
        <v>102.82972971115527</v>
      </c>
    </row>
    <row r="6089" spans="2:3" x14ac:dyDescent="0.75">
      <c r="B6089" s="250">
        <v>6026</v>
      </c>
      <c r="C6089" s="249">
        <v>150.36814905502095</v>
      </c>
    </row>
    <row r="6090" spans="2:3" x14ac:dyDescent="0.75">
      <c r="B6090" s="250">
        <v>6027</v>
      </c>
      <c r="C6090" s="249">
        <v>120.51444522525408</v>
      </c>
    </row>
    <row r="6091" spans="2:3" x14ac:dyDescent="0.75">
      <c r="B6091" s="250">
        <v>6028</v>
      </c>
      <c r="C6091" s="249">
        <v>101.26190937153254</v>
      </c>
    </row>
    <row r="6092" spans="2:3" x14ac:dyDescent="0.75">
      <c r="B6092" s="250">
        <v>6029</v>
      </c>
      <c r="C6092" s="249">
        <v>115.05285968389001</v>
      </c>
    </row>
    <row r="6093" spans="2:3" x14ac:dyDescent="0.75">
      <c r="B6093" s="250">
        <v>6030</v>
      </c>
      <c r="C6093" s="249">
        <v>154.52426441616126</v>
      </c>
    </row>
    <row r="6094" spans="2:3" x14ac:dyDescent="0.75">
      <c r="B6094" s="250">
        <v>6031</v>
      </c>
      <c r="C6094" s="249">
        <v>95.507596290207701</v>
      </c>
    </row>
    <row r="6095" spans="2:3" x14ac:dyDescent="0.75">
      <c r="B6095" s="250">
        <v>6032</v>
      </c>
      <c r="C6095" s="249">
        <v>140.92562492625251</v>
      </c>
    </row>
    <row r="6096" spans="2:3" x14ac:dyDescent="0.75">
      <c r="B6096" s="250">
        <v>6033</v>
      </c>
      <c r="C6096" s="249">
        <v>103.81204210469977</v>
      </c>
    </row>
    <row r="6097" spans="2:3" x14ac:dyDescent="0.75">
      <c r="B6097" s="250">
        <v>6034</v>
      </c>
      <c r="C6097" s="249">
        <v>128.78140804466054</v>
      </c>
    </row>
    <row r="6098" spans="2:3" x14ac:dyDescent="0.75">
      <c r="B6098" s="250">
        <v>6035</v>
      </c>
      <c r="C6098" s="249">
        <v>138.7892316055391</v>
      </c>
    </row>
    <row r="6099" spans="2:3" x14ac:dyDescent="0.75">
      <c r="B6099" s="250">
        <v>6036</v>
      </c>
      <c r="C6099" s="249">
        <v>103.00208298658367</v>
      </c>
    </row>
    <row r="6100" spans="2:3" x14ac:dyDescent="0.75">
      <c r="B6100" s="250">
        <v>6037</v>
      </c>
      <c r="C6100" s="249">
        <v>127.86847357368954</v>
      </c>
    </row>
    <row r="6101" spans="2:3" x14ac:dyDescent="0.75">
      <c r="B6101" s="250">
        <v>6038</v>
      </c>
      <c r="C6101" s="249">
        <v>104.10098843781961</v>
      </c>
    </row>
    <row r="6102" spans="2:3" x14ac:dyDescent="0.75">
      <c r="B6102" s="250">
        <v>6039</v>
      </c>
      <c r="C6102" s="249">
        <v>112.89476680112396</v>
      </c>
    </row>
    <row r="6103" spans="2:3" x14ac:dyDescent="0.75">
      <c r="B6103" s="250">
        <v>6040</v>
      </c>
      <c r="C6103" s="249">
        <v>135.38895103553415</v>
      </c>
    </row>
    <row r="6104" spans="2:3" x14ac:dyDescent="0.75">
      <c r="B6104" s="250">
        <v>6041</v>
      </c>
      <c r="C6104" s="249">
        <v>112.36883197308455</v>
      </c>
    </row>
    <row r="6105" spans="2:3" x14ac:dyDescent="0.75">
      <c r="B6105" s="250">
        <v>6042</v>
      </c>
      <c r="C6105" s="249">
        <v>91.276966374146227</v>
      </c>
    </row>
    <row r="6106" spans="2:3" x14ac:dyDescent="0.75">
      <c r="B6106" s="250">
        <v>6043</v>
      </c>
      <c r="C6106" s="249">
        <v>101.494696682537</v>
      </c>
    </row>
    <row r="6107" spans="2:3" x14ac:dyDescent="0.75">
      <c r="B6107" s="250">
        <v>6044</v>
      </c>
      <c r="C6107" s="249">
        <v>114.81521782333701</v>
      </c>
    </row>
    <row r="6108" spans="2:3" x14ac:dyDescent="0.75">
      <c r="B6108" s="250">
        <v>6045</v>
      </c>
      <c r="C6108" s="249">
        <v>89.061817569554634</v>
      </c>
    </row>
    <row r="6109" spans="2:3" x14ac:dyDescent="0.75">
      <c r="B6109" s="250">
        <v>6046</v>
      </c>
      <c r="C6109" s="249">
        <v>137.51824371677378</v>
      </c>
    </row>
    <row r="6110" spans="2:3" x14ac:dyDescent="0.75">
      <c r="B6110" s="250">
        <v>6047</v>
      </c>
      <c r="C6110" s="249">
        <v>72.843557528185357</v>
      </c>
    </row>
    <row r="6111" spans="2:3" x14ac:dyDescent="0.75">
      <c r="B6111" s="250">
        <v>6048</v>
      </c>
      <c r="C6111" s="249">
        <v>116.91363620444486</v>
      </c>
    </row>
    <row r="6112" spans="2:3" x14ac:dyDescent="0.75">
      <c r="B6112" s="250">
        <v>6049</v>
      </c>
      <c r="C6112" s="249">
        <v>87.92784213618728</v>
      </c>
    </row>
    <row r="6113" spans="2:3" x14ac:dyDescent="0.75">
      <c r="B6113" s="250">
        <v>6050</v>
      </c>
      <c r="C6113" s="249">
        <v>122.35840717186132</v>
      </c>
    </row>
    <row r="6114" spans="2:3" x14ac:dyDescent="0.75">
      <c r="B6114" s="250">
        <v>6051</v>
      </c>
      <c r="C6114" s="249">
        <v>149.718387102478</v>
      </c>
    </row>
    <row r="6115" spans="2:3" x14ac:dyDescent="0.75">
      <c r="B6115" s="250">
        <v>6052</v>
      </c>
      <c r="C6115" s="249">
        <v>111.47322677305453</v>
      </c>
    </row>
    <row r="6116" spans="2:3" x14ac:dyDescent="0.75">
      <c r="B6116" s="250">
        <v>6053</v>
      </c>
      <c r="C6116" s="249">
        <v>82.915042531610979</v>
      </c>
    </row>
    <row r="6117" spans="2:3" x14ac:dyDescent="0.75">
      <c r="B6117" s="250">
        <v>6054</v>
      </c>
      <c r="C6117" s="249">
        <v>93.187008397482444</v>
      </c>
    </row>
    <row r="6118" spans="2:3" x14ac:dyDescent="0.75">
      <c r="B6118" s="250">
        <v>6055</v>
      </c>
      <c r="C6118" s="249">
        <v>146.81488538077011</v>
      </c>
    </row>
    <row r="6119" spans="2:3" x14ac:dyDescent="0.75">
      <c r="B6119" s="250">
        <v>6056</v>
      </c>
      <c r="C6119" s="249">
        <v>108.44085670612402</v>
      </c>
    </row>
    <row r="6120" spans="2:3" x14ac:dyDescent="0.75">
      <c r="B6120" s="250">
        <v>6057</v>
      </c>
      <c r="C6120" s="249">
        <v>92.176570901278339</v>
      </c>
    </row>
    <row r="6121" spans="2:3" x14ac:dyDescent="0.75">
      <c r="B6121" s="250">
        <v>6058</v>
      </c>
      <c r="C6121" s="249">
        <v>118.92576877790523</v>
      </c>
    </row>
    <row r="6122" spans="2:3" x14ac:dyDescent="0.75">
      <c r="B6122" s="250">
        <v>6059</v>
      </c>
      <c r="C6122" s="249">
        <v>116.55990459987005</v>
      </c>
    </row>
    <row r="6123" spans="2:3" x14ac:dyDescent="0.75">
      <c r="B6123" s="250">
        <v>6060</v>
      </c>
      <c r="C6123" s="249">
        <v>107.9734818915108</v>
      </c>
    </row>
    <row r="6124" spans="2:3" x14ac:dyDescent="0.75">
      <c r="B6124" s="250">
        <v>6061</v>
      </c>
      <c r="C6124" s="249">
        <v>154.44998349403008</v>
      </c>
    </row>
    <row r="6125" spans="2:3" x14ac:dyDescent="0.75">
      <c r="B6125" s="250">
        <v>6062</v>
      </c>
      <c r="C6125" s="249">
        <v>68.109209579260877</v>
      </c>
    </row>
    <row r="6126" spans="2:3" x14ac:dyDescent="0.75">
      <c r="B6126" s="250">
        <v>6063</v>
      </c>
      <c r="C6126" s="249">
        <v>138.07332123499839</v>
      </c>
    </row>
    <row r="6127" spans="2:3" x14ac:dyDescent="0.75">
      <c r="B6127" s="250">
        <v>6064</v>
      </c>
      <c r="C6127" s="249">
        <v>161.60188725869205</v>
      </c>
    </row>
    <row r="6128" spans="2:3" x14ac:dyDescent="0.75">
      <c r="B6128" s="250">
        <v>6065</v>
      </c>
      <c r="C6128" s="249">
        <v>130.36133108154337</v>
      </c>
    </row>
    <row r="6129" spans="2:3" x14ac:dyDescent="0.75">
      <c r="B6129" s="250">
        <v>6066</v>
      </c>
      <c r="C6129" s="249">
        <v>101.32867870562812</v>
      </c>
    </row>
    <row r="6130" spans="2:3" x14ac:dyDescent="0.75">
      <c r="B6130" s="250">
        <v>6067</v>
      </c>
      <c r="C6130" s="249">
        <v>138.9357915050162</v>
      </c>
    </row>
    <row r="6131" spans="2:3" x14ac:dyDescent="0.75">
      <c r="B6131" s="250">
        <v>6068</v>
      </c>
      <c r="C6131" s="249">
        <v>69.356057348488463</v>
      </c>
    </row>
    <row r="6132" spans="2:3" x14ac:dyDescent="0.75">
      <c r="B6132" s="250">
        <v>6069</v>
      </c>
      <c r="C6132" s="249">
        <v>129.4039835421319</v>
      </c>
    </row>
    <row r="6133" spans="2:3" x14ac:dyDescent="0.75">
      <c r="B6133" s="250">
        <v>6070</v>
      </c>
      <c r="C6133" s="249">
        <v>136.60477037317793</v>
      </c>
    </row>
    <row r="6134" spans="2:3" x14ac:dyDescent="0.75">
      <c r="B6134" s="250">
        <v>6071</v>
      </c>
      <c r="C6134" s="249">
        <v>161.16270476421556</v>
      </c>
    </row>
    <row r="6135" spans="2:3" x14ac:dyDescent="0.75">
      <c r="B6135" s="250">
        <v>6072</v>
      </c>
      <c r="C6135" s="249">
        <v>57.783525339915641</v>
      </c>
    </row>
    <row r="6136" spans="2:3" x14ac:dyDescent="0.75">
      <c r="B6136" s="250">
        <v>6073</v>
      </c>
      <c r="C6136" s="249">
        <v>117.23848806942317</v>
      </c>
    </row>
    <row r="6137" spans="2:3" x14ac:dyDescent="0.75">
      <c r="B6137" s="250">
        <v>6074</v>
      </c>
      <c r="C6137" s="249">
        <v>119.06645325617944</v>
      </c>
    </row>
    <row r="6138" spans="2:3" x14ac:dyDescent="0.75">
      <c r="B6138" s="250">
        <v>6075</v>
      </c>
      <c r="C6138" s="249">
        <v>124.78951092941004</v>
      </c>
    </row>
    <row r="6139" spans="2:3" x14ac:dyDescent="0.75">
      <c r="B6139" s="250">
        <v>6076</v>
      </c>
      <c r="C6139" s="249">
        <v>121.97593776880147</v>
      </c>
    </row>
    <row r="6140" spans="2:3" x14ac:dyDescent="0.75">
      <c r="B6140" s="250">
        <v>6077</v>
      </c>
      <c r="C6140" s="249">
        <v>119.01024847972062</v>
      </c>
    </row>
    <row r="6141" spans="2:3" x14ac:dyDescent="0.75">
      <c r="B6141" s="250">
        <v>6078</v>
      </c>
      <c r="C6141" s="249">
        <v>82.939766531584894</v>
      </c>
    </row>
    <row r="6142" spans="2:3" x14ac:dyDescent="0.75">
      <c r="B6142" s="250">
        <v>6079</v>
      </c>
      <c r="C6142" s="249">
        <v>115.16266330001037</v>
      </c>
    </row>
    <row r="6143" spans="2:3" x14ac:dyDescent="0.75">
      <c r="B6143" s="250">
        <v>6080</v>
      </c>
      <c r="C6143" s="249">
        <v>157.7299079381624</v>
      </c>
    </row>
    <row r="6144" spans="2:3" x14ac:dyDescent="0.75">
      <c r="B6144" s="250">
        <v>6081</v>
      </c>
      <c r="C6144" s="249">
        <v>124.82796736771779</v>
      </c>
    </row>
    <row r="6145" spans="2:3" x14ac:dyDescent="0.75">
      <c r="B6145" s="250">
        <v>6082</v>
      </c>
      <c r="C6145" s="249">
        <v>145.43537748018801</v>
      </c>
    </row>
    <row r="6146" spans="2:3" x14ac:dyDescent="0.75">
      <c r="B6146" s="250">
        <v>6083</v>
      </c>
      <c r="C6146" s="249">
        <v>131.45591631553268</v>
      </c>
    </row>
    <row r="6147" spans="2:3" x14ac:dyDescent="0.75">
      <c r="B6147" s="250">
        <v>6084</v>
      </c>
      <c r="C6147" s="249">
        <v>117.58103626588721</v>
      </c>
    </row>
    <row r="6148" spans="2:3" x14ac:dyDescent="0.75">
      <c r="B6148" s="250">
        <v>6085</v>
      </c>
      <c r="C6148" s="249">
        <v>124.83833544464514</v>
      </c>
    </row>
    <row r="6149" spans="2:3" x14ac:dyDescent="0.75">
      <c r="B6149" s="250">
        <v>6086</v>
      </c>
      <c r="C6149" s="249">
        <v>128.49713893044935</v>
      </c>
    </row>
    <row r="6150" spans="2:3" x14ac:dyDescent="0.75">
      <c r="B6150" s="250">
        <v>6087</v>
      </c>
      <c r="C6150" s="249">
        <v>106.64664427001705</v>
      </c>
    </row>
    <row r="6151" spans="2:3" x14ac:dyDescent="0.75">
      <c r="B6151" s="250">
        <v>6088</v>
      </c>
      <c r="C6151" s="249">
        <v>97.717537285948495</v>
      </c>
    </row>
    <row r="6152" spans="2:3" x14ac:dyDescent="0.75">
      <c r="B6152" s="250">
        <v>6089</v>
      </c>
      <c r="C6152" s="249">
        <v>119.55996401665777</v>
      </c>
    </row>
    <row r="6153" spans="2:3" x14ac:dyDescent="0.75">
      <c r="B6153" s="250">
        <v>6090</v>
      </c>
      <c r="C6153" s="249">
        <v>112.29784530466736</v>
      </c>
    </row>
    <row r="6154" spans="2:3" x14ac:dyDescent="0.75">
      <c r="B6154" s="250">
        <v>6091</v>
      </c>
      <c r="C6154" s="249">
        <v>109.71868423958787</v>
      </c>
    </row>
    <row r="6155" spans="2:3" x14ac:dyDescent="0.75">
      <c r="B6155" s="250">
        <v>6092</v>
      </c>
      <c r="C6155" s="249">
        <v>116.90422918824522</v>
      </c>
    </row>
    <row r="6156" spans="2:3" x14ac:dyDescent="0.75">
      <c r="B6156" s="250">
        <v>6093</v>
      </c>
      <c r="C6156" s="249">
        <v>115.67807351793368</v>
      </c>
    </row>
    <row r="6157" spans="2:3" x14ac:dyDescent="0.75">
      <c r="B6157" s="250">
        <v>6094</v>
      </c>
      <c r="C6157" s="249">
        <v>134.00205026448666</v>
      </c>
    </row>
    <row r="6158" spans="2:3" x14ac:dyDescent="0.75">
      <c r="B6158" s="250">
        <v>6095</v>
      </c>
      <c r="C6158" s="249">
        <v>97.845775687382911</v>
      </c>
    </row>
    <row r="6159" spans="2:3" x14ac:dyDescent="0.75">
      <c r="B6159" s="250">
        <v>6096</v>
      </c>
      <c r="C6159" s="249">
        <v>119.81536329816517</v>
      </c>
    </row>
    <row r="6160" spans="2:3" x14ac:dyDescent="0.75">
      <c r="B6160" s="250">
        <v>6097</v>
      </c>
      <c r="C6160" s="249">
        <v>122.72345460971637</v>
      </c>
    </row>
    <row r="6161" spans="2:3" x14ac:dyDescent="0.75">
      <c r="B6161" s="250">
        <v>6098</v>
      </c>
      <c r="C6161" s="249">
        <v>149.8247046471468</v>
      </c>
    </row>
    <row r="6162" spans="2:3" x14ac:dyDescent="0.75">
      <c r="B6162" s="250">
        <v>6099</v>
      </c>
      <c r="C6162" s="249">
        <v>92.228747800566481</v>
      </c>
    </row>
    <row r="6163" spans="2:3" x14ac:dyDescent="0.75">
      <c r="B6163" s="250">
        <v>6100</v>
      </c>
      <c r="C6163" s="249">
        <v>155.73992400991187</v>
      </c>
    </row>
    <row r="6164" spans="2:3" x14ac:dyDescent="0.75">
      <c r="B6164" s="250">
        <v>6101</v>
      </c>
      <c r="C6164" s="249">
        <v>112.33424046090543</v>
      </c>
    </row>
    <row r="6165" spans="2:3" x14ac:dyDescent="0.75">
      <c r="B6165" s="250">
        <v>6102</v>
      </c>
      <c r="C6165" s="249">
        <v>107.40024930476439</v>
      </c>
    </row>
    <row r="6166" spans="2:3" x14ac:dyDescent="0.75">
      <c r="B6166" s="250">
        <v>6103</v>
      </c>
      <c r="C6166" s="249">
        <v>113.69552951602482</v>
      </c>
    </row>
    <row r="6167" spans="2:3" x14ac:dyDescent="0.75">
      <c r="B6167" s="250">
        <v>6104</v>
      </c>
      <c r="C6167" s="249">
        <v>120.78032178965893</v>
      </c>
    </row>
    <row r="6168" spans="2:3" x14ac:dyDescent="0.75">
      <c r="B6168" s="250">
        <v>6105</v>
      </c>
      <c r="C6168" s="249">
        <v>117.8371896908716</v>
      </c>
    </row>
    <row r="6169" spans="2:3" x14ac:dyDescent="0.75">
      <c r="B6169" s="250">
        <v>6106</v>
      </c>
      <c r="C6169" s="249">
        <v>95.783576629391419</v>
      </c>
    </row>
    <row r="6170" spans="2:3" x14ac:dyDescent="0.75">
      <c r="B6170" s="250">
        <v>6107</v>
      </c>
      <c r="C6170" s="249">
        <v>147.28298364812872</v>
      </c>
    </row>
    <row r="6171" spans="2:3" x14ac:dyDescent="0.75">
      <c r="B6171" s="250">
        <v>6108</v>
      </c>
      <c r="C6171" s="249">
        <v>118.90030780293958</v>
      </c>
    </row>
    <row r="6172" spans="2:3" x14ac:dyDescent="0.75">
      <c r="B6172" s="250">
        <v>6109</v>
      </c>
      <c r="C6172" s="249">
        <v>146.46091273172146</v>
      </c>
    </row>
    <row r="6173" spans="2:3" x14ac:dyDescent="0.75">
      <c r="B6173" s="250">
        <v>6110</v>
      </c>
      <c r="C6173" s="249">
        <v>165.46904397359799</v>
      </c>
    </row>
    <row r="6174" spans="2:3" x14ac:dyDescent="0.75">
      <c r="B6174" s="250">
        <v>6111</v>
      </c>
      <c r="C6174" s="249">
        <v>109.08657690623203</v>
      </c>
    </row>
    <row r="6175" spans="2:3" x14ac:dyDescent="0.75">
      <c r="B6175" s="250">
        <v>6112</v>
      </c>
      <c r="C6175" s="249">
        <v>102.02759197035981</v>
      </c>
    </row>
    <row r="6176" spans="2:3" x14ac:dyDescent="0.75">
      <c r="B6176" s="250">
        <v>6113</v>
      </c>
      <c r="C6176" s="249">
        <v>105.60952796531163</v>
      </c>
    </row>
    <row r="6177" spans="2:3" x14ac:dyDescent="0.75">
      <c r="B6177" s="250">
        <v>6114</v>
      </c>
      <c r="C6177" s="249">
        <v>88.854446352336197</v>
      </c>
    </row>
    <row r="6178" spans="2:3" x14ac:dyDescent="0.75">
      <c r="B6178" s="250">
        <v>6115</v>
      </c>
      <c r="C6178" s="249">
        <v>30.166817420919301</v>
      </c>
    </row>
    <row r="6179" spans="2:3" x14ac:dyDescent="0.75">
      <c r="B6179" s="250">
        <v>6116</v>
      </c>
      <c r="C6179" s="249">
        <v>145.05771470641309</v>
      </c>
    </row>
    <row r="6180" spans="2:3" x14ac:dyDescent="0.75">
      <c r="B6180" s="250">
        <v>6117</v>
      </c>
      <c r="C6180" s="249">
        <v>127.62003587416068</v>
      </c>
    </row>
    <row r="6181" spans="2:3" x14ac:dyDescent="0.75">
      <c r="B6181" s="250">
        <v>6118</v>
      </c>
      <c r="C6181" s="249">
        <v>93.093514744872707</v>
      </c>
    </row>
    <row r="6182" spans="2:3" x14ac:dyDescent="0.75">
      <c r="B6182" s="250">
        <v>6119</v>
      </c>
      <c r="C6182" s="249">
        <v>132.19823148654575</v>
      </c>
    </row>
    <row r="6183" spans="2:3" x14ac:dyDescent="0.75">
      <c r="B6183" s="250">
        <v>6120</v>
      </c>
      <c r="C6183" s="249">
        <v>122.07830370672073</v>
      </c>
    </row>
    <row r="6184" spans="2:3" x14ac:dyDescent="0.75">
      <c r="B6184" s="250">
        <v>6121</v>
      </c>
      <c r="C6184" s="249">
        <v>118.11431838139231</v>
      </c>
    </row>
    <row r="6185" spans="2:3" x14ac:dyDescent="0.75">
      <c r="B6185" s="250">
        <v>6122</v>
      </c>
      <c r="C6185" s="249">
        <v>127.13127940930276</v>
      </c>
    </row>
    <row r="6186" spans="2:3" x14ac:dyDescent="0.75">
      <c r="B6186" s="250">
        <v>6123</v>
      </c>
      <c r="C6186" s="249">
        <v>112.92000043674527</v>
      </c>
    </row>
    <row r="6187" spans="2:3" x14ac:dyDescent="0.75">
      <c r="B6187" s="250">
        <v>6124</v>
      </c>
      <c r="C6187" s="249">
        <v>98.455808562194392</v>
      </c>
    </row>
    <row r="6188" spans="2:3" x14ac:dyDescent="0.75">
      <c r="B6188" s="250">
        <v>6125</v>
      </c>
      <c r="C6188" s="249">
        <v>97.590067561758275</v>
      </c>
    </row>
    <row r="6189" spans="2:3" x14ac:dyDescent="0.75">
      <c r="B6189" s="250">
        <v>6126</v>
      </c>
      <c r="C6189" s="249">
        <v>87.129304658345006</v>
      </c>
    </row>
    <row r="6190" spans="2:3" x14ac:dyDescent="0.75">
      <c r="B6190" s="250">
        <v>6127</v>
      </c>
      <c r="C6190" s="249">
        <v>172.54144834385392</v>
      </c>
    </row>
    <row r="6191" spans="2:3" x14ac:dyDescent="0.75">
      <c r="B6191" s="250">
        <v>6128</v>
      </c>
      <c r="C6191" s="249">
        <v>161.91633537447834</v>
      </c>
    </row>
    <row r="6192" spans="2:3" x14ac:dyDescent="0.75">
      <c r="B6192" s="250">
        <v>6129</v>
      </c>
      <c r="C6192" s="249">
        <v>117.10588660368806</v>
      </c>
    </row>
    <row r="6193" spans="2:3" x14ac:dyDescent="0.75">
      <c r="B6193" s="250">
        <v>6130</v>
      </c>
      <c r="C6193" s="249">
        <v>128.86417539658643</v>
      </c>
    </row>
    <row r="6194" spans="2:3" x14ac:dyDescent="0.75">
      <c r="B6194" s="250">
        <v>6131</v>
      </c>
      <c r="C6194" s="249">
        <v>130.18007817895142</v>
      </c>
    </row>
    <row r="6195" spans="2:3" x14ac:dyDescent="0.75">
      <c r="B6195" s="250">
        <v>6132</v>
      </c>
      <c r="C6195" s="249">
        <v>126.56104133245627</v>
      </c>
    </row>
    <row r="6196" spans="2:3" x14ac:dyDescent="0.75">
      <c r="B6196" s="250">
        <v>6133</v>
      </c>
      <c r="C6196" s="249">
        <v>92.960550588547136</v>
      </c>
    </row>
    <row r="6197" spans="2:3" x14ac:dyDescent="0.75">
      <c r="B6197" s="250">
        <v>6134</v>
      </c>
      <c r="C6197" s="249">
        <v>74.348073573445163</v>
      </c>
    </row>
    <row r="6198" spans="2:3" x14ac:dyDescent="0.75">
      <c r="B6198" s="250">
        <v>6135</v>
      </c>
      <c r="C6198" s="249">
        <v>113.79755374487391</v>
      </c>
    </row>
    <row r="6199" spans="2:3" x14ac:dyDescent="0.75">
      <c r="B6199" s="250">
        <v>6136</v>
      </c>
      <c r="C6199" s="249">
        <v>90.772958081482045</v>
      </c>
    </row>
    <row r="6200" spans="2:3" x14ac:dyDescent="0.75">
      <c r="B6200" s="250">
        <v>6137</v>
      </c>
      <c r="C6200" s="249">
        <v>110.1263407770987</v>
      </c>
    </row>
    <row r="6201" spans="2:3" x14ac:dyDescent="0.75">
      <c r="B6201" s="250">
        <v>6138</v>
      </c>
      <c r="C6201" s="249">
        <v>108.78584509925355</v>
      </c>
    </row>
    <row r="6202" spans="2:3" x14ac:dyDescent="0.75">
      <c r="B6202" s="250">
        <v>6139</v>
      </c>
      <c r="C6202" s="249">
        <v>143.85242342951565</v>
      </c>
    </row>
    <row r="6203" spans="2:3" x14ac:dyDescent="0.75">
      <c r="B6203" s="250">
        <v>6140</v>
      </c>
      <c r="C6203" s="249">
        <v>64.812551471272215</v>
      </c>
    </row>
    <row r="6204" spans="2:3" x14ac:dyDescent="0.75">
      <c r="B6204" s="250">
        <v>6141</v>
      </c>
      <c r="C6204" s="249">
        <v>71.126105383422797</v>
      </c>
    </row>
    <row r="6205" spans="2:3" x14ac:dyDescent="0.75">
      <c r="B6205" s="250">
        <v>6142</v>
      </c>
      <c r="C6205" s="249">
        <v>141.65686481711762</v>
      </c>
    </row>
    <row r="6206" spans="2:3" x14ac:dyDescent="0.75">
      <c r="B6206" s="250">
        <v>6143</v>
      </c>
      <c r="C6206" s="249">
        <v>106.02552526985184</v>
      </c>
    </row>
    <row r="6207" spans="2:3" x14ac:dyDescent="0.75">
      <c r="B6207" s="250">
        <v>6144</v>
      </c>
      <c r="C6207" s="249">
        <v>103.62649734115817</v>
      </c>
    </row>
    <row r="6208" spans="2:3" x14ac:dyDescent="0.75">
      <c r="B6208" s="250">
        <v>6145</v>
      </c>
      <c r="C6208" s="249">
        <v>81.488692822882328</v>
      </c>
    </row>
    <row r="6209" spans="2:3" x14ac:dyDescent="0.75">
      <c r="B6209" s="250">
        <v>6146</v>
      </c>
      <c r="C6209" s="249">
        <v>145.0888803436311</v>
      </c>
    </row>
    <row r="6210" spans="2:3" x14ac:dyDescent="0.75">
      <c r="B6210" s="250">
        <v>6147</v>
      </c>
      <c r="C6210" s="249">
        <v>116.4989130682426</v>
      </c>
    </row>
    <row r="6211" spans="2:3" x14ac:dyDescent="0.75">
      <c r="B6211" s="250">
        <v>6148</v>
      </c>
      <c r="C6211" s="249">
        <v>148.265493521873</v>
      </c>
    </row>
    <row r="6212" spans="2:3" x14ac:dyDescent="0.75">
      <c r="B6212" s="250">
        <v>6149</v>
      </c>
      <c r="C6212" s="249">
        <v>115.84354577658918</v>
      </c>
    </row>
    <row r="6213" spans="2:3" x14ac:dyDescent="0.75">
      <c r="B6213" s="250">
        <v>6150</v>
      </c>
      <c r="C6213" s="249">
        <v>101.859627028077</v>
      </c>
    </row>
    <row r="6214" spans="2:3" x14ac:dyDescent="0.75">
      <c r="B6214" s="250">
        <v>6151</v>
      </c>
      <c r="C6214" s="249">
        <v>136.83020320265035</v>
      </c>
    </row>
    <row r="6215" spans="2:3" x14ac:dyDescent="0.75">
      <c r="B6215" s="250">
        <v>6152</v>
      </c>
      <c r="C6215" s="249">
        <v>69.031223433439919</v>
      </c>
    </row>
    <row r="6216" spans="2:3" x14ac:dyDescent="0.75">
      <c r="B6216" s="250">
        <v>6153</v>
      </c>
      <c r="C6216" s="249">
        <v>84.788934932979771</v>
      </c>
    </row>
    <row r="6217" spans="2:3" x14ac:dyDescent="0.75">
      <c r="B6217" s="250">
        <v>6154</v>
      </c>
      <c r="C6217" s="249">
        <v>130.23771170049159</v>
      </c>
    </row>
    <row r="6218" spans="2:3" x14ac:dyDescent="0.75">
      <c r="B6218" s="250">
        <v>6155</v>
      </c>
      <c r="C6218" s="249">
        <v>98.159363498120513</v>
      </c>
    </row>
    <row r="6219" spans="2:3" x14ac:dyDescent="0.75">
      <c r="B6219" s="250">
        <v>6156</v>
      </c>
      <c r="C6219" s="249">
        <v>93.115661697458734</v>
      </c>
    </row>
    <row r="6220" spans="2:3" x14ac:dyDescent="0.75">
      <c r="B6220" s="250">
        <v>6157</v>
      </c>
      <c r="C6220" s="249">
        <v>153.48406753345276</v>
      </c>
    </row>
    <row r="6221" spans="2:3" x14ac:dyDescent="0.75">
      <c r="B6221" s="250">
        <v>6158</v>
      </c>
      <c r="C6221" s="249">
        <v>139.28710624885679</v>
      </c>
    </row>
    <row r="6222" spans="2:3" x14ac:dyDescent="0.75">
      <c r="B6222" s="250">
        <v>6159</v>
      </c>
      <c r="C6222" s="249">
        <v>134.97301532811801</v>
      </c>
    </row>
    <row r="6223" spans="2:3" x14ac:dyDescent="0.75">
      <c r="B6223" s="250">
        <v>6160</v>
      </c>
      <c r="C6223" s="249">
        <v>140.43848155516403</v>
      </c>
    </row>
    <row r="6224" spans="2:3" x14ac:dyDescent="0.75">
      <c r="B6224" s="250">
        <v>6161</v>
      </c>
      <c r="C6224" s="249">
        <v>149.83106333222787</v>
      </c>
    </row>
    <row r="6225" spans="2:3" x14ac:dyDescent="0.75">
      <c r="B6225" s="250">
        <v>6162</v>
      </c>
      <c r="C6225" s="249">
        <v>114.10638297975596</v>
      </c>
    </row>
    <row r="6226" spans="2:3" x14ac:dyDescent="0.75">
      <c r="B6226" s="250">
        <v>6163</v>
      </c>
      <c r="C6226" s="249">
        <v>83.573012987354105</v>
      </c>
    </row>
    <row r="6227" spans="2:3" x14ac:dyDescent="0.75">
      <c r="B6227" s="250">
        <v>6164</v>
      </c>
      <c r="C6227" s="249">
        <v>129.58342182156545</v>
      </c>
    </row>
    <row r="6228" spans="2:3" x14ac:dyDescent="0.75">
      <c r="B6228" s="250">
        <v>6165</v>
      </c>
      <c r="C6228" s="249">
        <v>106.79269561589459</v>
      </c>
    </row>
    <row r="6229" spans="2:3" x14ac:dyDescent="0.75">
      <c r="B6229" s="250">
        <v>6166</v>
      </c>
      <c r="C6229" s="249">
        <v>102.81440449519235</v>
      </c>
    </row>
    <row r="6230" spans="2:3" x14ac:dyDescent="0.75">
      <c r="B6230" s="250">
        <v>6167</v>
      </c>
      <c r="C6230" s="249">
        <v>155.73420106109111</v>
      </c>
    </row>
    <row r="6231" spans="2:3" x14ac:dyDescent="0.75">
      <c r="B6231" s="250">
        <v>6168</v>
      </c>
      <c r="C6231" s="249">
        <v>123.51029460606753</v>
      </c>
    </row>
    <row r="6232" spans="2:3" x14ac:dyDescent="0.75">
      <c r="B6232" s="250">
        <v>6169</v>
      </c>
      <c r="C6232" s="249">
        <v>113.54203125960017</v>
      </c>
    </row>
    <row r="6233" spans="2:3" x14ac:dyDescent="0.75">
      <c r="B6233" s="250">
        <v>6170</v>
      </c>
      <c r="C6233" s="249">
        <v>143.33669607361745</v>
      </c>
    </row>
    <row r="6234" spans="2:3" x14ac:dyDescent="0.75">
      <c r="B6234" s="250">
        <v>6171</v>
      </c>
      <c r="C6234" s="249">
        <v>123.76568502037703</v>
      </c>
    </row>
    <row r="6235" spans="2:3" x14ac:dyDescent="0.75">
      <c r="B6235" s="250">
        <v>6172</v>
      </c>
      <c r="C6235" s="249">
        <v>145.09393644528407</v>
      </c>
    </row>
    <row r="6236" spans="2:3" x14ac:dyDescent="0.75">
      <c r="B6236" s="250">
        <v>6173</v>
      </c>
      <c r="C6236" s="249">
        <v>110.73592961049239</v>
      </c>
    </row>
    <row r="6237" spans="2:3" x14ac:dyDescent="0.75">
      <c r="B6237" s="250">
        <v>6174</v>
      </c>
      <c r="C6237" s="249">
        <v>72.184536084695935</v>
      </c>
    </row>
    <row r="6238" spans="2:3" x14ac:dyDescent="0.75">
      <c r="B6238" s="250">
        <v>6175</v>
      </c>
      <c r="C6238" s="249">
        <v>138.49781249483428</v>
      </c>
    </row>
    <row r="6239" spans="2:3" x14ac:dyDescent="0.75">
      <c r="B6239" s="250">
        <v>6176</v>
      </c>
      <c r="C6239" s="249">
        <v>100.58892429422959</v>
      </c>
    </row>
    <row r="6240" spans="2:3" x14ac:dyDescent="0.75">
      <c r="B6240" s="250">
        <v>6177</v>
      </c>
      <c r="C6240" s="249">
        <v>127.91391502360923</v>
      </c>
    </row>
    <row r="6241" spans="2:3" x14ac:dyDescent="0.75">
      <c r="B6241" s="250">
        <v>6178</v>
      </c>
      <c r="C6241" s="249">
        <v>131.43111701985606</v>
      </c>
    </row>
    <row r="6242" spans="2:3" x14ac:dyDescent="0.75">
      <c r="B6242" s="250">
        <v>6179</v>
      </c>
      <c r="C6242" s="249">
        <v>143.50474366602873</v>
      </c>
    </row>
    <row r="6243" spans="2:3" x14ac:dyDescent="0.75">
      <c r="B6243" s="250">
        <v>6180</v>
      </c>
      <c r="C6243" s="249">
        <v>135.11921500815868</v>
      </c>
    </row>
    <row r="6244" spans="2:3" x14ac:dyDescent="0.75">
      <c r="B6244" s="250">
        <v>6181</v>
      </c>
      <c r="C6244" s="249">
        <v>81.320964982116976</v>
      </c>
    </row>
    <row r="6245" spans="2:3" x14ac:dyDescent="0.75">
      <c r="B6245" s="250">
        <v>6182</v>
      </c>
      <c r="C6245" s="249">
        <v>129.72799445801743</v>
      </c>
    </row>
    <row r="6246" spans="2:3" x14ac:dyDescent="0.75">
      <c r="B6246" s="250">
        <v>6183</v>
      </c>
      <c r="C6246" s="249">
        <v>128.39979984744099</v>
      </c>
    </row>
    <row r="6247" spans="2:3" x14ac:dyDescent="0.75">
      <c r="B6247" s="250">
        <v>6184</v>
      </c>
      <c r="C6247" s="249">
        <v>120.6950136616497</v>
      </c>
    </row>
    <row r="6248" spans="2:3" x14ac:dyDescent="0.75">
      <c r="B6248" s="250">
        <v>6185</v>
      </c>
      <c r="C6248" s="249">
        <v>104.35342758409291</v>
      </c>
    </row>
    <row r="6249" spans="2:3" x14ac:dyDescent="0.75">
      <c r="B6249" s="250">
        <v>6186</v>
      </c>
      <c r="C6249" s="249">
        <v>105.54193656999597</v>
      </c>
    </row>
    <row r="6250" spans="2:3" x14ac:dyDescent="0.75">
      <c r="B6250" s="250">
        <v>6187</v>
      </c>
      <c r="C6250" s="249">
        <v>141.22900250449925</v>
      </c>
    </row>
    <row r="6251" spans="2:3" x14ac:dyDescent="0.75">
      <c r="B6251" s="250">
        <v>6188</v>
      </c>
      <c r="C6251" s="249">
        <v>86.760497658164098</v>
      </c>
    </row>
    <row r="6252" spans="2:3" x14ac:dyDescent="0.75">
      <c r="B6252" s="250">
        <v>6189</v>
      </c>
      <c r="C6252" s="249">
        <v>137.45757935316578</v>
      </c>
    </row>
    <row r="6253" spans="2:3" x14ac:dyDescent="0.75">
      <c r="B6253" s="250">
        <v>6190</v>
      </c>
      <c r="C6253" s="249">
        <v>122.48025847798012</v>
      </c>
    </row>
    <row r="6254" spans="2:3" x14ac:dyDescent="0.75">
      <c r="B6254" s="250">
        <v>6191</v>
      </c>
      <c r="C6254" s="249">
        <v>138.0629705729622</v>
      </c>
    </row>
    <row r="6255" spans="2:3" x14ac:dyDescent="0.75">
      <c r="B6255" s="250">
        <v>6192</v>
      </c>
      <c r="C6255" s="249">
        <v>136.55580921488908</v>
      </c>
    </row>
    <row r="6256" spans="2:3" x14ac:dyDescent="0.75">
      <c r="B6256" s="250">
        <v>6193</v>
      </c>
      <c r="C6256" s="249">
        <v>141.49965424463605</v>
      </c>
    </row>
    <row r="6257" spans="2:3" x14ac:dyDescent="0.75">
      <c r="B6257" s="250">
        <v>6194</v>
      </c>
      <c r="C6257" s="249">
        <v>144.19863959002285</v>
      </c>
    </row>
    <row r="6258" spans="2:3" x14ac:dyDescent="0.75">
      <c r="B6258" s="250">
        <v>6195</v>
      </c>
      <c r="C6258" s="249">
        <v>143.69280800542597</v>
      </c>
    </row>
    <row r="6259" spans="2:3" x14ac:dyDescent="0.75">
      <c r="B6259" s="250">
        <v>6196</v>
      </c>
      <c r="C6259" s="249">
        <v>119.24839452376084</v>
      </c>
    </row>
    <row r="6260" spans="2:3" x14ac:dyDescent="0.75">
      <c r="B6260" s="250">
        <v>6197</v>
      </c>
      <c r="C6260" s="249">
        <v>148.93260936997908</v>
      </c>
    </row>
    <row r="6261" spans="2:3" x14ac:dyDescent="0.75">
      <c r="B6261" s="250">
        <v>6198</v>
      </c>
      <c r="C6261" s="249">
        <v>148.16041876484877</v>
      </c>
    </row>
    <row r="6262" spans="2:3" x14ac:dyDescent="0.75">
      <c r="B6262" s="250">
        <v>6199</v>
      </c>
      <c r="C6262" s="249">
        <v>112.65164411530554</v>
      </c>
    </row>
    <row r="6263" spans="2:3" x14ac:dyDescent="0.75">
      <c r="B6263" s="250">
        <v>6200</v>
      </c>
      <c r="C6263" s="249">
        <v>118.08707923730573</v>
      </c>
    </row>
    <row r="6264" spans="2:3" x14ac:dyDescent="0.75">
      <c r="B6264" s="250">
        <v>6201</v>
      </c>
      <c r="C6264" s="249">
        <v>122.22164534422917</v>
      </c>
    </row>
    <row r="6265" spans="2:3" x14ac:dyDescent="0.75">
      <c r="B6265" s="250">
        <v>6202</v>
      </c>
      <c r="C6265" s="249">
        <v>137.11261883398569</v>
      </c>
    </row>
    <row r="6266" spans="2:3" x14ac:dyDescent="0.75">
      <c r="B6266" s="250">
        <v>6203</v>
      </c>
      <c r="C6266" s="249">
        <v>90.925857178260941</v>
      </c>
    </row>
    <row r="6267" spans="2:3" x14ac:dyDescent="0.75">
      <c r="B6267" s="250">
        <v>6204</v>
      </c>
      <c r="C6267" s="249">
        <v>137.58852399609052</v>
      </c>
    </row>
    <row r="6268" spans="2:3" x14ac:dyDescent="0.75">
      <c r="B6268" s="250">
        <v>6205</v>
      </c>
      <c r="C6268" s="249">
        <v>96.351390317153459</v>
      </c>
    </row>
    <row r="6269" spans="2:3" x14ac:dyDescent="0.75">
      <c r="B6269" s="250">
        <v>6206</v>
      </c>
      <c r="C6269" s="249">
        <v>129.84924428571398</v>
      </c>
    </row>
    <row r="6270" spans="2:3" x14ac:dyDescent="0.75">
      <c r="B6270" s="250">
        <v>6207</v>
      </c>
      <c r="C6270" s="249">
        <v>126.44061515237107</v>
      </c>
    </row>
    <row r="6271" spans="2:3" x14ac:dyDescent="0.75">
      <c r="B6271" s="250">
        <v>6208</v>
      </c>
      <c r="C6271" s="249">
        <v>121.78456819381834</v>
      </c>
    </row>
    <row r="6272" spans="2:3" x14ac:dyDescent="0.75">
      <c r="B6272" s="250">
        <v>6209</v>
      </c>
      <c r="C6272" s="249">
        <v>120.99280735966509</v>
      </c>
    </row>
    <row r="6273" spans="2:3" x14ac:dyDescent="0.75">
      <c r="B6273" s="250">
        <v>6210</v>
      </c>
      <c r="C6273" s="249">
        <v>109.13457027747751</v>
      </c>
    </row>
    <row r="6274" spans="2:3" x14ac:dyDescent="0.75">
      <c r="B6274" s="250">
        <v>6211</v>
      </c>
      <c r="C6274" s="249">
        <v>114.54536255003944</v>
      </c>
    </row>
    <row r="6275" spans="2:3" x14ac:dyDescent="0.75">
      <c r="B6275" s="250">
        <v>6212</v>
      </c>
      <c r="C6275" s="249">
        <v>88.702402722422988</v>
      </c>
    </row>
    <row r="6276" spans="2:3" x14ac:dyDescent="0.75">
      <c r="B6276" s="250">
        <v>6213</v>
      </c>
      <c r="C6276" s="249">
        <v>126.24922641656524</v>
      </c>
    </row>
    <row r="6277" spans="2:3" x14ac:dyDescent="0.75">
      <c r="B6277" s="250">
        <v>6214</v>
      </c>
      <c r="C6277" s="249">
        <v>81.015218097060455</v>
      </c>
    </row>
    <row r="6278" spans="2:3" x14ac:dyDescent="0.75">
      <c r="B6278" s="250">
        <v>6215</v>
      </c>
      <c r="C6278" s="249">
        <v>98.374090474990055</v>
      </c>
    </row>
    <row r="6279" spans="2:3" x14ac:dyDescent="0.75">
      <c r="B6279" s="250">
        <v>6216</v>
      </c>
      <c r="C6279" s="249">
        <v>107.64509338595315</v>
      </c>
    </row>
    <row r="6280" spans="2:3" x14ac:dyDescent="0.75">
      <c r="B6280" s="250">
        <v>6217</v>
      </c>
      <c r="C6280" s="249">
        <v>136.04634913502446</v>
      </c>
    </row>
    <row r="6281" spans="2:3" x14ac:dyDescent="0.75">
      <c r="B6281" s="250">
        <v>6218</v>
      </c>
      <c r="C6281" s="249">
        <v>124.56629777515195</v>
      </c>
    </row>
    <row r="6282" spans="2:3" x14ac:dyDescent="0.75">
      <c r="B6282" s="250">
        <v>6219</v>
      </c>
      <c r="C6282" s="249">
        <v>98.655948021698663</v>
      </c>
    </row>
    <row r="6283" spans="2:3" x14ac:dyDescent="0.75">
      <c r="B6283" s="250">
        <v>6220</v>
      </c>
      <c r="C6283" s="249">
        <v>110.86728593463587</v>
      </c>
    </row>
    <row r="6284" spans="2:3" x14ac:dyDescent="0.75">
      <c r="B6284" s="250">
        <v>6221</v>
      </c>
      <c r="C6284" s="249">
        <v>119.83163209765479</v>
      </c>
    </row>
    <row r="6285" spans="2:3" x14ac:dyDescent="0.75">
      <c r="B6285" s="250">
        <v>6222</v>
      </c>
      <c r="C6285" s="249">
        <v>97.485421793867715</v>
      </c>
    </row>
    <row r="6286" spans="2:3" x14ac:dyDescent="0.75">
      <c r="B6286" s="250">
        <v>6223</v>
      </c>
      <c r="C6286" s="249">
        <v>110.62891176277842</v>
      </c>
    </row>
    <row r="6287" spans="2:3" x14ac:dyDescent="0.75">
      <c r="B6287" s="250">
        <v>6224</v>
      </c>
      <c r="C6287" s="249">
        <v>146.67491319463915</v>
      </c>
    </row>
    <row r="6288" spans="2:3" x14ac:dyDescent="0.75">
      <c r="B6288" s="250">
        <v>6225</v>
      </c>
      <c r="C6288" s="249">
        <v>90.845606231031681</v>
      </c>
    </row>
    <row r="6289" spans="2:3" x14ac:dyDescent="0.75">
      <c r="B6289" s="250">
        <v>6226</v>
      </c>
      <c r="C6289" s="249">
        <v>124.0827421856622</v>
      </c>
    </row>
    <row r="6290" spans="2:3" x14ac:dyDescent="0.75">
      <c r="B6290" s="250">
        <v>6227</v>
      </c>
      <c r="C6290" s="249">
        <v>117.04383795072961</v>
      </c>
    </row>
    <row r="6291" spans="2:3" x14ac:dyDescent="0.75">
      <c r="B6291" s="250">
        <v>6228</v>
      </c>
      <c r="C6291" s="249">
        <v>103.42796820828889</v>
      </c>
    </row>
    <row r="6292" spans="2:3" x14ac:dyDescent="0.75">
      <c r="B6292" s="250">
        <v>6229</v>
      </c>
      <c r="C6292" s="249">
        <v>147.89617302695922</v>
      </c>
    </row>
    <row r="6293" spans="2:3" x14ac:dyDescent="0.75">
      <c r="B6293" s="250">
        <v>6230</v>
      </c>
      <c r="C6293" s="249">
        <v>131.09961182119639</v>
      </c>
    </row>
    <row r="6294" spans="2:3" x14ac:dyDescent="0.75">
      <c r="B6294" s="250">
        <v>6231</v>
      </c>
      <c r="C6294" s="249">
        <v>83.223288129402917</v>
      </c>
    </row>
    <row r="6295" spans="2:3" x14ac:dyDescent="0.75">
      <c r="B6295" s="250">
        <v>6232</v>
      </c>
      <c r="C6295" s="249">
        <v>120.75774194698737</v>
      </c>
    </row>
    <row r="6296" spans="2:3" x14ac:dyDescent="0.75">
      <c r="B6296" s="250">
        <v>6233</v>
      </c>
      <c r="C6296" s="249">
        <v>107.06692004487022</v>
      </c>
    </row>
    <row r="6297" spans="2:3" x14ac:dyDescent="0.75">
      <c r="B6297" s="250">
        <v>6234</v>
      </c>
      <c r="C6297" s="249">
        <v>110.08475217696402</v>
      </c>
    </row>
    <row r="6298" spans="2:3" x14ac:dyDescent="0.75">
      <c r="B6298" s="250">
        <v>6235</v>
      </c>
      <c r="C6298" s="249">
        <v>129.23069006431965</v>
      </c>
    </row>
    <row r="6299" spans="2:3" x14ac:dyDescent="0.75">
      <c r="B6299" s="250">
        <v>6236</v>
      </c>
      <c r="C6299" s="249">
        <v>170.13234506989767</v>
      </c>
    </row>
    <row r="6300" spans="2:3" x14ac:dyDescent="0.75">
      <c r="B6300" s="250">
        <v>6237</v>
      </c>
      <c r="C6300" s="249">
        <v>72.957489894573214</v>
      </c>
    </row>
    <row r="6301" spans="2:3" x14ac:dyDescent="0.75">
      <c r="B6301" s="250">
        <v>6238</v>
      </c>
      <c r="C6301" s="249">
        <v>94.00151944088762</v>
      </c>
    </row>
    <row r="6302" spans="2:3" x14ac:dyDescent="0.75">
      <c r="B6302" s="250">
        <v>6239</v>
      </c>
      <c r="C6302" s="249">
        <v>102.86491725218039</v>
      </c>
    </row>
    <row r="6303" spans="2:3" x14ac:dyDescent="0.75">
      <c r="B6303" s="250">
        <v>6240</v>
      </c>
      <c r="C6303" s="249">
        <v>115.04221226482639</v>
      </c>
    </row>
    <row r="6304" spans="2:3" x14ac:dyDescent="0.75">
      <c r="B6304" s="250">
        <v>6241</v>
      </c>
      <c r="C6304" s="249">
        <v>115.22596028430792</v>
      </c>
    </row>
    <row r="6305" spans="2:3" x14ac:dyDescent="0.75">
      <c r="B6305" s="250">
        <v>6242</v>
      </c>
      <c r="C6305" s="249">
        <v>154.34027871784633</v>
      </c>
    </row>
    <row r="6306" spans="2:3" x14ac:dyDescent="0.75">
      <c r="B6306" s="250">
        <v>6243</v>
      </c>
      <c r="C6306" s="249">
        <v>102.71588051699788</v>
      </c>
    </row>
    <row r="6307" spans="2:3" x14ac:dyDescent="0.75">
      <c r="B6307" s="250">
        <v>6244</v>
      </c>
      <c r="C6307" s="249">
        <v>110.36667361384144</v>
      </c>
    </row>
    <row r="6308" spans="2:3" x14ac:dyDescent="0.75">
      <c r="B6308" s="250">
        <v>6245</v>
      </c>
      <c r="C6308" s="249">
        <v>126.50485878457869</v>
      </c>
    </row>
    <row r="6309" spans="2:3" x14ac:dyDescent="0.75">
      <c r="B6309" s="250">
        <v>6246</v>
      </c>
      <c r="C6309" s="249">
        <v>81.364661522972142</v>
      </c>
    </row>
    <row r="6310" spans="2:3" x14ac:dyDescent="0.75">
      <c r="B6310" s="250">
        <v>6247</v>
      </c>
      <c r="C6310" s="249">
        <v>87.378389720970659</v>
      </c>
    </row>
    <row r="6311" spans="2:3" x14ac:dyDescent="0.75">
      <c r="B6311" s="250">
        <v>6248</v>
      </c>
      <c r="C6311" s="249">
        <v>132.93274662458714</v>
      </c>
    </row>
    <row r="6312" spans="2:3" x14ac:dyDescent="0.75">
      <c r="B6312" s="250">
        <v>6249</v>
      </c>
      <c r="C6312" s="249">
        <v>143.36907981193113</v>
      </c>
    </row>
    <row r="6313" spans="2:3" x14ac:dyDescent="0.75">
      <c r="B6313" s="250">
        <v>6250</v>
      </c>
      <c r="C6313" s="249">
        <v>121.78747710445624</v>
      </c>
    </row>
    <row r="6314" spans="2:3" x14ac:dyDescent="0.75">
      <c r="B6314" s="250">
        <v>6251</v>
      </c>
      <c r="C6314" s="249">
        <v>109.11843427729156</v>
      </c>
    </row>
    <row r="6315" spans="2:3" x14ac:dyDescent="0.75">
      <c r="B6315" s="250">
        <v>6252</v>
      </c>
      <c r="C6315" s="249">
        <v>93.726893766024261</v>
      </c>
    </row>
    <row r="6316" spans="2:3" x14ac:dyDescent="0.75">
      <c r="B6316" s="250">
        <v>6253</v>
      </c>
      <c r="C6316" s="249">
        <v>79.078738181945567</v>
      </c>
    </row>
    <row r="6317" spans="2:3" x14ac:dyDescent="0.75">
      <c r="B6317" s="250">
        <v>6254</v>
      </c>
      <c r="C6317" s="249">
        <v>87.699723365539953</v>
      </c>
    </row>
    <row r="6318" spans="2:3" x14ac:dyDescent="0.75">
      <c r="B6318" s="250">
        <v>6255</v>
      </c>
      <c r="C6318" s="249">
        <v>126.79765062664961</v>
      </c>
    </row>
    <row r="6319" spans="2:3" x14ac:dyDescent="0.75">
      <c r="B6319" s="250">
        <v>6256</v>
      </c>
      <c r="C6319" s="249">
        <v>128.62719182445508</v>
      </c>
    </row>
    <row r="6320" spans="2:3" x14ac:dyDescent="0.75">
      <c r="B6320" s="250">
        <v>6257</v>
      </c>
      <c r="C6320" s="249">
        <v>98.502561951009369</v>
      </c>
    </row>
    <row r="6321" spans="2:3" x14ac:dyDescent="0.75">
      <c r="B6321" s="250">
        <v>6258</v>
      </c>
      <c r="C6321" s="249">
        <v>136.50691217302236</v>
      </c>
    </row>
    <row r="6322" spans="2:3" x14ac:dyDescent="0.75">
      <c r="B6322" s="250">
        <v>6259</v>
      </c>
      <c r="C6322" s="249">
        <v>129.47174087732037</v>
      </c>
    </row>
    <row r="6323" spans="2:3" x14ac:dyDescent="0.75">
      <c r="B6323" s="250">
        <v>6260</v>
      </c>
      <c r="C6323" s="249">
        <v>121.32983476096784</v>
      </c>
    </row>
    <row r="6324" spans="2:3" x14ac:dyDescent="0.75">
      <c r="B6324" s="250">
        <v>6261</v>
      </c>
      <c r="C6324" s="249">
        <v>118.5954212790524</v>
      </c>
    </row>
    <row r="6325" spans="2:3" x14ac:dyDescent="0.75">
      <c r="B6325" s="250">
        <v>6262</v>
      </c>
      <c r="C6325" s="249">
        <v>136.36111070407196</v>
      </c>
    </row>
    <row r="6326" spans="2:3" x14ac:dyDescent="0.75">
      <c r="B6326" s="250">
        <v>6263</v>
      </c>
      <c r="C6326" s="249">
        <v>162.35331847739542</v>
      </c>
    </row>
    <row r="6327" spans="2:3" x14ac:dyDescent="0.75">
      <c r="B6327" s="250">
        <v>6264</v>
      </c>
      <c r="C6327" s="249">
        <v>87.90207372691404</v>
      </c>
    </row>
    <row r="6328" spans="2:3" x14ac:dyDescent="0.75">
      <c r="B6328" s="250">
        <v>6265</v>
      </c>
      <c r="C6328" s="249">
        <v>124.4840448134845</v>
      </c>
    </row>
    <row r="6329" spans="2:3" x14ac:dyDescent="0.75">
      <c r="B6329" s="250">
        <v>6266</v>
      </c>
      <c r="C6329" s="249">
        <v>140.51655832129529</v>
      </c>
    </row>
    <row r="6330" spans="2:3" x14ac:dyDescent="0.75">
      <c r="B6330" s="250">
        <v>6267</v>
      </c>
      <c r="C6330" s="249">
        <v>159.59004334922082</v>
      </c>
    </row>
    <row r="6331" spans="2:3" x14ac:dyDescent="0.75">
      <c r="B6331" s="250">
        <v>6268</v>
      </c>
      <c r="C6331" s="249">
        <v>107.92271748579618</v>
      </c>
    </row>
    <row r="6332" spans="2:3" x14ac:dyDescent="0.75">
      <c r="B6332" s="250">
        <v>6269</v>
      </c>
      <c r="C6332" s="249">
        <v>116.17039840335907</v>
      </c>
    </row>
    <row r="6333" spans="2:3" x14ac:dyDescent="0.75">
      <c r="B6333" s="250">
        <v>6270</v>
      </c>
      <c r="C6333" s="249">
        <v>123.41811813619415</v>
      </c>
    </row>
    <row r="6334" spans="2:3" x14ac:dyDescent="0.75">
      <c r="B6334" s="250">
        <v>6271</v>
      </c>
      <c r="C6334" s="249">
        <v>94.938748630261699</v>
      </c>
    </row>
    <row r="6335" spans="2:3" x14ac:dyDescent="0.75">
      <c r="B6335" s="250">
        <v>6272</v>
      </c>
      <c r="C6335" s="249">
        <v>117.48570229396967</v>
      </c>
    </row>
    <row r="6336" spans="2:3" x14ac:dyDescent="0.75">
      <c r="B6336" s="250">
        <v>6273</v>
      </c>
      <c r="C6336" s="249">
        <v>145.7534825316821</v>
      </c>
    </row>
    <row r="6337" spans="2:3" x14ac:dyDescent="0.75">
      <c r="B6337" s="250">
        <v>6274</v>
      </c>
      <c r="C6337" s="249">
        <v>131.81715855661741</v>
      </c>
    </row>
    <row r="6338" spans="2:3" x14ac:dyDescent="0.75">
      <c r="B6338" s="250">
        <v>6275</v>
      </c>
      <c r="C6338" s="249">
        <v>175.46141809633733</v>
      </c>
    </row>
    <row r="6339" spans="2:3" x14ac:dyDescent="0.75">
      <c r="B6339" s="250">
        <v>6276</v>
      </c>
      <c r="C6339" s="249">
        <v>124.78956534689564</v>
      </c>
    </row>
    <row r="6340" spans="2:3" x14ac:dyDescent="0.75">
      <c r="B6340" s="250">
        <v>6277</v>
      </c>
      <c r="C6340" s="249">
        <v>120.0959368592405</v>
      </c>
    </row>
    <row r="6341" spans="2:3" x14ac:dyDescent="0.75">
      <c r="B6341" s="250">
        <v>6278</v>
      </c>
      <c r="C6341" s="249">
        <v>127.41029123633045</v>
      </c>
    </row>
    <row r="6342" spans="2:3" x14ac:dyDescent="0.75">
      <c r="B6342" s="250">
        <v>6279</v>
      </c>
      <c r="C6342" s="249">
        <v>100.8767699036996</v>
      </c>
    </row>
    <row r="6343" spans="2:3" x14ac:dyDescent="0.75">
      <c r="B6343" s="250">
        <v>6280</v>
      </c>
      <c r="C6343" s="249">
        <v>172.62768382784532</v>
      </c>
    </row>
    <row r="6344" spans="2:3" x14ac:dyDescent="0.75">
      <c r="B6344" s="250">
        <v>6281</v>
      </c>
      <c r="C6344" s="249">
        <v>86.299110927491</v>
      </c>
    </row>
    <row r="6345" spans="2:3" x14ac:dyDescent="0.75">
      <c r="B6345" s="250">
        <v>6282</v>
      </c>
      <c r="C6345" s="249">
        <v>119.72543616684493</v>
      </c>
    </row>
    <row r="6346" spans="2:3" x14ac:dyDescent="0.75">
      <c r="B6346" s="250">
        <v>6283</v>
      </c>
      <c r="C6346" s="249">
        <v>148.85424750066014</v>
      </c>
    </row>
    <row r="6347" spans="2:3" x14ac:dyDescent="0.75">
      <c r="B6347" s="250">
        <v>6284</v>
      </c>
      <c r="C6347" s="249">
        <v>75.474508713774355</v>
      </c>
    </row>
    <row r="6348" spans="2:3" x14ac:dyDescent="0.75">
      <c r="B6348" s="250">
        <v>6285</v>
      </c>
      <c r="C6348" s="249">
        <v>106.95478349839874</v>
      </c>
    </row>
    <row r="6349" spans="2:3" x14ac:dyDescent="0.75">
      <c r="B6349" s="250">
        <v>6286</v>
      </c>
      <c r="C6349" s="249">
        <v>146.95929792498015</v>
      </c>
    </row>
    <row r="6350" spans="2:3" x14ac:dyDescent="0.75">
      <c r="B6350" s="250">
        <v>6287</v>
      </c>
      <c r="C6350" s="249">
        <v>133.6409015674036</v>
      </c>
    </row>
    <row r="6351" spans="2:3" x14ac:dyDescent="0.75">
      <c r="B6351" s="250">
        <v>6288</v>
      </c>
      <c r="C6351" s="249">
        <v>100.0823588534621</v>
      </c>
    </row>
    <row r="6352" spans="2:3" x14ac:dyDescent="0.75">
      <c r="B6352" s="250">
        <v>6289</v>
      </c>
      <c r="C6352" s="249">
        <v>144.5333012480645</v>
      </c>
    </row>
    <row r="6353" spans="2:3" x14ac:dyDescent="0.75">
      <c r="B6353" s="250">
        <v>6290</v>
      </c>
      <c r="C6353" s="249">
        <v>132.9243939679896</v>
      </c>
    </row>
    <row r="6354" spans="2:3" x14ac:dyDescent="0.75">
      <c r="B6354" s="250">
        <v>6291</v>
      </c>
      <c r="C6354" s="249">
        <v>67.155216560436131</v>
      </c>
    </row>
    <row r="6355" spans="2:3" x14ac:dyDescent="0.75">
      <c r="B6355" s="250">
        <v>6292</v>
      </c>
      <c r="C6355" s="249">
        <v>145.15620212401291</v>
      </c>
    </row>
    <row r="6356" spans="2:3" x14ac:dyDescent="0.75">
      <c r="B6356" s="250">
        <v>6293</v>
      </c>
      <c r="C6356" s="249">
        <v>101.56760558075392</v>
      </c>
    </row>
    <row r="6357" spans="2:3" x14ac:dyDescent="0.75">
      <c r="B6357" s="250">
        <v>6294</v>
      </c>
      <c r="C6357" s="249">
        <v>148.30324459387987</v>
      </c>
    </row>
    <row r="6358" spans="2:3" x14ac:dyDescent="0.75">
      <c r="B6358" s="250">
        <v>6295</v>
      </c>
      <c r="C6358" s="249">
        <v>140.05621560077188</v>
      </c>
    </row>
    <row r="6359" spans="2:3" x14ac:dyDescent="0.75">
      <c r="B6359" s="250">
        <v>6296</v>
      </c>
      <c r="C6359" s="249">
        <v>120.17452191146862</v>
      </c>
    </row>
    <row r="6360" spans="2:3" x14ac:dyDescent="0.75">
      <c r="B6360" s="250">
        <v>6297</v>
      </c>
      <c r="C6360" s="249">
        <v>107.05034853458822</v>
      </c>
    </row>
    <row r="6361" spans="2:3" x14ac:dyDescent="0.75">
      <c r="B6361" s="250">
        <v>6298</v>
      </c>
      <c r="C6361" s="249">
        <v>77.673944550694642</v>
      </c>
    </row>
    <row r="6362" spans="2:3" x14ac:dyDescent="0.75">
      <c r="B6362" s="250">
        <v>6299</v>
      </c>
      <c r="C6362" s="249">
        <v>90.454233825328757</v>
      </c>
    </row>
    <row r="6363" spans="2:3" x14ac:dyDescent="0.75">
      <c r="B6363" s="250">
        <v>6300</v>
      </c>
      <c r="C6363" s="249">
        <v>134.06895175478104</v>
      </c>
    </row>
    <row r="6364" spans="2:3" x14ac:dyDescent="0.75">
      <c r="B6364" s="250">
        <v>6301</v>
      </c>
      <c r="C6364" s="249">
        <v>81.307321259942711</v>
      </c>
    </row>
    <row r="6365" spans="2:3" x14ac:dyDescent="0.75">
      <c r="B6365" s="250">
        <v>6302</v>
      </c>
      <c r="C6365" s="249">
        <v>90.175528336427604</v>
      </c>
    </row>
    <row r="6366" spans="2:3" x14ac:dyDescent="0.75">
      <c r="B6366" s="250">
        <v>6303</v>
      </c>
      <c r="C6366" s="249">
        <v>113.14267357580934</v>
      </c>
    </row>
    <row r="6367" spans="2:3" x14ac:dyDescent="0.75">
      <c r="B6367" s="250">
        <v>6304</v>
      </c>
      <c r="C6367" s="249">
        <v>147.01358448126112</v>
      </c>
    </row>
    <row r="6368" spans="2:3" x14ac:dyDescent="0.75">
      <c r="B6368" s="250">
        <v>6305</v>
      </c>
      <c r="C6368" s="249">
        <v>131.22989790450396</v>
      </c>
    </row>
    <row r="6369" spans="2:3" x14ac:dyDescent="0.75">
      <c r="B6369" s="250">
        <v>6306</v>
      </c>
      <c r="C6369" s="249">
        <v>116.22416007458179</v>
      </c>
    </row>
    <row r="6370" spans="2:3" x14ac:dyDescent="0.75">
      <c r="B6370" s="250">
        <v>6307</v>
      </c>
      <c r="C6370" s="249">
        <v>108.02714734880936</v>
      </c>
    </row>
    <row r="6371" spans="2:3" x14ac:dyDescent="0.75">
      <c r="B6371" s="250">
        <v>6308</v>
      </c>
      <c r="C6371" s="249">
        <v>85.20235159615001</v>
      </c>
    </row>
    <row r="6372" spans="2:3" x14ac:dyDescent="0.75">
      <c r="B6372" s="250">
        <v>6309</v>
      </c>
      <c r="C6372" s="249">
        <v>84.775742410803602</v>
      </c>
    </row>
    <row r="6373" spans="2:3" x14ac:dyDescent="0.75">
      <c r="B6373" s="250">
        <v>6310</v>
      </c>
      <c r="C6373" s="249">
        <v>113.30807213450829</v>
      </c>
    </row>
    <row r="6374" spans="2:3" x14ac:dyDescent="0.75">
      <c r="B6374" s="250">
        <v>6311</v>
      </c>
      <c r="C6374" s="249">
        <v>130.32545364837691</v>
      </c>
    </row>
    <row r="6375" spans="2:3" x14ac:dyDescent="0.75">
      <c r="B6375" s="250">
        <v>6312</v>
      </c>
      <c r="C6375" s="249">
        <v>102.25554064775551</v>
      </c>
    </row>
    <row r="6376" spans="2:3" x14ac:dyDescent="0.75">
      <c r="B6376" s="250">
        <v>6313</v>
      </c>
      <c r="C6376" s="249">
        <v>125.79135520771402</v>
      </c>
    </row>
    <row r="6377" spans="2:3" x14ac:dyDescent="0.75">
      <c r="B6377" s="250">
        <v>6314</v>
      </c>
      <c r="C6377" s="249">
        <v>114.70250043414255</v>
      </c>
    </row>
    <row r="6378" spans="2:3" x14ac:dyDescent="0.75">
      <c r="B6378" s="250">
        <v>6315</v>
      </c>
      <c r="C6378" s="249">
        <v>134.84414667346465</v>
      </c>
    </row>
    <row r="6379" spans="2:3" x14ac:dyDescent="0.75">
      <c r="B6379" s="250">
        <v>6316</v>
      </c>
      <c r="C6379" s="249">
        <v>134.07515762739766</v>
      </c>
    </row>
    <row r="6380" spans="2:3" x14ac:dyDescent="0.75">
      <c r="B6380" s="250">
        <v>6317</v>
      </c>
      <c r="C6380" s="249">
        <v>123.69120552010163</v>
      </c>
    </row>
    <row r="6381" spans="2:3" x14ac:dyDescent="0.75">
      <c r="B6381" s="250">
        <v>6318</v>
      </c>
      <c r="C6381" s="249">
        <v>158.91279630680447</v>
      </c>
    </row>
    <row r="6382" spans="2:3" x14ac:dyDescent="0.75">
      <c r="B6382" s="250">
        <v>6319</v>
      </c>
      <c r="C6382" s="249">
        <v>104.49127164916348</v>
      </c>
    </row>
    <row r="6383" spans="2:3" x14ac:dyDescent="0.75">
      <c r="B6383" s="250">
        <v>6320</v>
      </c>
      <c r="C6383" s="249">
        <v>137.36203218843309</v>
      </c>
    </row>
    <row r="6384" spans="2:3" x14ac:dyDescent="0.75">
      <c r="B6384" s="250">
        <v>6321</v>
      </c>
      <c r="C6384" s="249">
        <v>138.93151583560675</v>
      </c>
    </row>
    <row r="6385" spans="2:3" x14ac:dyDescent="0.75">
      <c r="B6385" s="250">
        <v>6322</v>
      </c>
      <c r="C6385" s="249">
        <v>124.36678085694854</v>
      </c>
    </row>
    <row r="6386" spans="2:3" x14ac:dyDescent="0.75">
      <c r="B6386" s="250">
        <v>6323</v>
      </c>
      <c r="C6386" s="249">
        <v>176.13897800680041</v>
      </c>
    </row>
    <row r="6387" spans="2:3" x14ac:dyDescent="0.75">
      <c r="B6387" s="250">
        <v>6324</v>
      </c>
      <c r="C6387" s="249">
        <v>136.6250529381781</v>
      </c>
    </row>
    <row r="6388" spans="2:3" x14ac:dyDescent="0.75">
      <c r="B6388" s="250">
        <v>6325</v>
      </c>
      <c r="C6388" s="249">
        <v>138.79760377904262</v>
      </c>
    </row>
    <row r="6389" spans="2:3" x14ac:dyDescent="0.75">
      <c r="B6389" s="250">
        <v>6326</v>
      </c>
      <c r="C6389" s="249">
        <v>141.64594170707522</v>
      </c>
    </row>
    <row r="6390" spans="2:3" x14ac:dyDescent="0.75">
      <c r="B6390" s="250">
        <v>6327</v>
      </c>
      <c r="C6390" s="249">
        <v>173.79772884869857</v>
      </c>
    </row>
    <row r="6391" spans="2:3" x14ac:dyDescent="0.75">
      <c r="B6391" s="250">
        <v>6328</v>
      </c>
      <c r="C6391" s="249">
        <v>86.348095073077388</v>
      </c>
    </row>
    <row r="6392" spans="2:3" x14ac:dyDescent="0.75">
      <c r="B6392" s="250">
        <v>6329</v>
      </c>
      <c r="C6392" s="249">
        <v>113.58509216752225</v>
      </c>
    </row>
    <row r="6393" spans="2:3" x14ac:dyDescent="0.75">
      <c r="B6393" s="250">
        <v>6330</v>
      </c>
      <c r="C6393" s="249">
        <v>128.48434963653071</v>
      </c>
    </row>
    <row r="6394" spans="2:3" x14ac:dyDescent="0.75">
      <c r="B6394" s="250">
        <v>6331</v>
      </c>
      <c r="C6394" s="249">
        <v>131.5013066843774</v>
      </c>
    </row>
    <row r="6395" spans="2:3" x14ac:dyDescent="0.75">
      <c r="B6395" s="250">
        <v>6332</v>
      </c>
      <c r="C6395" s="249">
        <v>115.11925222407851</v>
      </c>
    </row>
    <row r="6396" spans="2:3" x14ac:dyDescent="0.75">
      <c r="B6396" s="250">
        <v>6333</v>
      </c>
      <c r="C6396" s="249">
        <v>111.99664948575249</v>
      </c>
    </row>
    <row r="6397" spans="2:3" x14ac:dyDescent="0.75">
      <c r="B6397" s="250">
        <v>6334</v>
      </c>
      <c r="C6397" s="249">
        <v>133.98842017932239</v>
      </c>
    </row>
    <row r="6398" spans="2:3" x14ac:dyDescent="0.75">
      <c r="B6398" s="250">
        <v>6335</v>
      </c>
      <c r="C6398" s="249">
        <v>111.47964250154845</v>
      </c>
    </row>
    <row r="6399" spans="2:3" x14ac:dyDescent="0.75">
      <c r="B6399" s="250">
        <v>6336</v>
      </c>
      <c r="C6399" s="249">
        <v>113.4600048163133</v>
      </c>
    </row>
    <row r="6400" spans="2:3" x14ac:dyDescent="0.75">
      <c r="B6400" s="250">
        <v>6337</v>
      </c>
      <c r="C6400" s="249">
        <v>123.95710552696126</v>
      </c>
    </row>
    <row r="6401" spans="2:3" x14ac:dyDescent="0.75">
      <c r="B6401" s="250">
        <v>6338</v>
      </c>
      <c r="C6401" s="249">
        <v>120.05264629001353</v>
      </c>
    </row>
    <row r="6402" spans="2:3" x14ac:dyDescent="0.75">
      <c r="B6402" s="250">
        <v>6339</v>
      </c>
      <c r="C6402" s="249">
        <v>140.76726809740984</v>
      </c>
    </row>
    <row r="6403" spans="2:3" x14ac:dyDescent="0.75">
      <c r="B6403" s="250">
        <v>6340</v>
      </c>
      <c r="C6403" s="249">
        <v>95.794821222338328</v>
      </c>
    </row>
    <row r="6404" spans="2:3" x14ac:dyDescent="0.75">
      <c r="B6404" s="250">
        <v>6341</v>
      </c>
      <c r="C6404" s="249">
        <v>144.11060683853401</v>
      </c>
    </row>
    <row r="6405" spans="2:3" x14ac:dyDescent="0.75">
      <c r="B6405" s="250">
        <v>6342</v>
      </c>
      <c r="C6405" s="249">
        <v>147.46879819197716</v>
      </c>
    </row>
    <row r="6406" spans="2:3" x14ac:dyDescent="0.75">
      <c r="B6406" s="250">
        <v>6343</v>
      </c>
      <c r="C6406" s="249">
        <v>141.56603153804576</v>
      </c>
    </row>
    <row r="6407" spans="2:3" x14ac:dyDescent="0.75">
      <c r="B6407" s="250">
        <v>6344</v>
      </c>
      <c r="C6407" s="249">
        <v>109.53922308222867</v>
      </c>
    </row>
    <row r="6408" spans="2:3" x14ac:dyDescent="0.75">
      <c r="B6408" s="250">
        <v>6345</v>
      </c>
      <c r="C6408" s="249">
        <v>130.43701094323276</v>
      </c>
    </row>
    <row r="6409" spans="2:3" x14ac:dyDescent="0.75">
      <c r="B6409" s="250">
        <v>6346</v>
      </c>
      <c r="C6409" s="249">
        <v>139.07368307518493</v>
      </c>
    </row>
    <row r="6410" spans="2:3" x14ac:dyDescent="0.75">
      <c r="B6410" s="250">
        <v>6347</v>
      </c>
      <c r="C6410" s="249">
        <v>142.52710295566328</v>
      </c>
    </row>
    <row r="6411" spans="2:3" x14ac:dyDescent="0.75">
      <c r="B6411" s="250">
        <v>6348</v>
      </c>
      <c r="C6411" s="249">
        <v>96.014463245251847</v>
      </c>
    </row>
    <row r="6412" spans="2:3" x14ac:dyDescent="0.75">
      <c r="B6412" s="250">
        <v>6349</v>
      </c>
      <c r="C6412" s="249">
        <v>108.7231001465443</v>
      </c>
    </row>
    <row r="6413" spans="2:3" x14ac:dyDescent="0.75">
      <c r="B6413" s="250">
        <v>6350</v>
      </c>
      <c r="C6413" s="249">
        <v>106.44354441691699</v>
      </c>
    </row>
    <row r="6414" spans="2:3" x14ac:dyDescent="0.75">
      <c r="B6414" s="250">
        <v>6351</v>
      </c>
      <c r="C6414" s="249">
        <v>111.44207373677614</v>
      </c>
    </row>
    <row r="6415" spans="2:3" x14ac:dyDescent="0.75">
      <c r="B6415" s="250">
        <v>6352</v>
      </c>
      <c r="C6415" s="249">
        <v>50.901636370201743</v>
      </c>
    </row>
    <row r="6416" spans="2:3" x14ac:dyDescent="0.75">
      <c r="B6416" s="250">
        <v>6353</v>
      </c>
      <c r="C6416" s="249">
        <v>133.74767057608423</v>
      </c>
    </row>
    <row r="6417" spans="2:3" x14ac:dyDescent="0.75">
      <c r="B6417" s="250">
        <v>6354</v>
      </c>
      <c r="C6417" s="249">
        <v>103.08452986361438</v>
      </c>
    </row>
    <row r="6418" spans="2:3" x14ac:dyDescent="0.75">
      <c r="B6418" s="250">
        <v>6355</v>
      </c>
      <c r="C6418" s="249">
        <v>113.43781926503624</v>
      </c>
    </row>
    <row r="6419" spans="2:3" x14ac:dyDescent="0.75">
      <c r="B6419" s="250">
        <v>6356</v>
      </c>
      <c r="C6419" s="249">
        <v>100.934532018133</v>
      </c>
    </row>
    <row r="6420" spans="2:3" x14ac:dyDescent="0.75">
      <c r="B6420" s="250">
        <v>6357</v>
      </c>
      <c r="C6420" s="249">
        <v>98.542628164192706</v>
      </c>
    </row>
    <row r="6421" spans="2:3" x14ac:dyDescent="0.75">
      <c r="B6421" s="250">
        <v>6358</v>
      </c>
      <c r="C6421" s="249">
        <v>95.281275313861741</v>
      </c>
    </row>
    <row r="6422" spans="2:3" x14ac:dyDescent="0.75">
      <c r="B6422" s="250">
        <v>6359</v>
      </c>
      <c r="C6422" s="249">
        <v>129.55009676702437</v>
      </c>
    </row>
    <row r="6423" spans="2:3" x14ac:dyDescent="0.75">
      <c r="B6423" s="250">
        <v>6360</v>
      </c>
      <c r="C6423" s="249">
        <v>112.10485124682126</v>
      </c>
    </row>
    <row r="6424" spans="2:3" x14ac:dyDescent="0.75">
      <c r="B6424" s="250">
        <v>6361</v>
      </c>
      <c r="C6424" s="249">
        <v>112.39278909008684</v>
      </c>
    </row>
    <row r="6425" spans="2:3" x14ac:dyDescent="0.75">
      <c r="B6425" s="250">
        <v>6362</v>
      </c>
      <c r="C6425" s="249">
        <v>123.39626610406569</v>
      </c>
    </row>
    <row r="6426" spans="2:3" x14ac:dyDescent="0.75">
      <c r="B6426" s="250">
        <v>6363</v>
      </c>
      <c r="C6426" s="249">
        <v>98.846979636300802</v>
      </c>
    </row>
    <row r="6427" spans="2:3" x14ac:dyDescent="0.75">
      <c r="B6427" s="250">
        <v>6364</v>
      </c>
      <c r="C6427" s="249">
        <v>109.4384004031338</v>
      </c>
    </row>
    <row r="6428" spans="2:3" x14ac:dyDescent="0.75">
      <c r="B6428" s="250">
        <v>6365</v>
      </c>
      <c r="C6428" s="249">
        <v>134.17283633273013</v>
      </c>
    </row>
    <row r="6429" spans="2:3" x14ac:dyDescent="0.75">
      <c r="B6429" s="250">
        <v>6366</v>
      </c>
      <c r="C6429" s="249">
        <v>123.03384899499819</v>
      </c>
    </row>
    <row r="6430" spans="2:3" x14ac:dyDescent="0.75">
      <c r="B6430" s="250">
        <v>6367</v>
      </c>
      <c r="C6430" s="249">
        <v>105.66437672554429</v>
      </c>
    </row>
    <row r="6431" spans="2:3" x14ac:dyDescent="0.75">
      <c r="B6431" s="250">
        <v>6368</v>
      </c>
      <c r="C6431" s="249">
        <v>151.89094991436815</v>
      </c>
    </row>
    <row r="6432" spans="2:3" x14ac:dyDescent="0.75">
      <c r="B6432" s="250">
        <v>6369</v>
      </c>
      <c r="C6432" s="249">
        <v>109.89433113983834</v>
      </c>
    </row>
    <row r="6433" spans="2:3" x14ac:dyDescent="0.75">
      <c r="B6433" s="250">
        <v>6370</v>
      </c>
      <c r="C6433" s="249">
        <v>144.85793463091147</v>
      </c>
    </row>
    <row r="6434" spans="2:3" x14ac:dyDescent="0.75">
      <c r="B6434" s="250">
        <v>6371</v>
      </c>
      <c r="C6434" s="249">
        <v>113.92840045996914</v>
      </c>
    </row>
    <row r="6435" spans="2:3" x14ac:dyDescent="0.75">
      <c r="B6435" s="250">
        <v>6372</v>
      </c>
      <c r="C6435" s="249">
        <v>141.87540757992281</v>
      </c>
    </row>
    <row r="6436" spans="2:3" x14ac:dyDescent="0.75">
      <c r="B6436" s="250">
        <v>6373</v>
      </c>
      <c r="C6436" s="249">
        <v>126.63183557748881</v>
      </c>
    </row>
    <row r="6437" spans="2:3" x14ac:dyDescent="0.75">
      <c r="B6437" s="250">
        <v>6374</v>
      </c>
      <c r="C6437" s="249">
        <v>137.24498801757028</v>
      </c>
    </row>
    <row r="6438" spans="2:3" x14ac:dyDescent="0.75">
      <c r="B6438" s="250">
        <v>6375</v>
      </c>
      <c r="C6438" s="249">
        <v>107.54842600034033</v>
      </c>
    </row>
    <row r="6439" spans="2:3" x14ac:dyDescent="0.75">
      <c r="B6439" s="250">
        <v>6376</v>
      </c>
      <c r="C6439" s="249">
        <v>110.8363483285566</v>
      </c>
    </row>
    <row r="6440" spans="2:3" x14ac:dyDescent="0.75">
      <c r="B6440" s="250">
        <v>6377</v>
      </c>
      <c r="C6440" s="249">
        <v>98.829122983819872</v>
      </c>
    </row>
    <row r="6441" spans="2:3" x14ac:dyDescent="0.75">
      <c r="B6441" s="250">
        <v>6378</v>
      </c>
      <c r="C6441" s="249">
        <v>139.15295289296532</v>
      </c>
    </row>
    <row r="6442" spans="2:3" x14ac:dyDescent="0.75">
      <c r="B6442" s="250">
        <v>6379</v>
      </c>
      <c r="C6442" s="249">
        <v>142.03833215145983</v>
      </c>
    </row>
    <row r="6443" spans="2:3" x14ac:dyDescent="0.75">
      <c r="B6443" s="250">
        <v>6380</v>
      </c>
      <c r="C6443" s="249">
        <v>131.09001169991649</v>
      </c>
    </row>
    <row r="6444" spans="2:3" x14ac:dyDescent="0.75">
      <c r="B6444" s="250">
        <v>6381</v>
      </c>
      <c r="C6444" s="249">
        <v>93.827010081131249</v>
      </c>
    </row>
    <row r="6445" spans="2:3" x14ac:dyDescent="0.75">
      <c r="B6445" s="250">
        <v>6382</v>
      </c>
      <c r="C6445" s="249">
        <v>114.39083429894269</v>
      </c>
    </row>
    <row r="6446" spans="2:3" x14ac:dyDescent="0.75">
      <c r="B6446" s="250">
        <v>6383</v>
      </c>
      <c r="C6446" s="249">
        <v>73.284428847758278</v>
      </c>
    </row>
    <row r="6447" spans="2:3" x14ac:dyDescent="0.75">
      <c r="B6447" s="250">
        <v>6384</v>
      </c>
      <c r="C6447" s="249">
        <v>134.30805780568147</v>
      </c>
    </row>
    <row r="6448" spans="2:3" x14ac:dyDescent="0.75">
      <c r="B6448" s="250">
        <v>6385</v>
      </c>
      <c r="C6448" s="249">
        <v>105.55247946618168</v>
      </c>
    </row>
    <row r="6449" spans="2:3" x14ac:dyDescent="0.75">
      <c r="B6449" s="250">
        <v>6386</v>
      </c>
      <c r="C6449" s="249">
        <v>156.58389025066589</v>
      </c>
    </row>
    <row r="6450" spans="2:3" x14ac:dyDescent="0.75">
      <c r="B6450" s="250">
        <v>6387</v>
      </c>
      <c r="C6450" s="249">
        <v>123.01341219963381</v>
      </c>
    </row>
    <row r="6451" spans="2:3" x14ac:dyDescent="0.75">
      <c r="B6451" s="250">
        <v>6388</v>
      </c>
      <c r="C6451" s="249">
        <v>178.128181260632</v>
      </c>
    </row>
    <row r="6452" spans="2:3" x14ac:dyDescent="0.75">
      <c r="B6452" s="250">
        <v>6389</v>
      </c>
      <c r="C6452" s="249">
        <v>78.626287597794658</v>
      </c>
    </row>
    <row r="6453" spans="2:3" x14ac:dyDescent="0.75">
      <c r="B6453" s="250">
        <v>6390</v>
      </c>
      <c r="C6453" s="249">
        <v>118.75002678005978</v>
      </c>
    </row>
    <row r="6454" spans="2:3" x14ac:dyDescent="0.75">
      <c r="B6454" s="250">
        <v>6391</v>
      </c>
      <c r="C6454" s="249">
        <v>136.55234806821957</v>
      </c>
    </row>
    <row r="6455" spans="2:3" x14ac:dyDescent="0.75">
      <c r="B6455" s="250">
        <v>6392</v>
      </c>
      <c r="C6455" s="249">
        <v>123.76859244009901</v>
      </c>
    </row>
    <row r="6456" spans="2:3" x14ac:dyDescent="0.75">
      <c r="B6456" s="250">
        <v>6393</v>
      </c>
      <c r="C6456" s="249">
        <v>36.788784259542808</v>
      </c>
    </row>
    <row r="6457" spans="2:3" x14ac:dyDescent="0.75">
      <c r="B6457" s="250">
        <v>6394</v>
      </c>
      <c r="C6457" s="249">
        <v>133.85479300074695</v>
      </c>
    </row>
    <row r="6458" spans="2:3" x14ac:dyDescent="0.75">
      <c r="B6458" s="250">
        <v>6395</v>
      </c>
      <c r="C6458" s="249">
        <v>107.45648158097245</v>
      </c>
    </row>
    <row r="6459" spans="2:3" x14ac:dyDescent="0.75">
      <c r="B6459" s="250">
        <v>6396</v>
      </c>
      <c r="C6459" s="249">
        <v>140.87061094549318</v>
      </c>
    </row>
    <row r="6460" spans="2:3" x14ac:dyDescent="0.75">
      <c r="B6460" s="250">
        <v>6397</v>
      </c>
      <c r="C6460" s="249">
        <v>96.000832957567013</v>
      </c>
    </row>
    <row r="6461" spans="2:3" x14ac:dyDescent="0.75">
      <c r="B6461" s="250">
        <v>6398</v>
      </c>
      <c r="C6461" s="249">
        <v>124.10623440020809</v>
      </c>
    </row>
    <row r="6462" spans="2:3" x14ac:dyDescent="0.75">
      <c r="B6462" s="250">
        <v>6399</v>
      </c>
      <c r="C6462" s="249">
        <v>141.63502799684923</v>
      </c>
    </row>
    <row r="6463" spans="2:3" x14ac:dyDescent="0.75">
      <c r="B6463" s="250">
        <v>6400</v>
      </c>
      <c r="C6463" s="249">
        <v>126.50720444442685</v>
      </c>
    </row>
    <row r="6464" spans="2:3" x14ac:dyDescent="0.75">
      <c r="B6464" s="250">
        <v>6401</v>
      </c>
      <c r="C6464" s="249">
        <v>146.28399056725414</v>
      </c>
    </row>
    <row r="6465" spans="2:3" x14ac:dyDescent="0.75">
      <c r="B6465" s="250">
        <v>6402</v>
      </c>
      <c r="C6465" s="249">
        <v>153.69840099812421</v>
      </c>
    </row>
    <row r="6466" spans="2:3" x14ac:dyDescent="0.75">
      <c r="B6466" s="250">
        <v>6403</v>
      </c>
      <c r="C6466" s="249">
        <v>142.53601456610525</v>
      </c>
    </row>
    <row r="6467" spans="2:3" x14ac:dyDescent="0.75">
      <c r="B6467" s="250">
        <v>6404</v>
      </c>
      <c r="C6467" s="249">
        <v>131.20325388765238</v>
      </c>
    </row>
    <row r="6468" spans="2:3" x14ac:dyDescent="0.75">
      <c r="B6468" s="250">
        <v>6405</v>
      </c>
      <c r="C6468" s="249">
        <v>113.85320915986182</v>
      </c>
    </row>
    <row r="6469" spans="2:3" x14ac:dyDescent="0.75">
      <c r="B6469" s="250">
        <v>6406</v>
      </c>
      <c r="C6469" s="249">
        <v>127.92456186012757</v>
      </c>
    </row>
    <row r="6470" spans="2:3" x14ac:dyDescent="0.75">
      <c r="B6470" s="250">
        <v>6407</v>
      </c>
      <c r="C6470" s="249">
        <v>99.932928300068554</v>
      </c>
    </row>
    <row r="6471" spans="2:3" x14ac:dyDescent="0.75">
      <c r="B6471" s="250">
        <v>6408</v>
      </c>
      <c r="C6471" s="249">
        <v>137.12401845354458</v>
      </c>
    </row>
    <row r="6472" spans="2:3" x14ac:dyDescent="0.75">
      <c r="B6472" s="250">
        <v>6409</v>
      </c>
      <c r="C6472" s="249">
        <v>146.67207622115924</v>
      </c>
    </row>
    <row r="6473" spans="2:3" x14ac:dyDescent="0.75">
      <c r="B6473" s="250">
        <v>6410</v>
      </c>
      <c r="C6473" s="249">
        <v>111.85445824716314</v>
      </c>
    </row>
    <row r="6474" spans="2:3" x14ac:dyDescent="0.75">
      <c r="B6474" s="250">
        <v>6411</v>
      </c>
      <c r="C6474" s="249">
        <v>134.09639776082327</v>
      </c>
    </row>
    <row r="6475" spans="2:3" x14ac:dyDescent="0.75">
      <c r="B6475" s="250">
        <v>6412</v>
      </c>
      <c r="C6475" s="249">
        <v>152.79867099850145</v>
      </c>
    </row>
    <row r="6476" spans="2:3" x14ac:dyDescent="0.75">
      <c r="B6476" s="250">
        <v>6413</v>
      </c>
      <c r="C6476" s="249">
        <v>146.02092291744268</v>
      </c>
    </row>
    <row r="6477" spans="2:3" x14ac:dyDescent="0.75">
      <c r="B6477" s="250">
        <v>6414</v>
      </c>
      <c r="C6477" s="249">
        <v>123.48193573613268</v>
      </c>
    </row>
    <row r="6478" spans="2:3" x14ac:dyDescent="0.75">
      <c r="B6478" s="250">
        <v>6415</v>
      </c>
      <c r="C6478" s="249">
        <v>156.67692134690873</v>
      </c>
    </row>
    <row r="6479" spans="2:3" x14ac:dyDescent="0.75">
      <c r="B6479" s="250">
        <v>6416</v>
      </c>
      <c r="C6479" s="249">
        <v>91.876162369816683</v>
      </c>
    </row>
    <row r="6480" spans="2:3" x14ac:dyDescent="0.75">
      <c r="B6480" s="250">
        <v>6417</v>
      </c>
      <c r="C6480" s="249">
        <v>158.47462808075153</v>
      </c>
    </row>
    <row r="6481" spans="2:3" x14ac:dyDescent="0.75">
      <c r="B6481" s="250">
        <v>6418</v>
      </c>
      <c r="C6481" s="249">
        <v>132.17755320808857</v>
      </c>
    </row>
    <row r="6482" spans="2:3" x14ac:dyDescent="0.75">
      <c r="B6482" s="250">
        <v>6419</v>
      </c>
      <c r="C6482" s="249">
        <v>104.49616106855743</v>
      </c>
    </row>
    <row r="6483" spans="2:3" x14ac:dyDescent="0.75">
      <c r="B6483" s="250">
        <v>6420</v>
      </c>
      <c r="C6483" s="249">
        <v>128.64961808495389</v>
      </c>
    </row>
    <row r="6484" spans="2:3" x14ac:dyDescent="0.75">
      <c r="B6484" s="250">
        <v>6421</v>
      </c>
      <c r="C6484" s="249">
        <v>87.936944102595078</v>
      </c>
    </row>
    <row r="6485" spans="2:3" x14ac:dyDescent="0.75">
      <c r="B6485" s="250">
        <v>6422</v>
      </c>
      <c r="C6485" s="249">
        <v>95.070550340654179</v>
      </c>
    </row>
    <row r="6486" spans="2:3" x14ac:dyDescent="0.75">
      <c r="B6486" s="250">
        <v>6423</v>
      </c>
      <c r="C6486" s="249">
        <v>81.153966625647001</v>
      </c>
    </row>
    <row r="6487" spans="2:3" x14ac:dyDescent="0.75">
      <c r="B6487" s="250">
        <v>6424</v>
      </c>
      <c r="C6487" s="249">
        <v>108.90537219332469</v>
      </c>
    </row>
    <row r="6488" spans="2:3" x14ac:dyDescent="0.75">
      <c r="B6488" s="250">
        <v>6425</v>
      </c>
      <c r="C6488" s="249">
        <v>90.52862597340426</v>
      </c>
    </row>
    <row r="6489" spans="2:3" x14ac:dyDescent="0.75">
      <c r="B6489" s="250">
        <v>6426</v>
      </c>
      <c r="C6489" s="249">
        <v>99.088739665142597</v>
      </c>
    </row>
    <row r="6490" spans="2:3" x14ac:dyDescent="0.75">
      <c r="B6490" s="250">
        <v>6427</v>
      </c>
      <c r="C6490" s="249">
        <v>110.98997116886578</v>
      </c>
    </row>
    <row r="6491" spans="2:3" x14ac:dyDescent="0.75">
      <c r="B6491" s="250">
        <v>6428</v>
      </c>
      <c r="C6491" s="249">
        <v>48.650114397579017</v>
      </c>
    </row>
    <row r="6492" spans="2:3" x14ac:dyDescent="0.75">
      <c r="B6492" s="250">
        <v>6429</v>
      </c>
      <c r="C6492" s="249">
        <v>109.67970885011081</v>
      </c>
    </row>
    <row r="6493" spans="2:3" x14ac:dyDescent="0.75">
      <c r="B6493" s="250">
        <v>6430</v>
      </c>
      <c r="C6493" s="249">
        <v>161.82117965220175</v>
      </c>
    </row>
    <row r="6494" spans="2:3" x14ac:dyDescent="0.75">
      <c r="B6494" s="250">
        <v>6431</v>
      </c>
      <c r="C6494" s="249">
        <v>96.833369747033487</v>
      </c>
    </row>
    <row r="6495" spans="2:3" x14ac:dyDescent="0.75">
      <c r="B6495" s="250">
        <v>6432</v>
      </c>
      <c r="C6495" s="249">
        <v>140.94113796267777</v>
      </c>
    </row>
    <row r="6496" spans="2:3" x14ac:dyDescent="0.75">
      <c r="B6496" s="250">
        <v>6433</v>
      </c>
      <c r="C6496" s="249">
        <v>126.79470390834467</v>
      </c>
    </row>
    <row r="6497" spans="2:3" x14ac:dyDescent="0.75">
      <c r="B6497" s="250">
        <v>6434</v>
      </c>
      <c r="C6497" s="249">
        <v>163.82825249242981</v>
      </c>
    </row>
    <row r="6498" spans="2:3" x14ac:dyDescent="0.75">
      <c r="B6498" s="250">
        <v>6435</v>
      </c>
      <c r="C6498" s="249">
        <v>119.20530989601112</v>
      </c>
    </row>
    <row r="6499" spans="2:3" x14ac:dyDescent="0.75">
      <c r="B6499" s="250">
        <v>6436</v>
      </c>
      <c r="C6499" s="249">
        <v>90.448805699435624</v>
      </c>
    </row>
    <row r="6500" spans="2:3" x14ac:dyDescent="0.75">
      <c r="B6500" s="250">
        <v>6437</v>
      </c>
      <c r="C6500" s="249">
        <v>132.62611580677566</v>
      </c>
    </row>
    <row r="6501" spans="2:3" x14ac:dyDescent="0.75">
      <c r="B6501" s="250">
        <v>6438</v>
      </c>
      <c r="C6501" s="249">
        <v>170.67156894049026</v>
      </c>
    </row>
    <row r="6502" spans="2:3" x14ac:dyDescent="0.75">
      <c r="B6502" s="250">
        <v>6439</v>
      </c>
      <c r="C6502" s="249">
        <v>122.95299539698129</v>
      </c>
    </row>
    <row r="6503" spans="2:3" x14ac:dyDescent="0.75">
      <c r="B6503" s="250">
        <v>6440</v>
      </c>
      <c r="C6503" s="249">
        <v>104.29815194357022</v>
      </c>
    </row>
    <row r="6504" spans="2:3" x14ac:dyDescent="0.75">
      <c r="B6504" s="250">
        <v>6441</v>
      </c>
      <c r="C6504" s="249">
        <v>120.9669886406523</v>
      </c>
    </row>
    <row r="6505" spans="2:3" x14ac:dyDescent="0.75">
      <c r="B6505" s="250">
        <v>6442</v>
      </c>
      <c r="C6505" s="249">
        <v>156.74922310933894</v>
      </c>
    </row>
    <row r="6506" spans="2:3" x14ac:dyDescent="0.75">
      <c r="B6506" s="250">
        <v>6443</v>
      </c>
      <c r="C6506" s="249">
        <v>140.9759489123702</v>
      </c>
    </row>
    <row r="6507" spans="2:3" x14ac:dyDescent="0.75">
      <c r="B6507" s="250">
        <v>6444</v>
      </c>
      <c r="C6507" s="249">
        <v>121.89568783927581</v>
      </c>
    </row>
    <row r="6508" spans="2:3" x14ac:dyDescent="0.75">
      <c r="B6508" s="250">
        <v>6445</v>
      </c>
      <c r="C6508" s="249">
        <v>123.17599222539474</v>
      </c>
    </row>
    <row r="6509" spans="2:3" x14ac:dyDescent="0.75">
      <c r="B6509" s="250">
        <v>6446</v>
      </c>
      <c r="C6509" s="249">
        <v>156.66618219398393</v>
      </c>
    </row>
    <row r="6510" spans="2:3" x14ac:dyDescent="0.75">
      <c r="B6510" s="250">
        <v>6447</v>
      </c>
      <c r="C6510" s="249">
        <v>100.57570697912686</v>
      </c>
    </row>
    <row r="6511" spans="2:3" x14ac:dyDescent="0.75">
      <c r="B6511" s="250">
        <v>6448</v>
      </c>
      <c r="C6511" s="249">
        <v>110.92962022427602</v>
      </c>
    </row>
    <row r="6512" spans="2:3" x14ac:dyDescent="0.75">
      <c r="B6512" s="250">
        <v>6449</v>
      </c>
      <c r="C6512" s="249">
        <v>137.8671473178905</v>
      </c>
    </row>
    <row r="6513" spans="2:3" x14ac:dyDescent="0.75">
      <c r="B6513" s="250">
        <v>6450</v>
      </c>
      <c r="C6513" s="249">
        <v>101.53200880099899</v>
      </c>
    </row>
    <row r="6514" spans="2:3" x14ac:dyDescent="0.75">
      <c r="B6514" s="250">
        <v>6451</v>
      </c>
      <c r="C6514" s="249">
        <v>137.71715458880612</v>
      </c>
    </row>
    <row r="6515" spans="2:3" x14ac:dyDescent="0.75">
      <c r="B6515" s="250">
        <v>6452</v>
      </c>
      <c r="C6515" s="249">
        <v>142.08071889873304</v>
      </c>
    </row>
    <row r="6516" spans="2:3" x14ac:dyDescent="0.75">
      <c r="B6516" s="250">
        <v>6453</v>
      </c>
      <c r="C6516" s="249">
        <v>100.52052972472359</v>
      </c>
    </row>
    <row r="6517" spans="2:3" x14ac:dyDescent="0.75">
      <c r="B6517" s="250">
        <v>6454</v>
      </c>
      <c r="C6517" s="249">
        <v>74.454481069362288</v>
      </c>
    </row>
    <row r="6518" spans="2:3" x14ac:dyDescent="0.75">
      <c r="B6518" s="250">
        <v>6455</v>
      </c>
      <c r="C6518" s="249">
        <v>94.635531387966182</v>
      </c>
    </row>
    <row r="6519" spans="2:3" x14ac:dyDescent="0.75">
      <c r="B6519" s="250">
        <v>6456</v>
      </c>
      <c r="C6519" s="249">
        <v>161.60287407970361</v>
      </c>
    </row>
    <row r="6520" spans="2:3" x14ac:dyDescent="0.75">
      <c r="B6520" s="250">
        <v>6457</v>
      </c>
      <c r="C6520" s="249">
        <v>103.48664936432115</v>
      </c>
    </row>
    <row r="6521" spans="2:3" x14ac:dyDescent="0.75">
      <c r="B6521" s="250">
        <v>6458</v>
      </c>
      <c r="C6521" s="249">
        <v>122.44082203901446</v>
      </c>
    </row>
    <row r="6522" spans="2:3" x14ac:dyDescent="0.75">
      <c r="B6522" s="250">
        <v>6459</v>
      </c>
      <c r="C6522" s="249">
        <v>94.316268940332549</v>
      </c>
    </row>
    <row r="6523" spans="2:3" x14ac:dyDescent="0.75">
      <c r="B6523" s="250">
        <v>6460</v>
      </c>
      <c r="C6523" s="249">
        <v>129.07739266144984</v>
      </c>
    </row>
    <row r="6524" spans="2:3" x14ac:dyDescent="0.75">
      <c r="B6524" s="250">
        <v>6461</v>
      </c>
      <c r="C6524" s="249">
        <v>122.46713209253197</v>
      </c>
    </row>
    <row r="6525" spans="2:3" x14ac:dyDescent="0.75">
      <c r="B6525" s="250">
        <v>6462</v>
      </c>
      <c r="C6525" s="249">
        <v>116.83962389733458</v>
      </c>
    </row>
    <row r="6526" spans="2:3" x14ac:dyDescent="0.75">
      <c r="B6526" s="250">
        <v>6463</v>
      </c>
      <c r="C6526" s="249">
        <v>110.58300968412127</v>
      </c>
    </row>
    <row r="6527" spans="2:3" x14ac:dyDescent="0.75">
      <c r="B6527" s="250">
        <v>6464</v>
      </c>
      <c r="C6527" s="249">
        <v>129.95506482273086</v>
      </c>
    </row>
    <row r="6528" spans="2:3" x14ac:dyDescent="0.75">
      <c r="B6528" s="250">
        <v>6465</v>
      </c>
      <c r="C6528" s="249">
        <v>123.64559697650421</v>
      </c>
    </row>
    <row r="6529" spans="2:3" x14ac:dyDescent="0.75">
      <c r="B6529" s="250">
        <v>6466</v>
      </c>
      <c r="C6529" s="249">
        <v>141.70919145882991</v>
      </c>
    </row>
    <row r="6530" spans="2:3" x14ac:dyDescent="0.75">
      <c r="B6530" s="250">
        <v>6467</v>
      </c>
      <c r="C6530" s="249">
        <v>140.30075417798267</v>
      </c>
    </row>
    <row r="6531" spans="2:3" x14ac:dyDescent="0.75">
      <c r="B6531" s="250">
        <v>6468</v>
      </c>
      <c r="C6531" s="249">
        <v>114.95614536314974</v>
      </c>
    </row>
    <row r="6532" spans="2:3" x14ac:dyDescent="0.75">
      <c r="B6532" s="250">
        <v>6469</v>
      </c>
      <c r="C6532" s="249">
        <v>109.18952119391801</v>
      </c>
    </row>
    <row r="6533" spans="2:3" x14ac:dyDescent="0.75">
      <c r="B6533" s="250">
        <v>6470</v>
      </c>
      <c r="C6533" s="249">
        <v>114.26736684928214</v>
      </c>
    </row>
    <row r="6534" spans="2:3" x14ac:dyDescent="0.75">
      <c r="B6534" s="250">
        <v>6471</v>
      </c>
      <c r="C6534" s="249">
        <v>129.82602258665787</v>
      </c>
    </row>
    <row r="6535" spans="2:3" x14ac:dyDescent="0.75">
      <c r="B6535" s="250">
        <v>6472</v>
      </c>
      <c r="C6535" s="249">
        <v>145.60701998356132</v>
      </c>
    </row>
    <row r="6536" spans="2:3" x14ac:dyDescent="0.75">
      <c r="B6536" s="250">
        <v>6473</v>
      </c>
      <c r="C6536" s="249">
        <v>110.58496840650935</v>
      </c>
    </row>
    <row r="6537" spans="2:3" x14ac:dyDescent="0.75">
      <c r="B6537" s="250">
        <v>6474</v>
      </c>
      <c r="C6537" s="249">
        <v>143.67522281237768</v>
      </c>
    </row>
    <row r="6538" spans="2:3" x14ac:dyDescent="0.75">
      <c r="B6538" s="250">
        <v>6475</v>
      </c>
      <c r="C6538" s="249">
        <v>176.01193102229004</v>
      </c>
    </row>
    <row r="6539" spans="2:3" x14ac:dyDescent="0.75">
      <c r="B6539" s="250">
        <v>6476</v>
      </c>
      <c r="C6539" s="249">
        <v>161.95702462639329</v>
      </c>
    </row>
    <row r="6540" spans="2:3" x14ac:dyDescent="0.75">
      <c r="B6540" s="250">
        <v>6477</v>
      </c>
      <c r="C6540" s="249">
        <v>122.58672980514444</v>
      </c>
    </row>
    <row r="6541" spans="2:3" x14ac:dyDescent="0.75">
      <c r="B6541" s="250">
        <v>6478</v>
      </c>
      <c r="C6541" s="249">
        <v>166.72658703754061</v>
      </c>
    </row>
    <row r="6542" spans="2:3" x14ac:dyDescent="0.75">
      <c r="B6542" s="250">
        <v>6479</v>
      </c>
      <c r="C6542" s="249">
        <v>96.660060595609593</v>
      </c>
    </row>
    <row r="6543" spans="2:3" x14ac:dyDescent="0.75">
      <c r="B6543" s="250">
        <v>6480</v>
      </c>
      <c r="C6543" s="249">
        <v>117.18145091991414</v>
      </c>
    </row>
    <row r="6544" spans="2:3" x14ac:dyDescent="0.75">
      <c r="B6544" s="250">
        <v>6481</v>
      </c>
      <c r="C6544" s="249">
        <v>100.97139924278943</v>
      </c>
    </row>
    <row r="6545" spans="2:3" x14ac:dyDescent="0.75">
      <c r="B6545" s="250">
        <v>6482</v>
      </c>
      <c r="C6545" s="249">
        <v>65.639070261928779</v>
      </c>
    </row>
    <row r="6546" spans="2:3" x14ac:dyDescent="0.75">
      <c r="B6546" s="250">
        <v>6483</v>
      </c>
      <c r="C6546" s="249">
        <v>112.12337361904643</v>
      </c>
    </row>
    <row r="6547" spans="2:3" x14ac:dyDescent="0.75">
      <c r="B6547" s="250">
        <v>6484</v>
      </c>
      <c r="C6547" s="249">
        <v>98.646352547879147</v>
      </c>
    </row>
    <row r="6548" spans="2:3" x14ac:dyDescent="0.75">
      <c r="B6548" s="250">
        <v>6485</v>
      </c>
      <c r="C6548" s="249">
        <v>133.21756382151329</v>
      </c>
    </row>
    <row r="6549" spans="2:3" x14ac:dyDescent="0.75">
      <c r="B6549" s="250">
        <v>6486</v>
      </c>
      <c r="C6549" s="249">
        <v>115.1060400297511</v>
      </c>
    </row>
    <row r="6550" spans="2:3" x14ac:dyDescent="0.75">
      <c r="B6550" s="250">
        <v>6487</v>
      </c>
      <c r="C6550" s="249">
        <v>114.35960348080845</v>
      </c>
    </row>
    <row r="6551" spans="2:3" x14ac:dyDescent="0.75">
      <c r="B6551" s="250">
        <v>6488</v>
      </c>
      <c r="C6551" s="249">
        <v>56.850404384012982</v>
      </c>
    </row>
    <row r="6552" spans="2:3" x14ac:dyDescent="0.75">
      <c r="B6552" s="250">
        <v>6489</v>
      </c>
      <c r="C6552" s="249">
        <v>138.63449596063268</v>
      </c>
    </row>
    <row r="6553" spans="2:3" x14ac:dyDescent="0.75">
      <c r="B6553" s="250">
        <v>6490</v>
      </c>
      <c r="C6553" s="249">
        <v>103.41484489775661</v>
      </c>
    </row>
    <row r="6554" spans="2:3" x14ac:dyDescent="0.75">
      <c r="B6554" s="250">
        <v>6491</v>
      </c>
      <c r="C6554" s="249">
        <v>137.29796990924285</v>
      </c>
    </row>
    <row r="6555" spans="2:3" x14ac:dyDescent="0.75">
      <c r="B6555" s="250">
        <v>6492</v>
      </c>
      <c r="C6555" s="249">
        <v>126.05264192893713</v>
      </c>
    </row>
    <row r="6556" spans="2:3" x14ac:dyDescent="0.75">
      <c r="B6556" s="250">
        <v>6493</v>
      </c>
      <c r="C6556" s="249">
        <v>133.01644162870249</v>
      </c>
    </row>
    <row r="6557" spans="2:3" x14ac:dyDescent="0.75">
      <c r="B6557" s="250">
        <v>6494</v>
      </c>
      <c r="C6557" s="249">
        <v>100.25794732736351</v>
      </c>
    </row>
    <row r="6558" spans="2:3" x14ac:dyDescent="0.75">
      <c r="B6558" s="250">
        <v>6495</v>
      </c>
      <c r="C6558" s="249">
        <v>137.6265299363634</v>
      </c>
    </row>
    <row r="6559" spans="2:3" x14ac:dyDescent="0.75">
      <c r="B6559" s="250">
        <v>6496</v>
      </c>
      <c r="C6559" s="249">
        <v>116.6104017914559</v>
      </c>
    </row>
    <row r="6560" spans="2:3" x14ac:dyDescent="0.75">
      <c r="B6560" s="250">
        <v>6497</v>
      </c>
      <c r="C6560" s="249">
        <v>154.87452147933945</v>
      </c>
    </row>
    <row r="6561" spans="2:3" x14ac:dyDescent="0.75">
      <c r="B6561" s="250">
        <v>6498</v>
      </c>
      <c r="C6561" s="249">
        <v>101.43302987511524</v>
      </c>
    </row>
    <row r="6562" spans="2:3" x14ac:dyDescent="0.75">
      <c r="B6562" s="250">
        <v>6499</v>
      </c>
      <c r="C6562" s="249">
        <v>142.22326176721381</v>
      </c>
    </row>
    <row r="6563" spans="2:3" x14ac:dyDescent="0.75">
      <c r="B6563" s="250">
        <v>6500</v>
      </c>
      <c r="C6563" s="249">
        <v>140.98494036264665</v>
      </c>
    </row>
    <row r="6564" spans="2:3" x14ac:dyDescent="0.75">
      <c r="B6564" s="250">
        <v>6501</v>
      </c>
      <c r="C6564" s="249">
        <v>111.1821889545873</v>
      </c>
    </row>
    <row r="6565" spans="2:3" x14ac:dyDescent="0.75">
      <c r="B6565" s="250">
        <v>6502</v>
      </c>
      <c r="C6565" s="249">
        <v>129.61279815360098</v>
      </c>
    </row>
    <row r="6566" spans="2:3" x14ac:dyDescent="0.75">
      <c r="B6566" s="250">
        <v>6503</v>
      </c>
      <c r="C6566" s="249">
        <v>151.18130056203569</v>
      </c>
    </row>
    <row r="6567" spans="2:3" x14ac:dyDescent="0.75">
      <c r="B6567" s="250">
        <v>6504</v>
      </c>
      <c r="C6567" s="249">
        <v>144.3573361759581</v>
      </c>
    </row>
    <row r="6568" spans="2:3" x14ac:dyDescent="0.75">
      <c r="B6568" s="250">
        <v>6505</v>
      </c>
      <c r="C6568" s="249">
        <v>126.45922241917592</v>
      </c>
    </row>
    <row r="6569" spans="2:3" x14ac:dyDescent="0.75">
      <c r="B6569" s="250">
        <v>6506</v>
      </c>
      <c r="C6569" s="249">
        <v>93.789538088026177</v>
      </c>
    </row>
    <row r="6570" spans="2:3" x14ac:dyDescent="0.75">
      <c r="B6570" s="250">
        <v>6507</v>
      </c>
      <c r="C6570" s="249">
        <v>102.7654536219066</v>
      </c>
    </row>
    <row r="6571" spans="2:3" x14ac:dyDescent="0.75">
      <c r="B6571" s="250">
        <v>6508</v>
      </c>
      <c r="C6571" s="249">
        <v>111.54665182463441</v>
      </c>
    </row>
    <row r="6572" spans="2:3" x14ac:dyDescent="0.75">
      <c r="B6572" s="250">
        <v>6509</v>
      </c>
      <c r="C6572" s="249">
        <v>153.1122958237562</v>
      </c>
    </row>
    <row r="6573" spans="2:3" x14ac:dyDescent="0.75">
      <c r="B6573" s="250">
        <v>6510</v>
      </c>
      <c r="C6573" s="249">
        <v>143.95527902493882</v>
      </c>
    </row>
    <row r="6574" spans="2:3" x14ac:dyDescent="0.75">
      <c r="B6574" s="250">
        <v>6511</v>
      </c>
      <c r="C6574" s="249">
        <v>136.97289059446564</v>
      </c>
    </row>
    <row r="6575" spans="2:3" x14ac:dyDescent="0.75">
      <c r="B6575" s="250">
        <v>6512</v>
      </c>
      <c r="C6575" s="249">
        <v>129.63934871682034</v>
      </c>
    </row>
    <row r="6576" spans="2:3" x14ac:dyDescent="0.75">
      <c r="B6576" s="250">
        <v>6513</v>
      </c>
      <c r="C6576" s="249">
        <v>140.69330140255533</v>
      </c>
    </row>
    <row r="6577" spans="2:3" x14ac:dyDescent="0.75">
      <c r="B6577" s="250">
        <v>6514</v>
      </c>
      <c r="C6577" s="249">
        <v>145.43023780326064</v>
      </c>
    </row>
    <row r="6578" spans="2:3" x14ac:dyDescent="0.75">
      <c r="B6578" s="250">
        <v>6515</v>
      </c>
      <c r="C6578" s="249">
        <v>156.92747981713774</v>
      </c>
    </row>
    <row r="6579" spans="2:3" x14ac:dyDescent="0.75">
      <c r="B6579" s="250">
        <v>6516</v>
      </c>
      <c r="C6579" s="249">
        <v>102.17551427714196</v>
      </c>
    </row>
    <row r="6580" spans="2:3" x14ac:dyDescent="0.75">
      <c r="B6580" s="250">
        <v>6517</v>
      </c>
      <c r="C6580" s="249">
        <v>133.77696186551933</v>
      </c>
    </row>
    <row r="6581" spans="2:3" x14ac:dyDescent="0.75">
      <c r="B6581" s="250">
        <v>6518</v>
      </c>
      <c r="C6581" s="249">
        <v>104.47375071902449</v>
      </c>
    </row>
    <row r="6582" spans="2:3" x14ac:dyDescent="0.75">
      <c r="B6582" s="250">
        <v>6519</v>
      </c>
      <c r="C6582" s="249">
        <v>108.06587341234587</v>
      </c>
    </row>
    <row r="6583" spans="2:3" x14ac:dyDescent="0.75">
      <c r="B6583" s="250">
        <v>6520</v>
      </c>
      <c r="C6583" s="249">
        <v>158.37211478263583</v>
      </c>
    </row>
    <row r="6584" spans="2:3" x14ac:dyDescent="0.75">
      <c r="B6584" s="250">
        <v>6521</v>
      </c>
      <c r="C6584" s="249">
        <v>78.142212883997161</v>
      </c>
    </row>
    <row r="6585" spans="2:3" x14ac:dyDescent="0.75">
      <c r="B6585" s="250">
        <v>6522</v>
      </c>
      <c r="C6585" s="249">
        <v>112.85810853242096</v>
      </c>
    </row>
    <row r="6586" spans="2:3" x14ac:dyDescent="0.75">
      <c r="B6586" s="250">
        <v>6523</v>
      </c>
      <c r="C6586" s="249">
        <v>105.11470040819896</v>
      </c>
    </row>
    <row r="6587" spans="2:3" x14ac:dyDescent="0.75">
      <c r="B6587" s="250">
        <v>6524</v>
      </c>
      <c r="C6587" s="249">
        <v>148.42326427292201</v>
      </c>
    </row>
    <row r="6588" spans="2:3" x14ac:dyDescent="0.75">
      <c r="B6588" s="250">
        <v>6525</v>
      </c>
      <c r="C6588" s="249">
        <v>113.53507808114719</v>
      </c>
    </row>
    <row r="6589" spans="2:3" x14ac:dyDescent="0.75">
      <c r="B6589" s="250">
        <v>6526</v>
      </c>
      <c r="C6589" s="249">
        <v>129.91724538113078</v>
      </c>
    </row>
    <row r="6590" spans="2:3" x14ac:dyDescent="0.75">
      <c r="B6590" s="250">
        <v>6527</v>
      </c>
      <c r="C6590" s="249">
        <v>123.38667331893835</v>
      </c>
    </row>
    <row r="6591" spans="2:3" x14ac:dyDescent="0.75">
      <c r="B6591" s="250">
        <v>6528</v>
      </c>
      <c r="C6591" s="249">
        <v>86.424156122188194</v>
      </c>
    </row>
    <row r="6592" spans="2:3" x14ac:dyDescent="0.75">
      <c r="B6592" s="250">
        <v>6529</v>
      </c>
      <c r="C6592" s="249">
        <v>132.07439024165384</v>
      </c>
    </row>
    <row r="6593" spans="2:3" x14ac:dyDescent="0.75">
      <c r="B6593" s="250">
        <v>6530</v>
      </c>
      <c r="C6593" s="249">
        <v>121.36854610314481</v>
      </c>
    </row>
    <row r="6594" spans="2:3" x14ac:dyDescent="0.75">
      <c r="B6594" s="250">
        <v>6531</v>
      </c>
      <c r="C6594" s="249">
        <v>147.60449932821237</v>
      </c>
    </row>
    <row r="6595" spans="2:3" x14ac:dyDescent="0.75">
      <c r="B6595" s="250">
        <v>6532</v>
      </c>
      <c r="C6595" s="249">
        <v>124.48393533939782</v>
      </c>
    </row>
    <row r="6596" spans="2:3" x14ac:dyDescent="0.75">
      <c r="B6596" s="250">
        <v>6533</v>
      </c>
      <c r="C6596" s="249">
        <v>126.93823306619407</v>
      </c>
    </row>
    <row r="6597" spans="2:3" x14ac:dyDescent="0.75">
      <c r="B6597" s="250">
        <v>6534</v>
      </c>
      <c r="C6597" s="249">
        <v>154.89591306925956</v>
      </c>
    </row>
    <row r="6598" spans="2:3" x14ac:dyDescent="0.75">
      <c r="B6598" s="250">
        <v>6535</v>
      </c>
      <c r="C6598" s="249">
        <v>114.55252901807056</v>
      </c>
    </row>
    <row r="6599" spans="2:3" x14ac:dyDescent="0.75">
      <c r="B6599" s="250">
        <v>6536</v>
      </c>
      <c r="C6599" s="249">
        <v>110.07122437568424</v>
      </c>
    </row>
    <row r="6600" spans="2:3" x14ac:dyDescent="0.75">
      <c r="B6600" s="250">
        <v>6537</v>
      </c>
      <c r="C6600" s="249">
        <v>145.6631035274259</v>
      </c>
    </row>
    <row r="6601" spans="2:3" x14ac:dyDescent="0.75">
      <c r="B6601" s="250">
        <v>6538</v>
      </c>
      <c r="C6601" s="249">
        <v>140.54114826572481</v>
      </c>
    </row>
    <row r="6602" spans="2:3" x14ac:dyDescent="0.75">
      <c r="B6602" s="250">
        <v>6539</v>
      </c>
      <c r="C6602" s="249">
        <v>127.44573951327069</v>
      </c>
    </row>
    <row r="6603" spans="2:3" x14ac:dyDescent="0.75">
      <c r="B6603" s="250">
        <v>6540</v>
      </c>
      <c r="C6603" s="249">
        <v>209.37918427341668</v>
      </c>
    </row>
    <row r="6604" spans="2:3" x14ac:dyDescent="0.75">
      <c r="B6604" s="250">
        <v>6541</v>
      </c>
      <c r="C6604" s="249">
        <v>112.82092442375523</v>
      </c>
    </row>
    <row r="6605" spans="2:3" x14ac:dyDescent="0.75">
      <c r="B6605" s="250">
        <v>6542</v>
      </c>
      <c r="C6605" s="249">
        <v>106.68227726768602</v>
      </c>
    </row>
    <row r="6606" spans="2:3" x14ac:dyDescent="0.75">
      <c r="B6606" s="250">
        <v>6543</v>
      </c>
      <c r="C6606" s="249">
        <v>91.960991398905264</v>
      </c>
    </row>
    <row r="6607" spans="2:3" x14ac:dyDescent="0.75">
      <c r="B6607" s="250">
        <v>6544</v>
      </c>
      <c r="C6607" s="249">
        <v>122.97582329118664</v>
      </c>
    </row>
    <row r="6608" spans="2:3" x14ac:dyDescent="0.75">
      <c r="B6608" s="250">
        <v>6545</v>
      </c>
      <c r="C6608" s="249">
        <v>117.8775332358809</v>
      </c>
    </row>
    <row r="6609" spans="2:3" x14ac:dyDescent="0.75">
      <c r="B6609" s="250">
        <v>6546</v>
      </c>
      <c r="C6609" s="249">
        <v>135.89505613692506</v>
      </c>
    </row>
    <row r="6610" spans="2:3" x14ac:dyDescent="0.75">
      <c r="B6610" s="250">
        <v>6547</v>
      </c>
      <c r="C6610" s="249">
        <v>70.146904148361671</v>
      </c>
    </row>
    <row r="6611" spans="2:3" x14ac:dyDescent="0.75">
      <c r="B6611" s="250">
        <v>6548</v>
      </c>
      <c r="C6611" s="249">
        <v>145.90468614065585</v>
      </c>
    </row>
    <row r="6612" spans="2:3" x14ac:dyDescent="0.75">
      <c r="B6612" s="250">
        <v>6549</v>
      </c>
      <c r="C6612" s="249">
        <v>131.06448523873115</v>
      </c>
    </row>
    <row r="6613" spans="2:3" x14ac:dyDescent="0.75">
      <c r="B6613" s="250">
        <v>6550</v>
      </c>
      <c r="C6613" s="249">
        <v>121.75853182835706</v>
      </c>
    </row>
    <row r="6614" spans="2:3" x14ac:dyDescent="0.75">
      <c r="B6614" s="250">
        <v>6551</v>
      </c>
      <c r="C6614" s="249">
        <v>148.34840640855722</v>
      </c>
    </row>
    <row r="6615" spans="2:3" x14ac:dyDescent="0.75">
      <c r="B6615" s="250">
        <v>6552</v>
      </c>
      <c r="C6615" s="249">
        <v>97.162843232121759</v>
      </c>
    </row>
    <row r="6616" spans="2:3" x14ac:dyDescent="0.75">
      <c r="B6616" s="250">
        <v>6553</v>
      </c>
      <c r="C6616" s="249">
        <v>166.52676129571563</v>
      </c>
    </row>
    <row r="6617" spans="2:3" x14ac:dyDescent="0.75">
      <c r="B6617" s="250">
        <v>6554</v>
      </c>
      <c r="C6617" s="249">
        <v>109.79139241656711</v>
      </c>
    </row>
    <row r="6618" spans="2:3" x14ac:dyDescent="0.75">
      <c r="B6618" s="250">
        <v>6555</v>
      </c>
      <c r="C6618" s="249">
        <v>75.130422560884355</v>
      </c>
    </row>
    <row r="6619" spans="2:3" x14ac:dyDescent="0.75">
      <c r="B6619" s="250">
        <v>6556</v>
      </c>
      <c r="C6619" s="249">
        <v>140.54845216325631</v>
      </c>
    </row>
    <row r="6620" spans="2:3" x14ac:dyDescent="0.75">
      <c r="B6620" s="250">
        <v>6557</v>
      </c>
      <c r="C6620" s="249">
        <v>150.16742951063338</v>
      </c>
    </row>
    <row r="6621" spans="2:3" x14ac:dyDescent="0.75">
      <c r="B6621" s="250">
        <v>6558</v>
      </c>
      <c r="C6621" s="249">
        <v>68.956874560045236</v>
      </c>
    </row>
    <row r="6622" spans="2:3" x14ac:dyDescent="0.75">
      <c r="B6622" s="250">
        <v>6559</v>
      </c>
      <c r="C6622" s="249">
        <v>116.07644034764411</v>
      </c>
    </row>
    <row r="6623" spans="2:3" x14ac:dyDescent="0.75">
      <c r="B6623" s="250">
        <v>6560</v>
      </c>
      <c r="C6623" s="249">
        <v>128.72781267737872</v>
      </c>
    </row>
    <row r="6624" spans="2:3" x14ac:dyDescent="0.75">
      <c r="B6624" s="250">
        <v>6561</v>
      </c>
      <c r="C6624" s="249">
        <v>117.50549021781865</v>
      </c>
    </row>
    <row r="6625" spans="2:3" x14ac:dyDescent="0.75">
      <c r="B6625" s="250">
        <v>6562</v>
      </c>
      <c r="C6625" s="249">
        <v>127.49594722125244</v>
      </c>
    </row>
    <row r="6626" spans="2:3" x14ac:dyDescent="0.75">
      <c r="B6626" s="250">
        <v>6563</v>
      </c>
      <c r="C6626" s="249">
        <v>119.44754186562533</v>
      </c>
    </row>
    <row r="6627" spans="2:3" x14ac:dyDescent="0.75">
      <c r="B6627" s="250">
        <v>6564</v>
      </c>
      <c r="C6627" s="249">
        <v>157.74310069470343</v>
      </c>
    </row>
    <row r="6628" spans="2:3" x14ac:dyDescent="0.75">
      <c r="B6628" s="250">
        <v>6565</v>
      </c>
      <c r="C6628" s="249">
        <v>123.91989808043876</v>
      </c>
    </row>
    <row r="6629" spans="2:3" x14ac:dyDescent="0.75">
      <c r="B6629" s="250">
        <v>6566</v>
      </c>
      <c r="C6629" s="249">
        <v>120.34226025754978</v>
      </c>
    </row>
    <row r="6630" spans="2:3" x14ac:dyDescent="0.75">
      <c r="B6630" s="250">
        <v>6567</v>
      </c>
      <c r="C6630" s="249">
        <v>128.82428590673192</v>
      </c>
    </row>
    <row r="6631" spans="2:3" x14ac:dyDescent="0.75">
      <c r="B6631" s="250">
        <v>6568</v>
      </c>
      <c r="C6631" s="249">
        <v>141.99690762588813</v>
      </c>
    </row>
    <row r="6632" spans="2:3" x14ac:dyDescent="0.75">
      <c r="B6632" s="250">
        <v>6569</v>
      </c>
      <c r="C6632" s="249">
        <v>121.81101250496188</v>
      </c>
    </row>
    <row r="6633" spans="2:3" x14ac:dyDescent="0.75">
      <c r="B6633" s="250">
        <v>6570</v>
      </c>
      <c r="C6633" s="249">
        <v>159.00192087916284</v>
      </c>
    </row>
    <row r="6634" spans="2:3" x14ac:dyDescent="0.75">
      <c r="B6634" s="250">
        <v>6571</v>
      </c>
      <c r="C6634" s="249">
        <v>144.12930497509694</v>
      </c>
    </row>
    <row r="6635" spans="2:3" x14ac:dyDescent="0.75">
      <c r="B6635" s="250">
        <v>6572</v>
      </c>
      <c r="C6635" s="249">
        <v>128.70519745424878</v>
      </c>
    </row>
    <row r="6636" spans="2:3" x14ac:dyDescent="0.75">
      <c r="B6636" s="250">
        <v>6573</v>
      </c>
      <c r="C6636" s="249">
        <v>132.26400960680709</v>
      </c>
    </row>
    <row r="6637" spans="2:3" x14ac:dyDescent="0.75">
      <c r="B6637" s="250">
        <v>6574</v>
      </c>
      <c r="C6637" s="249">
        <v>110.49780233957571</v>
      </c>
    </row>
    <row r="6638" spans="2:3" x14ac:dyDescent="0.75">
      <c r="B6638" s="250">
        <v>6575</v>
      </c>
      <c r="C6638" s="249">
        <v>83.770270081361559</v>
      </c>
    </row>
    <row r="6639" spans="2:3" x14ac:dyDescent="0.75">
      <c r="B6639" s="250">
        <v>6576</v>
      </c>
      <c r="C6639" s="249">
        <v>73.17530902163395</v>
      </c>
    </row>
    <row r="6640" spans="2:3" x14ac:dyDescent="0.75">
      <c r="B6640" s="250">
        <v>6577</v>
      </c>
      <c r="C6640" s="249">
        <v>101.67165402727142</v>
      </c>
    </row>
    <row r="6641" spans="2:3" x14ac:dyDescent="0.75">
      <c r="B6641" s="250">
        <v>6578</v>
      </c>
      <c r="C6641" s="249">
        <v>112.03851275543641</v>
      </c>
    </row>
    <row r="6642" spans="2:3" x14ac:dyDescent="0.75">
      <c r="B6642" s="250">
        <v>6579</v>
      </c>
      <c r="C6642" s="249">
        <v>109.16169859039147</v>
      </c>
    </row>
    <row r="6643" spans="2:3" x14ac:dyDescent="0.75">
      <c r="B6643" s="250">
        <v>6580</v>
      </c>
      <c r="C6643" s="249">
        <v>125.34933853027157</v>
      </c>
    </row>
    <row r="6644" spans="2:3" x14ac:dyDescent="0.75">
      <c r="B6644" s="250">
        <v>6581</v>
      </c>
      <c r="C6644" s="249">
        <v>112.41212269352269</v>
      </c>
    </row>
    <row r="6645" spans="2:3" x14ac:dyDescent="0.75">
      <c r="B6645" s="250">
        <v>6582</v>
      </c>
      <c r="C6645" s="249">
        <v>97.597109375395888</v>
      </c>
    </row>
    <row r="6646" spans="2:3" x14ac:dyDescent="0.75">
      <c r="B6646" s="250">
        <v>6583</v>
      </c>
      <c r="C6646" s="249">
        <v>106.13217611162038</v>
      </c>
    </row>
    <row r="6647" spans="2:3" x14ac:dyDescent="0.75">
      <c r="B6647" s="250">
        <v>6584</v>
      </c>
      <c r="C6647" s="249">
        <v>96.438812022917091</v>
      </c>
    </row>
    <row r="6648" spans="2:3" x14ac:dyDescent="0.75">
      <c r="B6648" s="250">
        <v>6585</v>
      </c>
      <c r="C6648" s="249">
        <v>131.52600470513354</v>
      </c>
    </row>
    <row r="6649" spans="2:3" x14ac:dyDescent="0.75">
      <c r="B6649" s="250">
        <v>6586</v>
      </c>
      <c r="C6649" s="249">
        <v>94.242277715881158</v>
      </c>
    </row>
    <row r="6650" spans="2:3" x14ac:dyDescent="0.75">
      <c r="B6650" s="250">
        <v>6587</v>
      </c>
      <c r="C6650" s="249">
        <v>96.024929805812064</v>
      </c>
    </row>
    <row r="6651" spans="2:3" x14ac:dyDescent="0.75">
      <c r="B6651" s="250">
        <v>6588</v>
      </c>
      <c r="C6651" s="249">
        <v>156.37705013137099</v>
      </c>
    </row>
    <row r="6652" spans="2:3" x14ac:dyDescent="0.75">
      <c r="B6652" s="250">
        <v>6589</v>
      </c>
      <c r="C6652" s="249">
        <v>125.86115849593126</v>
      </c>
    </row>
    <row r="6653" spans="2:3" x14ac:dyDescent="0.75">
      <c r="B6653" s="250">
        <v>6590</v>
      </c>
      <c r="C6653" s="249">
        <v>106.47514201437704</v>
      </c>
    </row>
    <row r="6654" spans="2:3" x14ac:dyDescent="0.75">
      <c r="B6654" s="250">
        <v>6591</v>
      </c>
      <c r="C6654" s="249">
        <v>116.97384072896888</v>
      </c>
    </row>
    <row r="6655" spans="2:3" x14ac:dyDescent="0.75">
      <c r="B6655" s="250">
        <v>6592</v>
      </c>
      <c r="C6655" s="249">
        <v>70.285143784106111</v>
      </c>
    </row>
    <row r="6656" spans="2:3" x14ac:dyDescent="0.75">
      <c r="B6656" s="250">
        <v>6593</v>
      </c>
      <c r="C6656" s="249">
        <v>104.99041881706191</v>
      </c>
    </row>
    <row r="6657" spans="2:3" x14ac:dyDescent="0.75">
      <c r="B6657" s="250">
        <v>6594</v>
      </c>
      <c r="C6657" s="249">
        <v>154.78755789497126</v>
      </c>
    </row>
    <row r="6658" spans="2:3" x14ac:dyDescent="0.75">
      <c r="B6658" s="250">
        <v>6595</v>
      </c>
      <c r="C6658" s="249">
        <v>137.48618761563898</v>
      </c>
    </row>
    <row r="6659" spans="2:3" x14ac:dyDescent="0.75">
      <c r="B6659" s="250">
        <v>6596</v>
      </c>
      <c r="C6659" s="249">
        <v>174.65887822289673</v>
      </c>
    </row>
    <row r="6660" spans="2:3" x14ac:dyDescent="0.75">
      <c r="B6660" s="250">
        <v>6597</v>
      </c>
      <c r="C6660" s="249">
        <v>99.923923890745485</v>
      </c>
    </row>
    <row r="6661" spans="2:3" x14ac:dyDescent="0.75">
      <c r="B6661" s="250">
        <v>6598</v>
      </c>
      <c r="C6661" s="249">
        <v>104.85532006889386</v>
      </c>
    </row>
    <row r="6662" spans="2:3" x14ac:dyDescent="0.75">
      <c r="B6662" s="250">
        <v>6599</v>
      </c>
      <c r="C6662" s="249">
        <v>114.69601139370056</v>
      </c>
    </row>
    <row r="6663" spans="2:3" x14ac:dyDescent="0.75">
      <c r="B6663" s="250">
        <v>6600</v>
      </c>
      <c r="C6663" s="249">
        <v>121.02531604687715</v>
      </c>
    </row>
    <row r="6664" spans="2:3" x14ac:dyDescent="0.75">
      <c r="B6664" s="250">
        <v>6601</v>
      </c>
      <c r="C6664" s="249">
        <v>123.8134114715421</v>
      </c>
    </row>
    <row r="6665" spans="2:3" x14ac:dyDescent="0.75">
      <c r="B6665" s="250">
        <v>6602</v>
      </c>
      <c r="C6665" s="249">
        <v>122.97454103622879</v>
      </c>
    </row>
    <row r="6666" spans="2:3" x14ac:dyDescent="0.75">
      <c r="B6666" s="250">
        <v>6603</v>
      </c>
      <c r="C6666" s="249">
        <v>126.19305034297015</v>
      </c>
    </row>
    <row r="6667" spans="2:3" x14ac:dyDescent="0.75">
      <c r="B6667" s="250">
        <v>6604</v>
      </c>
      <c r="C6667" s="249">
        <v>103.3343313027878</v>
      </c>
    </row>
    <row r="6668" spans="2:3" x14ac:dyDescent="0.75">
      <c r="B6668" s="250">
        <v>6605</v>
      </c>
      <c r="C6668" s="249">
        <v>117.74360366102501</v>
      </c>
    </row>
    <row r="6669" spans="2:3" x14ac:dyDescent="0.75">
      <c r="B6669" s="250">
        <v>6606</v>
      </c>
      <c r="C6669" s="249">
        <v>146.46512326455149</v>
      </c>
    </row>
    <row r="6670" spans="2:3" x14ac:dyDescent="0.75">
      <c r="B6670" s="250">
        <v>6607</v>
      </c>
      <c r="C6670" s="249">
        <v>168.97265420226711</v>
      </c>
    </row>
    <row r="6671" spans="2:3" x14ac:dyDescent="0.75">
      <c r="B6671" s="250">
        <v>6608</v>
      </c>
      <c r="C6671" s="249">
        <v>144.66169354074702</v>
      </c>
    </row>
    <row r="6672" spans="2:3" x14ac:dyDescent="0.75">
      <c r="B6672" s="250">
        <v>6609</v>
      </c>
      <c r="C6672" s="249">
        <v>96.363435011945157</v>
      </c>
    </row>
    <row r="6673" spans="2:3" x14ac:dyDescent="0.75">
      <c r="B6673" s="250">
        <v>6610</v>
      </c>
      <c r="C6673" s="249">
        <v>142.45428952080084</v>
      </c>
    </row>
    <row r="6674" spans="2:3" x14ac:dyDescent="0.75">
      <c r="B6674" s="250">
        <v>6611</v>
      </c>
      <c r="C6674" s="249">
        <v>128.20350136844309</v>
      </c>
    </row>
    <row r="6675" spans="2:3" x14ac:dyDescent="0.75">
      <c r="B6675" s="250">
        <v>6612</v>
      </c>
      <c r="C6675" s="249">
        <v>117.46328161405482</v>
      </c>
    </row>
    <row r="6676" spans="2:3" x14ac:dyDescent="0.75">
      <c r="B6676" s="250">
        <v>6613</v>
      </c>
      <c r="C6676" s="249">
        <v>137.88157973194336</v>
      </c>
    </row>
    <row r="6677" spans="2:3" x14ac:dyDescent="0.75">
      <c r="B6677" s="250">
        <v>6614</v>
      </c>
      <c r="C6677" s="249">
        <v>103.61875522537974</v>
      </c>
    </row>
    <row r="6678" spans="2:3" x14ac:dyDescent="0.75">
      <c r="B6678" s="250">
        <v>6615</v>
      </c>
      <c r="C6678" s="249">
        <v>107.46617249216729</v>
      </c>
    </row>
    <row r="6679" spans="2:3" x14ac:dyDescent="0.75">
      <c r="B6679" s="250">
        <v>6616</v>
      </c>
      <c r="C6679" s="249">
        <v>124.65719405235366</v>
      </c>
    </row>
    <row r="6680" spans="2:3" x14ac:dyDescent="0.75">
      <c r="B6680" s="250">
        <v>6617</v>
      </c>
      <c r="C6680" s="249">
        <v>138.37661365592373</v>
      </c>
    </row>
    <row r="6681" spans="2:3" x14ac:dyDescent="0.75">
      <c r="B6681" s="250">
        <v>6618</v>
      </c>
      <c r="C6681" s="249">
        <v>88.726570754018141</v>
      </c>
    </row>
    <row r="6682" spans="2:3" x14ac:dyDescent="0.75">
      <c r="B6682" s="250">
        <v>6619</v>
      </c>
      <c r="C6682" s="249">
        <v>91.855924479805097</v>
      </c>
    </row>
    <row r="6683" spans="2:3" x14ac:dyDescent="0.75">
      <c r="B6683" s="250">
        <v>6620</v>
      </c>
      <c r="C6683" s="249">
        <v>94.773736398681805</v>
      </c>
    </row>
    <row r="6684" spans="2:3" x14ac:dyDescent="0.75">
      <c r="B6684" s="250">
        <v>6621</v>
      </c>
      <c r="C6684" s="249">
        <v>151.54978414432642</v>
      </c>
    </row>
    <row r="6685" spans="2:3" x14ac:dyDescent="0.75">
      <c r="B6685" s="250">
        <v>6622</v>
      </c>
      <c r="C6685" s="249">
        <v>126.48212969081946</v>
      </c>
    </row>
    <row r="6686" spans="2:3" x14ac:dyDescent="0.75">
      <c r="B6686" s="250">
        <v>6623</v>
      </c>
      <c r="C6686" s="249">
        <v>137.41451502154135</v>
      </c>
    </row>
    <row r="6687" spans="2:3" x14ac:dyDescent="0.75">
      <c r="B6687" s="250">
        <v>6624</v>
      </c>
      <c r="C6687" s="249">
        <v>121.09049940886374</v>
      </c>
    </row>
    <row r="6688" spans="2:3" x14ac:dyDescent="0.75">
      <c r="B6688" s="250">
        <v>6625</v>
      </c>
      <c r="C6688" s="249">
        <v>131.74242391243777</v>
      </c>
    </row>
    <row r="6689" spans="2:3" x14ac:dyDescent="0.75">
      <c r="B6689" s="250">
        <v>6626</v>
      </c>
      <c r="C6689" s="249">
        <v>94.444625622558419</v>
      </c>
    </row>
    <row r="6690" spans="2:3" x14ac:dyDescent="0.75">
      <c r="B6690" s="250">
        <v>6627</v>
      </c>
      <c r="C6690" s="249">
        <v>125.48706761074665</v>
      </c>
    </row>
    <row r="6691" spans="2:3" x14ac:dyDescent="0.75">
      <c r="B6691" s="250">
        <v>6628</v>
      </c>
      <c r="C6691" s="249">
        <v>142.41594937254322</v>
      </c>
    </row>
    <row r="6692" spans="2:3" x14ac:dyDescent="0.75">
      <c r="B6692" s="250">
        <v>6629</v>
      </c>
      <c r="C6692" s="249">
        <v>153.03780927452539</v>
      </c>
    </row>
    <row r="6693" spans="2:3" x14ac:dyDescent="0.75">
      <c r="B6693" s="250">
        <v>6630</v>
      </c>
      <c r="C6693" s="249">
        <v>108.27427535475545</v>
      </c>
    </row>
    <row r="6694" spans="2:3" x14ac:dyDescent="0.75">
      <c r="B6694" s="250">
        <v>6631</v>
      </c>
      <c r="C6694" s="249">
        <v>105.71928545513674</v>
      </c>
    </row>
    <row r="6695" spans="2:3" x14ac:dyDescent="0.75">
      <c r="B6695" s="250">
        <v>6632</v>
      </c>
      <c r="C6695" s="249">
        <v>90.031682710002471</v>
      </c>
    </row>
    <row r="6696" spans="2:3" x14ac:dyDescent="0.75">
      <c r="B6696" s="250">
        <v>6633</v>
      </c>
      <c r="C6696" s="249">
        <v>143.83811696635902</v>
      </c>
    </row>
    <row r="6697" spans="2:3" x14ac:dyDescent="0.75">
      <c r="B6697" s="250">
        <v>6634</v>
      </c>
      <c r="C6697" s="249">
        <v>116.68688977314115</v>
      </c>
    </row>
    <row r="6698" spans="2:3" x14ac:dyDescent="0.75">
      <c r="B6698" s="250">
        <v>6635</v>
      </c>
      <c r="C6698" s="249">
        <v>131.35861471050634</v>
      </c>
    </row>
    <row r="6699" spans="2:3" x14ac:dyDescent="0.75">
      <c r="B6699" s="250">
        <v>6636</v>
      </c>
      <c r="C6699" s="249">
        <v>136.08665932757992</v>
      </c>
    </row>
    <row r="6700" spans="2:3" x14ac:dyDescent="0.75">
      <c r="B6700" s="250">
        <v>6637</v>
      </c>
      <c r="C6700" s="249">
        <v>135.5086441665386</v>
      </c>
    </row>
    <row r="6701" spans="2:3" x14ac:dyDescent="0.75">
      <c r="B6701" s="250">
        <v>6638</v>
      </c>
      <c r="C6701" s="249">
        <v>94.970952005228625</v>
      </c>
    </row>
    <row r="6702" spans="2:3" x14ac:dyDescent="0.75">
      <c r="B6702" s="250">
        <v>6639</v>
      </c>
      <c r="C6702" s="249">
        <v>88.728695621521609</v>
      </c>
    </row>
    <row r="6703" spans="2:3" x14ac:dyDescent="0.75">
      <c r="B6703" s="250">
        <v>6640</v>
      </c>
      <c r="C6703" s="249">
        <v>142.05944945479405</v>
      </c>
    </row>
    <row r="6704" spans="2:3" x14ac:dyDescent="0.75">
      <c r="B6704" s="250">
        <v>6641</v>
      </c>
      <c r="C6704" s="249">
        <v>135.32023475460184</v>
      </c>
    </row>
    <row r="6705" spans="2:3" x14ac:dyDescent="0.75">
      <c r="B6705" s="250">
        <v>6642</v>
      </c>
      <c r="C6705" s="249">
        <v>114.0821166415007</v>
      </c>
    </row>
    <row r="6706" spans="2:3" x14ac:dyDescent="0.75">
      <c r="B6706" s="250">
        <v>6643</v>
      </c>
      <c r="C6706" s="249">
        <v>106.89558298427242</v>
      </c>
    </row>
    <row r="6707" spans="2:3" x14ac:dyDescent="0.75">
      <c r="B6707" s="250">
        <v>6644</v>
      </c>
      <c r="C6707" s="249">
        <v>98.376510690790127</v>
      </c>
    </row>
    <row r="6708" spans="2:3" x14ac:dyDescent="0.75">
      <c r="B6708" s="250">
        <v>6645</v>
      </c>
      <c r="C6708" s="249">
        <v>95.495579303854299</v>
      </c>
    </row>
    <row r="6709" spans="2:3" x14ac:dyDescent="0.75">
      <c r="B6709" s="250">
        <v>6646</v>
      </c>
      <c r="C6709" s="249">
        <v>108.83629426272165</v>
      </c>
    </row>
    <row r="6710" spans="2:3" x14ac:dyDescent="0.75">
      <c r="B6710" s="250">
        <v>6647</v>
      </c>
      <c r="C6710" s="249">
        <v>107.878408251416</v>
      </c>
    </row>
    <row r="6711" spans="2:3" x14ac:dyDescent="0.75">
      <c r="B6711" s="250">
        <v>6648</v>
      </c>
      <c r="C6711" s="249">
        <v>143.20923116420278</v>
      </c>
    </row>
    <row r="6712" spans="2:3" x14ac:dyDescent="0.75">
      <c r="B6712" s="250">
        <v>6649</v>
      </c>
      <c r="C6712" s="249">
        <v>146.64179401229359</v>
      </c>
    </row>
    <row r="6713" spans="2:3" x14ac:dyDescent="0.75">
      <c r="B6713" s="250">
        <v>6650</v>
      </c>
      <c r="C6713" s="249">
        <v>124.45048077843386</v>
      </c>
    </row>
    <row r="6714" spans="2:3" x14ac:dyDescent="0.75">
      <c r="B6714" s="250">
        <v>6651</v>
      </c>
      <c r="C6714" s="249">
        <v>149.90181452742414</v>
      </c>
    </row>
    <row r="6715" spans="2:3" x14ac:dyDescent="0.75">
      <c r="B6715" s="250">
        <v>6652</v>
      </c>
      <c r="C6715" s="249">
        <v>104.74962128437738</v>
      </c>
    </row>
    <row r="6716" spans="2:3" x14ac:dyDescent="0.75">
      <c r="B6716" s="250">
        <v>6653</v>
      </c>
      <c r="C6716" s="249">
        <v>96.12435271745575</v>
      </c>
    </row>
    <row r="6717" spans="2:3" x14ac:dyDescent="0.75">
      <c r="B6717" s="250">
        <v>6654</v>
      </c>
      <c r="C6717" s="249">
        <v>98.003763750167224</v>
      </c>
    </row>
    <row r="6718" spans="2:3" x14ac:dyDescent="0.75">
      <c r="B6718" s="250">
        <v>6655</v>
      </c>
      <c r="C6718" s="249">
        <v>108.82840692550546</v>
      </c>
    </row>
    <row r="6719" spans="2:3" x14ac:dyDescent="0.75">
      <c r="B6719" s="250">
        <v>6656</v>
      </c>
      <c r="C6719" s="249">
        <v>139.84414764080864</v>
      </c>
    </row>
    <row r="6720" spans="2:3" x14ac:dyDescent="0.75">
      <c r="B6720" s="250">
        <v>6657</v>
      </c>
      <c r="C6720" s="249">
        <v>136.12238615516671</v>
      </c>
    </row>
    <row r="6721" spans="2:3" x14ac:dyDescent="0.75">
      <c r="B6721" s="250">
        <v>6658</v>
      </c>
      <c r="C6721" s="249">
        <v>110.4779772071451</v>
      </c>
    </row>
    <row r="6722" spans="2:3" x14ac:dyDescent="0.75">
      <c r="B6722" s="250">
        <v>6659</v>
      </c>
      <c r="C6722" s="249">
        <v>129.97076640626386</v>
      </c>
    </row>
    <row r="6723" spans="2:3" x14ac:dyDescent="0.75">
      <c r="B6723" s="250">
        <v>6660</v>
      </c>
      <c r="C6723" s="249">
        <v>112.8486321232326</v>
      </c>
    </row>
    <row r="6724" spans="2:3" x14ac:dyDescent="0.75">
      <c r="B6724" s="250">
        <v>6661</v>
      </c>
      <c r="C6724" s="249">
        <v>119.39527947204493</v>
      </c>
    </row>
    <row r="6725" spans="2:3" x14ac:dyDescent="0.75">
      <c r="B6725" s="250">
        <v>6662</v>
      </c>
      <c r="C6725" s="249">
        <v>138.03640212438128</v>
      </c>
    </row>
    <row r="6726" spans="2:3" x14ac:dyDescent="0.75">
      <c r="B6726" s="250">
        <v>6663</v>
      </c>
      <c r="C6726" s="249">
        <v>98.977475536880547</v>
      </c>
    </row>
    <row r="6727" spans="2:3" x14ac:dyDescent="0.75">
      <c r="B6727" s="250">
        <v>6664</v>
      </c>
      <c r="C6727" s="249">
        <v>96.878591999352082</v>
      </c>
    </row>
    <row r="6728" spans="2:3" x14ac:dyDescent="0.75">
      <c r="B6728" s="250">
        <v>6665</v>
      </c>
      <c r="C6728" s="249">
        <v>112.98233489155768</v>
      </c>
    </row>
    <row r="6729" spans="2:3" x14ac:dyDescent="0.75">
      <c r="B6729" s="250">
        <v>6666</v>
      </c>
      <c r="C6729" s="249">
        <v>116.83403568064601</v>
      </c>
    </row>
    <row r="6730" spans="2:3" x14ac:dyDescent="0.75">
      <c r="B6730" s="250">
        <v>6667</v>
      </c>
      <c r="C6730" s="249">
        <v>116.73007724316651</v>
      </c>
    </row>
    <row r="6731" spans="2:3" x14ac:dyDescent="0.75">
      <c r="B6731" s="250">
        <v>6668</v>
      </c>
      <c r="C6731" s="249">
        <v>117.3683347919217</v>
      </c>
    </row>
    <row r="6732" spans="2:3" x14ac:dyDescent="0.75">
      <c r="B6732" s="250">
        <v>6669</v>
      </c>
      <c r="C6732" s="249">
        <v>78.304777560300437</v>
      </c>
    </row>
    <row r="6733" spans="2:3" x14ac:dyDescent="0.75">
      <c r="B6733" s="250">
        <v>6670</v>
      </c>
      <c r="C6733" s="249">
        <v>100.98888775619278</v>
      </c>
    </row>
    <row r="6734" spans="2:3" x14ac:dyDescent="0.75">
      <c r="B6734" s="250">
        <v>6671</v>
      </c>
      <c r="C6734" s="249">
        <v>97.198469947660357</v>
      </c>
    </row>
    <row r="6735" spans="2:3" x14ac:dyDescent="0.75">
      <c r="B6735" s="250">
        <v>6672</v>
      </c>
      <c r="C6735" s="249">
        <v>86.777338171361947</v>
      </c>
    </row>
    <row r="6736" spans="2:3" x14ac:dyDescent="0.75">
      <c r="B6736" s="250">
        <v>6673</v>
      </c>
      <c r="C6736" s="249">
        <v>136.85928549243926</v>
      </c>
    </row>
    <row r="6737" spans="2:3" x14ac:dyDescent="0.75">
      <c r="B6737" s="250">
        <v>6674</v>
      </c>
      <c r="C6737" s="249">
        <v>106.89607061889035</v>
      </c>
    </row>
    <row r="6738" spans="2:3" x14ac:dyDescent="0.75">
      <c r="B6738" s="250">
        <v>6675</v>
      </c>
      <c r="C6738" s="249">
        <v>112.23456325132523</v>
      </c>
    </row>
    <row r="6739" spans="2:3" x14ac:dyDescent="0.75">
      <c r="B6739" s="250">
        <v>6676</v>
      </c>
      <c r="C6739" s="249">
        <v>78.655513093224641</v>
      </c>
    </row>
    <row r="6740" spans="2:3" x14ac:dyDescent="0.75">
      <c r="B6740" s="250">
        <v>6677</v>
      </c>
      <c r="C6740" s="249">
        <v>109.39576872088398</v>
      </c>
    </row>
    <row r="6741" spans="2:3" x14ac:dyDescent="0.75">
      <c r="B6741" s="250">
        <v>6678</v>
      </c>
      <c r="C6741" s="249">
        <v>117.65304907776263</v>
      </c>
    </row>
    <row r="6742" spans="2:3" x14ac:dyDescent="0.75">
      <c r="B6742" s="250">
        <v>6679</v>
      </c>
      <c r="C6742" s="249">
        <v>125.2790999751587</v>
      </c>
    </row>
    <row r="6743" spans="2:3" x14ac:dyDescent="0.75">
      <c r="B6743" s="250">
        <v>6680</v>
      </c>
      <c r="C6743" s="249">
        <v>131.88811930167881</v>
      </c>
    </row>
    <row r="6744" spans="2:3" x14ac:dyDescent="0.75">
      <c r="B6744" s="250">
        <v>6681</v>
      </c>
      <c r="C6744" s="249">
        <v>100.28899691217323</v>
      </c>
    </row>
    <row r="6745" spans="2:3" x14ac:dyDescent="0.75">
      <c r="B6745" s="250">
        <v>6682</v>
      </c>
      <c r="C6745" s="249">
        <v>94.457134990182411</v>
      </c>
    </row>
    <row r="6746" spans="2:3" x14ac:dyDescent="0.75">
      <c r="B6746" s="250">
        <v>6683</v>
      </c>
      <c r="C6746" s="249">
        <v>143.6548034853414</v>
      </c>
    </row>
    <row r="6747" spans="2:3" x14ac:dyDescent="0.75">
      <c r="B6747" s="250">
        <v>6684</v>
      </c>
      <c r="C6747" s="249">
        <v>85.857004025766074</v>
      </c>
    </row>
    <row r="6748" spans="2:3" x14ac:dyDescent="0.75">
      <c r="B6748" s="250">
        <v>6685</v>
      </c>
      <c r="C6748" s="249">
        <v>164.07046756107505</v>
      </c>
    </row>
    <row r="6749" spans="2:3" x14ac:dyDescent="0.75">
      <c r="B6749" s="250">
        <v>6686</v>
      </c>
      <c r="C6749" s="249">
        <v>90.1879927781861</v>
      </c>
    </row>
    <row r="6750" spans="2:3" x14ac:dyDescent="0.75">
      <c r="B6750" s="250">
        <v>6687</v>
      </c>
      <c r="C6750" s="249">
        <v>193.67497620839657</v>
      </c>
    </row>
    <row r="6751" spans="2:3" x14ac:dyDescent="0.75">
      <c r="B6751" s="250">
        <v>6688</v>
      </c>
      <c r="C6751" s="249">
        <v>115.6197397099198</v>
      </c>
    </row>
    <row r="6752" spans="2:3" x14ac:dyDescent="0.75">
      <c r="B6752" s="250">
        <v>6689</v>
      </c>
      <c r="C6752" s="249">
        <v>133.17526807100398</v>
      </c>
    </row>
    <row r="6753" spans="2:3" x14ac:dyDescent="0.75">
      <c r="B6753" s="250">
        <v>6690</v>
      </c>
      <c r="C6753" s="249">
        <v>136.44313220171492</v>
      </c>
    </row>
    <row r="6754" spans="2:3" x14ac:dyDescent="0.75">
      <c r="B6754" s="250">
        <v>6691</v>
      </c>
      <c r="C6754" s="249">
        <v>102.66717522003344</v>
      </c>
    </row>
    <row r="6755" spans="2:3" x14ac:dyDescent="0.75">
      <c r="B6755" s="250">
        <v>6692</v>
      </c>
      <c r="C6755" s="249">
        <v>155.53370844360222</v>
      </c>
    </row>
    <row r="6756" spans="2:3" x14ac:dyDescent="0.75">
      <c r="B6756" s="250">
        <v>6693</v>
      </c>
      <c r="C6756" s="249">
        <v>92.782305372515282</v>
      </c>
    </row>
    <row r="6757" spans="2:3" x14ac:dyDescent="0.75">
      <c r="B6757" s="250">
        <v>6694</v>
      </c>
      <c r="C6757" s="249">
        <v>109.98201217451323</v>
      </c>
    </row>
    <row r="6758" spans="2:3" x14ac:dyDescent="0.75">
      <c r="B6758" s="250">
        <v>6695</v>
      </c>
      <c r="C6758" s="249">
        <v>122.07254785895134</v>
      </c>
    </row>
    <row r="6759" spans="2:3" x14ac:dyDescent="0.75">
      <c r="B6759" s="250">
        <v>6696</v>
      </c>
      <c r="C6759" s="249">
        <v>103.85464107311988</v>
      </c>
    </row>
    <row r="6760" spans="2:3" x14ac:dyDescent="0.75">
      <c r="B6760" s="250">
        <v>6697</v>
      </c>
      <c r="C6760" s="249">
        <v>122.9083415428171</v>
      </c>
    </row>
    <row r="6761" spans="2:3" x14ac:dyDescent="0.75">
      <c r="B6761" s="250">
        <v>6698</v>
      </c>
      <c r="C6761" s="249">
        <v>111.02882860113085</v>
      </c>
    </row>
    <row r="6762" spans="2:3" x14ac:dyDescent="0.75">
      <c r="B6762" s="250">
        <v>6699</v>
      </c>
      <c r="C6762" s="249">
        <v>117.4932774006781</v>
      </c>
    </row>
    <row r="6763" spans="2:3" x14ac:dyDescent="0.75">
      <c r="B6763" s="250">
        <v>6700</v>
      </c>
      <c r="C6763" s="249">
        <v>55.901279060780141</v>
      </c>
    </row>
    <row r="6764" spans="2:3" x14ac:dyDescent="0.75">
      <c r="B6764" s="250">
        <v>6701</v>
      </c>
      <c r="C6764" s="249">
        <v>83.247081456274017</v>
      </c>
    </row>
    <row r="6765" spans="2:3" x14ac:dyDescent="0.75">
      <c r="B6765" s="250">
        <v>6702</v>
      </c>
      <c r="C6765" s="249">
        <v>96.285764664238911</v>
      </c>
    </row>
    <row r="6766" spans="2:3" x14ac:dyDescent="0.75">
      <c r="B6766" s="250">
        <v>6703</v>
      </c>
      <c r="C6766" s="249">
        <v>103.07387367032896</v>
      </c>
    </row>
    <row r="6767" spans="2:3" x14ac:dyDescent="0.75">
      <c r="B6767" s="250">
        <v>6704</v>
      </c>
      <c r="C6767" s="249">
        <v>128.71585894614293</v>
      </c>
    </row>
    <row r="6768" spans="2:3" x14ac:dyDescent="0.75">
      <c r="B6768" s="250">
        <v>6705</v>
      </c>
      <c r="C6768" s="249">
        <v>125.39726961639089</v>
      </c>
    </row>
    <row r="6769" spans="2:3" x14ac:dyDescent="0.75">
      <c r="B6769" s="250">
        <v>6706</v>
      </c>
      <c r="C6769" s="249">
        <v>119.41339672866465</v>
      </c>
    </row>
    <row r="6770" spans="2:3" x14ac:dyDescent="0.75">
      <c r="B6770" s="250">
        <v>6707</v>
      </c>
      <c r="C6770" s="249">
        <v>86.132824694277048</v>
      </c>
    </row>
    <row r="6771" spans="2:3" x14ac:dyDescent="0.75">
      <c r="B6771" s="250">
        <v>6708</v>
      </c>
      <c r="C6771" s="249">
        <v>104.18828818960307</v>
      </c>
    </row>
    <row r="6772" spans="2:3" x14ac:dyDescent="0.75">
      <c r="B6772" s="250">
        <v>6709</v>
      </c>
      <c r="C6772" s="249">
        <v>106.39850506948048</v>
      </c>
    </row>
    <row r="6773" spans="2:3" x14ac:dyDescent="0.75">
      <c r="B6773" s="250">
        <v>6710</v>
      </c>
      <c r="C6773" s="249">
        <v>126.20828150068063</v>
      </c>
    </row>
    <row r="6774" spans="2:3" x14ac:dyDescent="0.75">
      <c r="B6774" s="250">
        <v>6711</v>
      </c>
      <c r="C6774" s="249">
        <v>112.38724266266148</v>
      </c>
    </row>
    <row r="6775" spans="2:3" x14ac:dyDescent="0.75">
      <c r="B6775" s="250">
        <v>6712</v>
      </c>
      <c r="C6775" s="249">
        <v>115.55013402078274</v>
      </c>
    </row>
    <row r="6776" spans="2:3" x14ac:dyDescent="0.75">
      <c r="B6776" s="250">
        <v>6713</v>
      </c>
      <c r="C6776" s="249">
        <v>73.705229835432434</v>
      </c>
    </row>
    <row r="6777" spans="2:3" x14ac:dyDescent="0.75">
      <c r="B6777" s="250">
        <v>6714</v>
      </c>
      <c r="C6777" s="249">
        <v>176.8454356450822</v>
      </c>
    </row>
    <row r="6778" spans="2:3" x14ac:dyDescent="0.75">
      <c r="B6778" s="250">
        <v>6715</v>
      </c>
      <c r="C6778" s="249">
        <v>138.12622659121445</v>
      </c>
    </row>
    <row r="6779" spans="2:3" x14ac:dyDescent="0.75">
      <c r="B6779" s="250">
        <v>6716</v>
      </c>
      <c r="C6779" s="249">
        <v>111.69507705676578</v>
      </c>
    </row>
    <row r="6780" spans="2:3" x14ac:dyDescent="0.75">
      <c r="B6780" s="250">
        <v>6717</v>
      </c>
      <c r="C6780" s="249">
        <v>135.49301583101678</v>
      </c>
    </row>
    <row r="6781" spans="2:3" x14ac:dyDescent="0.75">
      <c r="B6781" s="250">
        <v>6718</v>
      </c>
      <c r="C6781" s="249">
        <v>169.16288551078313</v>
      </c>
    </row>
    <row r="6782" spans="2:3" x14ac:dyDescent="0.75">
      <c r="B6782" s="250">
        <v>6719</v>
      </c>
      <c r="C6782" s="249">
        <v>136.90977654244807</v>
      </c>
    </row>
    <row r="6783" spans="2:3" x14ac:dyDescent="0.75">
      <c r="B6783" s="250">
        <v>6720</v>
      </c>
      <c r="C6783" s="249">
        <v>134.53160944280899</v>
      </c>
    </row>
    <row r="6784" spans="2:3" x14ac:dyDescent="0.75">
      <c r="B6784" s="250">
        <v>6721</v>
      </c>
      <c r="C6784" s="249">
        <v>125.09752024136323</v>
      </c>
    </row>
    <row r="6785" spans="2:3" x14ac:dyDescent="0.75">
      <c r="B6785" s="250">
        <v>6722</v>
      </c>
      <c r="C6785" s="249">
        <v>127.91531680980381</v>
      </c>
    </row>
    <row r="6786" spans="2:3" x14ac:dyDescent="0.75">
      <c r="B6786" s="250">
        <v>6723</v>
      </c>
      <c r="C6786" s="249">
        <v>52.569049295480653</v>
      </c>
    </row>
    <row r="6787" spans="2:3" x14ac:dyDescent="0.75">
      <c r="B6787" s="250">
        <v>6724</v>
      </c>
      <c r="C6787" s="249">
        <v>125.18120947490124</v>
      </c>
    </row>
    <row r="6788" spans="2:3" x14ac:dyDescent="0.75">
      <c r="B6788" s="250">
        <v>6725</v>
      </c>
      <c r="C6788" s="249">
        <v>104.82025385406932</v>
      </c>
    </row>
    <row r="6789" spans="2:3" x14ac:dyDescent="0.75">
      <c r="B6789" s="250">
        <v>6726</v>
      </c>
      <c r="C6789" s="249">
        <v>140.04516570729902</v>
      </c>
    </row>
    <row r="6790" spans="2:3" x14ac:dyDescent="0.75">
      <c r="B6790" s="250">
        <v>6727</v>
      </c>
      <c r="C6790" s="249">
        <v>110.87174528183522</v>
      </c>
    </row>
    <row r="6791" spans="2:3" x14ac:dyDescent="0.75">
      <c r="B6791" s="250">
        <v>6728</v>
      </c>
      <c r="C6791" s="249">
        <v>119.315253048485</v>
      </c>
    </row>
    <row r="6792" spans="2:3" x14ac:dyDescent="0.75">
      <c r="B6792" s="250">
        <v>6729</v>
      </c>
      <c r="C6792" s="249">
        <v>139.64399731652873</v>
      </c>
    </row>
    <row r="6793" spans="2:3" x14ac:dyDescent="0.75">
      <c r="B6793" s="250">
        <v>6730</v>
      </c>
      <c r="C6793" s="249">
        <v>137.54974989745978</v>
      </c>
    </row>
    <row r="6794" spans="2:3" x14ac:dyDescent="0.75">
      <c r="B6794" s="250">
        <v>6731</v>
      </c>
      <c r="C6794" s="249">
        <v>95.946720963994693</v>
      </c>
    </row>
    <row r="6795" spans="2:3" x14ac:dyDescent="0.75">
      <c r="B6795" s="250">
        <v>6732</v>
      </c>
      <c r="C6795" s="249">
        <v>127.81357106477941</v>
      </c>
    </row>
    <row r="6796" spans="2:3" x14ac:dyDescent="0.75">
      <c r="B6796" s="250">
        <v>6733</v>
      </c>
      <c r="C6796" s="249">
        <v>105.50828889331137</v>
      </c>
    </row>
    <row r="6797" spans="2:3" x14ac:dyDescent="0.75">
      <c r="B6797" s="250">
        <v>6734</v>
      </c>
      <c r="C6797" s="249">
        <v>99.692277549900979</v>
      </c>
    </row>
    <row r="6798" spans="2:3" x14ac:dyDescent="0.75">
      <c r="B6798" s="250">
        <v>6735</v>
      </c>
      <c r="C6798" s="249">
        <v>127.95807305544886</v>
      </c>
    </row>
    <row r="6799" spans="2:3" x14ac:dyDescent="0.75">
      <c r="B6799" s="250">
        <v>6736</v>
      </c>
      <c r="C6799" s="249">
        <v>101.8756741666139</v>
      </c>
    </row>
    <row r="6800" spans="2:3" x14ac:dyDescent="0.75">
      <c r="B6800" s="250">
        <v>6737</v>
      </c>
      <c r="C6800" s="249">
        <v>116.85055880618094</v>
      </c>
    </row>
    <row r="6801" spans="2:3" x14ac:dyDescent="0.75">
      <c r="B6801" s="250">
        <v>6738</v>
      </c>
      <c r="C6801" s="249">
        <v>124.82041323105035</v>
      </c>
    </row>
    <row r="6802" spans="2:3" x14ac:dyDescent="0.75">
      <c r="B6802" s="250">
        <v>6739</v>
      </c>
      <c r="C6802" s="249">
        <v>118.51819862704156</v>
      </c>
    </row>
    <row r="6803" spans="2:3" x14ac:dyDescent="0.75">
      <c r="B6803" s="250">
        <v>6740</v>
      </c>
      <c r="C6803" s="249">
        <v>88.415148793828592</v>
      </c>
    </row>
    <row r="6804" spans="2:3" x14ac:dyDescent="0.75">
      <c r="B6804" s="250">
        <v>6741</v>
      </c>
      <c r="C6804" s="249">
        <v>85.314084428222102</v>
      </c>
    </row>
    <row r="6805" spans="2:3" x14ac:dyDescent="0.75">
      <c r="B6805" s="250">
        <v>6742</v>
      </c>
      <c r="C6805" s="249">
        <v>132.25622431998715</v>
      </c>
    </row>
    <row r="6806" spans="2:3" x14ac:dyDescent="0.75">
      <c r="B6806" s="250">
        <v>6743</v>
      </c>
      <c r="C6806" s="249">
        <v>123.05942501820672</v>
      </c>
    </row>
    <row r="6807" spans="2:3" x14ac:dyDescent="0.75">
      <c r="B6807" s="250">
        <v>6744</v>
      </c>
      <c r="C6807" s="249">
        <v>120.94002625186897</v>
      </c>
    </row>
    <row r="6808" spans="2:3" x14ac:dyDescent="0.75">
      <c r="B6808" s="250">
        <v>6745</v>
      </c>
      <c r="C6808" s="249">
        <v>141.74148028753595</v>
      </c>
    </row>
    <row r="6809" spans="2:3" x14ac:dyDescent="0.75">
      <c r="B6809" s="250">
        <v>6746</v>
      </c>
      <c r="C6809" s="249">
        <v>122.22672815073679</v>
      </c>
    </row>
    <row r="6810" spans="2:3" x14ac:dyDescent="0.75">
      <c r="B6810" s="250">
        <v>6747</v>
      </c>
      <c r="C6810" s="249">
        <v>100.5012441695834</v>
      </c>
    </row>
    <row r="6811" spans="2:3" x14ac:dyDescent="0.75">
      <c r="B6811" s="250">
        <v>6748</v>
      </c>
      <c r="C6811" s="249">
        <v>111.15745540485989</v>
      </c>
    </row>
    <row r="6812" spans="2:3" x14ac:dyDescent="0.75">
      <c r="B6812" s="250">
        <v>6749</v>
      </c>
      <c r="C6812" s="249">
        <v>125.55726045842368</v>
      </c>
    </row>
    <row r="6813" spans="2:3" x14ac:dyDescent="0.75">
      <c r="B6813" s="250">
        <v>6750</v>
      </c>
      <c r="C6813" s="249">
        <v>94.172309060858908</v>
      </c>
    </row>
    <row r="6814" spans="2:3" x14ac:dyDescent="0.75">
      <c r="B6814" s="250">
        <v>6751</v>
      </c>
      <c r="C6814" s="249">
        <v>136.58044696194182</v>
      </c>
    </row>
    <row r="6815" spans="2:3" x14ac:dyDescent="0.75">
      <c r="B6815" s="250">
        <v>6752</v>
      </c>
      <c r="C6815" s="249">
        <v>129.16257582114943</v>
      </c>
    </row>
    <row r="6816" spans="2:3" x14ac:dyDescent="0.75">
      <c r="B6816" s="250">
        <v>6753</v>
      </c>
      <c r="C6816" s="249">
        <v>121.76505016947721</v>
      </c>
    </row>
    <row r="6817" spans="2:3" x14ac:dyDescent="0.75">
      <c r="B6817" s="250">
        <v>6754</v>
      </c>
      <c r="C6817" s="249">
        <v>126.64812870831808</v>
      </c>
    </row>
    <row r="6818" spans="2:3" x14ac:dyDescent="0.75">
      <c r="B6818" s="250">
        <v>6755</v>
      </c>
      <c r="C6818" s="249">
        <v>140.08116841838751</v>
      </c>
    </row>
    <row r="6819" spans="2:3" x14ac:dyDescent="0.75">
      <c r="B6819" s="250">
        <v>6756</v>
      </c>
      <c r="C6819" s="249">
        <v>88.265562012234057</v>
      </c>
    </row>
    <row r="6820" spans="2:3" x14ac:dyDescent="0.75">
      <c r="B6820" s="250">
        <v>6757</v>
      </c>
      <c r="C6820" s="249">
        <v>118.72772558301818</v>
      </c>
    </row>
    <row r="6821" spans="2:3" x14ac:dyDescent="0.75">
      <c r="B6821" s="250">
        <v>6758</v>
      </c>
      <c r="C6821" s="249">
        <v>134.04329316539057</v>
      </c>
    </row>
    <row r="6822" spans="2:3" x14ac:dyDescent="0.75">
      <c r="B6822" s="250">
        <v>6759</v>
      </c>
      <c r="C6822" s="249">
        <v>81.01551171251964</v>
      </c>
    </row>
    <row r="6823" spans="2:3" x14ac:dyDescent="0.75">
      <c r="B6823" s="250">
        <v>6760</v>
      </c>
      <c r="C6823" s="249">
        <v>147.98379636187431</v>
      </c>
    </row>
    <row r="6824" spans="2:3" x14ac:dyDescent="0.75">
      <c r="B6824" s="250">
        <v>6761</v>
      </c>
      <c r="C6824" s="249">
        <v>142.06541764352474</v>
      </c>
    </row>
    <row r="6825" spans="2:3" x14ac:dyDescent="0.75">
      <c r="B6825" s="250">
        <v>6762</v>
      </c>
      <c r="C6825" s="249">
        <v>111.10605747859485</v>
      </c>
    </row>
    <row r="6826" spans="2:3" x14ac:dyDescent="0.75">
      <c r="B6826" s="250">
        <v>6763</v>
      </c>
      <c r="C6826" s="249">
        <v>99.69976068717078</v>
      </c>
    </row>
    <row r="6827" spans="2:3" x14ac:dyDescent="0.75">
      <c r="B6827" s="250">
        <v>6764</v>
      </c>
      <c r="C6827" s="249">
        <v>118.36487398717105</v>
      </c>
    </row>
    <row r="6828" spans="2:3" x14ac:dyDescent="0.75">
      <c r="B6828" s="250">
        <v>6765</v>
      </c>
      <c r="C6828" s="249">
        <v>124.07707474032169</v>
      </c>
    </row>
    <row r="6829" spans="2:3" x14ac:dyDescent="0.75">
      <c r="B6829" s="250">
        <v>6766</v>
      </c>
      <c r="C6829" s="249">
        <v>116.4182529397566</v>
      </c>
    </row>
    <row r="6830" spans="2:3" x14ac:dyDescent="0.75">
      <c r="B6830" s="250">
        <v>6767</v>
      </c>
      <c r="C6830" s="249">
        <v>146.96119686123546</v>
      </c>
    </row>
    <row r="6831" spans="2:3" x14ac:dyDescent="0.75">
      <c r="B6831" s="250">
        <v>6768</v>
      </c>
      <c r="C6831" s="249">
        <v>118.42763246225759</v>
      </c>
    </row>
    <row r="6832" spans="2:3" x14ac:dyDescent="0.75">
      <c r="B6832" s="250">
        <v>6769</v>
      </c>
      <c r="C6832" s="249">
        <v>117.68562108095527</v>
      </c>
    </row>
    <row r="6833" spans="2:3" x14ac:dyDescent="0.75">
      <c r="B6833" s="250">
        <v>6770</v>
      </c>
      <c r="C6833" s="249">
        <v>85.808218672233849</v>
      </c>
    </row>
    <row r="6834" spans="2:3" x14ac:dyDescent="0.75">
      <c r="B6834" s="250">
        <v>6771</v>
      </c>
      <c r="C6834" s="249">
        <v>88.74878967723879</v>
      </c>
    </row>
    <row r="6835" spans="2:3" x14ac:dyDescent="0.75">
      <c r="B6835" s="250">
        <v>6772</v>
      </c>
      <c r="C6835" s="249">
        <v>70.053297359290241</v>
      </c>
    </row>
    <row r="6836" spans="2:3" x14ac:dyDescent="0.75">
      <c r="B6836" s="250">
        <v>6773</v>
      </c>
      <c r="C6836" s="249">
        <v>155.63292053752471</v>
      </c>
    </row>
    <row r="6837" spans="2:3" x14ac:dyDescent="0.75">
      <c r="B6837" s="250">
        <v>6774</v>
      </c>
      <c r="C6837" s="249">
        <v>121.81863542152595</v>
      </c>
    </row>
    <row r="6838" spans="2:3" x14ac:dyDescent="0.75">
      <c r="B6838" s="250">
        <v>6775</v>
      </c>
      <c r="C6838" s="249">
        <v>199.38746600899015</v>
      </c>
    </row>
    <row r="6839" spans="2:3" x14ac:dyDescent="0.75">
      <c r="B6839" s="250">
        <v>6776</v>
      </c>
      <c r="C6839" s="249">
        <v>115.04432865980705</v>
      </c>
    </row>
    <row r="6840" spans="2:3" x14ac:dyDescent="0.75">
      <c r="B6840" s="250">
        <v>6777</v>
      </c>
      <c r="C6840" s="249">
        <v>112.1761507154353</v>
      </c>
    </row>
    <row r="6841" spans="2:3" x14ac:dyDescent="0.75">
      <c r="B6841" s="250">
        <v>6778</v>
      </c>
      <c r="C6841" s="249">
        <v>134.84752343386711</v>
      </c>
    </row>
    <row r="6842" spans="2:3" x14ac:dyDescent="0.75">
      <c r="B6842" s="250">
        <v>6779</v>
      </c>
      <c r="C6842" s="249">
        <v>141.13141413757648</v>
      </c>
    </row>
    <row r="6843" spans="2:3" x14ac:dyDescent="0.75">
      <c r="B6843" s="250">
        <v>6780</v>
      </c>
      <c r="C6843" s="249">
        <v>134.86101738733737</v>
      </c>
    </row>
    <row r="6844" spans="2:3" x14ac:dyDescent="0.75">
      <c r="B6844" s="250">
        <v>6781</v>
      </c>
      <c r="C6844" s="249">
        <v>70.120313860675736</v>
      </c>
    </row>
    <row r="6845" spans="2:3" x14ac:dyDescent="0.75">
      <c r="B6845" s="250">
        <v>6782</v>
      </c>
      <c r="C6845" s="249">
        <v>129.34332531021244</v>
      </c>
    </row>
    <row r="6846" spans="2:3" x14ac:dyDescent="0.75">
      <c r="B6846" s="250">
        <v>6783</v>
      </c>
      <c r="C6846" s="249">
        <v>74.97182743429444</v>
      </c>
    </row>
    <row r="6847" spans="2:3" x14ac:dyDescent="0.75">
      <c r="B6847" s="250">
        <v>6784</v>
      </c>
      <c r="C6847" s="249">
        <v>143.43741865585508</v>
      </c>
    </row>
    <row r="6848" spans="2:3" x14ac:dyDescent="0.75">
      <c r="B6848" s="250">
        <v>6785</v>
      </c>
      <c r="C6848" s="249">
        <v>94.074779724043324</v>
      </c>
    </row>
    <row r="6849" spans="2:3" x14ac:dyDescent="0.75">
      <c r="B6849" s="250">
        <v>6786</v>
      </c>
      <c r="C6849" s="249">
        <v>115.51478905409544</v>
      </c>
    </row>
    <row r="6850" spans="2:3" x14ac:dyDescent="0.75">
      <c r="B6850" s="250">
        <v>6787</v>
      </c>
      <c r="C6850" s="249">
        <v>113.52945865019798</v>
      </c>
    </row>
    <row r="6851" spans="2:3" x14ac:dyDescent="0.75">
      <c r="B6851" s="250">
        <v>6788</v>
      </c>
      <c r="C6851" s="249">
        <v>138.9577481316806</v>
      </c>
    </row>
    <row r="6852" spans="2:3" x14ac:dyDescent="0.75">
      <c r="B6852" s="250">
        <v>6789</v>
      </c>
      <c r="C6852" s="249">
        <v>123.23615592185266</v>
      </c>
    </row>
    <row r="6853" spans="2:3" x14ac:dyDescent="0.75">
      <c r="B6853" s="250">
        <v>6790</v>
      </c>
      <c r="C6853" s="249">
        <v>135.71172215177177</v>
      </c>
    </row>
    <row r="6854" spans="2:3" x14ac:dyDescent="0.75">
      <c r="B6854" s="250">
        <v>6791</v>
      </c>
      <c r="C6854" s="249">
        <v>126.74814347708505</v>
      </c>
    </row>
    <row r="6855" spans="2:3" x14ac:dyDescent="0.75">
      <c r="B6855" s="250">
        <v>6792</v>
      </c>
      <c r="C6855" s="249">
        <v>140.12004152016769</v>
      </c>
    </row>
    <row r="6856" spans="2:3" x14ac:dyDescent="0.75">
      <c r="B6856" s="250">
        <v>6793</v>
      </c>
      <c r="C6856" s="249">
        <v>142.00150292695</v>
      </c>
    </row>
    <row r="6857" spans="2:3" x14ac:dyDescent="0.75">
      <c r="B6857" s="250">
        <v>6794</v>
      </c>
      <c r="C6857" s="249">
        <v>129.42581152819426</v>
      </c>
    </row>
    <row r="6858" spans="2:3" x14ac:dyDescent="0.75">
      <c r="B6858" s="250">
        <v>6795</v>
      </c>
      <c r="C6858" s="249">
        <v>100.95758531402372</v>
      </c>
    </row>
    <row r="6859" spans="2:3" x14ac:dyDescent="0.75">
      <c r="B6859" s="250">
        <v>6796</v>
      </c>
      <c r="C6859" s="249">
        <v>126.69345870809522</v>
      </c>
    </row>
    <row r="6860" spans="2:3" x14ac:dyDescent="0.75">
      <c r="B6860" s="250">
        <v>6797</v>
      </c>
      <c r="C6860" s="249">
        <v>109.33905698856059</v>
      </c>
    </row>
    <row r="6861" spans="2:3" x14ac:dyDescent="0.75">
      <c r="B6861" s="250">
        <v>6798</v>
      </c>
      <c r="C6861" s="249">
        <v>149.60614664379523</v>
      </c>
    </row>
    <row r="6862" spans="2:3" x14ac:dyDescent="0.75">
      <c r="B6862" s="250">
        <v>6799</v>
      </c>
      <c r="C6862" s="249">
        <v>108.56971044233674</v>
      </c>
    </row>
    <row r="6863" spans="2:3" x14ac:dyDescent="0.75">
      <c r="B6863" s="250">
        <v>6800</v>
      </c>
      <c r="C6863" s="249">
        <v>138.86848926736153</v>
      </c>
    </row>
    <row r="6864" spans="2:3" x14ac:dyDescent="0.75">
      <c r="B6864" s="250">
        <v>6801</v>
      </c>
      <c r="C6864" s="249">
        <v>141.61831238488773</v>
      </c>
    </row>
    <row r="6865" spans="2:3" x14ac:dyDescent="0.75">
      <c r="B6865" s="250">
        <v>6802</v>
      </c>
      <c r="C6865" s="249">
        <v>125.3291984411385</v>
      </c>
    </row>
    <row r="6866" spans="2:3" x14ac:dyDescent="0.75">
      <c r="B6866" s="250">
        <v>6803</v>
      </c>
      <c r="C6866" s="249">
        <v>146.27619703794701</v>
      </c>
    </row>
    <row r="6867" spans="2:3" x14ac:dyDescent="0.75">
      <c r="B6867" s="250">
        <v>6804</v>
      </c>
      <c r="C6867" s="249">
        <v>92.842735402607246</v>
      </c>
    </row>
    <row r="6868" spans="2:3" x14ac:dyDescent="0.75">
      <c r="B6868" s="250">
        <v>6805</v>
      </c>
      <c r="C6868" s="249">
        <v>126.49609742052746</v>
      </c>
    </row>
    <row r="6869" spans="2:3" x14ac:dyDescent="0.75">
      <c r="B6869" s="250">
        <v>6806</v>
      </c>
      <c r="C6869" s="249">
        <v>104.09769861747402</v>
      </c>
    </row>
    <row r="6870" spans="2:3" x14ac:dyDescent="0.75">
      <c r="B6870" s="250">
        <v>6807</v>
      </c>
      <c r="C6870" s="249">
        <v>129.07491054083408</v>
      </c>
    </row>
    <row r="6871" spans="2:3" x14ac:dyDescent="0.75">
      <c r="B6871" s="250">
        <v>6808</v>
      </c>
      <c r="C6871" s="249">
        <v>119.55236632599603</v>
      </c>
    </row>
    <row r="6872" spans="2:3" x14ac:dyDescent="0.75">
      <c r="B6872" s="250">
        <v>6809</v>
      </c>
      <c r="C6872" s="249">
        <v>146.49123963213347</v>
      </c>
    </row>
    <row r="6873" spans="2:3" x14ac:dyDescent="0.75">
      <c r="B6873" s="250">
        <v>6810</v>
      </c>
      <c r="C6873" s="249">
        <v>76.886362939093885</v>
      </c>
    </row>
    <row r="6874" spans="2:3" x14ac:dyDescent="0.75">
      <c r="B6874" s="250">
        <v>6811</v>
      </c>
      <c r="C6874" s="249">
        <v>123.54290680989989</v>
      </c>
    </row>
    <row r="6875" spans="2:3" x14ac:dyDescent="0.75">
      <c r="B6875" s="250">
        <v>6812</v>
      </c>
      <c r="C6875" s="249">
        <v>131.85112168275057</v>
      </c>
    </row>
    <row r="6876" spans="2:3" x14ac:dyDescent="0.75">
      <c r="B6876" s="250">
        <v>6813</v>
      </c>
      <c r="C6876" s="249">
        <v>115.154551201391</v>
      </c>
    </row>
    <row r="6877" spans="2:3" x14ac:dyDescent="0.75">
      <c r="B6877" s="250">
        <v>6814</v>
      </c>
      <c r="C6877" s="249">
        <v>91.077950878638376</v>
      </c>
    </row>
    <row r="6878" spans="2:3" x14ac:dyDescent="0.75">
      <c r="B6878" s="250">
        <v>6815</v>
      </c>
      <c r="C6878" s="249">
        <v>158.10594163411773</v>
      </c>
    </row>
    <row r="6879" spans="2:3" x14ac:dyDescent="0.75">
      <c r="B6879" s="250">
        <v>6816</v>
      </c>
      <c r="C6879" s="249">
        <v>120.97180961025101</v>
      </c>
    </row>
    <row r="6880" spans="2:3" x14ac:dyDescent="0.75">
      <c r="B6880" s="250">
        <v>6817</v>
      </c>
      <c r="C6880" s="249">
        <v>141.87097757337537</v>
      </c>
    </row>
    <row r="6881" spans="2:3" x14ac:dyDescent="0.75">
      <c r="B6881" s="250">
        <v>6818</v>
      </c>
      <c r="C6881" s="249">
        <v>152.99645905838355</v>
      </c>
    </row>
    <row r="6882" spans="2:3" x14ac:dyDescent="0.75">
      <c r="B6882" s="250">
        <v>6819</v>
      </c>
      <c r="C6882" s="249">
        <v>129.2972531457674</v>
      </c>
    </row>
    <row r="6883" spans="2:3" x14ac:dyDescent="0.75">
      <c r="B6883" s="250">
        <v>6820</v>
      </c>
      <c r="C6883" s="249">
        <v>111.01363359703356</v>
      </c>
    </row>
    <row r="6884" spans="2:3" x14ac:dyDescent="0.75">
      <c r="B6884" s="250">
        <v>6821</v>
      </c>
      <c r="C6884" s="249">
        <v>125.0857200280365</v>
      </c>
    </row>
    <row r="6885" spans="2:3" x14ac:dyDescent="0.75">
      <c r="B6885" s="250">
        <v>6822</v>
      </c>
      <c r="C6885" s="249">
        <v>110.17057216713734</v>
      </c>
    </row>
    <row r="6886" spans="2:3" x14ac:dyDescent="0.75">
      <c r="B6886" s="250">
        <v>6823</v>
      </c>
      <c r="C6886" s="249">
        <v>157.26157893733279</v>
      </c>
    </row>
    <row r="6887" spans="2:3" x14ac:dyDescent="0.75">
      <c r="B6887" s="250">
        <v>6824</v>
      </c>
      <c r="C6887" s="249">
        <v>139.41506055799829</v>
      </c>
    </row>
    <row r="6888" spans="2:3" x14ac:dyDescent="0.75">
      <c r="B6888" s="250">
        <v>6825</v>
      </c>
      <c r="C6888" s="249">
        <v>114.23650863807774</v>
      </c>
    </row>
    <row r="6889" spans="2:3" x14ac:dyDescent="0.75">
      <c r="B6889" s="250">
        <v>6826</v>
      </c>
      <c r="C6889" s="249">
        <v>117.9836374258592</v>
      </c>
    </row>
    <row r="6890" spans="2:3" x14ac:dyDescent="0.75">
      <c r="B6890" s="250">
        <v>6827</v>
      </c>
      <c r="C6890" s="249">
        <v>141.26416306964572</v>
      </c>
    </row>
    <row r="6891" spans="2:3" x14ac:dyDescent="0.75">
      <c r="B6891" s="250">
        <v>6828</v>
      </c>
      <c r="C6891" s="249">
        <v>99.569357948744212</v>
      </c>
    </row>
    <row r="6892" spans="2:3" x14ac:dyDescent="0.75">
      <c r="B6892" s="250">
        <v>6829</v>
      </c>
      <c r="C6892" s="249">
        <v>126.82520819911156</v>
      </c>
    </row>
    <row r="6893" spans="2:3" x14ac:dyDescent="0.75">
      <c r="B6893" s="250">
        <v>6830</v>
      </c>
      <c r="C6893" s="249">
        <v>143.68555600831212</v>
      </c>
    </row>
    <row r="6894" spans="2:3" x14ac:dyDescent="0.75">
      <c r="B6894" s="250">
        <v>6831</v>
      </c>
      <c r="C6894" s="249">
        <v>118.83628953968447</v>
      </c>
    </row>
    <row r="6895" spans="2:3" x14ac:dyDescent="0.75">
      <c r="B6895" s="250">
        <v>6832</v>
      </c>
      <c r="C6895" s="249">
        <v>155.34815314424588</v>
      </c>
    </row>
    <row r="6896" spans="2:3" x14ac:dyDescent="0.75">
      <c r="B6896" s="250">
        <v>6833</v>
      </c>
      <c r="C6896" s="249">
        <v>96.025974965541877</v>
      </c>
    </row>
    <row r="6897" spans="2:3" x14ac:dyDescent="0.75">
      <c r="B6897" s="250">
        <v>6834</v>
      </c>
      <c r="C6897" s="249">
        <v>122.25357433572492</v>
      </c>
    </row>
    <row r="6898" spans="2:3" x14ac:dyDescent="0.75">
      <c r="B6898" s="250">
        <v>6835</v>
      </c>
      <c r="C6898" s="249">
        <v>159.6496185662877</v>
      </c>
    </row>
    <row r="6899" spans="2:3" x14ac:dyDescent="0.75">
      <c r="B6899" s="250">
        <v>6836</v>
      </c>
      <c r="C6899" s="249">
        <v>107.81674458050011</v>
      </c>
    </row>
    <row r="6900" spans="2:3" x14ac:dyDescent="0.75">
      <c r="B6900" s="250">
        <v>6837</v>
      </c>
      <c r="C6900" s="249">
        <v>134.34169637048257</v>
      </c>
    </row>
    <row r="6901" spans="2:3" x14ac:dyDescent="0.75">
      <c r="B6901" s="250">
        <v>6838</v>
      </c>
      <c r="C6901" s="249">
        <v>91.841362807622843</v>
      </c>
    </row>
    <row r="6902" spans="2:3" x14ac:dyDescent="0.75">
      <c r="B6902" s="250">
        <v>6839</v>
      </c>
      <c r="C6902" s="249">
        <v>128.16846852475697</v>
      </c>
    </row>
    <row r="6903" spans="2:3" x14ac:dyDescent="0.75">
      <c r="B6903" s="250">
        <v>6840</v>
      </c>
      <c r="C6903" s="249">
        <v>129.1902982367634</v>
      </c>
    </row>
    <row r="6904" spans="2:3" x14ac:dyDescent="0.75">
      <c r="B6904" s="250">
        <v>6841</v>
      </c>
      <c r="C6904" s="249">
        <v>131.49297261369543</v>
      </c>
    </row>
    <row r="6905" spans="2:3" x14ac:dyDescent="0.75">
      <c r="B6905" s="250">
        <v>6842</v>
      </c>
      <c r="C6905" s="249">
        <v>115.16089780441314</v>
      </c>
    </row>
    <row r="6906" spans="2:3" x14ac:dyDescent="0.75">
      <c r="B6906" s="250">
        <v>6843</v>
      </c>
      <c r="C6906" s="249">
        <v>122.03679697597229</v>
      </c>
    </row>
    <row r="6907" spans="2:3" x14ac:dyDescent="0.75">
      <c r="B6907" s="250">
        <v>6844</v>
      </c>
      <c r="C6907" s="249">
        <v>148.29583332398684</v>
      </c>
    </row>
    <row r="6908" spans="2:3" x14ac:dyDescent="0.75">
      <c r="B6908" s="250">
        <v>6845</v>
      </c>
      <c r="C6908" s="249">
        <v>126.44200746910748</v>
      </c>
    </row>
    <row r="6909" spans="2:3" x14ac:dyDescent="0.75">
      <c r="B6909" s="250">
        <v>6846</v>
      </c>
      <c r="C6909" s="249">
        <v>117.36631652592186</v>
      </c>
    </row>
    <row r="6910" spans="2:3" x14ac:dyDescent="0.75">
      <c r="B6910" s="250">
        <v>6847</v>
      </c>
      <c r="C6910" s="249">
        <v>151.42145084335624</v>
      </c>
    </row>
    <row r="6911" spans="2:3" x14ac:dyDescent="0.75">
      <c r="B6911" s="250">
        <v>6848</v>
      </c>
      <c r="C6911" s="249">
        <v>115.35099459640807</v>
      </c>
    </row>
    <row r="6912" spans="2:3" x14ac:dyDescent="0.75">
      <c r="B6912" s="250">
        <v>6849</v>
      </c>
      <c r="C6912" s="249">
        <v>149.53699183700192</v>
      </c>
    </row>
    <row r="6913" spans="2:3" x14ac:dyDescent="0.75">
      <c r="B6913" s="250">
        <v>6850</v>
      </c>
      <c r="C6913" s="249">
        <v>139.79271211651528</v>
      </c>
    </row>
    <row r="6914" spans="2:3" x14ac:dyDescent="0.75">
      <c r="B6914" s="250">
        <v>6851</v>
      </c>
      <c r="C6914" s="249">
        <v>125.99342893433646</v>
      </c>
    </row>
    <row r="6915" spans="2:3" x14ac:dyDescent="0.75">
      <c r="B6915" s="250">
        <v>6852</v>
      </c>
      <c r="C6915" s="249">
        <v>104.72187592677768</v>
      </c>
    </row>
    <row r="6916" spans="2:3" x14ac:dyDescent="0.75">
      <c r="B6916" s="250">
        <v>6853</v>
      </c>
      <c r="C6916" s="249">
        <v>108.28003406321493</v>
      </c>
    </row>
    <row r="6917" spans="2:3" x14ac:dyDescent="0.75">
      <c r="B6917" s="250">
        <v>6854</v>
      </c>
      <c r="C6917" s="249">
        <v>117.53302574613714</v>
      </c>
    </row>
    <row r="6918" spans="2:3" x14ac:dyDescent="0.75">
      <c r="B6918" s="250">
        <v>6855</v>
      </c>
      <c r="C6918" s="249">
        <v>172.88217501439354</v>
      </c>
    </row>
    <row r="6919" spans="2:3" x14ac:dyDescent="0.75">
      <c r="B6919" s="250">
        <v>6856</v>
      </c>
      <c r="C6919" s="249">
        <v>127.00910597254891</v>
      </c>
    </row>
    <row r="6920" spans="2:3" x14ac:dyDescent="0.75">
      <c r="B6920" s="250">
        <v>6857</v>
      </c>
      <c r="C6920" s="249">
        <v>116.90379039080848</v>
      </c>
    </row>
    <row r="6921" spans="2:3" x14ac:dyDescent="0.75">
      <c r="B6921" s="250">
        <v>6858</v>
      </c>
      <c r="C6921" s="249">
        <v>158.98304035950812</v>
      </c>
    </row>
    <row r="6922" spans="2:3" x14ac:dyDescent="0.75">
      <c r="B6922" s="250">
        <v>6859</v>
      </c>
      <c r="C6922" s="249">
        <v>116.95993088004653</v>
      </c>
    </row>
    <row r="6923" spans="2:3" x14ac:dyDescent="0.75">
      <c r="B6923" s="250">
        <v>6860</v>
      </c>
      <c r="C6923" s="249">
        <v>146.51042445441783</v>
      </c>
    </row>
    <row r="6924" spans="2:3" x14ac:dyDescent="0.75">
      <c r="B6924" s="250">
        <v>6861</v>
      </c>
      <c r="C6924" s="249">
        <v>106.5956294674089</v>
      </c>
    </row>
    <row r="6925" spans="2:3" x14ac:dyDescent="0.75">
      <c r="B6925" s="250">
        <v>6862</v>
      </c>
      <c r="C6925" s="249">
        <v>95.388918471963152</v>
      </c>
    </row>
    <row r="6926" spans="2:3" x14ac:dyDescent="0.75">
      <c r="B6926" s="250">
        <v>6863</v>
      </c>
      <c r="C6926" s="249">
        <v>143.7814420838194</v>
      </c>
    </row>
    <row r="6927" spans="2:3" x14ac:dyDescent="0.75">
      <c r="B6927" s="250">
        <v>6864</v>
      </c>
      <c r="C6927" s="249">
        <v>117.78103813763134</v>
      </c>
    </row>
    <row r="6928" spans="2:3" x14ac:dyDescent="0.75">
      <c r="B6928" s="250">
        <v>6865</v>
      </c>
      <c r="C6928" s="249">
        <v>126.49032691099596</v>
      </c>
    </row>
    <row r="6929" spans="2:3" x14ac:dyDescent="0.75">
      <c r="B6929" s="250">
        <v>6866</v>
      </c>
      <c r="C6929" s="249">
        <v>77.010410304518018</v>
      </c>
    </row>
    <row r="6930" spans="2:3" x14ac:dyDescent="0.75">
      <c r="B6930" s="250">
        <v>6867</v>
      </c>
      <c r="C6930" s="249">
        <v>145.33523523935719</v>
      </c>
    </row>
    <row r="6931" spans="2:3" x14ac:dyDescent="0.75">
      <c r="B6931" s="250">
        <v>6868</v>
      </c>
      <c r="C6931" s="249">
        <v>130.86317046121891</v>
      </c>
    </row>
    <row r="6932" spans="2:3" x14ac:dyDescent="0.75">
      <c r="B6932" s="250">
        <v>6869</v>
      </c>
      <c r="C6932" s="249">
        <v>126.95514481947396</v>
      </c>
    </row>
    <row r="6933" spans="2:3" x14ac:dyDescent="0.75">
      <c r="B6933" s="250">
        <v>6870</v>
      </c>
      <c r="C6933" s="249">
        <v>144.13302514815649</v>
      </c>
    </row>
    <row r="6934" spans="2:3" x14ac:dyDescent="0.75">
      <c r="B6934" s="250">
        <v>6871</v>
      </c>
      <c r="C6934" s="249">
        <v>145.52504911511696</v>
      </c>
    </row>
    <row r="6935" spans="2:3" x14ac:dyDescent="0.75">
      <c r="B6935" s="250">
        <v>6872</v>
      </c>
      <c r="C6935" s="249">
        <v>102.16544158083832</v>
      </c>
    </row>
    <row r="6936" spans="2:3" x14ac:dyDescent="0.75">
      <c r="B6936" s="250">
        <v>6873</v>
      </c>
      <c r="C6936" s="249">
        <v>147.30157734829865</v>
      </c>
    </row>
    <row r="6937" spans="2:3" x14ac:dyDescent="0.75">
      <c r="B6937" s="250">
        <v>6874</v>
      </c>
      <c r="C6937" s="249">
        <v>104.68062490255718</v>
      </c>
    </row>
    <row r="6938" spans="2:3" x14ac:dyDescent="0.75">
      <c r="B6938" s="250">
        <v>6875</v>
      </c>
      <c r="C6938" s="249">
        <v>108.67744179737139</v>
      </c>
    </row>
    <row r="6939" spans="2:3" x14ac:dyDescent="0.75">
      <c r="B6939" s="250">
        <v>6876</v>
      </c>
      <c r="C6939" s="249">
        <v>135.08417411807025</v>
      </c>
    </row>
    <row r="6940" spans="2:3" x14ac:dyDescent="0.75">
      <c r="B6940" s="250">
        <v>6877</v>
      </c>
      <c r="C6940" s="249">
        <v>88.319634705824313</v>
      </c>
    </row>
    <row r="6941" spans="2:3" x14ac:dyDescent="0.75">
      <c r="B6941" s="250">
        <v>6878</v>
      </c>
      <c r="C6941" s="249">
        <v>139.96428653860085</v>
      </c>
    </row>
    <row r="6942" spans="2:3" x14ac:dyDescent="0.75">
      <c r="B6942" s="250">
        <v>6879</v>
      </c>
      <c r="C6942" s="249">
        <v>108.36924514034348</v>
      </c>
    </row>
    <row r="6943" spans="2:3" x14ac:dyDescent="0.75">
      <c r="B6943" s="250">
        <v>6880</v>
      </c>
      <c r="C6943" s="249">
        <v>92.068137785434303</v>
      </c>
    </row>
    <row r="6944" spans="2:3" x14ac:dyDescent="0.75">
      <c r="B6944" s="250">
        <v>6881</v>
      </c>
      <c r="C6944" s="249">
        <v>109.39163630434972</v>
      </c>
    </row>
    <row r="6945" spans="2:3" x14ac:dyDescent="0.75">
      <c r="B6945" s="250">
        <v>6882</v>
      </c>
      <c r="C6945" s="249">
        <v>66.421994993536018</v>
      </c>
    </row>
    <row r="6946" spans="2:3" x14ac:dyDescent="0.75">
      <c r="B6946" s="250">
        <v>6883</v>
      </c>
      <c r="C6946" s="249">
        <v>164.55850341656611</v>
      </c>
    </row>
    <row r="6947" spans="2:3" x14ac:dyDescent="0.75">
      <c r="B6947" s="250">
        <v>6884</v>
      </c>
      <c r="C6947" s="249">
        <v>93.390728417300934</v>
      </c>
    </row>
    <row r="6948" spans="2:3" x14ac:dyDescent="0.75">
      <c r="B6948" s="250">
        <v>6885</v>
      </c>
      <c r="C6948" s="249">
        <v>166.30129405896164</v>
      </c>
    </row>
    <row r="6949" spans="2:3" x14ac:dyDescent="0.75">
      <c r="B6949" s="250">
        <v>6886</v>
      </c>
      <c r="C6949" s="249">
        <v>122.99961926225845</v>
      </c>
    </row>
    <row r="6950" spans="2:3" x14ac:dyDescent="0.75">
      <c r="B6950" s="250">
        <v>6887</v>
      </c>
      <c r="C6950" s="249">
        <v>125.45706925470068</v>
      </c>
    </row>
    <row r="6951" spans="2:3" x14ac:dyDescent="0.75">
      <c r="B6951" s="250">
        <v>6888</v>
      </c>
      <c r="C6951" s="249">
        <v>167.29114362659925</v>
      </c>
    </row>
    <row r="6952" spans="2:3" x14ac:dyDescent="0.75">
      <c r="B6952" s="250">
        <v>6889</v>
      </c>
      <c r="C6952" s="249">
        <v>140.63107855992752</v>
      </c>
    </row>
    <row r="6953" spans="2:3" x14ac:dyDescent="0.75">
      <c r="B6953" s="250">
        <v>6890</v>
      </c>
      <c r="C6953" s="249">
        <v>164.90776751473692</v>
      </c>
    </row>
    <row r="6954" spans="2:3" x14ac:dyDescent="0.75">
      <c r="B6954" s="250">
        <v>6891</v>
      </c>
      <c r="C6954" s="249">
        <v>143.39460898258525</v>
      </c>
    </row>
    <row r="6955" spans="2:3" x14ac:dyDescent="0.75">
      <c r="B6955" s="250">
        <v>6892</v>
      </c>
      <c r="C6955" s="249">
        <v>136.61250141761352</v>
      </c>
    </row>
    <row r="6956" spans="2:3" x14ac:dyDescent="0.75">
      <c r="B6956" s="250">
        <v>6893</v>
      </c>
      <c r="C6956" s="249">
        <v>122.16089781701517</v>
      </c>
    </row>
    <row r="6957" spans="2:3" x14ac:dyDescent="0.75">
      <c r="B6957" s="250">
        <v>6894</v>
      </c>
      <c r="C6957" s="249">
        <v>154.66242372883204</v>
      </c>
    </row>
    <row r="6958" spans="2:3" x14ac:dyDescent="0.75">
      <c r="B6958" s="250">
        <v>6895</v>
      </c>
      <c r="C6958" s="249">
        <v>128.37885142914402</v>
      </c>
    </row>
    <row r="6959" spans="2:3" x14ac:dyDescent="0.75">
      <c r="B6959" s="250">
        <v>6896</v>
      </c>
      <c r="C6959" s="249">
        <v>150.468683462196</v>
      </c>
    </row>
    <row r="6960" spans="2:3" x14ac:dyDescent="0.75">
      <c r="B6960" s="250">
        <v>6897</v>
      </c>
      <c r="C6960" s="249">
        <v>156.17084084610326</v>
      </c>
    </row>
    <row r="6961" spans="2:3" x14ac:dyDescent="0.75">
      <c r="B6961" s="250">
        <v>6898</v>
      </c>
      <c r="C6961" s="249">
        <v>89.662257913423446</v>
      </c>
    </row>
    <row r="6962" spans="2:3" x14ac:dyDescent="0.75">
      <c r="B6962" s="250">
        <v>6899</v>
      </c>
      <c r="C6962" s="249">
        <v>142.45070146495488</v>
      </c>
    </row>
    <row r="6963" spans="2:3" x14ac:dyDescent="0.75">
      <c r="B6963" s="250">
        <v>6900</v>
      </c>
      <c r="C6963" s="249">
        <v>142.97121547116146</v>
      </c>
    </row>
    <row r="6964" spans="2:3" x14ac:dyDescent="0.75">
      <c r="B6964" s="250">
        <v>6901</v>
      </c>
      <c r="C6964" s="249">
        <v>128.29425993209838</v>
      </c>
    </row>
    <row r="6965" spans="2:3" x14ac:dyDescent="0.75">
      <c r="B6965" s="250">
        <v>6902</v>
      </c>
      <c r="C6965" s="249">
        <v>90.671534783055705</v>
      </c>
    </row>
    <row r="6966" spans="2:3" x14ac:dyDescent="0.75">
      <c r="B6966" s="250">
        <v>6903</v>
      </c>
      <c r="C6966" s="249">
        <v>165.09345964076635</v>
      </c>
    </row>
    <row r="6967" spans="2:3" x14ac:dyDescent="0.75">
      <c r="B6967" s="250">
        <v>6904</v>
      </c>
      <c r="C6967" s="249">
        <v>123.05947532911458</v>
      </c>
    </row>
    <row r="6968" spans="2:3" x14ac:dyDescent="0.75">
      <c r="B6968" s="250">
        <v>6905</v>
      </c>
      <c r="C6968" s="249">
        <v>127.76218293490531</v>
      </c>
    </row>
    <row r="6969" spans="2:3" x14ac:dyDescent="0.75">
      <c r="B6969" s="250">
        <v>6906</v>
      </c>
      <c r="C6969" s="249">
        <v>95.691111382446266</v>
      </c>
    </row>
    <row r="6970" spans="2:3" x14ac:dyDescent="0.75">
      <c r="B6970" s="250">
        <v>6907</v>
      </c>
      <c r="C6970" s="249">
        <v>182.30546548607074</v>
      </c>
    </row>
    <row r="6971" spans="2:3" x14ac:dyDescent="0.75">
      <c r="B6971" s="250">
        <v>6908</v>
      </c>
      <c r="C6971" s="249">
        <v>131.41949645883506</v>
      </c>
    </row>
    <row r="6972" spans="2:3" x14ac:dyDescent="0.75">
      <c r="B6972" s="250">
        <v>6909</v>
      </c>
      <c r="C6972" s="249">
        <v>160.37853453019238</v>
      </c>
    </row>
    <row r="6973" spans="2:3" x14ac:dyDescent="0.75">
      <c r="B6973" s="250">
        <v>6910</v>
      </c>
      <c r="C6973" s="249">
        <v>118.77590306238234</v>
      </c>
    </row>
    <row r="6974" spans="2:3" x14ac:dyDescent="0.75">
      <c r="B6974" s="250">
        <v>6911</v>
      </c>
      <c r="C6974" s="249">
        <v>62.830591634582262</v>
      </c>
    </row>
    <row r="6975" spans="2:3" x14ac:dyDescent="0.75">
      <c r="B6975" s="250">
        <v>6912</v>
      </c>
      <c r="C6975" s="249">
        <v>135.35147776357519</v>
      </c>
    </row>
    <row r="6976" spans="2:3" x14ac:dyDescent="0.75">
      <c r="B6976" s="250">
        <v>6913</v>
      </c>
      <c r="C6976" s="249">
        <v>79.717293247895228</v>
      </c>
    </row>
    <row r="6977" spans="2:3" x14ac:dyDescent="0.75">
      <c r="B6977" s="250">
        <v>6914</v>
      </c>
      <c r="C6977" s="249">
        <v>101.30754801255124</v>
      </c>
    </row>
    <row r="6978" spans="2:3" x14ac:dyDescent="0.75">
      <c r="B6978" s="250">
        <v>6915</v>
      </c>
      <c r="C6978" s="249">
        <v>76.541199734253155</v>
      </c>
    </row>
    <row r="6979" spans="2:3" x14ac:dyDescent="0.75">
      <c r="B6979" s="250">
        <v>6916</v>
      </c>
      <c r="C6979" s="249">
        <v>123.27395256816078</v>
      </c>
    </row>
    <row r="6980" spans="2:3" x14ac:dyDescent="0.75">
      <c r="B6980" s="250">
        <v>6917</v>
      </c>
      <c r="C6980" s="249">
        <v>154.79204365903473</v>
      </c>
    </row>
    <row r="6981" spans="2:3" x14ac:dyDescent="0.75">
      <c r="B6981" s="250">
        <v>6918</v>
      </c>
      <c r="C6981" s="249">
        <v>152.16745559740423</v>
      </c>
    </row>
    <row r="6982" spans="2:3" x14ac:dyDescent="0.75">
      <c r="B6982" s="250">
        <v>6919</v>
      </c>
      <c r="C6982" s="249">
        <v>102.71738532538538</v>
      </c>
    </row>
    <row r="6983" spans="2:3" x14ac:dyDescent="0.75">
      <c r="B6983" s="250">
        <v>6920</v>
      </c>
      <c r="C6983" s="249">
        <v>127.89705496949405</v>
      </c>
    </row>
    <row r="6984" spans="2:3" x14ac:dyDescent="0.75">
      <c r="B6984" s="250">
        <v>6921</v>
      </c>
      <c r="C6984" s="249">
        <v>134.67612151735827</v>
      </c>
    </row>
    <row r="6985" spans="2:3" x14ac:dyDescent="0.75">
      <c r="B6985" s="250">
        <v>6922</v>
      </c>
      <c r="C6985" s="249">
        <v>108.99731891178392</v>
      </c>
    </row>
    <row r="6986" spans="2:3" x14ac:dyDescent="0.75">
      <c r="B6986" s="250">
        <v>6923</v>
      </c>
      <c r="C6986" s="249">
        <v>103.01402341187656</v>
      </c>
    </row>
    <row r="6987" spans="2:3" x14ac:dyDescent="0.75">
      <c r="B6987" s="250">
        <v>6924</v>
      </c>
      <c r="C6987" s="249">
        <v>119.72100659802697</v>
      </c>
    </row>
    <row r="6988" spans="2:3" x14ac:dyDescent="0.75">
      <c r="B6988" s="250">
        <v>6925</v>
      </c>
      <c r="C6988" s="249">
        <v>91.460849425827917</v>
      </c>
    </row>
    <row r="6989" spans="2:3" x14ac:dyDescent="0.75">
      <c r="B6989" s="250">
        <v>6926</v>
      </c>
      <c r="C6989" s="249">
        <v>119.78722060368071</v>
      </c>
    </row>
    <row r="6990" spans="2:3" x14ac:dyDescent="0.75">
      <c r="B6990" s="250">
        <v>6927</v>
      </c>
      <c r="C6990" s="249">
        <v>135.94182689878608</v>
      </c>
    </row>
    <row r="6991" spans="2:3" x14ac:dyDescent="0.75">
      <c r="B6991" s="250">
        <v>6928</v>
      </c>
      <c r="C6991" s="249">
        <v>164.66994564988107</v>
      </c>
    </row>
    <row r="6992" spans="2:3" x14ac:dyDescent="0.75">
      <c r="B6992" s="250">
        <v>6929</v>
      </c>
      <c r="C6992" s="249">
        <v>109.70861039651035</v>
      </c>
    </row>
    <row r="6993" spans="2:3" x14ac:dyDescent="0.75">
      <c r="B6993" s="250">
        <v>6930</v>
      </c>
      <c r="C6993" s="249">
        <v>104.92224574550028</v>
      </c>
    </row>
    <row r="6994" spans="2:3" x14ac:dyDescent="0.75">
      <c r="B6994" s="250">
        <v>6931</v>
      </c>
      <c r="C6994" s="249">
        <v>143.65782752012697</v>
      </c>
    </row>
    <row r="6995" spans="2:3" x14ac:dyDescent="0.75">
      <c r="B6995" s="250">
        <v>6932</v>
      </c>
      <c r="C6995" s="249">
        <v>101.33593768577603</v>
      </c>
    </row>
    <row r="6996" spans="2:3" x14ac:dyDescent="0.75">
      <c r="B6996" s="250">
        <v>6933</v>
      </c>
      <c r="C6996" s="249">
        <v>143.32045440714603</v>
      </c>
    </row>
    <row r="6997" spans="2:3" x14ac:dyDescent="0.75">
      <c r="B6997" s="250">
        <v>6934</v>
      </c>
      <c r="C6997" s="249">
        <v>129.10135615686957</v>
      </c>
    </row>
    <row r="6998" spans="2:3" x14ac:dyDescent="0.75">
      <c r="B6998" s="250">
        <v>6935</v>
      </c>
      <c r="C6998" s="249">
        <v>86.914243089369876</v>
      </c>
    </row>
    <row r="6999" spans="2:3" x14ac:dyDescent="0.75">
      <c r="B6999" s="250">
        <v>6936</v>
      </c>
      <c r="C6999" s="249">
        <v>79.092567952256303</v>
      </c>
    </row>
    <row r="7000" spans="2:3" x14ac:dyDescent="0.75">
      <c r="B7000" s="250">
        <v>6937</v>
      </c>
      <c r="C7000" s="249">
        <v>129.80124125209218</v>
      </c>
    </row>
    <row r="7001" spans="2:3" x14ac:dyDescent="0.75">
      <c r="B7001" s="250">
        <v>6938</v>
      </c>
      <c r="C7001" s="249">
        <v>79.062016712795838</v>
      </c>
    </row>
    <row r="7002" spans="2:3" x14ac:dyDescent="0.75">
      <c r="B7002" s="250">
        <v>6939</v>
      </c>
      <c r="C7002" s="249">
        <v>154.21842292286436</v>
      </c>
    </row>
    <row r="7003" spans="2:3" x14ac:dyDescent="0.75">
      <c r="B7003" s="250">
        <v>6940</v>
      </c>
      <c r="C7003" s="249">
        <v>80.259216156379324</v>
      </c>
    </row>
    <row r="7004" spans="2:3" x14ac:dyDescent="0.75">
      <c r="B7004" s="250">
        <v>6941</v>
      </c>
      <c r="C7004" s="249">
        <v>107.40826920929918</v>
      </c>
    </row>
    <row r="7005" spans="2:3" x14ac:dyDescent="0.75">
      <c r="B7005" s="250">
        <v>6942</v>
      </c>
      <c r="C7005" s="249">
        <v>108.8231363721776</v>
      </c>
    </row>
    <row r="7006" spans="2:3" x14ac:dyDescent="0.75">
      <c r="B7006" s="250">
        <v>6943</v>
      </c>
      <c r="C7006" s="249">
        <v>88.06550741698149</v>
      </c>
    </row>
    <row r="7007" spans="2:3" x14ac:dyDescent="0.75">
      <c r="B7007" s="250">
        <v>6944</v>
      </c>
      <c r="C7007" s="249">
        <v>136.1981918869011</v>
      </c>
    </row>
    <row r="7008" spans="2:3" x14ac:dyDescent="0.75">
      <c r="B7008" s="250">
        <v>6945</v>
      </c>
      <c r="C7008" s="249">
        <v>116.77796649785139</v>
      </c>
    </row>
    <row r="7009" spans="2:3" x14ac:dyDescent="0.75">
      <c r="B7009" s="250">
        <v>6946</v>
      </c>
      <c r="C7009" s="249">
        <v>159.17339422741799</v>
      </c>
    </row>
    <row r="7010" spans="2:3" x14ac:dyDescent="0.75">
      <c r="B7010" s="250">
        <v>6947</v>
      </c>
      <c r="C7010" s="249">
        <v>111.41992224903686</v>
      </c>
    </row>
    <row r="7011" spans="2:3" x14ac:dyDescent="0.75">
      <c r="B7011" s="250">
        <v>6948</v>
      </c>
      <c r="C7011" s="249">
        <v>151.6171236587831</v>
      </c>
    </row>
    <row r="7012" spans="2:3" x14ac:dyDescent="0.75">
      <c r="B7012" s="250">
        <v>6949</v>
      </c>
      <c r="C7012" s="249">
        <v>138.66538874136177</v>
      </c>
    </row>
    <row r="7013" spans="2:3" x14ac:dyDescent="0.75">
      <c r="B7013" s="250">
        <v>6950</v>
      </c>
      <c r="C7013" s="249">
        <v>143.01939167366027</v>
      </c>
    </row>
    <row r="7014" spans="2:3" x14ac:dyDescent="0.75">
      <c r="B7014" s="250">
        <v>6951</v>
      </c>
      <c r="C7014" s="249">
        <v>118.65527750042968</v>
      </c>
    </row>
    <row r="7015" spans="2:3" x14ac:dyDescent="0.75">
      <c r="B7015" s="250">
        <v>6952</v>
      </c>
      <c r="C7015" s="249">
        <v>169.83581770959981</v>
      </c>
    </row>
    <row r="7016" spans="2:3" x14ac:dyDescent="0.75">
      <c r="B7016" s="250">
        <v>6953</v>
      </c>
      <c r="C7016" s="249">
        <v>153.30427167970225</v>
      </c>
    </row>
    <row r="7017" spans="2:3" x14ac:dyDescent="0.75">
      <c r="B7017" s="250">
        <v>6954</v>
      </c>
      <c r="C7017" s="249">
        <v>117.84522912040919</v>
      </c>
    </row>
    <row r="7018" spans="2:3" x14ac:dyDescent="0.75">
      <c r="B7018" s="250">
        <v>6955</v>
      </c>
      <c r="C7018" s="249">
        <v>116.72501550102967</v>
      </c>
    </row>
    <row r="7019" spans="2:3" x14ac:dyDescent="0.75">
      <c r="B7019" s="250">
        <v>6956</v>
      </c>
      <c r="C7019" s="249">
        <v>96.415942604932738</v>
      </c>
    </row>
    <row r="7020" spans="2:3" x14ac:dyDescent="0.75">
      <c r="B7020" s="250">
        <v>6957</v>
      </c>
      <c r="C7020" s="249">
        <v>76.47774804088543</v>
      </c>
    </row>
    <row r="7021" spans="2:3" x14ac:dyDescent="0.75">
      <c r="B7021" s="250">
        <v>6958</v>
      </c>
      <c r="C7021" s="249">
        <v>115.29232496806279</v>
      </c>
    </row>
    <row r="7022" spans="2:3" x14ac:dyDescent="0.75">
      <c r="B7022" s="250">
        <v>6959</v>
      </c>
      <c r="C7022" s="249">
        <v>126.74094621526926</v>
      </c>
    </row>
    <row r="7023" spans="2:3" x14ac:dyDescent="0.75">
      <c r="B7023" s="250">
        <v>6960</v>
      </c>
      <c r="C7023" s="249">
        <v>78.176624418271587</v>
      </c>
    </row>
    <row r="7024" spans="2:3" x14ac:dyDescent="0.75">
      <c r="B7024" s="250">
        <v>6961</v>
      </c>
      <c r="C7024" s="249">
        <v>80.421887951199992</v>
      </c>
    </row>
    <row r="7025" spans="2:3" x14ac:dyDescent="0.75">
      <c r="B7025" s="250">
        <v>6962</v>
      </c>
      <c r="C7025" s="249">
        <v>111.02721602326147</v>
      </c>
    </row>
    <row r="7026" spans="2:3" x14ac:dyDescent="0.75">
      <c r="B7026" s="250">
        <v>6963</v>
      </c>
      <c r="C7026" s="249">
        <v>91.978707971794933</v>
      </c>
    </row>
    <row r="7027" spans="2:3" x14ac:dyDescent="0.75">
      <c r="B7027" s="250">
        <v>6964</v>
      </c>
      <c r="C7027" s="249">
        <v>120.02691062718516</v>
      </c>
    </row>
    <row r="7028" spans="2:3" x14ac:dyDescent="0.75">
      <c r="B7028" s="250">
        <v>6965</v>
      </c>
      <c r="C7028" s="249">
        <v>130.38071308024553</v>
      </c>
    </row>
    <row r="7029" spans="2:3" x14ac:dyDescent="0.75">
      <c r="B7029" s="250">
        <v>6966</v>
      </c>
      <c r="C7029" s="249">
        <v>107.41388738585121</v>
      </c>
    </row>
    <row r="7030" spans="2:3" x14ac:dyDescent="0.75">
      <c r="B7030" s="250">
        <v>6967</v>
      </c>
      <c r="C7030" s="249">
        <v>123.07147203330992</v>
      </c>
    </row>
    <row r="7031" spans="2:3" x14ac:dyDescent="0.75">
      <c r="B7031" s="250">
        <v>6968</v>
      </c>
      <c r="C7031" s="249">
        <v>156.00302878329012</v>
      </c>
    </row>
    <row r="7032" spans="2:3" x14ac:dyDescent="0.75">
      <c r="B7032" s="250">
        <v>6969</v>
      </c>
      <c r="C7032" s="249">
        <v>112.57669102774722</v>
      </c>
    </row>
    <row r="7033" spans="2:3" x14ac:dyDescent="0.75">
      <c r="B7033" s="250">
        <v>6970</v>
      </c>
      <c r="C7033" s="249">
        <v>139.43775005565004</v>
      </c>
    </row>
    <row r="7034" spans="2:3" x14ac:dyDescent="0.75">
      <c r="B7034" s="250">
        <v>6971</v>
      </c>
      <c r="C7034" s="249">
        <v>70.200671680713725</v>
      </c>
    </row>
    <row r="7035" spans="2:3" x14ac:dyDescent="0.75">
      <c r="B7035" s="250">
        <v>6972</v>
      </c>
      <c r="C7035" s="249">
        <v>115.57363854064025</v>
      </c>
    </row>
    <row r="7036" spans="2:3" x14ac:dyDescent="0.75">
      <c r="B7036" s="250">
        <v>6973</v>
      </c>
      <c r="C7036" s="249">
        <v>114.57911195381436</v>
      </c>
    </row>
    <row r="7037" spans="2:3" x14ac:dyDescent="0.75">
      <c r="B7037" s="250">
        <v>6974</v>
      </c>
      <c r="C7037" s="249">
        <v>135.38666824950684</v>
      </c>
    </row>
    <row r="7038" spans="2:3" x14ac:dyDescent="0.75">
      <c r="B7038" s="250">
        <v>6975</v>
      </c>
      <c r="C7038" s="249">
        <v>115.37373649027141</v>
      </c>
    </row>
    <row r="7039" spans="2:3" x14ac:dyDescent="0.75">
      <c r="B7039" s="250">
        <v>6976</v>
      </c>
      <c r="C7039" s="249">
        <v>123.93267292694013</v>
      </c>
    </row>
    <row r="7040" spans="2:3" x14ac:dyDescent="0.75">
      <c r="B7040" s="250">
        <v>6977</v>
      </c>
      <c r="C7040" s="249">
        <v>92.287446412580991</v>
      </c>
    </row>
    <row r="7041" spans="2:3" x14ac:dyDescent="0.75">
      <c r="B7041" s="250">
        <v>6978</v>
      </c>
      <c r="C7041" s="249">
        <v>109.29924457647942</v>
      </c>
    </row>
    <row r="7042" spans="2:3" x14ac:dyDescent="0.75">
      <c r="B7042" s="250">
        <v>6979</v>
      </c>
      <c r="C7042" s="249">
        <v>119.58608614960116</v>
      </c>
    </row>
    <row r="7043" spans="2:3" x14ac:dyDescent="0.75">
      <c r="B7043" s="250">
        <v>6980</v>
      </c>
      <c r="C7043" s="249">
        <v>152.70075642449316</v>
      </c>
    </row>
    <row r="7044" spans="2:3" x14ac:dyDescent="0.75">
      <c r="B7044" s="250">
        <v>6981</v>
      </c>
      <c r="C7044" s="249">
        <v>137.49632450313862</v>
      </c>
    </row>
    <row r="7045" spans="2:3" x14ac:dyDescent="0.75">
      <c r="B7045" s="250">
        <v>6982</v>
      </c>
      <c r="C7045" s="249">
        <v>115.98576656686316</v>
      </c>
    </row>
    <row r="7046" spans="2:3" x14ac:dyDescent="0.75">
      <c r="B7046" s="250">
        <v>6983</v>
      </c>
      <c r="C7046" s="249">
        <v>30.634225850964583</v>
      </c>
    </row>
    <row r="7047" spans="2:3" x14ac:dyDescent="0.75">
      <c r="B7047" s="250">
        <v>6984</v>
      </c>
      <c r="C7047" s="249">
        <v>107.09420223472357</v>
      </c>
    </row>
    <row r="7048" spans="2:3" x14ac:dyDescent="0.75">
      <c r="B7048" s="250">
        <v>6985</v>
      </c>
      <c r="C7048" s="249">
        <v>75.816928528090102</v>
      </c>
    </row>
    <row r="7049" spans="2:3" x14ac:dyDescent="0.75">
      <c r="B7049" s="250">
        <v>6986</v>
      </c>
      <c r="C7049" s="249">
        <v>103.608153309545</v>
      </c>
    </row>
    <row r="7050" spans="2:3" x14ac:dyDescent="0.75">
      <c r="B7050" s="250">
        <v>6987</v>
      </c>
      <c r="C7050" s="249">
        <v>135.97088976797841</v>
      </c>
    </row>
    <row r="7051" spans="2:3" x14ac:dyDescent="0.75">
      <c r="B7051" s="250">
        <v>6988</v>
      </c>
      <c r="C7051" s="249">
        <v>109.94597784240004</v>
      </c>
    </row>
    <row r="7052" spans="2:3" x14ac:dyDescent="0.75">
      <c r="B7052" s="250">
        <v>6989</v>
      </c>
      <c r="C7052" s="249">
        <v>174.58733355914504</v>
      </c>
    </row>
    <row r="7053" spans="2:3" x14ac:dyDescent="0.75">
      <c r="B7053" s="250">
        <v>6990</v>
      </c>
      <c r="C7053" s="249">
        <v>114.64153717073867</v>
      </c>
    </row>
    <row r="7054" spans="2:3" x14ac:dyDescent="0.75">
      <c r="B7054" s="250">
        <v>6991</v>
      </c>
      <c r="C7054" s="249">
        <v>132.09586564259638</v>
      </c>
    </row>
    <row r="7055" spans="2:3" x14ac:dyDescent="0.75">
      <c r="B7055" s="250">
        <v>6992</v>
      </c>
      <c r="C7055" s="249">
        <v>115.4394213341553</v>
      </c>
    </row>
    <row r="7056" spans="2:3" x14ac:dyDescent="0.75">
      <c r="B7056" s="250">
        <v>6993</v>
      </c>
      <c r="C7056" s="249">
        <v>133.66609892465954</v>
      </c>
    </row>
    <row r="7057" spans="2:3" x14ac:dyDescent="0.75">
      <c r="B7057" s="250">
        <v>6994</v>
      </c>
      <c r="C7057" s="249">
        <v>118.19338059117754</v>
      </c>
    </row>
    <row r="7058" spans="2:3" x14ac:dyDescent="0.75">
      <c r="B7058" s="250">
        <v>6995</v>
      </c>
      <c r="C7058" s="249">
        <v>121.34761139491911</v>
      </c>
    </row>
    <row r="7059" spans="2:3" x14ac:dyDescent="0.75">
      <c r="B7059" s="250">
        <v>6996</v>
      </c>
      <c r="C7059" s="249">
        <v>109.79221174072575</v>
      </c>
    </row>
    <row r="7060" spans="2:3" x14ac:dyDescent="0.75">
      <c r="B7060" s="250">
        <v>6997</v>
      </c>
      <c r="C7060" s="249">
        <v>152.74526953133392</v>
      </c>
    </row>
    <row r="7061" spans="2:3" x14ac:dyDescent="0.75">
      <c r="B7061" s="250">
        <v>6998</v>
      </c>
      <c r="C7061" s="249">
        <v>87.919078851919011</v>
      </c>
    </row>
    <row r="7062" spans="2:3" x14ac:dyDescent="0.75">
      <c r="B7062" s="250">
        <v>6999</v>
      </c>
      <c r="C7062" s="249">
        <v>102.80552468530703</v>
      </c>
    </row>
    <row r="7063" spans="2:3" x14ac:dyDescent="0.75">
      <c r="B7063" s="250">
        <v>7000</v>
      </c>
      <c r="C7063" s="249">
        <v>90.482297815353661</v>
      </c>
    </row>
    <row r="7064" spans="2:3" x14ac:dyDescent="0.75">
      <c r="B7064" s="250">
        <v>7001</v>
      </c>
      <c r="C7064" s="249">
        <v>106.01994840786405</v>
      </c>
    </row>
    <row r="7065" spans="2:3" x14ac:dyDescent="0.75">
      <c r="B7065" s="250">
        <v>7002</v>
      </c>
      <c r="C7065" s="249">
        <v>103.65869357583944</v>
      </c>
    </row>
    <row r="7066" spans="2:3" x14ac:dyDescent="0.75">
      <c r="B7066" s="250">
        <v>7003</v>
      </c>
      <c r="C7066" s="249">
        <v>139.12175304552346</v>
      </c>
    </row>
    <row r="7067" spans="2:3" x14ac:dyDescent="0.75">
      <c r="B7067" s="250">
        <v>7004</v>
      </c>
      <c r="C7067" s="249">
        <v>100.55126738305765</v>
      </c>
    </row>
    <row r="7068" spans="2:3" x14ac:dyDescent="0.75">
      <c r="B7068" s="250">
        <v>7005</v>
      </c>
      <c r="C7068" s="249">
        <v>101.17004072769709</v>
      </c>
    </row>
    <row r="7069" spans="2:3" x14ac:dyDescent="0.75">
      <c r="B7069" s="250">
        <v>7006</v>
      </c>
      <c r="C7069" s="249">
        <v>109.90981300963041</v>
      </c>
    </row>
    <row r="7070" spans="2:3" x14ac:dyDescent="0.75">
      <c r="B7070" s="250">
        <v>7007</v>
      </c>
      <c r="C7070" s="249">
        <v>166.03745086952921</v>
      </c>
    </row>
    <row r="7071" spans="2:3" x14ac:dyDescent="0.75">
      <c r="B7071" s="250">
        <v>7008</v>
      </c>
      <c r="C7071" s="249">
        <v>119.88150097597681</v>
      </c>
    </row>
    <row r="7072" spans="2:3" x14ac:dyDescent="0.75">
      <c r="B7072" s="250">
        <v>7009</v>
      </c>
      <c r="C7072" s="249">
        <v>118.28096076664472</v>
      </c>
    </row>
    <row r="7073" spans="2:3" x14ac:dyDescent="0.75">
      <c r="B7073" s="250">
        <v>7010</v>
      </c>
      <c r="C7073" s="249">
        <v>148.45362965096018</v>
      </c>
    </row>
    <row r="7074" spans="2:3" x14ac:dyDescent="0.75">
      <c r="B7074" s="250">
        <v>7011</v>
      </c>
      <c r="C7074" s="249">
        <v>115.57887179272035</v>
      </c>
    </row>
    <row r="7075" spans="2:3" x14ac:dyDescent="0.75">
      <c r="B7075" s="250">
        <v>7012</v>
      </c>
      <c r="C7075" s="249">
        <v>122.03412180762398</v>
      </c>
    </row>
    <row r="7076" spans="2:3" x14ac:dyDescent="0.75">
      <c r="B7076" s="250">
        <v>7013</v>
      </c>
      <c r="C7076" s="249">
        <v>172.52511167533538</v>
      </c>
    </row>
    <row r="7077" spans="2:3" x14ac:dyDescent="0.75">
      <c r="B7077" s="250">
        <v>7014</v>
      </c>
      <c r="C7077" s="249">
        <v>106.27142175030899</v>
      </c>
    </row>
    <row r="7078" spans="2:3" x14ac:dyDescent="0.75">
      <c r="B7078" s="250">
        <v>7015</v>
      </c>
      <c r="C7078" s="249">
        <v>110.41745090855149</v>
      </c>
    </row>
    <row r="7079" spans="2:3" x14ac:dyDescent="0.75">
      <c r="B7079" s="250">
        <v>7016</v>
      </c>
      <c r="C7079" s="249">
        <v>93.511181495282884</v>
      </c>
    </row>
    <row r="7080" spans="2:3" x14ac:dyDescent="0.75">
      <c r="B7080" s="250">
        <v>7017</v>
      </c>
      <c r="C7080" s="249">
        <v>102.83485458528162</v>
      </c>
    </row>
    <row r="7081" spans="2:3" x14ac:dyDescent="0.75">
      <c r="B7081" s="250">
        <v>7018</v>
      </c>
      <c r="C7081" s="249">
        <v>80.253778900373135</v>
      </c>
    </row>
    <row r="7082" spans="2:3" x14ac:dyDescent="0.75">
      <c r="B7082" s="250">
        <v>7019</v>
      </c>
      <c r="C7082" s="249">
        <v>158.61827649555033</v>
      </c>
    </row>
    <row r="7083" spans="2:3" x14ac:dyDescent="0.75">
      <c r="B7083" s="250">
        <v>7020</v>
      </c>
      <c r="C7083" s="249">
        <v>105.23153249038602</v>
      </c>
    </row>
    <row r="7084" spans="2:3" x14ac:dyDescent="0.75">
      <c r="B7084" s="250">
        <v>7021</v>
      </c>
      <c r="C7084" s="249">
        <v>94.1157362980247</v>
      </c>
    </row>
    <row r="7085" spans="2:3" x14ac:dyDescent="0.75">
      <c r="B7085" s="250">
        <v>7022</v>
      </c>
      <c r="C7085" s="249">
        <v>113.89868635495822</v>
      </c>
    </row>
    <row r="7086" spans="2:3" x14ac:dyDescent="0.75">
      <c r="B7086" s="250">
        <v>7023</v>
      </c>
      <c r="C7086" s="249">
        <v>116.31048365575242</v>
      </c>
    </row>
    <row r="7087" spans="2:3" x14ac:dyDescent="0.75">
      <c r="B7087" s="250">
        <v>7024</v>
      </c>
      <c r="C7087" s="249">
        <v>122.29823770316919</v>
      </c>
    </row>
    <row r="7088" spans="2:3" x14ac:dyDescent="0.75">
      <c r="B7088" s="250">
        <v>7025</v>
      </c>
      <c r="C7088" s="249">
        <v>136.64626785002292</v>
      </c>
    </row>
    <row r="7089" spans="2:3" x14ac:dyDescent="0.75">
      <c r="B7089" s="250">
        <v>7026</v>
      </c>
      <c r="C7089" s="249">
        <v>97.46668698782851</v>
      </c>
    </row>
    <row r="7090" spans="2:3" x14ac:dyDescent="0.75">
      <c r="B7090" s="250">
        <v>7027</v>
      </c>
      <c r="C7090" s="249">
        <v>146.04863490877094</v>
      </c>
    </row>
    <row r="7091" spans="2:3" x14ac:dyDescent="0.75">
      <c r="B7091" s="250">
        <v>7028</v>
      </c>
      <c r="C7091" s="249">
        <v>110.29978517666677</v>
      </c>
    </row>
    <row r="7092" spans="2:3" x14ac:dyDescent="0.75">
      <c r="B7092" s="250">
        <v>7029</v>
      </c>
      <c r="C7092" s="249">
        <v>129.58502834581176</v>
      </c>
    </row>
    <row r="7093" spans="2:3" x14ac:dyDescent="0.75">
      <c r="B7093" s="250">
        <v>7030</v>
      </c>
      <c r="C7093" s="249">
        <v>117.38446737303836</v>
      </c>
    </row>
    <row r="7094" spans="2:3" x14ac:dyDescent="0.75">
      <c r="B7094" s="250">
        <v>7031</v>
      </c>
      <c r="C7094" s="249">
        <v>129.40918582271513</v>
      </c>
    </row>
    <row r="7095" spans="2:3" x14ac:dyDescent="0.75">
      <c r="B7095" s="250">
        <v>7032</v>
      </c>
      <c r="C7095" s="249">
        <v>127.58288741088025</v>
      </c>
    </row>
    <row r="7096" spans="2:3" x14ac:dyDescent="0.75">
      <c r="B7096" s="250">
        <v>7033</v>
      </c>
      <c r="C7096" s="249">
        <v>85.002149711037418</v>
      </c>
    </row>
    <row r="7097" spans="2:3" x14ac:dyDescent="0.75">
      <c r="B7097" s="250">
        <v>7034</v>
      </c>
      <c r="C7097" s="249">
        <v>119.59658308203193</v>
      </c>
    </row>
    <row r="7098" spans="2:3" x14ac:dyDescent="0.75">
      <c r="B7098" s="250">
        <v>7035</v>
      </c>
      <c r="C7098" s="249">
        <v>135.87224782683771</v>
      </c>
    </row>
    <row r="7099" spans="2:3" x14ac:dyDescent="0.75">
      <c r="B7099" s="250">
        <v>7036</v>
      </c>
      <c r="C7099" s="249">
        <v>77.791364621397989</v>
      </c>
    </row>
    <row r="7100" spans="2:3" x14ac:dyDescent="0.75">
      <c r="B7100" s="250">
        <v>7037</v>
      </c>
      <c r="C7100" s="249">
        <v>121.25397467768086</v>
      </c>
    </row>
    <row r="7101" spans="2:3" x14ac:dyDescent="0.75">
      <c r="B7101" s="250">
        <v>7038</v>
      </c>
      <c r="C7101" s="249">
        <v>103.28317251647638</v>
      </c>
    </row>
    <row r="7102" spans="2:3" x14ac:dyDescent="0.75">
      <c r="B7102" s="250">
        <v>7039</v>
      </c>
      <c r="C7102" s="249">
        <v>156.51139557367395</v>
      </c>
    </row>
    <row r="7103" spans="2:3" x14ac:dyDescent="0.75">
      <c r="B7103" s="250">
        <v>7040</v>
      </c>
      <c r="C7103" s="249">
        <v>118.16002689583564</v>
      </c>
    </row>
    <row r="7104" spans="2:3" x14ac:dyDescent="0.75">
      <c r="B7104" s="250">
        <v>7041</v>
      </c>
      <c r="C7104" s="249">
        <v>134.53372496113596</v>
      </c>
    </row>
    <row r="7105" spans="2:3" x14ac:dyDescent="0.75">
      <c r="B7105" s="250">
        <v>7042</v>
      </c>
      <c r="C7105" s="249">
        <v>97.7726243544151</v>
      </c>
    </row>
    <row r="7106" spans="2:3" x14ac:dyDescent="0.75">
      <c r="B7106" s="250">
        <v>7043</v>
      </c>
      <c r="C7106" s="249">
        <v>96.328322329230943</v>
      </c>
    </row>
    <row r="7107" spans="2:3" x14ac:dyDescent="0.75">
      <c r="B7107" s="250">
        <v>7044</v>
      </c>
      <c r="C7107" s="249">
        <v>128.5216341335809</v>
      </c>
    </row>
    <row r="7108" spans="2:3" x14ac:dyDescent="0.75">
      <c r="B7108" s="250">
        <v>7045</v>
      </c>
      <c r="C7108" s="249">
        <v>130.80668442941487</v>
      </c>
    </row>
    <row r="7109" spans="2:3" x14ac:dyDescent="0.75">
      <c r="B7109" s="250">
        <v>7046</v>
      </c>
      <c r="C7109" s="249">
        <v>138.3549756589679</v>
      </c>
    </row>
    <row r="7110" spans="2:3" x14ac:dyDescent="0.75">
      <c r="B7110" s="250">
        <v>7047</v>
      </c>
      <c r="C7110" s="249">
        <v>125.70024439468965</v>
      </c>
    </row>
    <row r="7111" spans="2:3" x14ac:dyDescent="0.75">
      <c r="B7111" s="250">
        <v>7048</v>
      </c>
      <c r="C7111" s="249">
        <v>95.059469896369023</v>
      </c>
    </row>
    <row r="7112" spans="2:3" x14ac:dyDescent="0.75">
      <c r="B7112" s="250">
        <v>7049</v>
      </c>
      <c r="C7112" s="249">
        <v>103.96365217533395</v>
      </c>
    </row>
    <row r="7113" spans="2:3" x14ac:dyDescent="0.75">
      <c r="B7113" s="250">
        <v>7050</v>
      </c>
      <c r="C7113" s="249">
        <v>130.28697482799834</v>
      </c>
    </row>
    <row r="7114" spans="2:3" x14ac:dyDescent="0.75">
      <c r="B7114" s="250">
        <v>7051</v>
      </c>
      <c r="C7114" s="249">
        <v>127.0818886971684</v>
      </c>
    </row>
    <row r="7115" spans="2:3" x14ac:dyDescent="0.75">
      <c r="B7115" s="250">
        <v>7052</v>
      </c>
      <c r="C7115" s="249">
        <v>128.90042467510651</v>
      </c>
    </row>
    <row r="7116" spans="2:3" x14ac:dyDescent="0.75">
      <c r="B7116" s="250">
        <v>7053</v>
      </c>
      <c r="C7116" s="249">
        <v>140.9293960433979</v>
      </c>
    </row>
    <row r="7117" spans="2:3" x14ac:dyDescent="0.75">
      <c r="B7117" s="250">
        <v>7054</v>
      </c>
      <c r="C7117" s="249">
        <v>129.72230923706158</v>
      </c>
    </row>
    <row r="7118" spans="2:3" x14ac:dyDescent="0.75">
      <c r="B7118" s="250">
        <v>7055</v>
      </c>
      <c r="C7118" s="249">
        <v>121.28164945347118</v>
      </c>
    </row>
    <row r="7119" spans="2:3" x14ac:dyDescent="0.75">
      <c r="B7119" s="250">
        <v>7056</v>
      </c>
      <c r="C7119" s="249">
        <v>141.87528828149431</v>
      </c>
    </row>
    <row r="7120" spans="2:3" x14ac:dyDescent="0.75">
      <c r="B7120" s="250">
        <v>7057</v>
      </c>
      <c r="C7120" s="249">
        <v>104.42283608628246</v>
      </c>
    </row>
    <row r="7121" spans="2:3" x14ac:dyDescent="0.75">
      <c r="B7121" s="250">
        <v>7058</v>
      </c>
      <c r="C7121" s="249">
        <v>101.40816008061537</v>
      </c>
    </row>
    <row r="7122" spans="2:3" x14ac:dyDescent="0.75">
      <c r="B7122" s="250">
        <v>7059</v>
      </c>
      <c r="C7122" s="249">
        <v>97.732082721781993</v>
      </c>
    </row>
    <row r="7123" spans="2:3" x14ac:dyDescent="0.75">
      <c r="B7123" s="250">
        <v>7060</v>
      </c>
      <c r="C7123" s="249">
        <v>121.78523374726673</v>
      </c>
    </row>
    <row r="7124" spans="2:3" x14ac:dyDescent="0.75">
      <c r="B7124" s="250">
        <v>7061</v>
      </c>
      <c r="C7124" s="249">
        <v>126.40829873646334</v>
      </c>
    </row>
    <row r="7125" spans="2:3" x14ac:dyDescent="0.75">
      <c r="B7125" s="250">
        <v>7062</v>
      </c>
      <c r="C7125" s="249">
        <v>100.80174661623876</v>
      </c>
    </row>
    <row r="7126" spans="2:3" x14ac:dyDescent="0.75">
      <c r="B7126" s="250">
        <v>7063</v>
      </c>
      <c r="C7126" s="249">
        <v>122.86063031693877</v>
      </c>
    </row>
    <row r="7127" spans="2:3" x14ac:dyDescent="0.75">
      <c r="B7127" s="250">
        <v>7064</v>
      </c>
      <c r="C7127" s="249">
        <v>106.91494591528601</v>
      </c>
    </row>
    <row r="7128" spans="2:3" x14ac:dyDescent="0.75">
      <c r="B7128" s="250">
        <v>7065</v>
      </c>
      <c r="C7128" s="249">
        <v>106.80185620761308</v>
      </c>
    </row>
    <row r="7129" spans="2:3" x14ac:dyDescent="0.75">
      <c r="B7129" s="250">
        <v>7066</v>
      </c>
      <c r="C7129" s="249">
        <v>82.142452441721517</v>
      </c>
    </row>
    <row r="7130" spans="2:3" x14ac:dyDescent="0.75">
      <c r="B7130" s="250">
        <v>7067</v>
      </c>
      <c r="C7130" s="249">
        <v>117.2277227776509</v>
      </c>
    </row>
    <row r="7131" spans="2:3" x14ac:dyDescent="0.75">
      <c r="B7131" s="250">
        <v>7068</v>
      </c>
      <c r="C7131" s="249">
        <v>106.5933640643279</v>
      </c>
    </row>
    <row r="7132" spans="2:3" x14ac:dyDescent="0.75">
      <c r="B7132" s="250">
        <v>7069</v>
      </c>
      <c r="C7132" s="249">
        <v>104.76632246847826</v>
      </c>
    </row>
    <row r="7133" spans="2:3" x14ac:dyDescent="0.75">
      <c r="B7133" s="250">
        <v>7070</v>
      </c>
      <c r="C7133" s="249">
        <v>149.57880790561191</v>
      </c>
    </row>
    <row r="7134" spans="2:3" x14ac:dyDescent="0.75">
      <c r="B7134" s="250">
        <v>7071</v>
      </c>
      <c r="C7134" s="249">
        <v>117.24285502099505</v>
      </c>
    </row>
    <row r="7135" spans="2:3" x14ac:dyDescent="0.75">
      <c r="B7135" s="250">
        <v>7072</v>
      </c>
      <c r="C7135" s="249">
        <v>80.689225722777834</v>
      </c>
    </row>
    <row r="7136" spans="2:3" x14ac:dyDescent="0.75">
      <c r="B7136" s="250">
        <v>7073</v>
      </c>
      <c r="C7136" s="249">
        <v>107.97340551145594</v>
      </c>
    </row>
    <row r="7137" spans="2:3" x14ac:dyDescent="0.75">
      <c r="B7137" s="250">
        <v>7074</v>
      </c>
      <c r="C7137" s="249">
        <v>124.34432275629852</v>
      </c>
    </row>
    <row r="7138" spans="2:3" x14ac:dyDescent="0.75">
      <c r="B7138" s="250">
        <v>7075</v>
      </c>
      <c r="C7138" s="249">
        <v>133.13979370851064</v>
      </c>
    </row>
    <row r="7139" spans="2:3" x14ac:dyDescent="0.75">
      <c r="B7139" s="250">
        <v>7076</v>
      </c>
      <c r="C7139" s="249">
        <v>128.32496238221503</v>
      </c>
    </row>
    <row r="7140" spans="2:3" x14ac:dyDescent="0.75">
      <c r="B7140" s="250">
        <v>7077</v>
      </c>
      <c r="C7140" s="249">
        <v>120.40979908899575</v>
      </c>
    </row>
    <row r="7141" spans="2:3" x14ac:dyDescent="0.75">
      <c r="B7141" s="250">
        <v>7078</v>
      </c>
      <c r="C7141" s="249">
        <v>153.81965397252969</v>
      </c>
    </row>
    <row r="7142" spans="2:3" x14ac:dyDescent="0.75">
      <c r="B7142" s="250">
        <v>7079</v>
      </c>
      <c r="C7142" s="249">
        <v>159.71274833948098</v>
      </c>
    </row>
    <row r="7143" spans="2:3" x14ac:dyDescent="0.75">
      <c r="B7143" s="250">
        <v>7080</v>
      </c>
      <c r="C7143" s="249">
        <v>100.77503510077663</v>
      </c>
    </row>
    <row r="7144" spans="2:3" x14ac:dyDescent="0.75">
      <c r="B7144" s="250">
        <v>7081</v>
      </c>
      <c r="C7144" s="249">
        <v>115.54306363542729</v>
      </c>
    </row>
    <row r="7145" spans="2:3" x14ac:dyDescent="0.75">
      <c r="B7145" s="250">
        <v>7082</v>
      </c>
      <c r="C7145" s="249">
        <v>137.11190972498048</v>
      </c>
    </row>
    <row r="7146" spans="2:3" x14ac:dyDescent="0.75">
      <c r="B7146" s="250">
        <v>7083</v>
      </c>
      <c r="C7146" s="249">
        <v>96.901957839422948</v>
      </c>
    </row>
    <row r="7147" spans="2:3" x14ac:dyDescent="0.75">
      <c r="B7147" s="250">
        <v>7084</v>
      </c>
      <c r="C7147" s="249">
        <v>124.1085315961614</v>
      </c>
    </row>
    <row r="7148" spans="2:3" x14ac:dyDescent="0.75">
      <c r="B7148" s="250">
        <v>7085</v>
      </c>
      <c r="C7148" s="249">
        <v>96.644659476588785</v>
      </c>
    </row>
    <row r="7149" spans="2:3" x14ac:dyDescent="0.75">
      <c r="B7149" s="250">
        <v>7086</v>
      </c>
      <c r="C7149" s="249">
        <v>120.94880474959368</v>
      </c>
    </row>
    <row r="7150" spans="2:3" x14ac:dyDescent="0.75">
      <c r="B7150" s="250">
        <v>7087</v>
      </c>
      <c r="C7150" s="249">
        <v>119.33379294764882</v>
      </c>
    </row>
    <row r="7151" spans="2:3" x14ac:dyDescent="0.75">
      <c r="B7151" s="250">
        <v>7088</v>
      </c>
      <c r="C7151" s="249">
        <v>133.85450407828796</v>
      </c>
    </row>
    <row r="7152" spans="2:3" x14ac:dyDescent="0.75">
      <c r="B7152" s="250">
        <v>7089</v>
      </c>
      <c r="C7152" s="249">
        <v>87.001806117419832</v>
      </c>
    </row>
    <row r="7153" spans="2:3" x14ac:dyDescent="0.75">
      <c r="B7153" s="250">
        <v>7090</v>
      </c>
      <c r="C7153" s="249">
        <v>114.64168545906186</v>
      </c>
    </row>
    <row r="7154" spans="2:3" x14ac:dyDescent="0.75">
      <c r="B7154" s="250">
        <v>7091</v>
      </c>
      <c r="C7154" s="249">
        <v>120.96032339455606</v>
      </c>
    </row>
    <row r="7155" spans="2:3" x14ac:dyDescent="0.75">
      <c r="B7155" s="250">
        <v>7092</v>
      </c>
      <c r="C7155" s="249">
        <v>107.18997491480113</v>
      </c>
    </row>
    <row r="7156" spans="2:3" x14ac:dyDescent="0.75">
      <c r="B7156" s="250">
        <v>7093</v>
      </c>
      <c r="C7156" s="249">
        <v>111.42869208447071</v>
      </c>
    </row>
    <row r="7157" spans="2:3" x14ac:dyDescent="0.75">
      <c r="B7157" s="250">
        <v>7094</v>
      </c>
      <c r="C7157" s="249">
        <v>148.4928659376487</v>
      </c>
    </row>
    <row r="7158" spans="2:3" x14ac:dyDescent="0.75">
      <c r="B7158" s="250">
        <v>7095</v>
      </c>
      <c r="C7158" s="249">
        <v>161.31840868699499</v>
      </c>
    </row>
    <row r="7159" spans="2:3" x14ac:dyDescent="0.75">
      <c r="B7159" s="250">
        <v>7096</v>
      </c>
      <c r="C7159" s="249">
        <v>130.63016541143182</v>
      </c>
    </row>
    <row r="7160" spans="2:3" x14ac:dyDescent="0.75">
      <c r="B7160" s="250">
        <v>7097</v>
      </c>
      <c r="C7160" s="249">
        <v>109.3400419268736</v>
      </c>
    </row>
    <row r="7161" spans="2:3" x14ac:dyDescent="0.75">
      <c r="B7161" s="250">
        <v>7098</v>
      </c>
      <c r="C7161" s="249">
        <v>147.0839178678049</v>
      </c>
    </row>
    <row r="7162" spans="2:3" x14ac:dyDescent="0.75">
      <c r="B7162" s="250">
        <v>7099</v>
      </c>
      <c r="C7162" s="249">
        <v>137.08009020152184</v>
      </c>
    </row>
    <row r="7163" spans="2:3" x14ac:dyDescent="0.75">
      <c r="B7163" s="250">
        <v>7100</v>
      </c>
      <c r="C7163" s="249">
        <v>130.99425828855982</v>
      </c>
    </row>
    <row r="7164" spans="2:3" x14ac:dyDescent="0.75">
      <c r="B7164" s="250">
        <v>7101</v>
      </c>
      <c r="C7164" s="249">
        <v>63.607918212196545</v>
      </c>
    </row>
    <row r="7165" spans="2:3" x14ac:dyDescent="0.75">
      <c r="B7165" s="250">
        <v>7102</v>
      </c>
      <c r="C7165" s="249">
        <v>140.45307357971413</v>
      </c>
    </row>
    <row r="7166" spans="2:3" x14ac:dyDescent="0.75">
      <c r="B7166" s="250">
        <v>7103</v>
      </c>
      <c r="C7166" s="249">
        <v>75.919888765944563</v>
      </c>
    </row>
    <row r="7167" spans="2:3" x14ac:dyDescent="0.75">
      <c r="B7167" s="250">
        <v>7104</v>
      </c>
      <c r="C7167" s="249">
        <v>152.74455693459743</v>
      </c>
    </row>
    <row r="7168" spans="2:3" x14ac:dyDescent="0.75">
      <c r="B7168" s="250">
        <v>7105</v>
      </c>
      <c r="C7168" s="249">
        <v>100.88078555534102</v>
      </c>
    </row>
    <row r="7169" spans="2:3" x14ac:dyDescent="0.75">
      <c r="B7169" s="250">
        <v>7106</v>
      </c>
      <c r="C7169" s="249">
        <v>155.61261810224408</v>
      </c>
    </row>
    <row r="7170" spans="2:3" x14ac:dyDescent="0.75">
      <c r="B7170" s="250">
        <v>7107</v>
      </c>
      <c r="C7170" s="249">
        <v>124.92741819981464</v>
      </c>
    </row>
    <row r="7171" spans="2:3" x14ac:dyDescent="0.75">
      <c r="B7171" s="250">
        <v>7108</v>
      </c>
      <c r="C7171" s="249">
        <v>106.61193478330263</v>
      </c>
    </row>
    <row r="7172" spans="2:3" x14ac:dyDescent="0.75">
      <c r="B7172" s="250">
        <v>7109</v>
      </c>
      <c r="C7172" s="249">
        <v>111.312187083328</v>
      </c>
    </row>
    <row r="7173" spans="2:3" x14ac:dyDescent="0.75">
      <c r="B7173" s="250">
        <v>7110</v>
      </c>
      <c r="C7173" s="249">
        <v>144.10346679352779</v>
      </c>
    </row>
    <row r="7174" spans="2:3" x14ac:dyDescent="0.75">
      <c r="B7174" s="250">
        <v>7111</v>
      </c>
      <c r="C7174" s="249">
        <v>121.26234480210684</v>
      </c>
    </row>
    <row r="7175" spans="2:3" x14ac:dyDescent="0.75">
      <c r="B7175" s="250">
        <v>7112</v>
      </c>
      <c r="C7175" s="249">
        <v>79.659688544162492</v>
      </c>
    </row>
    <row r="7176" spans="2:3" x14ac:dyDescent="0.75">
      <c r="B7176" s="250">
        <v>7113</v>
      </c>
      <c r="C7176" s="249">
        <v>99.727780486781739</v>
      </c>
    </row>
    <row r="7177" spans="2:3" x14ac:dyDescent="0.75">
      <c r="B7177" s="250">
        <v>7114</v>
      </c>
      <c r="C7177" s="249">
        <v>162.19679577126345</v>
      </c>
    </row>
    <row r="7178" spans="2:3" x14ac:dyDescent="0.75">
      <c r="B7178" s="250">
        <v>7115</v>
      </c>
      <c r="C7178" s="249">
        <v>152.17782202430098</v>
      </c>
    </row>
    <row r="7179" spans="2:3" x14ac:dyDescent="0.75">
      <c r="B7179" s="250">
        <v>7116</v>
      </c>
      <c r="C7179" s="249">
        <v>124.32361163608941</v>
      </c>
    </row>
    <row r="7180" spans="2:3" x14ac:dyDescent="0.75">
      <c r="B7180" s="250">
        <v>7117</v>
      </c>
      <c r="C7180" s="249">
        <v>127.38110388244264</v>
      </c>
    </row>
    <row r="7181" spans="2:3" x14ac:dyDescent="0.75">
      <c r="B7181" s="250">
        <v>7118</v>
      </c>
      <c r="C7181" s="249">
        <v>113.30560023547922</v>
      </c>
    </row>
    <row r="7182" spans="2:3" x14ac:dyDescent="0.75">
      <c r="B7182" s="250">
        <v>7119</v>
      </c>
      <c r="C7182" s="249">
        <v>122.03667551451495</v>
      </c>
    </row>
    <row r="7183" spans="2:3" x14ac:dyDescent="0.75">
      <c r="B7183" s="250">
        <v>7120</v>
      </c>
      <c r="C7183" s="249">
        <v>168.59411386324737</v>
      </c>
    </row>
    <row r="7184" spans="2:3" x14ac:dyDescent="0.75">
      <c r="B7184" s="250">
        <v>7121</v>
      </c>
      <c r="C7184" s="249">
        <v>146.86043318144453</v>
      </c>
    </row>
    <row r="7185" spans="2:3" x14ac:dyDescent="0.75">
      <c r="B7185" s="250">
        <v>7122</v>
      </c>
      <c r="C7185" s="249">
        <v>99.513782537132627</v>
      </c>
    </row>
    <row r="7186" spans="2:3" x14ac:dyDescent="0.75">
      <c r="B7186" s="250">
        <v>7123</v>
      </c>
      <c r="C7186" s="249">
        <v>143.80710152227698</v>
      </c>
    </row>
    <row r="7187" spans="2:3" x14ac:dyDescent="0.75">
      <c r="B7187" s="250">
        <v>7124</v>
      </c>
      <c r="C7187" s="249">
        <v>114.13653351976714</v>
      </c>
    </row>
    <row r="7188" spans="2:3" x14ac:dyDescent="0.75">
      <c r="B7188" s="250">
        <v>7125</v>
      </c>
      <c r="C7188" s="249">
        <v>87.790750397622929</v>
      </c>
    </row>
    <row r="7189" spans="2:3" x14ac:dyDescent="0.75">
      <c r="B7189" s="250">
        <v>7126</v>
      </c>
      <c r="C7189" s="249">
        <v>114.1849179765923</v>
      </c>
    </row>
    <row r="7190" spans="2:3" x14ac:dyDescent="0.75">
      <c r="B7190" s="250">
        <v>7127</v>
      </c>
      <c r="C7190" s="249">
        <v>102.47815396223179</v>
      </c>
    </row>
    <row r="7191" spans="2:3" x14ac:dyDescent="0.75">
      <c r="B7191" s="250">
        <v>7128</v>
      </c>
      <c r="C7191" s="249">
        <v>142.61516063051681</v>
      </c>
    </row>
    <row r="7192" spans="2:3" x14ac:dyDescent="0.75">
      <c r="B7192" s="250">
        <v>7129</v>
      </c>
      <c r="C7192" s="249">
        <v>130.84669847517537</v>
      </c>
    </row>
    <row r="7193" spans="2:3" x14ac:dyDescent="0.75">
      <c r="B7193" s="250">
        <v>7130</v>
      </c>
      <c r="C7193" s="249">
        <v>129.05798583008448</v>
      </c>
    </row>
    <row r="7194" spans="2:3" x14ac:dyDescent="0.75">
      <c r="B7194" s="250">
        <v>7131</v>
      </c>
      <c r="C7194" s="249">
        <v>115.14484150275342</v>
      </c>
    </row>
    <row r="7195" spans="2:3" x14ac:dyDescent="0.75">
      <c r="B7195" s="250">
        <v>7132</v>
      </c>
      <c r="C7195" s="249">
        <v>84.998908983231445</v>
      </c>
    </row>
    <row r="7196" spans="2:3" x14ac:dyDescent="0.75">
      <c r="B7196" s="250">
        <v>7133</v>
      </c>
      <c r="C7196" s="249">
        <v>123.91859446983212</v>
      </c>
    </row>
    <row r="7197" spans="2:3" x14ac:dyDescent="0.75">
      <c r="B7197" s="250">
        <v>7134</v>
      </c>
      <c r="C7197" s="249">
        <v>105.90611447372825</v>
      </c>
    </row>
    <row r="7198" spans="2:3" x14ac:dyDescent="0.75">
      <c r="B7198" s="250">
        <v>7135</v>
      </c>
      <c r="C7198" s="249">
        <v>120.66971737050241</v>
      </c>
    </row>
    <row r="7199" spans="2:3" x14ac:dyDescent="0.75">
      <c r="B7199" s="250">
        <v>7136</v>
      </c>
      <c r="C7199" s="249">
        <v>131.84943615701968</v>
      </c>
    </row>
    <row r="7200" spans="2:3" x14ac:dyDescent="0.75">
      <c r="B7200" s="250">
        <v>7137</v>
      </c>
      <c r="C7200" s="249">
        <v>137.72426951000895</v>
      </c>
    </row>
    <row r="7201" spans="2:3" x14ac:dyDescent="0.75">
      <c r="B7201" s="250">
        <v>7138</v>
      </c>
      <c r="C7201" s="249">
        <v>123.4381563184652</v>
      </c>
    </row>
    <row r="7202" spans="2:3" x14ac:dyDescent="0.75">
      <c r="B7202" s="250">
        <v>7139</v>
      </c>
      <c r="C7202" s="249">
        <v>112.70039368511267</v>
      </c>
    </row>
    <row r="7203" spans="2:3" x14ac:dyDescent="0.75">
      <c r="B7203" s="250">
        <v>7140</v>
      </c>
      <c r="C7203" s="249">
        <v>98.308388812006314</v>
      </c>
    </row>
    <row r="7204" spans="2:3" x14ac:dyDescent="0.75">
      <c r="B7204" s="250">
        <v>7141</v>
      </c>
      <c r="C7204" s="249">
        <v>126.77937018527348</v>
      </c>
    </row>
    <row r="7205" spans="2:3" x14ac:dyDescent="0.75">
      <c r="B7205" s="250">
        <v>7142</v>
      </c>
      <c r="C7205" s="249">
        <v>106.93497209490731</v>
      </c>
    </row>
    <row r="7206" spans="2:3" x14ac:dyDescent="0.75">
      <c r="B7206" s="250">
        <v>7143</v>
      </c>
      <c r="C7206" s="249">
        <v>95.846513108936122</v>
      </c>
    </row>
    <row r="7207" spans="2:3" x14ac:dyDescent="0.75">
      <c r="B7207" s="250">
        <v>7144</v>
      </c>
      <c r="C7207" s="249">
        <v>141.86429916285473</v>
      </c>
    </row>
    <row r="7208" spans="2:3" x14ac:dyDescent="0.75">
      <c r="B7208" s="250">
        <v>7145</v>
      </c>
      <c r="C7208" s="249">
        <v>123.98537948639128</v>
      </c>
    </row>
    <row r="7209" spans="2:3" x14ac:dyDescent="0.75">
      <c r="B7209" s="250">
        <v>7146</v>
      </c>
      <c r="C7209" s="249">
        <v>100.29447337120368</v>
      </c>
    </row>
    <row r="7210" spans="2:3" x14ac:dyDescent="0.75">
      <c r="B7210" s="250">
        <v>7147</v>
      </c>
      <c r="C7210" s="249">
        <v>144.19442938806714</v>
      </c>
    </row>
    <row r="7211" spans="2:3" x14ac:dyDescent="0.75">
      <c r="B7211" s="250">
        <v>7148</v>
      </c>
      <c r="C7211" s="249">
        <v>132.59219782935958</v>
      </c>
    </row>
    <row r="7212" spans="2:3" x14ac:dyDescent="0.75">
      <c r="B7212" s="250">
        <v>7149</v>
      </c>
      <c r="C7212" s="249">
        <v>127.32996108120818</v>
      </c>
    </row>
    <row r="7213" spans="2:3" x14ac:dyDescent="0.75">
      <c r="B7213" s="250">
        <v>7150</v>
      </c>
      <c r="C7213" s="249">
        <v>113.62792919664663</v>
      </c>
    </row>
    <row r="7214" spans="2:3" x14ac:dyDescent="0.75">
      <c r="B7214" s="250">
        <v>7151</v>
      </c>
      <c r="C7214" s="249">
        <v>126.76685115982727</v>
      </c>
    </row>
    <row r="7215" spans="2:3" x14ac:dyDescent="0.75">
      <c r="B7215" s="250">
        <v>7152</v>
      </c>
      <c r="C7215" s="249">
        <v>146.2632809066572</v>
      </c>
    </row>
    <row r="7216" spans="2:3" x14ac:dyDescent="0.75">
      <c r="B7216" s="250">
        <v>7153</v>
      </c>
      <c r="C7216" s="249">
        <v>108.7581588120164</v>
      </c>
    </row>
    <row r="7217" spans="2:3" x14ac:dyDescent="0.75">
      <c r="B7217" s="250">
        <v>7154</v>
      </c>
      <c r="C7217" s="249">
        <v>144.88055105079786</v>
      </c>
    </row>
    <row r="7218" spans="2:3" x14ac:dyDescent="0.75">
      <c r="B7218" s="250">
        <v>7155</v>
      </c>
      <c r="C7218" s="249">
        <v>92.041893528126252</v>
      </c>
    </row>
    <row r="7219" spans="2:3" x14ac:dyDescent="0.75">
      <c r="B7219" s="250">
        <v>7156</v>
      </c>
      <c r="C7219" s="249">
        <v>121.97216626641617</v>
      </c>
    </row>
    <row r="7220" spans="2:3" x14ac:dyDescent="0.75">
      <c r="B7220" s="250">
        <v>7157</v>
      </c>
      <c r="C7220" s="249">
        <v>101.14905989534252</v>
      </c>
    </row>
    <row r="7221" spans="2:3" x14ac:dyDescent="0.75">
      <c r="B7221" s="250">
        <v>7158</v>
      </c>
      <c r="C7221" s="249">
        <v>103.06147745089902</v>
      </c>
    </row>
    <row r="7222" spans="2:3" x14ac:dyDescent="0.75">
      <c r="B7222" s="250">
        <v>7159</v>
      </c>
      <c r="C7222" s="249">
        <v>136.9768190044993</v>
      </c>
    </row>
    <row r="7223" spans="2:3" x14ac:dyDescent="0.75">
      <c r="B7223" s="250">
        <v>7160</v>
      </c>
      <c r="C7223" s="249">
        <v>121.24483924289868</v>
      </c>
    </row>
    <row r="7224" spans="2:3" x14ac:dyDescent="0.75">
      <c r="B7224" s="250">
        <v>7161</v>
      </c>
      <c r="C7224" s="249">
        <v>77.014803067002802</v>
      </c>
    </row>
    <row r="7225" spans="2:3" x14ac:dyDescent="0.75">
      <c r="B7225" s="250">
        <v>7162</v>
      </c>
      <c r="C7225" s="249">
        <v>151.06532785746575</v>
      </c>
    </row>
    <row r="7226" spans="2:3" x14ac:dyDescent="0.75">
      <c r="B7226" s="250">
        <v>7163</v>
      </c>
      <c r="C7226" s="249">
        <v>129.07024351876154</v>
      </c>
    </row>
    <row r="7227" spans="2:3" x14ac:dyDescent="0.75">
      <c r="B7227" s="250">
        <v>7164</v>
      </c>
      <c r="C7227" s="249">
        <v>128.90716228285211</v>
      </c>
    </row>
    <row r="7228" spans="2:3" x14ac:dyDescent="0.75">
      <c r="B7228" s="250">
        <v>7165</v>
      </c>
      <c r="C7228" s="249">
        <v>138.33640115041845</v>
      </c>
    </row>
    <row r="7229" spans="2:3" x14ac:dyDescent="0.75">
      <c r="B7229" s="250">
        <v>7166</v>
      </c>
      <c r="C7229" s="249">
        <v>69.273192370254719</v>
      </c>
    </row>
    <row r="7230" spans="2:3" x14ac:dyDescent="0.75">
      <c r="B7230" s="250">
        <v>7167</v>
      </c>
      <c r="C7230" s="249">
        <v>142.18500261429858</v>
      </c>
    </row>
    <row r="7231" spans="2:3" x14ac:dyDescent="0.75">
      <c r="B7231" s="250">
        <v>7168</v>
      </c>
      <c r="C7231" s="249">
        <v>106.07074895107814</v>
      </c>
    </row>
    <row r="7232" spans="2:3" x14ac:dyDescent="0.75">
      <c r="B7232" s="250">
        <v>7169</v>
      </c>
      <c r="C7232" s="249">
        <v>138.55122008835369</v>
      </c>
    </row>
    <row r="7233" spans="2:3" x14ac:dyDescent="0.75">
      <c r="B7233" s="250">
        <v>7170</v>
      </c>
      <c r="C7233" s="249">
        <v>132.36071957045124</v>
      </c>
    </row>
    <row r="7234" spans="2:3" x14ac:dyDescent="0.75">
      <c r="B7234" s="250">
        <v>7171</v>
      </c>
      <c r="C7234" s="249">
        <v>165.11001576129615</v>
      </c>
    </row>
    <row r="7235" spans="2:3" x14ac:dyDescent="0.75">
      <c r="B7235" s="250">
        <v>7172</v>
      </c>
      <c r="C7235" s="249">
        <v>137.90026694608872</v>
      </c>
    </row>
    <row r="7236" spans="2:3" x14ac:dyDescent="0.75">
      <c r="B7236" s="250">
        <v>7173</v>
      </c>
      <c r="C7236" s="249">
        <v>105.41189802840155</v>
      </c>
    </row>
    <row r="7237" spans="2:3" x14ac:dyDescent="0.75">
      <c r="B7237" s="250">
        <v>7174</v>
      </c>
      <c r="C7237" s="249">
        <v>78.599034542420753</v>
      </c>
    </row>
    <row r="7238" spans="2:3" x14ac:dyDescent="0.75">
      <c r="B7238" s="250">
        <v>7175</v>
      </c>
      <c r="C7238" s="249">
        <v>107.26565393815164</v>
      </c>
    </row>
    <row r="7239" spans="2:3" x14ac:dyDescent="0.75">
      <c r="B7239" s="250">
        <v>7176</v>
      </c>
      <c r="C7239" s="249">
        <v>144.48269614872697</v>
      </c>
    </row>
    <row r="7240" spans="2:3" x14ac:dyDescent="0.75">
      <c r="B7240" s="250">
        <v>7177</v>
      </c>
      <c r="C7240" s="249">
        <v>147.2885456066571</v>
      </c>
    </row>
    <row r="7241" spans="2:3" x14ac:dyDescent="0.75">
      <c r="B7241" s="250">
        <v>7178</v>
      </c>
      <c r="C7241" s="249">
        <v>139.63707650834135</v>
      </c>
    </row>
    <row r="7242" spans="2:3" x14ac:dyDescent="0.75">
      <c r="B7242" s="250">
        <v>7179</v>
      </c>
      <c r="C7242" s="249">
        <v>106.4970634628154</v>
      </c>
    </row>
    <row r="7243" spans="2:3" x14ac:dyDescent="0.75">
      <c r="B7243" s="250">
        <v>7180</v>
      </c>
      <c r="C7243" s="249">
        <v>138.87746812543514</v>
      </c>
    </row>
    <row r="7244" spans="2:3" x14ac:dyDescent="0.75">
      <c r="B7244" s="250">
        <v>7181</v>
      </c>
      <c r="C7244" s="249">
        <v>120.68108264662753</v>
      </c>
    </row>
    <row r="7245" spans="2:3" x14ac:dyDescent="0.75">
      <c r="B7245" s="250">
        <v>7182</v>
      </c>
      <c r="C7245" s="249">
        <v>108.41552077071856</v>
      </c>
    </row>
    <row r="7246" spans="2:3" x14ac:dyDescent="0.75">
      <c r="B7246" s="250">
        <v>7183</v>
      </c>
      <c r="C7246" s="249">
        <v>107.83579745458096</v>
      </c>
    </row>
    <row r="7247" spans="2:3" x14ac:dyDescent="0.75">
      <c r="B7247" s="250">
        <v>7184</v>
      </c>
      <c r="C7247" s="249">
        <v>162.6483024267599</v>
      </c>
    </row>
    <row r="7248" spans="2:3" x14ac:dyDescent="0.75">
      <c r="B7248" s="250">
        <v>7185</v>
      </c>
      <c r="C7248" s="249">
        <v>175.69161428993687</v>
      </c>
    </row>
    <row r="7249" spans="2:3" x14ac:dyDescent="0.75">
      <c r="B7249" s="250">
        <v>7186</v>
      </c>
      <c r="C7249" s="249">
        <v>132.6718406894073</v>
      </c>
    </row>
    <row r="7250" spans="2:3" x14ac:dyDescent="0.75">
      <c r="B7250" s="250">
        <v>7187</v>
      </c>
      <c r="C7250" s="249">
        <v>99.308751474569107</v>
      </c>
    </row>
    <row r="7251" spans="2:3" x14ac:dyDescent="0.75">
      <c r="B7251" s="250">
        <v>7188</v>
      </c>
      <c r="C7251" s="249">
        <v>125.28672385299738</v>
      </c>
    </row>
    <row r="7252" spans="2:3" x14ac:dyDescent="0.75">
      <c r="B7252" s="250">
        <v>7189</v>
      </c>
      <c r="C7252" s="249">
        <v>102.44502314136145</v>
      </c>
    </row>
    <row r="7253" spans="2:3" x14ac:dyDescent="0.75">
      <c r="B7253" s="250">
        <v>7190</v>
      </c>
      <c r="C7253" s="249">
        <v>136.43482008515124</v>
      </c>
    </row>
    <row r="7254" spans="2:3" x14ac:dyDescent="0.75">
      <c r="B7254" s="250">
        <v>7191</v>
      </c>
      <c r="C7254" s="249">
        <v>114.92008264164872</v>
      </c>
    </row>
    <row r="7255" spans="2:3" x14ac:dyDescent="0.75">
      <c r="B7255" s="250">
        <v>7192</v>
      </c>
      <c r="C7255" s="249">
        <v>109.65354162587266</v>
      </c>
    </row>
    <row r="7256" spans="2:3" x14ac:dyDescent="0.75">
      <c r="B7256" s="250">
        <v>7193</v>
      </c>
      <c r="C7256" s="249">
        <v>145.80177810404803</v>
      </c>
    </row>
    <row r="7257" spans="2:3" x14ac:dyDescent="0.75">
      <c r="B7257" s="250">
        <v>7194</v>
      </c>
      <c r="C7257" s="249">
        <v>83.574219482345498</v>
      </c>
    </row>
    <row r="7258" spans="2:3" x14ac:dyDescent="0.75">
      <c r="B7258" s="250">
        <v>7195</v>
      </c>
      <c r="C7258" s="249">
        <v>110.58421017972933</v>
      </c>
    </row>
    <row r="7259" spans="2:3" x14ac:dyDescent="0.75">
      <c r="B7259" s="250">
        <v>7196</v>
      </c>
      <c r="C7259" s="249">
        <v>114.91513513944834</v>
      </c>
    </row>
    <row r="7260" spans="2:3" x14ac:dyDescent="0.75">
      <c r="B7260" s="250">
        <v>7197</v>
      </c>
      <c r="C7260" s="249">
        <v>137.86574405129491</v>
      </c>
    </row>
    <row r="7261" spans="2:3" x14ac:dyDescent="0.75">
      <c r="B7261" s="250">
        <v>7198</v>
      </c>
      <c r="C7261" s="249">
        <v>137.56085700247368</v>
      </c>
    </row>
    <row r="7262" spans="2:3" x14ac:dyDescent="0.75">
      <c r="B7262" s="250">
        <v>7199</v>
      </c>
      <c r="C7262" s="249">
        <v>140.83279984493385</v>
      </c>
    </row>
    <row r="7263" spans="2:3" x14ac:dyDescent="0.75">
      <c r="B7263" s="250">
        <v>7200</v>
      </c>
      <c r="C7263" s="249">
        <v>124.66998905913525</v>
      </c>
    </row>
    <row r="7264" spans="2:3" x14ac:dyDescent="0.75">
      <c r="B7264" s="250">
        <v>7201</v>
      </c>
      <c r="C7264" s="249">
        <v>147.11261311345572</v>
      </c>
    </row>
    <row r="7265" spans="2:3" x14ac:dyDescent="0.75">
      <c r="B7265" s="250">
        <v>7202</v>
      </c>
      <c r="C7265" s="249">
        <v>111.26235129649076</v>
      </c>
    </row>
    <row r="7266" spans="2:3" x14ac:dyDescent="0.75">
      <c r="B7266" s="250">
        <v>7203</v>
      </c>
      <c r="C7266" s="249">
        <v>111.8871418625109</v>
      </c>
    </row>
    <row r="7267" spans="2:3" x14ac:dyDescent="0.75">
      <c r="B7267" s="250">
        <v>7204</v>
      </c>
      <c r="C7267" s="249">
        <v>74.803199800792953</v>
      </c>
    </row>
    <row r="7268" spans="2:3" x14ac:dyDescent="0.75">
      <c r="B7268" s="250">
        <v>7205</v>
      </c>
      <c r="C7268" s="249">
        <v>69.936493676355326</v>
      </c>
    </row>
    <row r="7269" spans="2:3" x14ac:dyDescent="0.75">
      <c r="B7269" s="250">
        <v>7206</v>
      </c>
      <c r="C7269" s="249">
        <v>138.94566401892143</v>
      </c>
    </row>
    <row r="7270" spans="2:3" x14ac:dyDescent="0.75">
      <c r="B7270" s="250">
        <v>7207</v>
      </c>
      <c r="C7270" s="249">
        <v>102.76462645358802</v>
      </c>
    </row>
    <row r="7271" spans="2:3" x14ac:dyDescent="0.75">
      <c r="B7271" s="250">
        <v>7208</v>
      </c>
      <c r="C7271" s="249">
        <v>119.96083377509359</v>
      </c>
    </row>
    <row r="7272" spans="2:3" x14ac:dyDescent="0.75">
      <c r="B7272" s="250">
        <v>7209</v>
      </c>
      <c r="C7272" s="249">
        <v>115.22550282522607</v>
      </c>
    </row>
    <row r="7273" spans="2:3" x14ac:dyDescent="0.75">
      <c r="B7273" s="250">
        <v>7210</v>
      </c>
      <c r="C7273" s="249">
        <v>115.42976450558453</v>
      </c>
    </row>
    <row r="7274" spans="2:3" x14ac:dyDescent="0.75">
      <c r="B7274" s="250">
        <v>7211</v>
      </c>
      <c r="C7274" s="249">
        <v>119.19347908389001</v>
      </c>
    </row>
    <row r="7275" spans="2:3" x14ac:dyDescent="0.75">
      <c r="B7275" s="250">
        <v>7212</v>
      </c>
      <c r="C7275" s="249">
        <v>154.4154343559768</v>
      </c>
    </row>
    <row r="7276" spans="2:3" x14ac:dyDescent="0.75">
      <c r="B7276" s="250">
        <v>7213</v>
      </c>
      <c r="C7276" s="249">
        <v>131.10064964928915</v>
      </c>
    </row>
    <row r="7277" spans="2:3" x14ac:dyDescent="0.75">
      <c r="B7277" s="250">
        <v>7214</v>
      </c>
      <c r="C7277" s="249">
        <v>144.83646376461806</v>
      </c>
    </row>
    <row r="7278" spans="2:3" x14ac:dyDescent="0.75">
      <c r="B7278" s="250">
        <v>7215</v>
      </c>
      <c r="C7278" s="249">
        <v>130.16740167457164</v>
      </c>
    </row>
    <row r="7279" spans="2:3" x14ac:dyDescent="0.75">
      <c r="B7279" s="250">
        <v>7216</v>
      </c>
      <c r="C7279" s="249">
        <v>120.35811597409392</v>
      </c>
    </row>
    <row r="7280" spans="2:3" x14ac:dyDescent="0.75">
      <c r="B7280" s="250">
        <v>7217</v>
      </c>
      <c r="C7280" s="249">
        <v>127.92239073577224</v>
      </c>
    </row>
    <row r="7281" spans="2:3" x14ac:dyDescent="0.75">
      <c r="B7281" s="250">
        <v>7218</v>
      </c>
      <c r="C7281" s="249">
        <v>114.26934272926481</v>
      </c>
    </row>
    <row r="7282" spans="2:3" x14ac:dyDescent="0.75">
      <c r="B7282" s="250">
        <v>7219</v>
      </c>
      <c r="C7282" s="249">
        <v>128.45364104265528</v>
      </c>
    </row>
    <row r="7283" spans="2:3" x14ac:dyDescent="0.75">
      <c r="B7283" s="250">
        <v>7220</v>
      </c>
      <c r="C7283" s="249">
        <v>86.955618397420423</v>
      </c>
    </row>
    <row r="7284" spans="2:3" x14ac:dyDescent="0.75">
      <c r="B7284" s="250">
        <v>7221</v>
      </c>
      <c r="C7284" s="249">
        <v>90.574869978205001</v>
      </c>
    </row>
    <row r="7285" spans="2:3" x14ac:dyDescent="0.75">
      <c r="B7285" s="250">
        <v>7222</v>
      </c>
      <c r="C7285" s="249">
        <v>121.25156649267747</v>
      </c>
    </row>
    <row r="7286" spans="2:3" x14ac:dyDescent="0.75">
      <c r="B7286" s="250">
        <v>7223</v>
      </c>
      <c r="C7286" s="249">
        <v>137.14676048719554</v>
      </c>
    </row>
    <row r="7287" spans="2:3" x14ac:dyDescent="0.75">
      <c r="B7287" s="250">
        <v>7224</v>
      </c>
      <c r="C7287" s="249">
        <v>107.06443026716705</v>
      </c>
    </row>
    <row r="7288" spans="2:3" x14ac:dyDescent="0.75">
      <c r="B7288" s="250">
        <v>7225</v>
      </c>
      <c r="C7288" s="249">
        <v>170.63848295387251</v>
      </c>
    </row>
    <row r="7289" spans="2:3" x14ac:dyDescent="0.75">
      <c r="B7289" s="250">
        <v>7226</v>
      </c>
      <c r="C7289" s="249">
        <v>143.32353608381595</v>
      </c>
    </row>
    <row r="7290" spans="2:3" x14ac:dyDescent="0.75">
      <c r="B7290" s="250">
        <v>7227</v>
      </c>
      <c r="C7290" s="249">
        <v>169.35983844078658</v>
      </c>
    </row>
    <row r="7291" spans="2:3" x14ac:dyDescent="0.75">
      <c r="B7291" s="250">
        <v>7228</v>
      </c>
      <c r="C7291" s="249">
        <v>123.27379678563571</v>
      </c>
    </row>
    <row r="7292" spans="2:3" x14ac:dyDescent="0.75">
      <c r="B7292" s="250">
        <v>7229</v>
      </c>
      <c r="C7292" s="249">
        <v>151.53554055799111</v>
      </c>
    </row>
    <row r="7293" spans="2:3" x14ac:dyDescent="0.75">
      <c r="B7293" s="250">
        <v>7230</v>
      </c>
      <c r="C7293" s="249">
        <v>158.4641193402434</v>
      </c>
    </row>
    <row r="7294" spans="2:3" x14ac:dyDescent="0.75">
      <c r="B7294" s="250">
        <v>7231</v>
      </c>
      <c r="C7294" s="249">
        <v>124.97101933229843</v>
      </c>
    </row>
    <row r="7295" spans="2:3" x14ac:dyDescent="0.75">
      <c r="B7295" s="250">
        <v>7232</v>
      </c>
      <c r="C7295" s="249">
        <v>129.71627920489681</v>
      </c>
    </row>
    <row r="7296" spans="2:3" x14ac:dyDescent="0.75">
      <c r="B7296" s="250">
        <v>7233</v>
      </c>
      <c r="C7296" s="249">
        <v>130.42043608671844</v>
      </c>
    </row>
    <row r="7297" spans="2:3" x14ac:dyDescent="0.75">
      <c r="B7297" s="250">
        <v>7234</v>
      </c>
      <c r="C7297" s="249">
        <v>108.15856808364005</v>
      </c>
    </row>
    <row r="7298" spans="2:3" x14ac:dyDescent="0.75">
      <c r="B7298" s="250">
        <v>7235</v>
      </c>
      <c r="C7298" s="249">
        <v>131.06748460091436</v>
      </c>
    </row>
    <row r="7299" spans="2:3" x14ac:dyDescent="0.75">
      <c r="B7299" s="250">
        <v>7236</v>
      </c>
      <c r="C7299" s="249">
        <v>104.22541816764004</v>
      </c>
    </row>
    <row r="7300" spans="2:3" x14ac:dyDescent="0.75">
      <c r="B7300" s="250">
        <v>7237</v>
      </c>
      <c r="C7300" s="249">
        <v>136.62691408984003</v>
      </c>
    </row>
    <row r="7301" spans="2:3" x14ac:dyDescent="0.75">
      <c r="B7301" s="250">
        <v>7238</v>
      </c>
      <c r="C7301" s="249">
        <v>126.41117374781565</v>
      </c>
    </row>
    <row r="7302" spans="2:3" x14ac:dyDescent="0.75">
      <c r="B7302" s="250">
        <v>7239</v>
      </c>
      <c r="C7302" s="249">
        <v>148.24425238835738</v>
      </c>
    </row>
    <row r="7303" spans="2:3" x14ac:dyDescent="0.75">
      <c r="B7303" s="250">
        <v>7240</v>
      </c>
      <c r="C7303" s="249">
        <v>97.866116564219553</v>
      </c>
    </row>
    <row r="7304" spans="2:3" x14ac:dyDescent="0.75">
      <c r="B7304" s="250">
        <v>7241</v>
      </c>
      <c r="C7304" s="249">
        <v>128.39635273129898</v>
      </c>
    </row>
    <row r="7305" spans="2:3" x14ac:dyDescent="0.75">
      <c r="B7305" s="250">
        <v>7242</v>
      </c>
      <c r="C7305" s="249">
        <v>149.19377887910707</v>
      </c>
    </row>
    <row r="7306" spans="2:3" x14ac:dyDescent="0.75">
      <c r="B7306" s="250">
        <v>7243</v>
      </c>
      <c r="C7306" s="249">
        <v>100.62246504090253</v>
      </c>
    </row>
    <row r="7307" spans="2:3" x14ac:dyDescent="0.75">
      <c r="B7307" s="250">
        <v>7244</v>
      </c>
      <c r="C7307" s="249">
        <v>81.745232697801896</v>
      </c>
    </row>
    <row r="7308" spans="2:3" x14ac:dyDescent="0.75">
      <c r="B7308" s="250">
        <v>7245</v>
      </c>
      <c r="C7308" s="249">
        <v>99.995703652801936</v>
      </c>
    </row>
    <row r="7309" spans="2:3" x14ac:dyDescent="0.75">
      <c r="B7309" s="250">
        <v>7246</v>
      </c>
      <c r="C7309" s="249">
        <v>112.17110703644654</v>
      </c>
    </row>
    <row r="7310" spans="2:3" x14ac:dyDescent="0.75">
      <c r="B7310" s="250">
        <v>7247</v>
      </c>
      <c r="C7310" s="249">
        <v>103.38282910626664</v>
      </c>
    </row>
    <row r="7311" spans="2:3" x14ac:dyDescent="0.75">
      <c r="B7311" s="250">
        <v>7248</v>
      </c>
      <c r="C7311" s="249">
        <v>132.08348640872481</v>
      </c>
    </row>
    <row r="7312" spans="2:3" x14ac:dyDescent="0.75">
      <c r="B7312" s="250">
        <v>7249</v>
      </c>
      <c r="C7312" s="249">
        <v>150.6139325246105</v>
      </c>
    </row>
    <row r="7313" spans="2:3" x14ac:dyDescent="0.75">
      <c r="B7313" s="250">
        <v>7250</v>
      </c>
      <c r="C7313" s="249">
        <v>156.2798064089516</v>
      </c>
    </row>
    <row r="7314" spans="2:3" x14ac:dyDescent="0.75">
      <c r="B7314" s="250">
        <v>7251</v>
      </c>
      <c r="C7314" s="249">
        <v>102.37560902764005</v>
      </c>
    </row>
    <row r="7315" spans="2:3" x14ac:dyDescent="0.75">
      <c r="B7315" s="250">
        <v>7252</v>
      </c>
      <c r="C7315" s="249">
        <v>147.24520022462741</v>
      </c>
    </row>
    <row r="7316" spans="2:3" x14ac:dyDescent="0.75">
      <c r="B7316" s="250">
        <v>7253</v>
      </c>
      <c r="C7316" s="249">
        <v>115.42405310615253</v>
      </c>
    </row>
    <row r="7317" spans="2:3" x14ac:dyDescent="0.75">
      <c r="B7317" s="250">
        <v>7254</v>
      </c>
      <c r="C7317" s="249">
        <v>98.136147259795507</v>
      </c>
    </row>
    <row r="7318" spans="2:3" x14ac:dyDescent="0.75">
      <c r="B7318" s="250">
        <v>7255</v>
      </c>
      <c r="C7318" s="249">
        <v>97.466409120918371</v>
      </c>
    </row>
    <row r="7319" spans="2:3" x14ac:dyDescent="0.75">
      <c r="B7319" s="250">
        <v>7256</v>
      </c>
      <c r="C7319" s="249">
        <v>130.17876163994953</v>
      </c>
    </row>
    <row r="7320" spans="2:3" x14ac:dyDescent="0.75">
      <c r="B7320" s="250">
        <v>7257</v>
      </c>
      <c r="C7320" s="249">
        <v>137.49718336459659</v>
      </c>
    </row>
    <row r="7321" spans="2:3" x14ac:dyDescent="0.75">
      <c r="B7321" s="250">
        <v>7258</v>
      </c>
      <c r="C7321" s="249">
        <v>98.929791173371882</v>
      </c>
    </row>
    <row r="7322" spans="2:3" x14ac:dyDescent="0.75">
      <c r="B7322" s="250">
        <v>7259</v>
      </c>
      <c r="C7322" s="249">
        <v>148.31795040334663</v>
      </c>
    </row>
    <row r="7323" spans="2:3" x14ac:dyDescent="0.75">
      <c r="B7323" s="250">
        <v>7260</v>
      </c>
      <c r="C7323" s="249">
        <v>114.0602899843942</v>
      </c>
    </row>
    <row r="7324" spans="2:3" x14ac:dyDescent="0.75">
      <c r="B7324" s="250">
        <v>7261</v>
      </c>
      <c r="C7324" s="249">
        <v>123.93569298625202</v>
      </c>
    </row>
    <row r="7325" spans="2:3" x14ac:dyDescent="0.75">
      <c r="B7325" s="250">
        <v>7262</v>
      </c>
      <c r="C7325" s="249">
        <v>150.96698072885752</v>
      </c>
    </row>
    <row r="7326" spans="2:3" x14ac:dyDescent="0.75">
      <c r="B7326" s="250">
        <v>7263</v>
      </c>
      <c r="C7326" s="249">
        <v>101.61573008458531</v>
      </c>
    </row>
    <row r="7327" spans="2:3" x14ac:dyDescent="0.75">
      <c r="B7327" s="250">
        <v>7264</v>
      </c>
      <c r="C7327" s="249">
        <v>106.73067033020251</v>
      </c>
    </row>
    <row r="7328" spans="2:3" x14ac:dyDescent="0.75">
      <c r="B7328" s="250">
        <v>7265</v>
      </c>
      <c r="C7328" s="249">
        <v>119.89121677998726</v>
      </c>
    </row>
    <row r="7329" spans="2:3" x14ac:dyDescent="0.75">
      <c r="B7329" s="250">
        <v>7266</v>
      </c>
      <c r="C7329" s="249">
        <v>132.99300566133923</v>
      </c>
    </row>
    <row r="7330" spans="2:3" x14ac:dyDescent="0.75">
      <c r="B7330" s="250">
        <v>7267</v>
      </c>
      <c r="C7330" s="249">
        <v>125.5148598709972</v>
      </c>
    </row>
    <row r="7331" spans="2:3" x14ac:dyDescent="0.75">
      <c r="B7331" s="250">
        <v>7268</v>
      </c>
      <c r="C7331" s="249">
        <v>83.488197038372292</v>
      </c>
    </row>
    <row r="7332" spans="2:3" x14ac:dyDescent="0.75">
      <c r="B7332" s="250">
        <v>7269</v>
      </c>
      <c r="C7332" s="249">
        <v>100.97468615241456</v>
      </c>
    </row>
    <row r="7333" spans="2:3" x14ac:dyDescent="0.75">
      <c r="B7333" s="250">
        <v>7270</v>
      </c>
      <c r="C7333" s="249">
        <v>111.36174999079896</v>
      </c>
    </row>
    <row r="7334" spans="2:3" x14ac:dyDescent="0.75">
      <c r="B7334" s="250">
        <v>7271</v>
      </c>
      <c r="C7334" s="249">
        <v>168.17714239061542</v>
      </c>
    </row>
    <row r="7335" spans="2:3" x14ac:dyDescent="0.75">
      <c r="B7335" s="250">
        <v>7272</v>
      </c>
      <c r="C7335" s="249">
        <v>113.6495741379064</v>
      </c>
    </row>
    <row r="7336" spans="2:3" x14ac:dyDescent="0.75">
      <c r="B7336" s="250">
        <v>7273</v>
      </c>
      <c r="C7336" s="249">
        <v>123.58210111777305</v>
      </c>
    </row>
    <row r="7337" spans="2:3" x14ac:dyDescent="0.75">
      <c r="B7337" s="250">
        <v>7274</v>
      </c>
      <c r="C7337" s="249">
        <v>122.41983134156878</v>
      </c>
    </row>
    <row r="7338" spans="2:3" x14ac:dyDescent="0.75">
      <c r="B7338" s="250">
        <v>7275</v>
      </c>
      <c r="C7338" s="249">
        <v>102.78009689013778</v>
      </c>
    </row>
    <row r="7339" spans="2:3" x14ac:dyDescent="0.75">
      <c r="B7339" s="250">
        <v>7276</v>
      </c>
      <c r="C7339" s="249">
        <v>80.311135412163893</v>
      </c>
    </row>
    <row r="7340" spans="2:3" x14ac:dyDescent="0.75">
      <c r="B7340" s="250">
        <v>7277</v>
      </c>
      <c r="C7340" s="249">
        <v>146.36040685604902</v>
      </c>
    </row>
    <row r="7341" spans="2:3" x14ac:dyDescent="0.75">
      <c r="B7341" s="250">
        <v>7278</v>
      </c>
      <c r="C7341" s="249">
        <v>118.40503878971742</v>
      </c>
    </row>
    <row r="7342" spans="2:3" x14ac:dyDescent="0.75">
      <c r="B7342" s="250">
        <v>7279</v>
      </c>
      <c r="C7342" s="249">
        <v>77.161069537154177</v>
      </c>
    </row>
    <row r="7343" spans="2:3" x14ac:dyDescent="0.75">
      <c r="B7343" s="250">
        <v>7280</v>
      </c>
      <c r="C7343" s="249">
        <v>102.64020341961219</v>
      </c>
    </row>
    <row r="7344" spans="2:3" x14ac:dyDescent="0.75">
      <c r="B7344" s="250">
        <v>7281</v>
      </c>
      <c r="C7344" s="249">
        <v>116.21170499326075</v>
      </c>
    </row>
    <row r="7345" spans="2:3" x14ac:dyDescent="0.75">
      <c r="B7345" s="250">
        <v>7282</v>
      </c>
      <c r="C7345" s="249">
        <v>110.96844929115298</v>
      </c>
    </row>
    <row r="7346" spans="2:3" x14ac:dyDescent="0.75">
      <c r="B7346" s="250">
        <v>7283</v>
      </c>
      <c r="C7346" s="249">
        <v>134.25592692420457</v>
      </c>
    </row>
    <row r="7347" spans="2:3" x14ac:dyDescent="0.75">
      <c r="B7347" s="250">
        <v>7284</v>
      </c>
      <c r="C7347" s="249">
        <v>86.634129463303964</v>
      </c>
    </row>
    <row r="7348" spans="2:3" x14ac:dyDescent="0.75">
      <c r="B7348" s="250">
        <v>7285</v>
      </c>
      <c r="C7348" s="249">
        <v>89.142215863027431</v>
      </c>
    </row>
    <row r="7349" spans="2:3" x14ac:dyDescent="0.75">
      <c r="B7349" s="250">
        <v>7286</v>
      </c>
      <c r="C7349" s="249">
        <v>71.066738029604224</v>
      </c>
    </row>
    <row r="7350" spans="2:3" x14ac:dyDescent="0.75">
      <c r="B7350" s="250">
        <v>7287</v>
      </c>
      <c r="C7350" s="249">
        <v>101.63538531344372</v>
      </c>
    </row>
    <row r="7351" spans="2:3" x14ac:dyDescent="0.75">
      <c r="B7351" s="250">
        <v>7288</v>
      </c>
      <c r="C7351" s="249">
        <v>111.21472144041601</v>
      </c>
    </row>
    <row r="7352" spans="2:3" x14ac:dyDescent="0.75">
      <c r="B7352" s="250">
        <v>7289</v>
      </c>
      <c r="C7352" s="249">
        <v>113.20585754023693</v>
      </c>
    </row>
    <row r="7353" spans="2:3" x14ac:dyDescent="0.75">
      <c r="B7353" s="250">
        <v>7290</v>
      </c>
      <c r="C7353" s="249">
        <v>131.22865165227472</v>
      </c>
    </row>
    <row r="7354" spans="2:3" x14ac:dyDescent="0.75">
      <c r="B7354" s="250">
        <v>7291</v>
      </c>
      <c r="C7354" s="249">
        <v>93.472917126906609</v>
      </c>
    </row>
    <row r="7355" spans="2:3" x14ac:dyDescent="0.75">
      <c r="B7355" s="250">
        <v>7292</v>
      </c>
      <c r="C7355" s="249">
        <v>135.46153289126713</v>
      </c>
    </row>
    <row r="7356" spans="2:3" x14ac:dyDescent="0.75">
      <c r="B7356" s="250">
        <v>7293</v>
      </c>
      <c r="C7356" s="249">
        <v>102.34519348878759</v>
      </c>
    </row>
    <row r="7357" spans="2:3" x14ac:dyDescent="0.75">
      <c r="B7357" s="250">
        <v>7294</v>
      </c>
      <c r="C7357" s="249">
        <v>116.54117230150828</v>
      </c>
    </row>
    <row r="7358" spans="2:3" x14ac:dyDescent="0.75">
      <c r="B7358" s="250">
        <v>7295</v>
      </c>
      <c r="C7358" s="249">
        <v>96.851467480739075</v>
      </c>
    </row>
    <row r="7359" spans="2:3" x14ac:dyDescent="0.75">
      <c r="B7359" s="250">
        <v>7296</v>
      </c>
      <c r="C7359" s="249">
        <v>143.6935267924394</v>
      </c>
    </row>
    <row r="7360" spans="2:3" x14ac:dyDescent="0.75">
      <c r="B7360" s="250">
        <v>7297</v>
      </c>
      <c r="C7360" s="249">
        <v>124.25237829228291</v>
      </c>
    </row>
    <row r="7361" spans="2:3" x14ac:dyDescent="0.75">
      <c r="B7361" s="250">
        <v>7298</v>
      </c>
      <c r="C7361" s="249">
        <v>126.43919944040529</v>
      </c>
    </row>
    <row r="7362" spans="2:3" x14ac:dyDescent="0.75">
      <c r="B7362" s="250">
        <v>7299</v>
      </c>
      <c r="C7362" s="249">
        <v>94.263107136439103</v>
      </c>
    </row>
    <row r="7363" spans="2:3" x14ac:dyDescent="0.75">
      <c r="B7363" s="250">
        <v>7300</v>
      </c>
      <c r="C7363" s="249">
        <v>136.9556313539681</v>
      </c>
    </row>
    <row r="7364" spans="2:3" x14ac:dyDescent="0.75">
      <c r="B7364" s="250">
        <v>7301</v>
      </c>
      <c r="C7364" s="249">
        <v>123.28713616308333</v>
      </c>
    </row>
    <row r="7365" spans="2:3" x14ac:dyDescent="0.75">
      <c r="B7365" s="250">
        <v>7302</v>
      </c>
      <c r="C7365" s="249">
        <v>193.17886515841084</v>
      </c>
    </row>
    <row r="7366" spans="2:3" x14ac:dyDescent="0.75">
      <c r="B7366" s="250">
        <v>7303</v>
      </c>
      <c r="C7366" s="249">
        <v>131.69230589111828</v>
      </c>
    </row>
    <row r="7367" spans="2:3" x14ac:dyDescent="0.75">
      <c r="B7367" s="250">
        <v>7304</v>
      </c>
      <c r="C7367" s="249">
        <v>110.98546596807748</v>
      </c>
    </row>
    <row r="7368" spans="2:3" x14ac:dyDescent="0.75">
      <c r="B7368" s="250">
        <v>7305</v>
      </c>
      <c r="C7368" s="249">
        <v>107.54051513942987</v>
      </c>
    </row>
    <row r="7369" spans="2:3" x14ac:dyDescent="0.75">
      <c r="B7369" s="250">
        <v>7306</v>
      </c>
      <c r="C7369" s="249">
        <v>165.93432499084793</v>
      </c>
    </row>
    <row r="7370" spans="2:3" x14ac:dyDescent="0.75">
      <c r="B7370" s="250">
        <v>7307</v>
      </c>
      <c r="C7370" s="249">
        <v>170.77453246425844</v>
      </c>
    </row>
    <row r="7371" spans="2:3" x14ac:dyDescent="0.75">
      <c r="B7371" s="250">
        <v>7308</v>
      </c>
      <c r="C7371" s="249">
        <v>132.91668502474113</v>
      </c>
    </row>
    <row r="7372" spans="2:3" x14ac:dyDescent="0.75">
      <c r="B7372" s="250">
        <v>7309</v>
      </c>
      <c r="C7372" s="249">
        <v>138.05043153752086</v>
      </c>
    </row>
    <row r="7373" spans="2:3" x14ac:dyDescent="0.75">
      <c r="B7373" s="250">
        <v>7310</v>
      </c>
      <c r="C7373" s="249">
        <v>61.820329284889354</v>
      </c>
    </row>
    <row r="7374" spans="2:3" x14ac:dyDescent="0.75">
      <c r="B7374" s="250">
        <v>7311</v>
      </c>
      <c r="C7374" s="249">
        <v>138.11020766119398</v>
      </c>
    </row>
    <row r="7375" spans="2:3" x14ac:dyDescent="0.75">
      <c r="B7375" s="250">
        <v>7312</v>
      </c>
      <c r="C7375" s="249">
        <v>187.06158089899716</v>
      </c>
    </row>
    <row r="7376" spans="2:3" x14ac:dyDescent="0.75">
      <c r="B7376" s="250">
        <v>7313</v>
      </c>
      <c r="C7376" s="249">
        <v>112.51822527120883</v>
      </c>
    </row>
    <row r="7377" spans="2:3" x14ac:dyDescent="0.75">
      <c r="B7377" s="250">
        <v>7314</v>
      </c>
      <c r="C7377" s="249">
        <v>98.733895706151429</v>
      </c>
    </row>
    <row r="7378" spans="2:3" x14ac:dyDescent="0.75">
      <c r="B7378" s="250">
        <v>7315</v>
      </c>
      <c r="C7378" s="249">
        <v>144.52592785612262</v>
      </c>
    </row>
    <row r="7379" spans="2:3" x14ac:dyDescent="0.75">
      <c r="B7379" s="250">
        <v>7316</v>
      </c>
      <c r="C7379" s="249">
        <v>114.13819532421334</v>
      </c>
    </row>
    <row r="7380" spans="2:3" x14ac:dyDescent="0.75">
      <c r="B7380" s="250">
        <v>7317</v>
      </c>
      <c r="C7380" s="249">
        <v>120.3356671237385</v>
      </c>
    </row>
    <row r="7381" spans="2:3" x14ac:dyDescent="0.75">
      <c r="B7381" s="250">
        <v>7318</v>
      </c>
      <c r="C7381" s="249">
        <v>148.0192175628741</v>
      </c>
    </row>
    <row r="7382" spans="2:3" x14ac:dyDescent="0.75">
      <c r="B7382" s="250">
        <v>7319</v>
      </c>
      <c r="C7382" s="249">
        <v>134.70797515742345</v>
      </c>
    </row>
    <row r="7383" spans="2:3" x14ac:dyDescent="0.75">
      <c r="B7383" s="250">
        <v>7320</v>
      </c>
      <c r="C7383" s="249">
        <v>72.642617068711672</v>
      </c>
    </row>
    <row r="7384" spans="2:3" x14ac:dyDescent="0.75">
      <c r="B7384" s="250">
        <v>7321</v>
      </c>
      <c r="C7384" s="249">
        <v>109.06774996403453</v>
      </c>
    </row>
    <row r="7385" spans="2:3" x14ac:dyDescent="0.75">
      <c r="B7385" s="250">
        <v>7322</v>
      </c>
      <c r="C7385" s="249">
        <v>189.52863621572573</v>
      </c>
    </row>
    <row r="7386" spans="2:3" x14ac:dyDescent="0.75">
      <c r="B7386" s="250">
        <v>7323</v>
      </c>
      <c r="C7386" s="249">
        <v>181.65028816565655</v>
      </c>
    </row>
    <row r="7387" spans="2:3" x14ac:dyDescent="0.75">
      <c r="B7387" s="250">
        <v>7324</v>
      </c>
      <c r="C7387" s="249">
        <v>146.84403972499808</v>
      </c>
    </row>
    <row r="7388" spans="2:3" x14ac:dyDescent="0.75">
      <c r="B7388" s="250">
        <v>7325</v>
      </c>
      <c r="C7388" s="249">
        <v>127.18797020067412</v>
      </c>
    </row>
    <row r="7389" spans="2:3" x14ac:dyDescent="0.75">
      <c r="B7389" s="250">
        <v>7326</v>
      </c>
      <c r="C7389" s="249">
        <v>130.09771258017489</v>
      </c>
    </row>
    <row r="7390" spans="2:3" x14ac:dyDescent="0.75">
      <c r="B7390" s="250">
        <v>7327</v>
      </c>
      <c r="C7390" s="249">
        <v>152.47776145451968</v>
      </c>
    </row>
    <row r="7391" spans="2:3" x14ac:dyDescent="0.75">
      <c r="B7391" s="250">
        <v>7328</v>
      </c>
      <c r="C7391" s="249">
        <v>128.78476601541649</v>
      </c>
    </row>
    <row r="7392" spans="2:3" x14ac:dyDescent="0.75">
      <c r="B7392" s="250">
        <v>7329</v>
      </c>
      <c r="C7392" s="249">
        <v>132.82286693245956</v>
      </c>
    </row>
    <row r="7393" spans="2:3" x14ac:dyDescent="0.75">
      <c r="B7393" s="250">
        <v>7330</v>
      </c>
      <c r="C7393" s="249">
        <v>122.17445399182976</v>
      </c>
    </row>
    <row r="7394" spans="2:3" x14ac:dyDescent="0.75">
      <c r="B7394" s="250">
        <v>7331</v>
      </c>
      <c r="C7394" s="249">
        <v>165.46153946258249</v>
      </c>
    </row>
    <row r="7395" spans="2:3" x14ac:dyDescent="0.75">
      <c r="B7395" s="250">
        <v>7332</v>
      </c>
      <c r="C7395" s="249">
        <v>120.81803411123903</v>
      </c>
    </row>
    <row r="7396" spans="2:3" x14ac:dyDescent="0.75">
      <c r="B7396" s="250">
        <v>7333</v>
      </c>
      <c r="C7396" s="249">
        <v>123.22671681528064</v>
      </c>
    </row>
    <row r="7397" spans="2:3" x14ac:dyDescent="0.75">
      <c r="B7397" s="250">
        <v>7334</v>
      </c>
      <c r="C7397" s="249">
        <v>124.5182005952</v>
      </c>
    </row>
    <row r="7398" spans="2:3" x14ac:dyDescent="0.75">
      <c r="B7398" s="250">
        <v>7335</v>
      </c>
      <c r="C7398" s="249">
        <v>152.1864755268823</v>
      </c>
    </row>
    <row r="7399" spans="2:3" x14ac:dyDescent="0.75">
      <c r="B7399" s="250">
        <v>7336</v>
      </c>
      <c r="C7399" s="249">
        <v>78.672492577192884</v>
      </c>
    </row>
    <row r="7400" spans="2:3" x14ac:dyDescent="0.75">
      <c r="B7400" s="250">
        <v>7337</v>
      </c>
      <c r="C7400" s="249">
        <v>187.8763481484327</v>
      </c>
    </row>
    <row r="7401" spans="2:3" x14ac:dyDescent="0.75">
      <c r="B7401" s="250">
        <v>7338</v>
      </c>
      <c r="C7401" s="249">
        <v>122.3998049160885</v>
      </c>
    </row>
    <row r="7402" spans="2:3" x14ac:dyDescent="0.75">
      <c r="B7402" s="250">
        <v>7339</v>
      </c>
      <c r="C7402" s="249">
        <v>91.447740389196269</v>
      </c>
    </row>
    <row r="7403" spans="2:3" x14ac:dyDescent="0.75">
      <c r="B7403" s="250">
        <v>7340</v>
      </c>
      <c r="C7403" s="249">
        <v>141.10264455858012</v>
      </c>
    </row>
    <row r="7404" spans="2:3" x14ac:dyDescent="0.75">
      <c r="B7404" s="250">
        <v>7341</v>
      </c>
      <c r="C7404" s="249">
        <v>159.54561573312884</v>
      </c>
    </row>
    <row r="7405" spans="2:3" x14ac:dyDescent="0.75">
      <c r="B7405" s="250">
        <v>7342</v>
      </c>
      <c r="C7405" s="249">
        <v>70.048251157828076</v>
      </c>
    </row>
    <row r="7406" spans="2:3" x14ac:dyDescent="0.75">
      <c r="B7406" s="250">
        <v>7343</v>
      </c>
      <c r="C7406" s="249">
        <v>109.11856142175805</v>
      </c>
    </row>
    <row r="7407" spans="2:3" x14ac:dyDescent="0.75">
      <c r="B7407" s="250">
        <v>7344</v>
      </c>
      <c r="C7407" s="249">
        <v>85.064468199685308</v>
      </c>
    </row>
    <row r="7408" spans="2:3" x14ac:dyDescent="0.75">
      <c r="B7408" s="250">
        <v>7345</v>
      </c>
      <c r="C7408" s="249">
        <v>143.9342543135418</v>
      </c>
    </row>
    <row r="7409" spans="2:3" x14ac:dyDescent="0.75">
      <c r="B7409" s="250">
        <v>7346</v>
      </c>
      <c r="C7409" s="249">
        <v>99.714215874570684</v>
      </c>
    </row>
    <row r="7410" spans="2:3" x14ac:dyDescent="0.75">
      <c r="B7410" s="250">
        <v>7347</v>
      </c>
      <c r="C7410" s="249">
        <v>56.091671119340063</v>
      </c>
    </row>
    <row r="7411" spans="2:3" x14ac:dyDescent="0.75">
      <c r="B7411" s="250">
        <v>7348</v>
      </c>
      <c r="C7411" s="249">
        <v>95.931545649797073</v>
      </c>
    </row>
    <row r="7412" spans="2:3" x14ac:dyDescent="0.75">
      <c r="B7412" s="250">
        <v>7349</v>
      </c>
      <c r="C7412" s="249">
        <v>116.96157772433685</v>
      </c>
    </row>
    <row r="7413" spans="2:3" x14ac:dyDescent="0.75">
      <c r="B7413" s="250">
        <v>7350</v>
      </c>
      <c r="C7413" s="249">
        <v>161.87521684253667</v>
      </c>
    </row>
    <row r="7414" spans="2:3" x14ac:dyDescent="0.75">
      <c r="B7414" s="250">
        <v>7351</v>
      </c>
      <c r="C7414" s="249">
        <v>94.856413285250184</v>
      </c>
    </row>
    <row r="7415" spans="2:3" x14ac:dyDescent="0.75">
      <c r="B7415" s="250">
        <v>7352</v>
      </c>
      <c r="C7415" s="249">
        <v>103.95851773883544</v>
      </c>
    </row>
    <row r="7416" spans="2:3" x14ac:dyDescent="0.75">
      <c r="B7416" s="250">
        <v>7353</v>
      </c>
      <c r="C7416" s="249">
        <v>104.49464129407184</v>
      </c>
    </row>
    <row r="7417" spans="2:3" x14ac:dyDescent="0.75">
      <c r="B7417" s="250">
        <v>7354</v>
      </c>
      <c r="C7417" s="249">
        <v>139.24961927967345</v>
      </c>
    </row>
    <row r="7418" spans="2:3" x14ac:dyDescent="0.75">
      <c r="B7418" s="250">
        <v>7355</v>
      </c>
      <c r="C7418" s="249">
        <v>126.36911234042789</v>
      </c>
    </row>
    <row r="7419" spans="2:3" x14ac:dyDescent="0.75">
      <c r="B7419" s="250">
        <v>7356</v>
      </c>
      <c r="C7419" s="249">
        <v>129.29696114405641</v>
      </c>
    </row>
    <row r="7420" spans="2:3" x14ac:dyDescent="0.75">
      <c r="B7420" s="250">
        <v>7357</v>
      </c>
      <c r="C7420" s="249">
        <v>102.58306008336454</v>
      </c>
    </row>
    <row r="7421" spans="2:3" x14ac:dyDescent="0.75">
      <c r="B7421" s="250">
        <v>7358</v>
      </c>
      <c r="C7421" s="249">
        <v>112.37074627488498</v>
      </c>
    </row>
    <row r="7422" spans="2:3" x14ac:dyDescent="0.75">
      <c r="B7422" s="250">
        <v>7359</v>
      </c>
      <c r="C7422" s="249">
        <v>133.45448178613583</v>
      </c>
    </row>
    <row r="7423" spans="2:3" x14ac:dyDescent="0.75">
      <c r="B7423" s="250">
        <v>7360</v>
      </c>
      <c r="C7423" s="249">
        <v>117.60590555912185</v>
      </c>
    </row>
    <row r="7424" spans="2:3" x14ac:dyDescent="0.75">
      <c r="B7424" s="250">
        <v>7361</v>
      </c>
      <c r="C7424" s="249">
        <v>163.26860838949281</v>
      </c>
    </row>
    <row r="7425" spans="2:3" x14ac:dyDescent="0.75">
      <c r="B7425" s="250">
        <v>7362</v>
      </c>
      <c r="C7425" s="249">
        <v>77.871807894893522</v>
      </c>
    </row>
    <row r="7426" spans="2:3" x14ac:dyDescent="0.75">
      <c r="B7426" s="250">
        <v>7363</v>
      </c>
      <c r="C7426" s="249">
        <v>143.01658537755344</v>
      </c>
    </row>
    <row r="7427" spans="2:3" x14ac:dyDescent="0.75">
      <c r="B7427" s="250">
        <v>7364</v>
      </c>
      <c r="C7427" s="249">
        <v>103.08103383741428</v>
      </c>
    </row>
    <row r="7428" spans="2:3" x14ac:dyDescent="0.75">
      <c r="B7428" s="250">
        <v>7365</v>
      </c>
      <c r="C7428" s="249">
        <v>92.759874180501356</v>
      </c>
    </row>
    <row r="7429" spans="2:3" x14ac:dyDescent="0.75">
      <c r="B7429" s="250">
        <v>7366</v>
      </c>
      <c r="C7429" s="249">
        <v>141.64901829726597</v>
      </c>
    </row>
    <row r="7430" spans="2:3" x14ac:dyDescent="0.75">
      <c r="B7430" s="250">
        <v>7367</v>
      </c>
      <c r="C7430" s="249">
        <v>116.01655673322148</v>
      </c>
    </row>
    <row r="7431" spans="2:3" x14ac:dyDescent="0.75">
      <c r="B7431" s="250">
        <v>7368</v>
      </c>
      <c r="C7431" s="249">
        <v>118.06089511045103</v>
      </c>
    </row>
    <row r="7432" spans="2:3" x14ac:dyDescent="0.75">
      <c r="B7432" s="250">
        <v>7369</v>
      </c>
      <c r="C7432" s="249">
        <v>157.09606494434149</v>
      </c>
    </row>
    <row r="7433" spans="2:3" x14ac:dyDescent="0.75">
      <c r="B7433" s="250">
        <v>7370</v>
      </c>
      <c r="C7433" s="249">
        <v>127.19270677654279</v>
      </c>
    </row>
    <row r="7434" spans="2:3" x14ac:dyDescent="0.75">
      <c r="B7434" s="250">
        <v>7371</v>
      </c>
      <c r="C7434" s="249">
        <v>135.91269572506533</v>
      </c>
    </row>
    <row r="7435" spans="2:3" x14ac:dyDescent="0.75">
      <c r="B7435" s="250">
        <v>7372</v>
      </c>
      <c r="C7435" s="249">
        <v>137.02229968677619</v>
      </c>
    </row>
    <row r="7436" spans="2:3" x14ac:dyDescent="0.75">
      <c r="B7436" s="250">
        <v>7373</v>
      </c>
      <c r="C7436" s="249">
        <v>133.67892767807433</v>
      </c>
    </row>
    <row r="7437" spans="2:3" x14ac:dyDescent="0.75">
      <c r="B7437" s="250">
        <v>7374</v>
      </c>
      <c r="C7437" s="249">
        <v>130.1844381469875</v>
      </c>
    </row>
    <row r="7438" spans="2:3" x14ac:dyDescent="0.75">
      <c r="B7438" s="250">
        <v>7375</v>
      </c>
      <c r="C7438" s="249">
        <v>142.7271196593253</v>
      </c>
    </row>
    <row r="7439" spans="2:3" x14ac:dyDescent="0.75">
      <c r="B7439" s="250">
        <v>7376</v>
      </c>
      <c r="C7439" s="249">
        <v>118.76874232872788</v>
      </c>
    </row>
    <row r="7440" spans="2:3" x14ac:dyDescent="0.75">
      <c r="B7440" s="250">
        <v>7377</v>
      </c>
      <c r="C7440" s="249">
        <v>111.2555750498092</v>
      </c>
    </row>
    <row r="7441" spans="2:3" x14ac:dyDescent="0.75">
      <c r="B7441" s="250">
        <v>7378</v>
      </c>
      <c r="C7441" s="249">
        <v>114.61832130532918</v>
      </c>
    </row>
    <row r="7442" spans="2:3" x14ac:dyDescent="0.75">
      <c r="B7442" s="250">
        <v>7379</v>
      </c>
      <c r="C7442" s="249">
        <v>123.03064757459802</v>
      </c>
    </row>
    <row r="7443" spans="2:3" x14ac:dyDescent="0.75">
      <c r="B7443" s="250">
        <v>7380</v>
      </c>
      <c r="C7443" s="249">
        <v>84.015790446527362</v>
      </c>
    </row>
    <row r="7444" spans="2:3" x14ac:dyDescent="0.75">
      <c r="B7444" s="250">
        <v>7381</v>
      </c>
      <c r="C7444" s="249">
        <v>116.23241990806424</v>
      </c>
    </row>
    <row r="7445" spans="2:3" x14ac:dyDescent="0.75">
      <c r="B7445" s="250">
        <v>7382</v>
      </c>
      <c r="C7445" s="249">
        <v>113.25994569121028</v>
      </c>
    </row>
    <row r="7446" spans="2:3" x14ac:dyDescent="0.75">
      <c r="B7446" s="250">
        <v>7383</v>
      </c>
      <c r="C7446" s="249">
        <v>132.76331664668271</v>
      </c>
    </row>
    <row r="7447" spans="2:3" x14ac:dyDescent="0.75">
      <c r="B7447" s="250">
        <v>7384</v>
      </c>
      <c r="C7447" s="249">
        <v>121.15278762861576</v>
      </c>
    </row>
    <row r="7448" spans="2:3" x14ac:dyDescent="0.75">
      <c r="B7448" s="250">
        <v>7385</v>
      </c>
      <c r="C7448" s="249">
        <v>160.75005562573517</v>
      </c>
    </row>
    <row r="7449" spans="2:3" x14ac:dyDescent="0.75">
      <c r="B7449" s="250">
        <v>7386</v>
      </c>
      <c r="C7449" s="249">
        <v>116.28742075098272</v>
      </c>
    </row>
    <row r="7450" spans="2:3" x14ac:dyDescent="0.75">
      <c r="B7450" s="250">
        <v>7387</v>
      </c>
      <c r="C7450" s="249">
        <v>98.375698400651743</v>
      </c>
    </row>
    <row r="7451" spans="2:3" x14ac:dyDescent="0.75">
      <c r="B7451" s="250">
        <v>7388</v>
      </c>
      <c r="C7451" s="249">
        <v>122.64232555064712</v>
      </c>
    </row>
    <row r="7452" spans="2:3" x14ac:dyDescent="0.75">
      <c r="B7452" s="250">
        <v>7389</v>
      </c>
      <c r="C7452" s="249">
        <v>74.929800161392663</v>
      </c>
    </row>
    <row r="7453" spans="2:3" x14ac:dyDescent="0.75">
      <c r="B7453" s="250">
        <v>7390</v>
      </c>
      <c r="C7453" s="249">
        <v>145.83864609643018</v>
      </c>
    </row>
    <row r="7454" spans="2:3" x14ac:dyDescent="0.75">
      <c r="B7454" s="250">
        <v>7391</v>
      </c>
      <c r="C7454" s="249">
        <v>130.15164115932035</v>
      </c>
    </row>
    <row r="7455" spans="2:3" x14ac:dyDescent="0.75">
      <c r="B7455" s="250">
        <v>7392</v>
      </c>
      <c r="C7455" s="249">
        <v>81.540288410506037</v>
      </c>
    </row>
    <row r="7456" spans="2:3" x14ac:dyDescent="0.75">
      <c r="B7456" s="250">
        <v>7393</v>
      </c>
      <c r="C7456" s="249">
        <v>129.94815229171968</v>
      </c>
    </row>
    <row r="7457" spans="2:3" x14ac:dyDescent="0.75">
      <c r="B7457" s="250">
        <v>7394</v>
      </c>
      <c r="C7457" s="249">
        <v>82.434934478725509</v>
      </c>
    </row>
    <row r="7458" spans="2:3" x14ac:dyDescent="0.75">
      <c r="B7458" s="250">
        <v>7395</v>
      </c>
      <c r="C7458" s="249">
        <v>150.16520647044021</v>
      </c>
    </row>
    <row r="7459" spans="2:3" x14ac:dyDescent="0.75">
      <c r="B7459" s="250">
        <v>7396</v>
      </c>
      <c r="C7459" s="249">
        <v>117.27854081062749</v>
      </c>
    </row>
    <row r="7460" spans="2:3" x14ac:dyDescent="0.75">
      <c r="B7460" s="250">
        <v>7397</v>
      </c>
      <c r="C7460" s="249">
        <v>138.7055073535426</v>
      </c>
    </row>
    <row r="7461" spans="2:3" x14ac:dyDescent="0.75">
      <c r="B7461" s="250">
        <v>7398</v>
      </c>
      <c r="C7461" s="249">
        <v>121.2452181378694</v>
      </c>
    </row>
    <row r="7462" spans="2:3" x14ac:dyDescent="0.75">
      <c r="B7462" s="250">
        <v>7399</v>
      </c>
      <c r="C7462" s="249">
        <v>149.08001796466462</v>
      </c>
    </row>
    <row r="7463" spans="2:3" x14ac:dyDescent="0.75">
      <c r="B7463" s="250">
        <v>7400</v>
      </c>
      <c r="C7463" s="249">
        <v>133.52937977767354</v>
      </c>
    </row>
    <row r="7464" spans="2:3" x14ac:dyDescent="0.75">
      <c r="B7464" s="250">
        <v>7401</v>
      </c>
      <c r="C7464" s="249">
        <v>105.29672445933264</v>
      </c>
    </row>
    <row r="7465" spans="2:3" x14ac:dyDescent="0.75">
      <c r="B7465" s="250">
        <v>7402</v>
      </c>
      <c r="C7465" s="249">
        <v>126.59211542128503</v>
      </c>
    </row>
    <row r="7466" spans="2:3" x14ac:dyDescent="0.75">
      <c r="B7466" s="250">
        <v>7403</v>
      </c>
      <c r="C7466" s="249">
        <v>139.23565404139521</v>
      </c>
    </row>
    <row r="7467" spans="2:3" x14ac:dyDescent="0.75">
      <c r="B7467" s="250">
        <v>7404</v>
      </c>
      <c r="C7467" s="249">
        <v>96.504516439327389</v>
      </c>
    </row>
    <row r="7468" spans="2:3" x14ac:dyDescent="0.75">
      <c r="B7468" s="250">
        <v>7405</v>
      </c>
      <c r="C7468" s="249">
        <v>134.83307932926039</v>
      </c>
    </row>
    <row r="7469" spans="2:3" x14ac:dyDescent="0.75">
      <c r="B7469" s="250">
        <v>7406</v>
      </c>
      <c r="C7469" s="249">
        <v>128.86414844855256</v>
      </c>
    </row>
    <row r="7470" spans="2:3" x14ac:dyDescent="0.75">
      <c r="B7470" s="250">
        <v>7407</v>
      </c>
      <c r="C7470" s="249">
        <v>145.78166836159508</v>
      </c>
    </row>
    <row r="7471" spans="2:3" x14ac:dyDescent="0.75">
      <c r="B7471" s="250">
        <v>7408</v>
      </c>
      <c r="C7471" s="249">
        <v>112.24096310424898</v>
      </c>
    </row>
    <row r="7472" spans="2:3" x14ac:dyDescent="0.75">
      <c r="B7472" s="250">
        <v>7409</v>
      </c>
      <c r="C7472" s="249">
        <v>137.97488316861376</v>
      </c>
    </row>
    <row r="7473" spans="2:3" x14ac:dyDescent="0.75">
      <c r="B7473" s="250">
        <v>7410</v>
      </c>
      <c r="C7473" s="249">
        <v>122.70949180621615</v>
      </c>
    </row>
    <row r="7474" spans="2:3" x14ac:dyDescent="0.75">
      <c r="B7474" s="250">
        <v>7411</v>
      </c>
      <c r="C7474" s="249">
        <v>153.53414325310746</v>
      </c>
    </row>
    <row r="7475" spans="2:3" x14ac:dyDescent="0.75">
      <c r="B7475" s="250">
        <v>7412</v>
      </c>
      <c r="C7475" s="249">
        <v>137.18010465895327</v>
      </c>
    </row>
    <row r="7476" spans="2:3" x14ac:dyDescent="0.75">
      <c r="B7476" s="250">
        <v>7413</v>
      </c>
      <c r="C7476" s="249">
        <v>148.31385170239599</v>
      </c>
    </row>
    <row r="7477" spans="2:3" x14ac:dyDescent="0.75">
      <c r="B7477" s="250">
        <v>7414</v>
      </c>
      <c r="C7477" s="249">
        <v>117.5823356570487</v>
      </c>
    </row>
    <row r="7478" spans="2:3" x14ac:dyDescent="0.75">
      <c r="B7478" s="250">
        <v>7415</v>
      </c>
      <c r="C7478" s="249">
        <v>110.15504909627556</v>
      </c>
    </row>
    <row r="7479" spans="2:3" x14ac:dyDescent="0.75">
      <c r="B7479" s="250">
        <v>7416</v>
      </c>
      <c r="C7479" s="249">
        <v>119.78030154559664</v>
      </c>
    </row>
    <row r="7480" spans="2:3" x14ac:dyDescent="0.75">
      <c r="B7480" s="250">
        <v>7417</v>
      </c>
      <c r="C7480" s="249">
        <v>140.34958680133278</v>
      </c>
    </row>
    <row r="7481" spans="2:3" x14ac:dyDescent="0.75">
      <c r="B7481" s="250">
        <v>7418</v>
      </c>
      <c r="C7481" s="249">
        <v>88.877535973288886</v>
      </c>
    </row>
    <row r="7482" spans="2:3" x14ac:dyDescent="0.75">
      <c r="B7482" s="250">
        <v>7419</v>
      </c>
      <c r="C7482" s="249">
        <v>106.68094673261578</v>
      </c>
    </row>
    <row r="7483" spans="2:3" x14ac:dyDescent="0.75">
      <c r="B7483" s="250">
        <v>7420</v>
      </c>
      <c r="C7483" s="249">
        <v>78.843030762021982</v>
      </c>
    </row>
    <row r="7484" spans="2:3" x14ac:dyDescent="0.75">
      <c r="B7484" s="250">
        <v>7421</v>
      </c>
      <c r="C7484" s="249">
        <v>77.312685723536859</v>
      </c>
    </row>
    <row r="7485" spans="2:3" x14ac:dyDescent="0.75">
      <c r="B7485" s="250">
        <v>7422</v>
      </c>
      <c r="C7485" s="249">
        <v>131.49199006717203</v>
      </c>
    </row>
    <row r="7486" spans="2:3" x14ac:dyDescent="0.75">
      <c r="B7486" s="250">
        <v>7423</v>
      </c>
      <c r="C7486" s="249">
        <v>149.68976644812602</v>
      </c>
    </row>
    <row r="7487" spans="2:3" x14ac:dyDescent="0.75">
      <c r="B7487" s="250">
        <v>7424</v>
      </c>
      <c r="C7487" s="249">
        <v>85.818883803407346</v>
      </c>
    </row>
    <row r="7488" spans="2:3" x14ac:dyDescent="0.75">
      <c r="B7488" s="250">
        <v>7425</v>
      </c>
      <c r="C7488" s="249">
        <v>84.745767320273458</v>
      </c>
    </row>
    <row r="7489" spans="2:3" x14ac:dyDescent="0.75">
      <c r="B7489" s="250">
        <v>7426</v>
      </c>
      <c r="C7489" s="249">
        <v>95.348701896983272</v>
      </c>
    </row>
    <row r="7490" spans="2:3" x14ac:dyDescent="0.75">
      <c r="B7490" s="250">
        <v>7427</v>
      </c>
      <c r="C7490" s="249">
        <v>113.40587283339799</v>
      </c>
    </row>
    <row r="7491" spans="2:3" x14ac:dyDescent="0.75">
      <c r="B7491" s="250">
        <v>7428</v>
      </c>
      <c r="C7491" s="249">
        <v>146.90210169585552</v>
      </c>
    </row>
    <row r="7492" spans="2:3" x14ac:dyDescent="0.75">
      <c r="B7492" s="250">
        <v>7429</v>
      </c>
      <c r="C7492" s="249">
        <v>123.40000508091555</v>
      </c>
    </row>
    <row r="7493" spans="2:3" x14ac:dyDescent="0.75">
      <c r="B7493" s="250">
        <v>7430</v>
      </c>
      <c r="C7493" s="249">
        <v>142.93664611414317</v>
      </c>
    </row>
    <row r="7494" spans="2:3" x14ac:dyDescent="0.75">
      <c r="B7494" s="250">
        <v>7431</v>
      </c>
      <c r="C7494" s="249">
        <v>128.69468477288129</v>
      </c>
    </row>
    <row r="7495" spans="2:3" x14ac:dyDescent="0.75">
      <c r="B7495" s="250">
        <v>7432</v>
      </c>
      <c r="C7495" s="249">
        <v>126.0502730670129</v>
      </c>
    </row>
    <row r="7496" spans="2:3" x14ac:dyDescent="0.75">
      <c r="B7496" s="250">
        <v>7433</v>
      </c>
      <c r="C7496" s="249">
        <v>123.72484384814132</v>
      </c>
    </row>
    <row r="7497" spans="2:3" x14ac:dyDescent="0.75">
      <c r="B7497" s="250">
        <v>7434</v>
      </c>
      <c r="C7497" s="249">
        <v>108.37413424033339</v>
      </c>
    </row>
    <row r="7498" spans="2:3" x14ac:dyDescent="0.75">
      <c r="B7498" s="250">
        <v>7435</v>
      </c>
      <c r="C7498" s="249">
        <v>128.54343127428859</v>
      </c>
    </row>
    <row r="7499" spans="2:3" x14ac:dyDescent="0.75">
      <c r="B7499" s="250">
        <v>7436</v>
      </c>
      <c r="C7499" s="249">
        <v>111.98662272428911</v>
      </c>
    </row>
    <row r="7500" spans="2:3" x14ac:dyDescent="0.75">
      <c r="B7500" s="250">
        <v>7437</v>
      </c>
      <c r="C7500" s="249">
        <v>138.07278801870683</v>
      </c>
    </row>
    <row r="7501" spans="2:3" x14ac:dyDescent="0.75">
      <c r="B7501" s="250">
        <v>7438</v>
      </c>
      <c r="C7501" s="249">
        <v>114.9999386851664</v>
      </c>
    </row>
    <row r="7502" spans="2:3" x14ac:dyDescent="0.75">
      <c r="B7502" s="250">
        <v>7439</v>
      </c>
      <c r="C7502" s="249">
        <v>127.96663054006183</v>
      </c>
    </row>
    <row r="7503" spans="2:3" x14ac:dyDescent="0.75">
      <c r="B7503" s="250">
        <v>7440</v>
      </c>
      <c r="C7503" s="249">
        <v>114.89688618626738</v>
      </c>
    </row>
    <row r="7504" spans="2:3" x14ac:dyDescent="0.75">
      <c r="B7504" s="250">
        <v>7441</v>
      </c>
      <c r="C7504" s="249">
        <v>96.782775875834176</v>
      </c>
    </row>
    <row r="7505" spans="2:3" x14ac:dyDescent="0.75">
      <c r="B7505" s="250">
        <v>7442</v>
      </c>
      <c r="C7505" s="249">
        <v>73.044095507276467</v>
      </c>
    </row>
    <row r="7506" spans="2:3" x14ac:dyDescent="0.75">
      <c r="B7506" s="250">
        <v>7443</v>
      </c>
      <c r="C7506" s="249">
        <v>125.76679186941136</v>
      </c>
    </row>
    <row r="7507" spans="2:3" x14ac:dyDescent="0.75">
      <c r="B7507" s="250">
        <v>7444</v>
      </c>
      <c r="C7507" s="249">
        <v>121.00043365418618</v>
      </c>
    </row>
    <row r="7508" spans="2:3" x14ac:dyDescent="0.75">
      <c r="B7508" s="250">
        <v>7445</v>
      </c>
      <c r="C7508" s="249">
        <v>155.93441546851074</v>
      </c>
    </row>
    <row r="7509" spans="2:3" x14ac:dyDescent="0.75">
      <c r="B7509" s="250">
        <v>7446</v>
      </c>
      <c r="C7509" s="249">
        <v>147.9776193582826</v>
      </c>
    </row>
    <row r="7510" spans="2:3" x14ac:dyDescent="0.75">
      <c r="B7510" s="250">
        <v>7447</v>
      </c>
      <c r="C7510" s="249">
        <v>116.28330606230313</v>
      </c>
    </row>
    <row r="7511" spans="2:3" x14ac:dyDescent="0.75">
      <c r="B7511" s="250">
        <v>7448</v>
      </c>
      <c r="C7511" s="249">
        <v>117.20265225584136</v>
      </c>
    </row>
    <row r="7512" spans="2:3" x14ac:dyDescent="0.75">
      <c r="B7512" s="250">
        <v>7449</v>
      </c>
      <c r="C7512" s="249">
        <v>130.23692890021508</v>
      </c>
    </row>
    <row r="7513" spans="2:3" x14ac:dyDescent="0.75">
      <c r="B7513" s="250">
        <v>7450</v>
      </c>
      <c r="C7513" s="249">
        <v>135.95622236598874</v>
      </c>
    </row>
    <row r="7514" spans="2:3" x14ac:dyDescent="0.75">
      <c r="B7514" s="250">
        <v>7451</v>
      </c>
      <c r="C7514" s="249">
        <v>139.18337193752984</v>
      </c>
    </row>
    <row r="7515" spans="2:3" x14ac:dyDescent="0.75">
      <c r="B7515" s="250">
        <v>7452</v>
      </c>
      <c r="C7515" s="249">
        <v>152.0442534798741</v>
      </c>
    </row>
    <row r="7516" spans="2:3" x14ac:dyDescent="0.75">
      <c r="B7516" s="250">
        <v>7453</v>
      </c>
      <c r="C7516" s="249">
        <v>119.39869482196306</v>
      </c>
    </row>
    <row r="7517" spans="2:3" x14ac:dyDescent="0.75">
      <c r="B7517" s="250">
        <v>7454</v>
      </c>
      <c r="C7517" s="249">
        <v>112.85728590644734</v>
      </c>
    </row>
    <row r="7518" spans="2:3" x14ac:dyDescent="0.75">
      <c r="B7518" s="250">
        <v>7455</v>
      </c>
      <c r="C7518" s="249">
        <v>118.08921441292129</v>
      </c>
    </row>
    <row r="7519" spans="2:3" x14ac:dyDescent="0.75">
      <c r="B7519" s="250">
        <v>7456</v>
      </c>
      <c r="C7519" s="249">
        <v>142.28650748961348</v>
      </c>
    </row>
    <row r="7520" spans="2:3" x14ac:dyDescent="0.75">
      <c r="B7520" s="250">
        <v>7457</v>
      </c>
      <c r="C7520" s="249">
        <v>113.92172868786707</v>
      </c>
    </row>
    <row r="7521" spans="2:3" x14ac:dyDescent="0.75">
      <c r="B7521" s="250">
        <v>7458</v>
      </c>
      <c r="C7521" s="249">
        <v>160.25699617204194</v>
      </c>
    </row>
    <row r="7522" spans="2:3" x14ac:dyDescent="0.75">
      <c r="B7522" s="250">
        <v>7459</v>
      </c>
      <c r="C7522" s="249">
        <v>131.94138239982189</v>
      </c>
    </row>
    <row r="7523" spans="2:3" x14ac:dyDescent="0.75">
      <c r="B7523" s="250">
        <v>7460</v>
      </c>
      <c r="C7523" s="249">
        <v>136.13734144802615</v>
      </c>
    </row>
    <row r="7524" spans="2:3" x14ac:dyDescent="0.75">
      <c r="B7524" s="250">
        <v>7461</v>
      </c>
      <c r="C7524" s="249">
        <v>95.118376379328851</v>
      </c>
    </row>
    <row r="7525" spans="2:3" x14ac:dyDescent="0.75">
      <c r="B7525" s="250">
        <v>7462</v>
      </c>
      <c r="C7525" s="249">
        <v>69.455801825033717</v>
      </c>
    </row>
    <row r="7526" spans="2:3" x14ac:dyDescent="0.75">
      <c r="B7526" s="250">
        <v>7463</v>
      </c>
      <c r="C7526" s="249">
        <v>74.468376107279084</v>
      </c>
    </row>
    <row r="7527" spans="2:3" x14ac:dyDescent="0.75">
      <c r="B7527" s="250">
        <v>7464</v>
      </c>
      <c r="C7527" s="249">
        <v>117.95984198783751</v>
      </c>
    </row>
    <row r="7528" spans="2:3" x14ac:dyDescent="0.75">
      <c r="B7528" s="250">
        <v>7465</v>
      </c>
      <c r="C7528" s="249">
        <v>128.38051487050419</v>
      </c>
    </row>
    <row r="7529" spans="2:3" x14ac:dyDescent="0.75">
      <c r="B7529" s="250">
        <v>7466</v>
      </c>
      <c r="C7529" s="249">
        <v>111.23312852683193</v>
      </c>
    </row>
    <row r="7530" spans="2:3" x14ac:dyDescent="0.75">
      <c r="B7530" s="250">
        <v>7467</v>
      </c>
      <c r="C7530" s="249">
        <v>119.04289209412971</v>
      </c>
    </row>
    <row r="7531" spans="2:3" x14ac:dyDescent="0.75">
      <c r="B7531" s="250">
        <v>7468</v>
      </c>
      <c r="C7531" s="249">
        <v>105.66696477192419</v>
      </c>
    </row>
    <row r="7532" spans="2:3" x14ac:dyDescent="0.75">
      <c r="B7532" s="250">
        <v>7469</v>
      </c>
      <c r="C7532" s="249">
        <v>88.317583151180628</v>
      </c>
    </row>
    <row r="7533" spans="2:3" x14ac:dyDescent="0.75">
      <c r="B7533" s="250">
        <v>7470</v>
      </c>
      <c r="C7533" s="249">
        <v>113.15214808870442</v>
      </c>
    </row>
    <row r="7534" spans="2:3" x14ac:dyDescent="0.75">
      <c r="B7534" s="250">
        <v>7471</v>
      </c>
      <c r="C7534" s="249">
        <v>116.92652351413247</v>
      </c>
    </row>
    <row r="7535" spans="2:3" x14ac:dyDescent="0.75">
      <c r="B7535" s="250">
        <v>7472</v>
      </c>
      <c r="C7535" s="249">
        <v>150.91156450708803</v>
      </c>
    </row>
    <row r="7536" spans="2:3" x14ac:dyDescent="0.75">
      <c r="B7536" s="250">
        <v>7473</v>
      </c>
      <c r="C7536" s="249">
        <v>126.34381474024876</v>
      </c>
    </row>
    <row r="7537" spans="2:3" x14ac:dyDescent="0.75">
      <c r="B7537" s="250">
        <v>7474</v>
      </c>
      <c r="C7537" s="249">
        <v>140.45744193912404</v>
      </c>
    </row>
    <row r="7538" spans="2:3" x14ac:dyDescent="0.75">
      <c r="B7538" s="250">
        <v>7475</v>
      </c>
      <c r="C7538" s="249">
        <v>129.73833782767986</v>
      </c>
    </row>
    <row r="7539" spans="2:3" x14ac:dyDescent="0.75">
      <c r="B7539" s="250">
        <v>7476</v>
      </c>
      <c r="C7539" s="249">
        <v>116.01260898584297</v>
      </c>
    </row>
    <row r="7540" spans="2:3" x14ac:dyDescent="0.75">
      <c r="B7540" s="250">
        <v>7477</v>
      </c>
      <c r="C7540" s="249">
        <v>107.33638274830517</v>
      </c>
    </row>
    <row r="7541" spans="2:3" x14ac:dyDescent="0.75">
      <c r="B7541" s="250">
        <v>7478</v>
      </c>
      <c r="C7541" s="249">
        <v>149.24004251830769</v>
      </c>
    </row>
    <row r="7542" spans="2:3" x14ac:dyDescent="0.75">
      <c r="B7542" s="250">
        <v>7479</v>
      </c>
      <c r="C7542" s="249">
        <v>137.94107861288089</v>
      </c>
    </row>
    <row r="7543" spans="2:3" x14ac:dyDescent="0.75">
      <c r="B7543" s="250">
        <v>7480</v>
      </c>
      <c r="C7543" s="249">
        <v>98.909897139449384</v>
      </c>
    </row>
    <row r="7544" spans="2:3" x14ac:dyDescent="0.75">
      <c r="B7544" s="250">
        <v>7481</v>
      </c>
      <c r="C7544" s="249">
        <v>131.54339048143987</v>
      </c>
    </row>
    <row r="7545" spans="2:3" x14ac:dyDescent="0.75">
      <c r="B7545" s="250">
        <v>7482</v>
      </c>
      <c r="C7545" s="249">
        <v>89.146825814667551</v>
      </c>
    </row>
    <row r="7546" spans="2:3" x14ac:dyDescent="0.75">
      <c r="B7546" s="250">
        <v>7483</v>
      </c>
      <c r="C7546" s="249">
        <v>150.62473990490548</v>
      </c>
    </row>
    <row r="7547" spans="2:3" x14ac:dyDescent="0.75">
      <c r="B7547" s="250">
        <v>7484</v>
      </c>
      <c r="C7547" s="249">
        <v>97.93583360379094</v>
      </c>
    </row>
    <row r="7548" spans="2:3" x14ac:dyDescent="0.75">
      <c r="B7548" s="250">
        <v>7485</v>
      </c>
      <c r="C7548" s="249">
        <v>157.93802199560133</v>
      </c>
    </row>
    <row r="7549" spans="2:3" x14ac:dyDescent="0.75">
      <c r="B7549" s="250">
        <v>7486</v>
      </c>
      <c r="C7549" s="249">
        <v>92.945091292498972</v>
      </c>
    </row>
    <row r="7550" spans="2:3" x14ac:dyDescent="0.75">
      <c r="B7550" s="250">
        <v>7487</v>
      </c>
      <c r="C7550" s="249">
        <v>110.83822357052522</v>
      </c>
    </row>
    <row r="7551" spans="2:3" x14ac:dyDescent="0.75">
      <c r="B7551" s="250">
        <v>7488</v>
      </c>
      <c r="C7551" s="249">
        <v>130.67128897388122</v>
      </c>
    </row>
    <row r="7552" spans="2:3" x14ac:dyDescent="0.75">
      <c r="B7552" s="250">
        <v>7489</v>
      </c>
      <c r="C7552" s="249">
        <v>154.6991525125166</v>
      </c>
    </row>
    <row r="7553" spans="2:3" x14ac:dyDescent="0.75">
      <c r="B7553" s="250">
        <v>7490</v>
      </c>
      <c r="C7553" s="249">
        <v>87.647563684723835</v>
      </c>
    </row>
    <row r="7554" spans="2:3" x14ac:dyDescent="0.75">
      <c r="B7554" s="250">
        <v>7491</v>
      </c>
      <c r="C7554" s="249">
        <v>109.45411356296708</v>
      </c>
    </row>
    <row r="7555" spans="2:3" x14ac:dyDescent="0.75">
      <c r="B7555" s="250">
        <v>7492</v>
      </c>
      <c r="C7555" s="249">
        <v>97.533637770078585</v>
      </c>
    </row>
    <row r="7556" spans="2:3" x14ac:dyDescent="0.75">
      <c r="B7556" s="250">
        <v>7493</v>
      </c>
      <c r="C7556" s="249">
        <v>136.66297213591182</v>
      </c>
    </row>
    <row r="7557" spans="2:3" x14ac:dyDescent="0.75">
      <c r="B7557" s="250">
        <v>7494</v>
      </c>
      <c r="C7557" s="249">
        <v>130.60758714804774</v>
      </c>
    </row>
    <row r="7558" spans="2:3" x14ac:dyDescent="0.75">
      <c r="B7558" s="250">
        <v>7495</v>
      </c>
      <c r="C7558" s="249">
        <v>91.171293128582647</v>
      </c>
    </row>
    <row r="7559" spans="2:3" x14ac:dyDescent="0.75">
      <c r="B7559" s="250">
        <v>7496</v>
      </c>
      <c r="C7559" s="249">
        <v>101.27448104227955</v>
      </c>
    </row>
    <row r="7560" spans="2:3" x14ac:dyDescent="0.75">
      <c r="B7560" s="250">
        <v>7497</v>
      </c>
      <c r="C7560" s="249">
        <v>62.804723077111092</v>
      </c>
    </row>
    <row r="7561" spans="2:3" x14ac:dyDescent="0.75">
      <c r="B7561" s="250">
        <v>7498</v>
      </c>
      <c r="C7561" s="249">
        <v>91.960086278729136</v>
      </c>
    </row>
    <row r="7562" spans="2:3" x14ac:dyDescent="0.75">
      <c r="B7562" s="250">
        <v>7499</v>
      </c>
      <c r="C7562" s="249">
        <v>110.95753513892741</v>
      </c>
    </row>
    <row r="7563" spans="2:3" x14ac:dyDescent="0.75">
      <c r="B7563" s="250">
        <v>7500</v>
      </c>
      <c r="C7563" s="249">
        <v>71.983645337577414</v>
      </c>
    </row>
    <row r="7564" spans="2:3" x14ac:dyDescent="0.75">
      <c r="B7564" s="250">
        <v>7501</v>
      </c>
      <c r="C7564" s="249">
        <v>91.358790405840381</v>
      </c>
    </row>
    <row r="7565" spans="2:3" x14ac:dyDescent="0.75">
      <c r="B7565" s="250">
        <v>7502</v>
      </c>
      <c r="C7565" s="249">
        <v>145.74496183218378</v>
      </c>
    </row>
    <row r="7566" spans="2:3" x14ac:dyDescent="0.75">
      <c r="B7566" s="250">
        <v>7503</v>
      </c>
      <c r="C7566" s="249">
        <v>128.8467962842297</v>
      </c>
    </row>
    <row r="7567" spans="2:3" x14ac:dyDescent="0.75">
      <c r="B7567" s="250">
        <v>7504</v>
      </c>
      <c r="C7567" s="249">
        <v>155.30625011582566</v>
      </c>
    </row>
    <row r="7568" spans="2:3" x14ac:dyDescent="0.75">
      <c r="B7568" s="250">
        <v>7505</v>
      </c>
      <c r="C7568" s="249">
        <v>132.37584926868422</v>
      </c>
    </row>
    <row r="7569" spans="2:3" x14ac:dyDescent="0.75">
      <c r="B7569" s="250">
        <v>7506</v>
      </c>
      <c r="C7569" s="249">
        <v>109.15263577588317</v>
      </c>
    </row>
    <row r="7570" spans="2:3" x14ac:dyDescent="0.75">
      <c r="B7570" s="250">
        <v>7507</v>
      </c>
      <c r="C7570" s="249">
        <v>95.667581693739919</v>
      </c>
    </row>
    <row r="7571" spans="2:3" x14ac:dyDescent="0.75">
      <c r="B7571" s="250">
        <v>7508</v>
      </c>
      <c r="C7571" s="249">
        <v>106.5890497160831</v>
      </c>
    </row>
    <row r="7572" spans="2:3" x14ac:dyDescent="0.75">
      <c r="B7572" s="250">
        <v>7509</v>
      </c>
      <c r="C7572" s="249">
        <v>109.92283687026709</v>
      </c>
    </row>
    <row r="7573" spans="2:3" x14ac:dyDescent="0.75">
      <c r="B7573" s="250">
        <v>7510</v>
      </c>
      <c r="C7573" s="249">
        <v>156.75558471325473</v>
      </c>
    </row>
    <row r="7574" spans="2:3" x14ac:dyDescent="0.75">
      <c r="B7574" s="250">
        <v>7511</v>
      </c>
      <c r="C7574" s="249">
        <v>108.82162126530174</v>
      </c>
    </row>
    <row r="7575" spans="2:3" x14ac:dyDescent="0.75">
      <c r="B7575" s="250">
        <v>7512</v>
      </c>
      <c r="C7575" s="249">
        <v>130.57717472203399</v>
      </c>
    </row>
    <row r="7576" spans="2:3" x14ac:dyDescent="0.75">
      <c r="B7576" s="250">
        <v>7513</v>
      </c>
      <c r="C7576" s="249">
        <v>108.1623775022272</v>
      </c>
    </row>
    <row r="7577" spans="2:3" x14ac:dyDescent="0.75">
      <c r="B7577" s="250">
        <v>7514</v>
      </c>
      <c r="C7577" s="249">
        <v>128.24409801143165</v>
      </c>
    </row>
    <row r="7578" spans="2:3" x14ac:dyDescent="0.75">
      <c r="B7578" s="250">
        <v>7515</v>
      </c>
      <c r="C7578" s="249">
        <v>135.21554684083813</v>
      </c>
    </row>
    <row r="7579" spans="2:3" x14ac:dyDescent="0.75">
      <c r="B7579" s="250">
        <v>7516</v>
      </c>
      <c r="C7579" s="249">
        <v>121.35790937124511</v>
      </c>
    </row>
    <row r="7580" spans="2:3" x14ac:dyDescent="0.75">
      <c r="B7580" s="250">
        <v>7517</v>
      </c>
      <c r="C7580" s="249">
        <v>116.4700092583531</v>
      </c>
    </row>
    <row r="7581" spans="2:3" x14ac:dyDescent="0.75">
      <c r="B7581" s="250">
        <v>7518</v>
      </c>
      <c r="C7581" s="249">
        <v>86.766302690735913</v>
      </c>
    </row>
    <row r="7582" spans="2:3" x14ac:dyDescent="0.75">
      <c r="B7582" s="250">
        <v>7519</v>
      </c>
      <c r="C7582" s="249">
        <v>77.897822050998002</v>
      </c>
    </row>
    <row r="7583" spans="2:3" x14ac:dyDescent="0.75">
      <c r="B7583" s="250">
        <v>7520</v>
      </c>
      <c r="C7583" s="249">
        <v>72.913595329009013</v>
      </c>
    </row>
    <row r="7584" spans="2:3" x14ac:dyDescent="0.75">
      <c r="B7584" s="250">
        <v>7521</v>
      </c>
      <c r="C7584" s="249">
        <v>97.647859968560184</v>
      </c>
    </row>
    <row r="7585" spans="2:3" x14ac:dyDescent="0.75">
      <c r="B7585" s="250">
        <v>7522</v>
      </c>
      <c r="C7585" s="249">
        <v>102.01890528266314</v>
      </c>
    </row>
    <row r="7586" spans="2:3" x14ac:dyDescent="0.75">
      <c r="B7586" s="250">
        <v>7523</v>
      </c>
      <c r="C7586" s="249">
        <v>105.97195366018093</v>
      </c>
    </row>
    <row r="7587" spans="2:3" x14ac:dyDescent="0.75">
      <c r="B7587" s="250">
        <v>7524</v>
      </c>
      <c r="C7587" s="249">
        <v>148.99545635985248</v>
      </c>
    </row>
    <row r="7588" spans="2:3" x14ac:dyDescent="0.75">
      <c r="B7588" s="250">
        <v>7525</v>
      </c>
      <c r="C7588" s="249">
        <v>112.95567977995007</v>
      </c>
    </row>
    <row r="7589" spans="2:3" x14ac:dyDescent="0.75">
      <c r="B7589" s="250">
        <v>7526</v>
      </c>
      <c r="C7589" s="249">
        <v>95.89131369164491</v>
      </c>
    </row>
    <row r="7590" spans="2:3" x14ac:dyDescent="0.75">
      <c r="B7590" s="250">
        <v>7527</v>
      </c>
      <c r="C7590" s="249">
        <v>134.88511168761147</v>
      </c>
    </row>
    <row r="7591" spans="2:3" x14ac:dyDescent="0.75">
      <c r="B7591" s="250">
        <v>7528</v>
      </c>
      <c r="C7591" s="249">
        <v>128.48766950774467</v>
      </c>
    </row>
    <row r="7592" spans="2:3" x14ac:dyDescent="0.75">
      <c r="B7592" s="250">
        <v>7529</v>
      </c>
      <c r="C7592" s="249">
        <v>136.76979167353278</v>
      </c>
    </row>
    <row r="7593" spans="2:3" x14ac:dyDescent="0.75">
      <c r="B7593" s="250">
        <v>7530</v>
      </c>
      <c r="C7593" s="249">
        <v>117.5715426568178</v>
      </c>
    </row>
    <row r="7594" spans="2:3" x14ac:dyDescent="0.75">
      <c r="B7594" s="250">
        <v>7531</v>
      </c>
      <c r="C7594" s="249">
        <v>115.82130914628776</v>
      </c>
    </row>
    <row r="7595" spans="2:3" x14ac:dyDescent="0.75">
      <c r="B7595" s="250">
        <v>7532</v>
      </c>
      <c r="C7595" s="249">
        <v>124.25319955275418</v>
      </c>
    </row>
    <row r="7596" spans="2:3" x14ac:dyDescent="0.75">
      <c r="B7596" s="250">
        <v>7533</v>
      </c>
      <c r="C7596" s="249">
        <v>85.435386312240496</v>
      </c>
    </row>
    <row r="7597" spans="2:3" x14ac:dyDescent="0.75">
      <c r="B7597" s="250">
        <v>7534</v>
      </c>
      <c r="C7597" s="249">
        <v>140.24409498180714</v>
      </c>
    </row>
    <row r="7598" spans="2:3" x14ac:dyDescent="0.75">
      <c r="B7598" s="250">
        <v>7535</v>
      </c>
      <c r="C7598" s="249">
        <v>120.47037627517747</v>
      </c>
    </row>
    <row r="7599" spans="2:3" x14ac:dyDescent="0.75">
      <c r="B7599" s="250">
        <v>7536</v>
      </c>
      <c r="C7599" s="249">
        <v>152.91827989922422</v>
      </c>
    </row>
    <row r="7600" spans="2:3" x14ac:dyDescent="0.75">
      <c r="B7600" s="250">
        <v>7537</v>
      </c>
      <c r="C7600" s="249">
        <v>135.66916385445853</v>
      </c>
    </row>
    <row r="7601" spans="2:3" x14ac:dyDescent="0.75">
      <c r="B7601" s="250">
        <v>7538</v>
      </c>
      <c r="C7601" s="249">
        <v>130.38596187670885</v>
      </c>
    </row>
    <row r="7602" spans="2:3" x14ac:dyDescent="0.75">
      <c r="B7602" s="250">
        <v>7539</v>
      </c>
      <c r="C7602" s="249">
        <v>141.53602267491837</v>
      </c>
    </row>
    <row r="7603" spans="2:3" x14ac:dyDescent="0.75">
      <c r="B7603" s="250">
        <v>7540</v>
      </c>
      <c r="C7603" s="249">
        <v>135.25169582756996</v>
      </c>
    </row>
    <row r="7604" spans="2:3" x14ac:dyDescent="0.75">
      <c r="B7604" s="250">
        <v>7541</v>
      </c>
      <c r="C7604" s="249">
        <v>109.5794980110708</v>
      </c>
    </row>
    <row r="7605" spans="2:3" x14ac:dyDescent="0.75">
      <c r="B7605" s="250">
        <v>7542</v>
      </c>
      <c r="C7605" s="249">
        <v>85.945854892301895</v>
      </c>
    </row>
    <row r="7606" spans="2:3" x14ac:dyDescent="0.75">
      <c r="B7606" s="250">
        <v>7543</v>
      </c>
      <c r="C7606" s="249">
        <v>121.50250432714054</v>
      </c>
    </row>
    <row r="7607" spans="2:3" x14ac:dyDescent="0.75">
      <c r="B7607" s="250">
        <v>7544</v>
      </c>
      <c r="C7607" s="249">
        <v>160.18678871297564</v>
      </c>
    </row>
    <row r="7608" spans="2:3" x14ac:dyDescent="0.75">
      <c r="B7608" s="250">
        <v>7545</v>
      </c>
      <c r="C7608" s="249">
        <v>117.67568381784889</v>
      </c>
    </row>
    <row r="7609" spans="2:3" x14ac:dyDescent="0.75">
      <c r="B7609" s="250">
        <v>7546</v>
      </c>
      <c r="C7609" s="249">
        <v>134.25626375744673</v>
      </c>
    </row>
    <row r="7610" spans="2:3" x14ac:dyDescent="0.75">
      <c r="B7610" s="250">
        <v>7547</v>
      </c>
      <c r="C7610" s="249">
        <v>95.968523399697631</v>
      </c>
    </row>
    <row r="7611" spans="2:3" x14ac:dyDescent="0.75">
      <c r="B7611" s="250">
        <v>7548</v>
      </c>
      <c r="C7611" s="249">
        <v>97.093578791094814</v>
      </c>
    </row>
    <row r="7612" spans="2:3" x14ac:dyDescent="0.75">
      <c r="B7612" s="250">
        <v>7549</v>
      </c>
      <c r="C7612" s="249">
        <v>91.555486294836669</v>
      </c>
    </row>
    <row r="7613" spans="2:3" x14ac:dyDescent="0.75">
      <c r="B7613" s="250">
        <v>7550</v>
      </c>
      <c r="C7613" s="249">
        <v>152.30027196890023</v>
      </c>
    </row>
    <row r="7614" spans="2:3" x14ac:dyDescent="0.75">
      <c r="B7614" s="250">
        <v>7551</v>
      </c>
      <c r="C7614" s="249">
        <v>90.093655980654049</v>
      </c>
    </row>
    <row r="7615" spans="2:3" x14ac:dyDescent="0.75">
      <c r="B7615" s="250">
        <v>7552</v>
      </c>
      <c r="C7615" s="249">
        <v>119.9843240824346</v>
      </c>
    </row>
    <row r="7616" spans="2:3" x14ac:dyDescent="0.75">
      <c r="B7616" s="250">
        <v>7553</v>
      </c>
      <c r="C7616" s="249">
        <v>116.65012925218443</v>
      </c>
    </row>
    <row r="7617" spans="2:3" x14ac:dyDescent="0.75">
      <c r="B7617" s="250">
        <v>7554</v>
      </c>
      <c r="C7617" s="249">
        <v>113.4752686315522</v>
      </c>
    </row>
    <row r="7618" spans="2:3" x14ac:dyDescent="0.75">
      <c r="B7618" s="250">
        <v>7555</v>
      </c>
      <c r="C7618" s="249">
        <v>90.483120844367278</v>
      </c>
    </row>
    <row r="7619" spans="2:3" x14ac:dyDescent="0.75">
      <c r="B7619" s="250">
        <v>7556</v>
      </c>
      <c r="C7619" s="249">
        <v>108.58152695323425</v>
      </c>
    </row>
    <row r="7620" spans="2:3" x14ac:dyDescent="0.75">
      <c r="B7620" s="250">
        <v>7557</v>
      </c>
      <c r="C7620" s="249">
        <v>171.61741320857027</v>
      </c>
    </row>
    <row r="7621" spans="2:3" x14ac:dyDescent="0.75">
      <c r="B7621" s="250">
        <v>7558</v>
      </c>
      <c r="C7621" s="249">
        <v>103.56370753463096</v>
      </c>
    </row>
    <row r="7622" spans="2:3" x14ac:dyDescent="0.75">
      <c r="B7622" s="250">
        <v>7559</v>
      </c>
      <c r="C7622" s="249">
        <v>156.78172410146499</v>
      </c>
    </row>
    <row r="7623" spans="2:3" x14ac:dyDescent="0.75">
      <c r="B7623" s="250">
        <v>7560</v>
      </c>
      <c r="C7623" s="249">
        <v>117.18043437075987</v>
      </c>
    </row>
    <row r="7624" spans="2:3" x14ac:dyDescent="0.75">
      <c r="B7624" s="250">
        <v>7561</v>
      </c>
      <c r="C7624" s="249">
        <v>114.79085009568158</v>
      </c>
    </row>
    <row r="7625" spans="2:3" x14ac:dyDescent="0.75">
      <c r="B7625" s="250">
        <v>7562</v>
      </c>
      <c r="C7625" s="249">
        <v>135.5547144356143</v>
      </c>
    </row>
    <row r="7626" spans="2:3" x14ac:dyDescent="0.75">
      <c r="B7626" s="250">
        <v>7563</v>
      </c>
      <c r="C7626" s="249">
        <v>123.27708739050149</v>
      </c>
    </row>
    <row r="7627" spans="2:3" x14ac:dyDescent="0.75">
      <c r="B7627" s="250">
        <v>7564</v>
      </c>
      <c r="C7627" s="249">
        <v>148.15177447429647</v>
      </c>
    </row>
    <row r="7628" spans="2:3" x14ac:dyDescent="0.75">
      <c r="B7628" s="250">
        <v>7565</v>
      </c>
      <c r="C7628" s="249">
        <v>120.47188084441773</v>
      </c>
    </row>
    <row r="7629" spans="2:3" x14ac:dyDescent="0.75">
      <c r="B7629" s="250">
        <v>7566</v>
      </c>
      <c r="C7629" s="249">
        <v>132.14606209925054</v>
      </c>
    </row>
    <row r="7630" spans="2:3" x14ac:dyDescent="0.75">
      <c r="B7630" s="250">
        <v>7567</v>
      </c>
      <c r="C7630" s="249">
        <v>125.3212221642881</v>
      </c>
    </row>
    <row r="7631" spans="2:3" x14ac:dyDescent="0.75">
      <c r="B7631" s="250">
        <v>7568</v>
      </c>
      <c r="C7631" s="249">
        <v>91.360019396128365</v>
      </c>
    </row>
    <row r="7632" spans="2:3" x14ac:dyDescent="0.75">
      <c r="B7632" s="250">
        <v>7569</v>
      </c>
      <c r="C7632" s="249">
        <v>114.31641157163591</v>
      </c>
    </row>
    <row r="7633" spans="2:3" x14ac:dyDescent="0.75">
      <c r="B7633" s="250">
        <v>7570</v>
      </c>
      <c r="C7633" s="249">
        <v>93.396031804057628</v>
      </c>
    </row>
    <row r="7634" spans="2:3" x14ac:dyDescent="0.75">
      <c r="B7634" s="250">
        <v>7571</v>
      </c>
      <c r="C7634" s="249">
        <v>117.95365760164073</v>
      </c>
    </row>
    <row r="7635" spans="2:3" x14ac:dyDescent="0.75">
      <c r="B7635" s="250">
        <v>7572</v>
      </c>
      <c r="C7635" s="249">
        <v>133.36991897102206</v>
      </c>
    </row>
    <row r="7636" spans="2:3" x14ac:dyDescent="0.75">
      <c r="B7636" s="250">
        <v>7573</v>
      </c>
      <c r="C7636" s="249">
        <v>126.96899090154828</v>
      </c>
    </row>
    <row r="7637" spans="2:3" x14ac:dyDescent="0.75">
      <c r="B7637" s="250">
        <v>7574</v>
      </c>
      <c r="C7637" s="249">
        <v>140.37830131429874</v>
      </c>
    </row>
    <row r="7638" spans="2:3" x14ac:dyDescent="0.75">
      <c r="B7638" s="250">
        <v>7575</v>
      </c>
      <c r="C7638" s="249">
        <v>152.59803436628545</v>
      </c>
    </row>
    <row r="7639" spans="2:3" x14ac:dyDescent="0.75">
      <c r="B7639" s="250">
        <v>7576</v>
      </c>
      <c r="C7639" s="249">
        <v>136.75997280269709</v>
      </c>
    </row>
    <row r="7640" spans="2:3" x14ac:dyDescent="0.75">
      <c r="B7640" s="250">
        <v>7577</v>
      </c>
      <c r="C7640" s="249">
        <v>134.44102725281658</v>
      </c>
    </row>
    <row r="7641" spans="2:3" x14ac:dyDescent="0.75">
      <c r="B7641" s="250">
        <v>7578</v>
      </c>
      <c r="C7641" s="249">
        <v>132.6597524313006</v>
      </c>
    </row>
    <row r="7642" spans="2:3" x14ac:dyDescent="0.75">
      <c r="B7642" s="250">
        <v>7579</v>
      </c>
      <c r="C7642" s="249">
        <v>110.86144059856518</v>
      </c>
    </row>
    <row r="7643" spans="2:3" x14ac:dyDescent="0.75">
      <c r="B7643" s="250">
        <v>7580</v>
      </c>
      <c r="C7643" s="249">
        <v>107.64658533151862</v>
      </c>
    </row>
    <row r="7644" spans="2:3" x14ac:dyDescent="0.75">
      <c r="B7644" s="250">
        <v>7581</v>
      </c>
      <c r="C7644" s="249">
        <v>140.63644470136026</v>
      </c>
    </row>
    <row r="7645" spans="2:3" x14ac:dyDescent="0.75">
      <c r="B7645" s="250">
        <v>7582</v>
      </c>
      <c r="C7645" s="249">
        <v>115.74560440951919</v>
      </c>
    </row>
    <row r="7646" spans="2:3" x14ac:dyDescent="0.75">
      <c r="B7646" s="250">
        <v>7583</v>
      </c>
      <c r="C7646" s="249">
        <v>124.94462758163839</v>
      </c>
    </row>
    <row r="7647" spans="2:3" x14ac:dyDescent="0.75">
      <c r="B7647" s="250">
        <v>7584</v>
      </c>
      <c r="C7647" s="249">
        <v>126.37438486426922</v>
      </c>
    </row>
    <row r="7648" spans="2:3" x14ac:dyDescent="0.75">
      <c r="B7648" s="250">
        <v>7585</v>
      </c>
      <c r="C7648" s="249">
        <v>110.3046451108433</v>
      </c>
    </row>
    <row r="7649" spans="2:3" x14ac:dyDescent="0.75">
      <c r="B7649" s="250">
        <v>7586</v>
      </c>
      <c r="C7649" s="249">
        <v>128.60201712678204</v>
      </c>
    </row>
    <row r="7650" spans="2:3" x14ac:dyDescent="0.75">
      <c r="B7650" s="250">
        <v>7587</v>
      </c>
      <c r="C7650" s="249">
        <v>86.782313776326092</v>
      </c>
    </row>
    <row r="7651" spans="2:3" x14ac:dyDescent="0.75">
      <c r="B7651" s="250">
        <v>7588</v>
      </c>
      <c r="C7651" s="249">
        <v>111.69663035059668</v>
      </c>
    </row>
    <row r="7652" spans="2:3" x14ac:dyDescent="0.75">
      <c r="B7652" s="250">
        <v>7589</v>
      </c>
      <c r="C7652" s="249">
        <v>117.7933884340341</v>
      </c>
    </row>
    <row r="7653" spans="2:3" x14ac:dyDescent="0.75">
      <c r="B7653" s="250">
        <v>7590</v>
      </c>
      <c r="C7653" s="249">
        <v>123.60108650140735</v>
      </c>
    </row>
    <row r="7654" spans="2:3" x14ac:dyDescent="0.75">
      <c r="B7654" s="250">
        <v>7591</v>
      </c>
      <c r="C7654" s="249">
        <v>105.50542909880086</v>
      </c>
    </row>
    <row r="7655" spans="2:3" x14ac:dyDescent="0.75">
      <c r="B7655" s="250">
        <v>7592</v>
      </c>
      <c r="C7655" s="249">
        <v>91.411172517473759</v>
      </c>
    </row>
    <row r="7656" spans="2:3" x14ac:dyDescent="0.75">
      <c r="B7656" s="250">
        <v>7593</v>
      </c>
      <c r="C7656" s="249">
        <v>110.36726680236882</v>
      </c>
    </row>
    <row r="7657" spans="2:3" x14ac:dyDescent="0.75">
      <c r="B7657" s="250">
        <v>7594</v>
      </c>
      <c r="C7657" s="249">
        <v>133.16450519618147</v>
      </c>
    </row>
    <row r="7658" spans="2:3" x14ac:dyDescent="0.75">
      <c r="B7658" s="250">
        <v>7595</v>
      </c>
      <c r="C7658" s="249">
        <v>111.99308064486061</v>
      </c>
    </row>
    <row r="7659" spans="2:3" x14ac:dyDescent="0.75">
      <c r="B7659" s="250">
        <v>7596</v>
      </c>
      <c r="C7659" s="249">
        <v>161.19877584421059</v>
      </c>
    </row>
    <row r="7660" spans="2:3" x14ac:dyDescent="0.75">
      <c r="B7660" s="250">
        <v>7597</v>
      </c>
      <c r="C7660" s="249">
        <v>116.94830604496461</v>
      </c>
    </row>
    <row r="7661" spans="2:3" x14ac:dyDescent="0.75">
      <c r="B7661" s="250">
        <v>7598</v>
      </c>
      <c r="C7661" s="249">
        <v>120.8570146494655</v>
      </c>
    </row>
    <row r="7662" spans="2:3" x14ac:dyDescent="0.75">
      <c r="B7662" s="250">
        <v>7599</v>
      </c>
      <c r="C7662" s="249">
        <v>127.65270008398943</v>
      </c>
    </row>
    <row r="7663" spans="2:3" x14ac:dyDescent="0.75">
      <c r="B7663" s="250">
        <v>7600</v>
      </c>
      <c r="C7663" s="249">
        <v>140.31198781164218</v>
      </c>
    </row>
    <row r="7664" spans="2:3" x14ac:dyDescent="0.75">
      <c r="B7664" s="250">
        <v>7601</v>
      </c>
      <c r="C7664" s="249">
        <v>120.2196693729513</v>
      </c>
    </row>
    <row r="7665" spans="2:3" x14ac:dyDescent="0.75">
      <c r="B7665" s="250">
        <v>7602</v>
      </c>
      <c r="C7665" s="249">
        <v>112.6134611956043</v>
      </c>
    </row>
    <row r="7666" spans="2:3" x14ac:dyDescent="0.75">
      <c r="B7666" s="250">
        <v>7603</v>
      </c>
      <c r="C7666" s="249">
        <v>119.44566057977619</v>
      </c>
    </row>
    <row r="7667" spans="2:3" x14ac:dyDescent="0.75">
      <c r="B7667" s="250">
        <v>7604</v>
      </c>
      <c r="C7667" s="249">
        <v>134.61691769241318</v>
      </c>
    </row>
    <row r="7668" spans="2:3" x14ac:dyDescent="0.75">
      <c r="B7668" s="250">
        <v>7605</v>
      </c>
      <c r="C7668" s="249">
        <v>108.30911893299148</v>
      </c>
    </row>
    <row r="7669" spans="2:3" x14ac:dyDescent="0.75">
      <c r="B7669" s="250">
        <v>7606</v>
      </c>
      <c r="C7669" s="249">
        <v>141.35581868530065</v>
      </c>
    </row>
    <row r="7670" spans="2:3" x14ac:dyDescent="0.75">
      <c r="B7670" s="250">
        <v>7607</v>
      </c>
      <c r="C7670" s="249">
        <v>139.0022404096427</v>
      </c>
    </row>
    <row r="7671" spans="2:3" x14ac:dyDescent="0.75">
      <c r="B7671" s="250">
        <v>7608</v>
      </c>
      <c r="C7671" s="249">
        <v>124.48812108085625</v>
      </c>
    </row>
    <row r="7672" spans="2:3" x14ac:dyDescent="0.75">
      <c r="B7672" s="250">
        <v>7609</v>
      </c>
      <c r="C7672" s="249">
        <v>116.50145190977682</v>
      </c>
    </row>
    <row r="7673" spans="2:3" x14ac:dyDescent="0.75">
      <c r="B7673" s="250">
        <v>7610</v>
      </c>
      <c r="C7673" s="249">
        <v>101.69424255927294</v>
      </c>
    </row>
    <row r="7674" spans="2:3" x14ac:dyDescent="0.75">
      <c r="B7674" s="250">
        <v>7611</v>
      </c>
      <c r="C7674" s="249">
        <v>131.90679419470538</v>
      </c>
    </row>
    <row r="7675" spans="2:3" x14ac:dyDescent="0.75">
      <c r="B7675" s="250">
        <v>7612</v>
      </c>
      <c r="C7675" s="249">
        <v>99.60993549576051</v>
      </c>
    </row>
    <row r="7676" spans="2:3" x14ac:dyDescent="0.75">
      <c r="B7676" s="250">
        <v>7613</v>
      </c>
      <c r="C7676" s="249">
        <v>115.3896512597138</v>
      </c>
    </row>
    <row r="7677" spans="2:3" x14ac:dyDescent="0.75">
      <c r="B7677" s="250">
        <v>7614</v>
      </c>
      <c r="C7677" s="249">
        <v>121.62374049414971</v>
      </c>
    </row>
    <row r="7678" spans="2:3" x14ac:dyDescent="0.75">
      <c r="B7678" s="250">
        <v>7615</v>
      </c>
      <c r="C7678" s="249">
        <v>123.47976839103171</v>
      </c>
    </row>
    <row r="7679" spans="2:3" x14ac:dyDescent="0.75">
      <c r="B7679" s="250">
        <v>7616</v>
      </c>
      <c r="C7679" s="249">
        <v>123.19245030192464</v>
      </c>
    </row>
    <row r="7680" spans="2:3" x14ac:dyDescent="0.75">
      <c r="B7680" s="250">
        <v>7617</v>
      </c>
      <c r="C7680" s="249">
        <v>96.344205468571076</v>
      </c>
    </row>
    <row r="7681" spans="2:3" x14ac:dyDescent="0.75">
      <c r="B7681" s="250">
        <v>7618</v>
      </c>
      <c r="C7681" s="249">
        <v>117.8763645780073</v>
      </c>
    </row>
    <row r="7682" spans="2:3" x14ac:dyDescent="0.75">
      <c r="B7682" s="250">
        <v>7619</v>
      </c>
      <c r="C7682" s="249">
        <v>112.42081295730303</v>
      </c>
    </row>
    <row r="7683" spans="2:3" x14ac:dyDescent="0.75">
      <c r="B7683" s="250">
        <v>7620</v>
      </c>
      <c r="C7683" s="249">
        <v>102.6887635089376</v>
      </c>
    </row>
    <row r="7684" spans="2:3" x14ac:dyDescent="0.75">
      <c r="B7684" s="250">
        <v>7621</v>
      </c>
      <c r="C7684" s="249">
        <v>109.67050671949815</v>
      </c>
    </row>
    <row r="7685" spans="2:3" x14ac:dyDescent="0.75">
      <c r="B7685" s="250">
        <v>7622</v>
      </c>
      <c r="C7685" s="249">
        <v>96.508277512067423</v>
      </c>
    </row>
    <row r="7686" spans="2:3" x14ac:dyDescent="0.75">
      <c r="B7686" s="250">
        <v>7623</v>
      </c>
      <c r="C7686" s="249">
        <v>110.15214384821734</v>
      </c>
    </row>
    <row r="7687" spans="2:3" x14ac:dyDescent="0.75">
      <c r="B7687" s="250">
        <v>7624</v>
      </c>
      <c r="C7687" s="249">
        <v>93.399513454956193</v>
      </c>
    </row>
    <row r="7688" spans="2:3" x14ac:dyDescent="0.75">
      <c r="B7688" s="250">
        <v>7625</v>
      </c>
      <c r="C7688" s="249">
        <v>91.877080626478516</v>
      </c>
    </row>
    <row r="7689" spans="2:3" x14ac:dyDescent="0.75">
      <c r="B7689" s="250">
        <v>7626</v>
      </c>
      <c r="C7689" s="249">
        <v>135.26319987272731</v>
      </c>
    </row>
    <row r="7690" spans="2:3" x14ac:dyDescent="0.75">
      <c r="B7690" s="250">
        <v>7627</v>
      </c>
      <c r="C7690" s="249">
        <v>128.0215462751446</v>
      </c>
    </row>
    <row r="7691" spans="2:3" x14ac:dyDescent="0.75">
      <c r="B7691" s="250">
        <v>7628</v>
      </c>
      <c r="C7691" s="249">
        <v>120.49074028789971</v>
      </c>
    </row>
    <row r="7692" spans="2:3" x14ac:dyDescent="0.75">
      <c r="B7692" s="250">
        <v>7629</v>
      </c>
      <c r="C7692" s="249">
        <v>81.76297789815743</v>
      </c>
    </row>
    <row r="7693" spans="2:3" x14ac:dyDescent="0.75">
      <c r="B7693" s="250">
        <v>7630</v>
      </c>
      <c r="C7693" s="249">
        <v>147.51852462688163</v>
      </c>
    </row>
    <row r="7694" spans="2:3" x14ac:dyDescent="0.75">
      <c r="B7694" s="250">
        <v>7631</v>
      </c>
      <c r="C7694" s="249">
        <v>117.47330825638825</v>
      </c>
    </row>
    <row r="7695" spans="2:3" x14ac:dyDescent="0.75">
      <c r="B7695" s="250">
        <v>7632</v>
      </c>
      <c r="C7695" s="249">
        <v>127.19626696092716</v>
      </c>
    </row>
    <row r="7696" spans="2:3" x14ac:dyDescent="0.75">
      <c r="B7696" s="250">
        <v>7633</v>
      </c>
      <c r="C7696" s="249">
        <v>108.09946021130796</v>
      </c>
    </row>
    <row r="7697" spans="2:3" x14ac:dyDescent="0.75">
      <c r="B7697" s="250">
        <v>7634</v>
      </c>
      <c r="C7697" s="249">
        <v>88.435170817556099</v>
      </c>
    </row>
    <row r="7698" spans="2:3" x14ac:dyDescent="0.75">
      <c r="B7698" s="250">
        <v>7635</v>
      </c>
      <c r="C7698" s="249">
        <v>93.206912203348821</v>
      </c>
    </row>
    <row r="7699" spans="2:3" x14ac:dyDescent="0.75">
      <c r="B7699" s="250">
        <v>7636</v>
      </c>
      <c r="C7699" s="249">
        <v>140.65404776624399</v>
      </c>
    </row>
    <row r="7700" spans="2:3" x14ac:dyDescent="0.75">
      <c r="B7700" s="250">
        <v>7637</v>
      </c>
      <c r="C7700" s="249">
        <v>156.5957071853669</v>
      </c>
    </row>
    <row r="7701" spans="2:3" x14ac:dyDescent="0.75">
      <c r="B7701" s="250">
        <v>7638</v>
      </c>
      <c r="C7701" s="249">
        <v>140.34457791623035</v>
      </c>
    </row>
    <row r="7702" spans="2:3" x14ac:dyDescent="0.75">
      <c r="B7702" s="250">
        <v>7639</v>
      </c>
      <c r="C7702" s="249">
        <v>104.75956519175459</v>
      </c>
    </row>
    <row r="7703" spans="2:3" x14ac:dyDescent="0.75">
      <c r="B7703" s="250">
        <v>7640</v>
      </c>
      <c r="C7703" s="249">
        <v>108.58611083567119</v>
      </c>
    </row>
    <row r="7704" spans="2:3" x14ac:dyDescent="0.75">
      <c r="B7704" s="250">
        <v>7641</v>
      </c>
      <c r="C7704" s="249">
        <v>118.73374086845926</v>
      </c>
    </row>
    <row r="7705" spans="2:3" x14ac:dyDescent="0.75">
      <c r="B7705" s="250">
        <v>7642</v>
      </c>
      <c r="C7705" s="249">
        <v>101.55177385762369</v>
      </c>
    </row>
    <row r="7706" spans="2:3" x14ac:dyDescent="0.75">
      <c r="B7706" s="250">
        <v>7643</v>
      </c>
      <c r="C7706" s="249">
        <v>167.64885635335133</v>
      </c>
    </row>
    <row r="7707" spans="2:3" x14ac:dyDescent="0.75">
      <c r="B7707" s="250">
        <v>7644</v>
      </c>
      <c r="C7707" s="249">
        <v>125.69492939854453</v>
      </c>
    </row>
    <row r="7708" spans="2:3" x14ac:dyDescent="0.75">
      <c r="B7708" s="250">
        <v>7645</v>
      </c>
      <c r="C7708" s="249">
        <v>131.86468411201156</v>
      </c>
    </row>
    <row r="7709" spans="2:3" x14ac:dyDescent="0.75">
      <c r="B7709" s="250">
        <v>7646</v>
      </c>
      <c r="C7709" s="249">
        <v>134.87133379764683</v>
      </c>
    </row>
    <row r="7710" spans="2:3" x14ac:dyDescent="0.75">
      <c r="B7710" s="250">
        <v>7647</v>
      </c>
      <c r="C7710" s="249">
        <v>104.23213273896296</v>
      </c>
    </row>
    <row r="7711" spans="2:3" x14ac:dyDescent="0.75">
      <c r="B7711" s="250">
        <v>7648</v>
      </c>
      <c r="C7711" s="249">
        <v>81.004704728777412</v>
      </c>
    </row>
    <row r="7712" spans="2:3" x14ac:dyDescent="0.75">
      <c r="B7712" s="250">
        <v>7649</v>
      </c>
      <c r="C7712" s="249">
        <v>104.45166334897996</v>
      </c>
    </row>
    <row r="7713" spans="2:3" x14ac:dyDescent="0.75">
      <c r="B7713" s="250">
        <v>7650</v>
      </c>
      <c r="C7713" s="249">
        <v>127.40985883230582</v>
      </c>
    </row>
    <row r="7714" spans="2:3" x14ac:dyDescent="0.75">
      <c r="B7714" s="250">
        <v>7651</v>
      </c>
      <c r="C7714" s="249">
        <v>130.91749427111409</v>
      </c>
    </row>
    <row r="7715" spans="2:3" x14ac:dyDescent="0.75">
      <c r="B7715" s="250">
        <v>7652</v>
      </c>
      <c r="C7715" s="249">
        <v>138.8181599091055</v>
      </c>
    </row>
    <row r="7716" spans="2:3" x14ac:dyDescent="0.75">
      <c r="B7716" s="250">
        <v>7653</v>
      </c>
      <c r="C7716" s="249">
        <v>123.26558908185713</v>
      </c>
    </row>
    <row r="7717" spans="2:3" x14ac:dyDescent="0.75">
      <c r="B7717" s="250">
        <v>7654</v>
      </c>
      <c r="C7717" s="249">
        <v>111.55249019791238</v>
      </c>
    </row>
    <row r="7718" spans="2:3" x14ac:dyDescent="0.75">
      <c r="B7718" s="250">
        <v>7655</v>
      </c>
      <c r="C7718" s="249">
        <v>135.32345732045306</v>
      </c>
    </row>
    <row r="7719" spans="2:3" x14ac:dyDescent="0.75">
      <c r="B7719" s="250">
        <v>7656</v>
      </c>
      <c r="C7719" s="249">
        <v>75.701632719664417</v>
      </c>
    </row>
    <row r="7720" spans="2:3" x14ac:dyDescent="0.75">
      <c r="B7720" s="250">
        <v>7657</v>
      </c>
      <c r="C7720" s="249">
        <v>93.454370819327224</v>
      </c>
    </row>
    <row r="7721" spans="2:3" x14ac:dyDescent="0.75">
      <c r="B7721" s="250">
        <v>7658</v>
      </c>
      <c r="C7721" s="249">
        <v>121.82611308355605</v>
      </c>
    </row>
    <row r="7722" spans="2:3" x14ac:dyDescent="0.75">
      <c r="B7722" s="250">
        <v>7659</v>
      </c>
      <c r="C7722" s="249">
        <v>132.76522957461438</v>
      </c>
    </row>
    <row r="7723" spans="2:3" x14ac:dyDescent="0.75">
      <c r="B7723" s="250">
        <v>7660</v>
      </c>
      <c r="C7723" s="249">
        <v>180.16858014675449</v>
      </c>
    </row>
    <row r="7724" spans="2:3" x14ac:dyDescent="0.75">
      <c r="B7724" s="250">
        <v>7661</v>
      </c>
      <c r="C7724" s="249">
        <v>101.87634475612518</v>
      </c>
    </row>
    <row r="7725" spans="2:3" x14ac:dyDescent="0.75">
      <c r="B7725" s="250">
        <v>7662</v>
      </c>
      <c r="C7725" s="249">
        <v>135.19282919496573</v>
      </c>
    </row>
    <row r="7726" spans="2:3" x14ac:dyDescent="0.75">
      <c r="B7726" s="250">
        <v>7663</v>
      </c>
      <c r="C7726" s="249">
        <v>128.44655981792329</v>
      </c>
    </row>
    <row r="7727" spans="2:3" x14ac:dyDescent="0.75">
      <c r="B7727" s="250">
        <v>7664</v>
      </c>
      <c r="C7727" s="249">
        <v>146.80031106507414</v>
      </c>
    </row>
    <row r="7728" spans="2:3" x14ac:dyDescent="0.75">
      <c r="B7728" s="250">
        <v>7665</v>
      </c>
      <c r="C7728" s="249">
        <v>131.46209461896615</v>
      </c>
    </row>
    <row r="7729" spans="2:3" x14ac:dyDescent="0.75">
      <c r="B7729" s="250">
        <v>7666</v>
      </c>
      <c r="C7729" s="249">
        <v>146.70419486197957</v>
      </c>
    </row>
    <row r="7730" spans="2:3" x14ac:dyDescent="0.75">
      <c r="B7730" s="250">
        <v>7667</v>
      </c>
      <c r="C7730" s="249">
        <v>105.53036278905402</v>
      </c>
    </row>
    <row r="7731" spans="2:3" x14ac:dyDescent="0.75">
      <c r="B7731" s="250">
        <v>7668</v>
      </c>
      <c r="C7731" s="249">
        <v>152.97588101350652</v>
      </c>
    </row>
    <row r="7732" spans="2:3" x14ac:dyDescent="0.75">
      <c r="B7732" s="250">
        <v>7669</v>
      </c>
      <c r="C7732" s="249">
        <v>113.03248325879355</v>
      </c>
    </row>
    <row r="7733" spans="2:3" x14ac:dyDescent="0.75">
      <c r="B7733" s="250">
        <v>7670</v>
      </c>
      <c r="C7733" s="249">
        <v>115.48634887403595</v>
      </c>
    </row>
    <row r="7734" spans="2:3" x14ac:dyDescent="0.75">
      <c r="B7734" s="250">
        <v>7671</v>
      </c>
      <c r="C7734" s="249">
        <v>104.34526412184412</v>
      </c>
    </row>
    <row r="7735" spans="2:3" x14ac:dyDescent="0.75">
      <c r="B7735" s="250">
        <v>7672</v>
      </c>
      <c r="C7735" s="249">
        <v>173.3052202457759</v>
      </c>
    </row>
    <row r="7736" spans="2:3" x14ac:dyDescent="0.75">
      <c r="B7736" s="250">
        <v>7673</v>
      </c>
      <c r="C7736" s="249">
        <v>121.28565385524175</v>
      </c>
    </row>
    <row r="7737" spans="2:3" x14ac:dyDescent="0.75">
      <c r="B7737" s="250">
        <v>7674</v>
      </c>
      <c r="C7737" s="249">
        <v>75.320663844717828</v>
      </c>
    </row>
    <row r="7738" spans="2:3" x14ac:dyDescent="0.75">
      <c r="B7738" s="250">
        <v>7675</v>
      </c>
      <c r="C7738" s="249">
        <v>147.3556037709117</v>
      </c>
    </row>
    <row r="7739" spans="2:3" x14ac:dyDescent="0.75">
      <c r="B7739" s="250">
        <v>7676</v>
      </c>
      <c r="C7739" s="249">
        <v>99.166608231373473</v>
      </c>
    </row>
    <row r="7740" spans="2:3" x14ac:dyDescent="0.75">
      <c r="B7740" s="250">
        <v>7677</v>
      </c>
      <c r="C7740" s="249">
        <v>150.88819293709221</v>
      </c>
    </row>
    <row r="7741" spans="2:3" x14ac:dyDescent="0.75">
      <c r="B7741" s="250">
        <v>7678</v>
      </c>
      <c r="C7741" s="249">
        <v>144.84710575531241</v>
      </c>
    </row>
    <row r="7742" spans="2:3" x14ac:dyDescent="0.75">
      <c r="B7742" s="250">
        <v>7679</v>
      </c>
      <c r="C7742" s="249">
        <v>110.19908112455228</v>
      </c>
    </row>
    <row r="7743" spans="2:3" x14ac:dyDescent="0.75">
      <c r="B7743" s="250">
        <v>7680</v>
      </c>
      <c r="C7743" s="249">
        <v>120.1028640267275</v>
      </c>
    </row>
    <row r="7744" spans="2:3" x14ac:dyDescent="0.75">
      <c r="B7744" s="250">
        <v>7681</v>
      </c>
      <c r="C7744" s="249">
        <v>134.11901329135702</v>
      </c>
    </row>
    <row r="7745" spans="2:3" x14ac:dyDescent="0.75">
      <c r="B7745" s="250">
        <v>7682</v>
      </c>
      <c r="C7745" s="249">
        <v>114.79712791411571</v>
      </c>
    </row>
    <row r="7746" spans="2:3" x14ac:dyDescent="0.75">
      <c r="B7746" s="250">
        <v>7683</v>
      </c>
      <c r="C7746" s="249">
        <v>187.74897383103334</v>
      </c>
    </row>
    <row r="7747" spans="2:3" x14ac:dyDescent="0.75">
      <c r="B7747" s="250">
        <v>7684</v>
      </c>
      <c r="C7747" s="249">
        <v>143.78750698140192</v>
      </c>
    </row>
    <row r="7748" spans="2:3" x14ac:dyDescent="0.75">
      <c r="B7748" s="250">
        <v>7685</v>
      </c>
      <c r="C7748" s="249">
        <v>121.05285305226089</v>
      </c>
    </row>
    <row r="7749" spans="2:3" x14ac:dyDescent="0.75">
      <c r="B7749" s="250">
        <v>7686</v>
      </c>
      <c r="C7749" s="249">
        <v>122.57980249500206</v>
      </c>
    </row>
    <row r="7750" spans="2:3" x14ac:dyDescent="0.75">
      <c r="B7750" s="250">
        <v>7687</v>
      </c>
      <c r="C7750" s="249">
        <v>173.4638085079221</v>
      </c>
    </row>
    <row r="7751" spans="2:3" x14ac:dyDescent="0.75">
      <c r="B7751" s="250">
        <v>7688</v>
      </c>
      <c r="C7751" s="249">
        <v>175.03967072972338</v>
      </c>
    </row>
    <row r="7752" spans="2:3" x14ac:dyDescent="0.75">
      <c r="B7752" s="250">
        <v>7689</v>
      </c>
      <c r="C7752" s="249">
        <v>147.96429483699035</v>
      </c>
    </row>
    <row r="7753" spans="2:3" x14ac:dyDescent="0.75">
      <c r="B7753" s="250">
        <v>7690</v>
      </c>
      <c r="C7753" s="249">
        <v>167.52158130987021</v>
      </c>
    </row>
    <row r="7754" spans="2:3" x14ac:dyDescent="0.75">
      <c r="B7754" s="250">
        <v>7691</v>
      </c>
      <c r="C7754" s="249">
        <v>93.643833706283402</v>
      </c>
    </row>
    <row r="7755" spans="2:3" x14ac:dyDescent="0.75">
      <c r="B7755" s="250">
        <v>7692</v>
      </c>
      <c r="C7755" s="249">
        <v>104.21762441534256</v>
      </c>
    </row>
    <row r="7756" spans="2:3" x14ac:dyDescent="0.75">
      <c r="B7756" s="250">
        <v>7693</v>
      </c>
      <c r="C7756" s="249">
        <v>116.48430014543725</v>
      </c>
    </row>
    <row r="7757" spans="2:3" x14ac:dyDescent="0.75">
      <c r="B7757" s="250">
        <v>7694</v>
      </c>
      <c r="C7757" s="249">
        <v>103.70713375843607</v>
      </c>
    </row>
    <row r="7758" spans="2:3" x14ac:dyDescent="0.75">
      <c r="B7758" s="250">
        <v>7695</v>
      </c>
      <c r="C7758" s="249">
        <v>67.171094158971087</v>
      </c>
    </row>
    <row r="7759" spans="2:3" x14ac:dyDescent="0.75">
      <c r="B7759" s="250">
        <v>7696</v>
      </c>
      <c r="C7759" s="249">
        <v>114.7409901388267</v>
      </c>
    </row>
    <row r="7760" spans="2:3" x14ac:dyDescent="0.75">
      <c r="B7760" s="250">
        <v>7697</v>
      </c>
      <c r="C7760" s="249">
        <v>138.40343970276652</v>
      </c>
    </row>
    <row r="7761" spans="2:3" x14ac:dyDescent="0.75">
      <c r="B7761" s="250">
        <v>7698</v>
      </c>
      <c r="C7761" s="249">
        <v>134.90388326258332</v>
      </c>
    </row>
    <row r="7762" spans="2:3" x14ac:dyDescent="0.75">
      <c r="B7762" s="250">
        <v>7699</v>
      </c>
      <c r="C7762" s="249">
        <v>93.658793387785551</v>
      </c>
    </row>
    <row r="7763" spans="2:3" x14ac:dyDescent="0.75">
      <c r="B7763" s="250">
        <v>7700</v>
      </c>
      <c r="C7763" s="249">
        <v>146.62806785205177</v>
      </c>
    </row>
    <row r="7764" spans="2:3" x14ac:dyDescent="0.75">
      <c r="B7764" s="250">
        <v>7701</v>
      </c>
      <c r="C7764" s="249">
        <v>115.50395803444731</v>
      </c>
    </row>
    <row r="7765" spans="2:3" x14ac:dyDescent="0.75">
      <c r="B7765" s="250">
        <v>7702</v>
      </c>
      <c r="C7765" s="249">
        <v>130.24085735740732</v>
      </c>
    </row>
    <row r="7766" spans="2:3" x14ac:dyDescent="0.75">
      <c r="B7766" s="250">
        <v>7703</v>
      </c>
      <c r="C7766" s="249">
        <v>154.32467734023845</v>
      </c>
    </row>
    <row r="7767" spans="2:3" x14ac:dyDescent="0.75">
      <c r="B7767" s="250">
        <v>7704</v>
      </c>
      <c r="C7767" s="249">
        <v>130.23071671255443</v>
      </c>
    </row>
    <row r="7768" spans="2:3" x14ac:dyDescent="0.75">
      <c r="B7768" s="250">
        <v>7705</v>
      </c>
      <c r="C7768" s="249">
        <v>115.72501506786182</v>
      </c>
    </row>
    <row r="7769" spans="2:3" x14ac:dyDescent="0.75">
      <c r="B7769" s="250">
        <v>7706</v>
      </c>
      <c r="C7769" s="249">
        <v>108.41338758875409</v>
      </c>
    </row>
    <row r="7770" spans="2:3" x14ac:dyDescent="0.75">
      <c r="B7770" s="250">
        <v>7707</v>
      </c>
      <c r="C7770" s="249">
        <v>98.868425185366206</v>
      </c>
    </row>
    <row r="7771" spans="2:3" x14ac:dyDescent="0.75">
      <c r="B7771" s="250">
        <v>7708</v>
      </c>
      <c r="C7771" s="249">
        <v>127.27990364202793</v>
      </c>
    </row>
    <row r="7772" spans="2:3" x14ac:dyDescent="0.75">
      <c r="B7772" s="250">
        <v>7709</v>
      </c>
      <c r="C7772" s="249">
        <v>119.27027895613442</v>
      </c>
    </row>
    <row r="7773" spans="2:3" x14ac:dyDescent="0.75">
      <c r="B7773" s="250">
        <v>7710</v>
      </c>
      <c r="C7773" s="249">
        <v>154.44273701881829</v>
      </c>
    </row>
    <row r="7774" spans="2:3" x14ac:dyDescent="0.75">
      <c r="B7774" s="250">
        <v>7711</v>
      </c>
      <c r="C7774" s="249">
        <v>84.779557633668489</v>
      </c>
    </row>
    <row r="7775" spans="2:3" x14ac:dyDescent="0.75">
      <c r="B7775" s="250">
        <v>7712</v>
      </c>
      <c r="C7775" s="249">
        <v>171.93111167934154</v>
      </c>
    </row>
    <row r="7776" spans="2:3" x14ac:dyDescent="0.75">
      <c r="B7776" s="250">
        <v>7713</v>
      </c>
      <c r="C7776" s="249">
        <v>118.04060128298762</v>
      </c>
    </row>
    <row r="7777" spans="2:3" x14ac:dyDescent="0.75">
      <c r="B7777" s="250">
        <v>7714</v>
      </c>
      <c r="C7777" s="249">
        <v>114.22067406686833</v>
      </c>
    </row>
    <row r="7778" spans="2:3" x14ac:dyDescent="0.75">
      <c r="B7778" s="250">
        <v>7715</v>
      </c>
      <c r="C7778" s="249">
        <v>106.89269578497748</v>
      </c>
    </row>
    <row r="7779" spans="2:3" x14ac:dyDescent="0.75">
      <c r="B7779" s="250">
        <v>7716</v>
      </c>
      <c r="C7779" s="249">
        <v>138.39143277822203</v>
      </c>
    </row>
    <row r="7780" spans="2:3" x14ac:dyDescent="0.75">
      <c r="B7780" s="250">
        <v>7717</v>
      </c>
      <c r="C7780" s="249">
        <v>147.58081477253626</v>
      </c>
    </row>
    <row r="7781" spans="2:3" x14ac:dyDescent="0.75">
      <c r="B7781" s="250">
        <v>7718</v>
      </c>
      <c r="C7781" s="249">
        <v>181.73453429371585</v>
      </c>
    </row>
    <row r="7782" spans="2:3" x14ac:dyDescent="0.75">
      <c r="B7782" s="250">
        <v>7719</v>
      </c>
      <c r="C7782" s="249">
        <v>106.20955134073991</v>
      </c>
    </row>
    <row r="7783" spans="2:3" x14ac:dyDescent="0.75">
      <c r="B7783" s="250">
        <v>7720</v>
      </c>
      <c r="C7783" s="249">
        <v>79.724132834301543</v>
      </c>
    </row>
    <row r="7784" spans="2:3" x14ac:dyDescent="0.75">
      <c r="B7784" s="250">
        <v>7721</v>
      </c>
      <c r="C7784" s="249">
        <v>151.53904644571935</v>
      </c>
    </row>
    <row r="7785" spans="2:3" x14ac:dyDescent="0.75">
      <c r="B7785" s="250">
        <v>7722</v>
      </c>
      <c r="C7785" s="249">
        <v>128.71428255426295</v>
      </c>
    </row>
    <row r="7786" spans="2:3" x14ac:dyDescent="0.75">
      <c r="B7786" s="250">
        <v>7723</v>
      </c>
      <c r="C7786" s="249">
        <v>140.2339276693173</v>
      </c>
    </row>
    <row r="7787" spans="2:3" x14ac:dyDescent="0.75">
      <c r="B7787" s="250">
        <v>7724</v>
      </c>
      <c r="C7787" s="249">
        <v>119.3265861006704</v>
      </c>
    </row>
    <row r="7788" spans="2:3" x14ac:dyDescent="0.75">
      <c r="B7788" s="250">
        <v>7725</v>
      </c>
      <c r="C7788" s="249">
        <v>126.73630409611421</v>
      </c>
    </row>
    <row r="7789" spans="2:3" x14ac:dyDescent="0.75">
      <c r="B7789" s="250">
        <v>7726</v>
      </c>
      <c r="C7789" s="249">
        <v>182.20347855113758</v>
      </c>
    </row>
    <row r="7790" spans="2:3" x14ac:dyDescent="0.75">
      <c r="B7790" s="250">
        <v>7727</v>
      </c>
      <c r="C7790" s="249">
        <v>108.26941453907622</v>
      </c>
    </row>
    <row r="7791" spans="2:3" x14ac:dyDescent="0.75">
      <c r="B7791" s="250">
        <v>7728</v>
      </c>
      <c r="C7791" s="249">
        <v>86.402001907683399</v>
      </c>
    </row>
    <row r="7792" spans="2:3" x14ac:dyDescent="0.75">
      <c r="B7792" s="250">
        <v>7729</v>
      </c>
      <c r="C7792" s="249">
        <v>163.29991244099986</v>
      </c>
    </row>
    <row r="7793" spans="2:3" x14ac:dyDescent="0.75">
      <c r="B7793" s="250">
        <v>7730</v>
      </c>
      <c r="C7793" s="249">
        <v>149.64053105975304</v>
      </c>
    </row>
    <row r="7794" spans="2:3" x14ac:dyDescent="0.75">
      <c r="B7794" s="250">
        <v>7731</v>
      </c>
      <c r="C7794" s="249">
        <v>83.869245027754033</v>
      </c>
    </row>
    <row r="7795" spans="2:3" x14ac:dyDescent="0.75">
      <c r="B7795" s="250">
        <v>7732</v>
      </c>
      <c r="C7795" s="249">
        <v>122.79670097679677</v>
      </c>
    </row>
    <row r="7796" spans="2:3" x14ac:dyDescent="0.75">
      <c r="B7796" s="250">
        <v>7733</v>
      </c>
      <c r="C7796" s="249">
        <v>107.2983220392064</v>
      </c>
    </row>
    <row r="7797" spans="2:3" x14ac:dyDescent="0.75">
      <c r="B7797" s="250">
        <v>7734</v>
      </c>
      <c r="C7797" s="249">
        <v>84.618720206537759</v>
      </c>
    </row>
    <row r="7798" spans="2:3" x14ac:dyDescent="0.75">
      <c r="B7798" s="250">
        <v>7735</v>
      </c>
      <c r="C7798" s="249">
        <v>137.01151226991564</v>
      </c>
    </row>
    <row r="7799" spans="2:3" x14ac:dyDescent="0.75">
      <c r="B7799" s="250">
        <v>7736</v>
      </c>
      <c r="C7799" s="249">
        <v>111.57321037321289</v>
      </c>
    </row>
    <row r="7800" spans="2:3" x14ac:dyDescent="0.75">
      <c r="B7800" s="250">
        <v>7737</v>
      </c>
      <c r="C7800" s="249">
        <v>126.8356344719268</v>
      </c>
    </row>
    <row r="7801" spans="2:3" x14ac:dyDescent="0.75">
      <c r="B7801" s="250">
        <v>7738</v>
      </c>
      <c r="C7801" s="249">
        <v>138.9743820526871</v>
      </c>
    </row>
    <row r="7802" spans="2:3" x14ac:dyDescent="0.75">
      <c r="B7802" s="250">
        <v>7739</v>
      </c>
      <c r="C7802" s="249">
        <v>90.108652835600665</v>
      </c>
    </row>
    <row r="7803" spans="2:3" x14ac:dyDescent="0.75">
      <c r="B7803" s="250">
        <v>7740</v>
      </c>
      <c r="C7803" s="249">
        <v>155.46330487931351</v>
      </c>
    </row>
    <row r="7804" spans="2:3" x14ac:dyDescent="0.75">
      <c r="B7804" s="250">
        <v>7741</v>
      </c>
      <c r="C7804" s="249">
        <v>161.65561377409998</v>
      </c>
    </row>
    <row r="7805" spans="2:3" x14ac:dyDescent="0.75">
      <c r="B7805" s="250">
        <v>7742</v>
      </c>
      <c r="C7805" s="249">
        <v>175.86973463753287</v>
      </c>
    </row>
    <row r="7806" spans="2:3" x14ac:dyDescent="0.75">
      <c r="B7806" s="250">
        <v>7743</v>
      </c>
      <c r="C7806" s="249">
        <v>134.77947078203979</v>
      </c>
    </row>
    <row r="7807" spans="2:3" x14ac:dyDescent="0.75">
      <c r="B7807" s="250">
        <v>7744</v>
      </c>
      <c r="C7807" s="249">
        <v>123.15918692161601</v>
      </c>
    </row>
    <row r="7808" spans="2:3" x14ac:dyDescent="0.75">
      <c r="B7808" s="250">
        <v>7745</v>
      </c>
      <c r="C7808" s="249">
        <v>151.31482311851727</v>
      </c>
    </row>
    <row r="7809" spans="2:3" x14ac:dyDescent="0.75">
      <c r="B7809" s="250">
        <v>7746</v>
      </c>
      <c r="C7809" s="249">
        <v>151.0904154028926</v>
      </c>
    </row>
    <row r="7810" spans="2:3" x14ac:dyDescent="0.75">
      <c r="B7810" s="250">
        <v>7747</v>
      </c>
      <c r="C7810" s="249">
        <v>104.99274578249462</v>
      </c>
    </row>
    <row r="7811" spans="2:3" x14ac:dyDescent="0.75">
      <c r="B7811" s="250">
        <v>7748</v>
      </c>
      <c r="C7811" s="249">
        <v>160.75953478469427</v>
      </c>
    </row>
    <row r="7812" spans="2:3" x14ac:dyDescent="0.75">
      <c r="B7812" s="250">
        <v>7749</v>
      </c>
      <c r="C7812" s="249">
        <v>108.23836883475427</v>
      </c>
    </row>
    <row r="7813" spans="2:3" x14ac:dyDescent="0.75">
      <c r="B7813" s="250">
        <v>7750</v>
      </c>
      <c r="C7813" s="249">
        <v>82.232373628288101</v>
      </c>
    </row>
    <row r="7814" spans="2:3" x14ac:dyDescent="0.75">
      <c r="B7814" s="250">
        <v>7751</v>
      </c>
      <c r="C7814" s="249">
        <v>114.89902056810367</v>
      </c>
    </row>
    <row r="7815" spans="2:3" x14ac:dyDescent="0.75">
      <c r="B7815" s="250">
        <v>7752</v>
      </c>
      <c r="C7815" s="249">
        <v>145.24952040785496</v>
      </c>
    </row>
    <row r="7816" spans="2:3" x14ac:dyDescent="0.75">
      <c r="B7816" s="250">
        <v>7753</v>
      </c>
      <c r="C7816" s="249">
        <v>128.82154872485296</v>
      </c>
    </row>
    <row r="7817" spans="2:3" x14ac:dyDescent="0.75">
      <c r="B7817" s="250">
        <v>7754</v>
      </c>
      <c r="C7817" s="249">
        <v>151.4480989598984</v>
      </c>
    </row>
    <row r="7818" spans="2:3" x14ac:dyDescent="0.75">
      <c r="B7818" s="250">
        <v>7755</v>
      </c>
      <c r="C7818" s="249">
        <v>121.07798585350325</v>
      </c>
    </row>
    <row r="7819" spans="2:3" x14ac:dyDescent="0.75">
      <c r="B7819" s="250">
        <v>7756</v>
      </c>
      <c r="C7819" s="249">
        <v>117.74846490506208</v>
      </c>
    </row>
    <row r="7820" spans="2:3" x14ac:dyDescent="0.75">
      <c r="B7820" s="250">
        <v>7757</v>
      </c>
      <c r="C7820" s="249">
        <v>145.3460168100616</v>
      </c>
    </row>
    <row r="7821" spans="2:3" x14ac:dyDescent="0.75">
      <c r="B7821" s="250">
        <v>7758</v>
      </c>
      <c r="C7821" s="249">
        <v>108.16646960832242</v>
      </c>
    </row>
    <row r="7822" spans="2:3" x14ac:dyDescent="0.75">
      <c r="B7822" s="250">
        <v>7759</v>
      </c>
      <c r="C7822" s="249">
        <v>136.62245081546325</v>
      </c>
    </row>
    <row r="7823" spans="2:3" x14ac:dyDescent="0.75">
      <c r="B7823" s="250">
        <v>7760</v>
      </c>
      <c r="C7823" s="249">
        <v>138.36389406069583</v>
      </c>
    </row>
    <row r="7824" spans="2:3" x14ac:dyDescent="0.75">
      <c r="B7824" s="250">
        <v>7761</v>
      </c>
      <c r="C7824" s="249">
        <v>101.90948932194912</v>
      </c>
    </row>
    <row r="7825" spans="2:3" x14ac:dyDescent="0.75">
      <c r="B7825" s="250">
        <v>7762</v>
      </c>
      <c r="C7825" s="249">
        <v>108.23866483220833</v>
      </c>
    </row>
    <row r="7826" spans="2:3" x14ac:dyDescent="0.75">
      <c r="B7826" s="250">
        <v>7763</v>
      </c>
      <c r="C7826" s="249">
        <v>103.9508798375586</v>
      </c>
    </row>
    <row r="7827" spans="2:3" x14ac:dyDescent="0.75">
      <c r="B7827" s="250">
        <v>7764</v>
      </c>
      <c r="C7827" s="249">
        <v>42.743899773289343</v>
      </c>
    </row>
    <row r="7828" spans="2:3" x14ac:dyDescent="0.75">
      <c r="B7828" s="250">
        <v>7765</v>
      </c>
      <c r="C7828" s="249">
        <v>112.2879975435127</v>
      </c>
    </row>
    <row r="7829" spans="2:3" x14ac:dyDescent="0.75">
      <c r="B7829" s="250">
        <v>7766</v>
      </c>
      <c r="C7829" s="249">
        <v>105.20537649454874</v>
      </c>
    </row>
    <row r="7830" spans="2:3" x14ac:dyDescent="0.75">
      <c r="B7830" s="250">
        <v>7767</v>
      </c>
      <c r="C7830" s="249">
        <v>106.54466093112578</v>
      </c>
    </row>
    <row r="7831" spans="2:3" x14ac:dyDescent="0.75">
      <c r="B7831" s="250">
        <v>7768</v>
      </c>
      <c r="C7831" s="249">
        <v>92.191813271547289</v>
      </c>
    </row>
    <row r="7832" spans="2:3" x14ac:dyDescent="0.75">
      <c r="B7832" s="250">
        <v>7769</v>
      </c>
      <c r="C7832" s="249">
        <v>108.64450752106362</v>
      </c>
    </row>
    <row r="7833" spans="2:3" x14ac:dyDescent="0.75">
      <c r="B7833" s="250">
        <v>7770</v>
      </c>
      <c r="C7833" s="249">
        <v>80.091738118847815</v>
      </c>
    </row>
    <row r="7834" spans="2:3" x14ac:dyDescent="0.75">
      <c r="B7834" s="250">
        <v>7771</v>
      </c>
      <c r="C7834" s="249">
        <v>123.65341474647117</v>
      </c>
    </row>
    <row r="7835" spans="2:3" x14ac:dyDescent="0.75">
      <c r="B7835" s="250">
        <v>7772</v>
      </c>
      <c r="C7835" s="249">
        <v>125.61085597659995</v>
      </c>
    </row>
    <row r="7836" spans="2:3" x14ac:dyDescent="0.75">
      <c r="B7836" s="250">
        <v>7773</v>
      </c>
      <c r="C7836" s="249">
        <v>137.61797487199868</v>
      </c>
    </row>
    <row r="7837" spans="2:3" x14ac:dyDescent="0.75">
      <c r="B7837" s="250">
        <v>7774</v>
      </c>
      <c r="C7837" s="249">
        <v>118.80584142716197</v>
      </c>
    </row>
    <row r="7838" spans="2:3" x14ac:dyDescent="0.75">
      <c r="B7838" s="250">
        <v>7775</v>
      </c>
      <c r="C7838" s="249">
        <v>130.43842236154802</v>
      </c>
    </row>
    <row r="7839" spans="2:3" x14ac:dyDescent="0.75">
      <c r="B7839" s="250">
        <v>7776</v>
      </c>
      <c r="C7839" s="249">
        <v>101.65918924304503</v>
      </c>
    </row>
    <row r="7840" spans="2:3" x14ac:dyDescent="0.75">
      <c r="B7840" s="250">
        <v>7777</v>
      </c>
      <c r="C7840" s="249">
        <v>122.53151705780456</v>
      </c>
    </row>
    <row r="7841" spans="2:3" x14ac:dyDescent="0.75">
      <c r="B7841" s="250">
        <v>7778</v>
      </c>
      <c r="C7841" s="249">
        <v>137.78800397567599</v>
      </c>
    </row>
    <row r="7842" spans="2:3" x14ac:dyDescent="0.75">
      <c r="B7842" s="250">
        <v>7779</v>
      </c>
      <c r="C7842" s="249">
        <v>110.88024230507087</v>
      </c>
    </row>
    <row r="7843" spans="2:3" x14ac:dyDescent="0.75">
      <c r="B7843" s="250">
        <v>7780</v>
      </c>
      <c r="C7843" s="249">
        <v>128.03356919116285</v>
      </c>
    </row>
    <row r="7844" spans="2:3" x14ac:dyDescent="0.75">
      <c r="B7844" s="250">
        <v>7781</v>
      </c>
      <c r="C7844" s="249">
        <v>107.33778770331784</v>
      </c>
    </row>
    <row r="7845" spans="2:3" x14ac:dyDescent="0.75">
      <c r="B7845" s="250">
        <v>7782</v>
      </c>
      <c r="C7845" s="249">
        <v>91.934591644739669</v>
      </c>
    </row>
    <row r="7846" spans="2:3" x14ac:dyDescent="0.75">
      <c r="B7846" s="250">
        <v>7783</v>
      </c>
      <c r="C7846" s="249">
        <v>110.55361254339589</v>
      </c>
    </row>
    <row r="7847" spans="2:3" x14ac:dyDescent="0.75">
      <c r="B7847" s="250">
        <v>7784</v>
      </c>
      <c r="C7847" s="249">
        <v>95.862013757919968</v>
      </c>
    </row>
    <row r="7848" spans="2:3" x14ac:dyDescent="0.75">
      <c r="B7848" s="250">
        <v>7785</v>
      </c>
      <c r="C7848" s="249">
        <v>132.2470993353719</v>
      </c>
    </row>
    <row r="7849" spans="2:3" x14ac:dyDescent="0.75">
      <c r="B7849" s="250">
        <v>7786</v>
      </c>
      <c r="C7849" s="249">
        <v>180.22362910676469</v>
      </c>
    </row>
    <row r="7850" spans="2:3" x14ac:dyDescent="0.75">
      <c r="B7850" s="250">
        <v>7787</v>
      </c>
      <c r="C7850" s="249">
        <v>150.00387721848978</v>
      </c>
    </row>
    <row r="7851" spans="2:3" x14ac:dyDescent="0.75">
      <c r="B7851" s="250">
        <v>7788</v>
      </c>
      <c r="C7851" s="249">
        <v>76.778241887004555</v>
      </c>
    </row>
    <row r="7852" spans="2:3" x14ac:dyDescent="0.75">
      <c r="B7852" s="250">
        <v>7789</v>
      </c>
      <c r="C7852" s="249">
        <v>126.14163154020213</v>
      </c>
    </row>
    <row r="7853" spans="2:3" x14ac:dyDescent="0.75">
      <c r="B7853" s="250">
        <v>7790</v>
      </c>
      <c r="C7853" s="249">
        <v>134.92535310440593</v>
      </c>
    </row>
    <row r="7854" spans="2:3" x14ac:dyDescent="0.75">
      <c r="B7854" s="250">
        <v>7791</v>
      </c>
      <c r="C7854" s="249">
        <v>85.970742947092859</v>
      </c>
    </row>
    <row r="7855" spans="2:3" x14ac:dyDescent="0.75">
      <c r="B7855" s="250">
        <v>7792</v>
      </c>
      <c r="C7855" s="249">
        <v>104.83665208307951</v>
      </c>
    </row>
    <row r="7856" spans="2:3" x14ac:dyDescent="0.75">
      <c r="B7856" s="250">
        <v>7793</v>
      </c>
      <c r="C7856" s="249">
        <v>94.52345327445552</v>
      </c>
    </row>
    <row r="7857" spans="2:3" x14ac:dyDescent="0.75">
      <c r="B7857" s="250">
        <v>7794</v>
      </c>
      <c r="C7857" s="249">
        <v>70.231357453532553</v>
      </c>
    </row>
    <row r="7858" spans="2:3" x14ac:dyDescent="0.75">
      <c r="B7858" s="250">
        <v>7795</v>
      </c>
      <c r="C7858" s="249">
        <v>112.54335934730824</v>
      </c>
    </row>
    <row r="7859" spans="2:3" x14ac:dyDescent="0.75">
      <c r="B7859" s="250">
        <v>7796</v>
      </c>
      <c r="C7859" s="249">
        <v>156.12917154685283</v>
      </c>
    </row>
    <row r="7860" spans="2:3" x14ac:dyDescent="0.75">
      <c r="B7860" s="250">
        <v>7797</v>
      </c>
      <c r="C7860" s="249">
        <v>118.88751614176637</v>
      </c>
    </row>
    <row r="7861" spans="2:3" x14ac:dyDescent="0.75">
      <c r="B7861" s="250">
        <v>7798</v>
      </c>
      <c r="C7861" s="249">
        <v>104.55647739546559</v>
      </c>
    </row>
    <row r="7862" spans="2:3" x14ac:dyDescent="0.75">
      <c r="B7862" s="250">
        <v>7799</v>
      </c>
      <c r="C7862" s="249">
        <v>137.08859262756511</v>
      </c>
    </row>
    <row r="7863" spans="2:3" x14ac:dyDescent="0.75">
      <c r="B7863" s="250">
        <v>7800</v>
      </c>
      <c r="C7863" s="249">
        <v>100.84975621519686</v>
      </c>
    </row>
    <row r="7864" spans="2:3" x14ac:dyDescent="0.75">
      <c r="B7864" s="250">
        <v>7801</v>
      </c>
      <c r="C7864" s="249">
        <v>172.02408339267589</v>
      </c>
    </row>
    <row r="7865" spans="2:3" x14ac:dyDescent="0.75">
      <c r="B7865" s="250">
        <v>7802</v>
      </c>
      <c r="C7865" s="249">
        <v>167.24141021725924</v>
      </c>
    </row>
    <row r="7866" spans="2:3" x14ac:dyDescent="0.75">
      <c r="B7866" s="250">
        <v>7803</v>
      </c>
      <c r="C7866" s="249">
        <v>102.40582974997733</v>
      </c>
    </row>
    <row r="7867" spans="2:3" x14ac:dyDescent="0.75">
      <c r="B7867" s="250">
        <v>7804</v>
      </c>
      <c r="C7867" s="249">
        <v>124.75524588878754</v>
      </c>
    </row>
    <row r="7868" spans="2:3" x14ac:dyDescent="0.75">
      <c r="B7868" s="250">
        <v>7805</v>
      </c>
      <c r="C7868" s="249">
        <v>113.05091639219101</v>
      </c>
    </row>
    <row r="7869" spans="2:3" x14ac:dyDescent="0.75">
      <c r="B7869" s="250">
        <v>7806</v>
      </c>
      <c r="C7869" s="249">
        <v>91.602321284385994</v>
      </c>
    </row>
    <row r="7870" spans="2:3" x14ac:dyDescent="0.75">
      <c r="B7870" s="250">
        <v>7807</v>
      </c>
      <c r="C7870" s="249">
        <v>123.36023731176057</v>
      </c>
    </row>
    <row r="7871" spans="2:3" x14ac:dyDescent="0.75">
      <c r="B7871" s="250">
        <v>7808</v>
      </c>
      <c r="C7871" s="249">
        <v>99.420912951630299</v>
      </c>
    </row>
    <row r="7872" spans="2:3" x14ac:dyDescent="0.75">
      <c r="B7872" s="250">
        <v>7809</v>
      </c>
      <c r="C7872" s="249">
        <v>131.75809208371112</v>
      </c>
    </row>
    <row r="7873" spans="2:3" x14ac:dyDescent="0.75">
      <c r="B7873" s="250">
        <v>7810</v>
      </c>
      <c r="C7873" s="249">
        <v>124.60441394773939</v>
      </c>
    </row>
    <row r="7874" spans="2:3" x14ac:dyDescent="0.75">
      <c r="B7874" s="250">
        <v>7811</v>
      </c>
      <c r="C7874" s="249">
        <v>151.22327609408265</v>
      </c>
    </row>
    <row r="7875" spans="2:3" x14ac:dyDescent="0.75">
      <c r="B7875" s="250">
        <v>7812</v>
      </c>
      <c r="C7875" s="249">
        <v>130.7349178843474</v>
      </c>
    </row>
    <row r="7876" spans="2:3" x14ac:dyDescent="0.75">
      <c r="B7876" s="250">
        <v>7813</v>
      </c>
      <c r="C7876" s="249">
        <v>141.20534211809897</v>
      </c>
    </row>
    <row r="7877" spans="2:3" x14ac:dyDescent="0.75">
      <c r="B7877" s="250">
        <v>7814</v>
      </c>
      <c r="C7877" s="249">
        <v>117.50677592680816</v>
      </c>
    </row>
    <row r="7878" spans="2:3" x14ac:dyDescent="0.75">
      <c r="B7878" s="250">
        <v>7815</v>
      </c>
      <c r="C7878" s="249">
        <v>100.66756505943141</v>
      </c>
    </row>
    <row r="7879" spans="2:3" x14ac:dyDescent="0.75">
      <c r="B7879" s="250">
        <v>7816</v>
      </c>
      <c r="C7879" s="249">
        <v>98.525523932589039</v>
      </c>
    </row>
    <row r="7880" spans="2:3" x14ac:dyDescent="0.75">
      <c r="B7880" s="250">
        <v>7817</v>
      </c>
      <c r="C7880" s="249">
        <v>146.03911833774362</v>
      </c>
    </row>
    <row r="7881" spans="2:3" x14ac:dyDescent="0.75">
      <c r="B7881" s="250">
        <v>7818</v>
      </c>
      <c r="C7881" s="249">
        <v>126.3185873557118</v>
      </c>
    </row>
    <row r="7882" spans="2:3" x14ac:dyDescent="0.75">
      <c r="B7882" s="250">
        <v>7819</v>
      </c>
      <c r="C7882" s="249">
        <v>152.02690495213582</v>
      </c>
    </row>
    <row r="7883" spans="2:3" x14ac:dyDescent="0.75">
      <c r="B7883" s="250">
        <v>7820</v>
      </c>
      <c r="C7883" s="249">
        <v>126.95538616775437</v>
      </c>
    </row>
    <row r="7884" spans="2:3" x14ac:dyDescent="0.75">
      <c r="B7884" s="250">
        <v>7821</v>
      </c>
      <c r="C7884" s="249">
        <v>66.023304140945626</v>
      </c>
    </row>
    <row r="7885" spans="2:3" x14ac:dyDescent="0.75">
      <c r="B7885" s="250">
        <v>7822</v>
      </c>
      <c r="C7885" s="249">
        <v>110.94757739588576</v>
      </c>
    </row>
    <row r="7886" spans="2:3" x14ac:dyDescent="0.75">
      <c r="B7886" s="250">
        <v>7823</v>
      </c>
      <c r="C7886" s="249">
        <v>111.41525290454223</v>
      </c>
    </row>
    <row r="7887" spans="2:3" x14ac:dyDescent="0.75">
      <c r="B7887" s="250">
        <v>7824</v>
      </c>
      <c r="C7887" s="249">
        <v>127.42088817277424</v>
      </c>
    </row>
    <row r="7888" spans="2:3" x14ac:dyDescent="0.75">
      <c r="B7888" s="250">
        <v>7825</v>
      </c>
      <c r="C7888" s="249">
        <v>132.53665466597866</v>
      </c>
    </row>
    <row r="7889" spans="2:3" x14ac:dyDescent="0.75">
      <c r="B7889" s="250">
        <v>7826</v>
      </c>
      <c r="C7889" s="249">
        <v>107.01381524401421</v>
      </c>
    </row>
    <row r="7890" spans="2:3" x14ac:dyDescent="0.75">
      <c r="B7890" s="250">
        <v>7827</v>
      </c>
      <c r="C7890" s="249">
        <v>78.479968442747236</v>
      </c>
    </row>
    <row r="7891" spans="2:3" x14ac:dyDescent="0.75">
      <c r="B7891" s="250">
        <v>7828</v>
      </c>
      <c r="C7891" s="249">
        <v>139.68610227443907</v>
      </c>
    </row>
    <row r="7892" spans="2:3" x14ac:dyDescent="0.75">
      <c r="B7892" s="250">
        <v>7829</v>
      </c>
      <c r="C7892" s="249">
        <v>142.76705238739459</v>
      </c>
    </row>
    <row r="7893" spans="2:3" x14ac:dyDescent="0.75">
      <c r="B7893" s="250">
        <v>7830</v>
      </c>
      <c r="C7893" s="249">
        <v>148.88992267023681</v>
      </c>
    </row>
    <row r="7894" spans="2:3" x14ac:dyDescent="0.75">
      <c r="B7894" s="250">
        <v>7831</v>
      </c>
      <c r="C7894" s="249">
        <v>73.956035760505543</v>
      </c>
    </row>
    <row r="7895" spans="2:3" x14ac:dyDescent="0.75">
      <c r="B7895" s="250">
        <v>7832</v>
      </c>
      <c r="C7895" s="249">
        <v>109.50832404399145</v>
      </c>
    </row>
    <row r="7896" spans="2:3" x14ac:dyDescent="0.75">
      <c r="B7896" s="250">
        <v>7833</v>
      </c>
      <c r="C7896" s="249">
        <v>180.30162598094523</v>
      </c>
    </row>
    <row r="7897" spans="2:3" x14ac:dyDescent="0.75">
      <c r="B7897" s="250">
        <v>7834</v>
      </c>
      <c r="C7897" s="249">
        <v>123.84726334555312</v>
      </c>
    </row>
    <row r="7898" spans="2:3" x14ac:dyDescent="0.75">
      <c r="B7898" s="250">
        <v>7835</v>
      </c>
      <c r="C7898" s="249">
        <v>142.14799677983723</v>
      </c>
    </row>
    <row r="7899" spans="2:3" x14ac:dyDescent="0.75">
      <c r="B7899" s="250">
        <v>7836</v>
      </c>
      <c r="C7899" s="249">
        <v>134.60422354213966</v>
      </c>
    </row>
    <row r="7900" spans="2:3" x14ac:dyDescent="0.75">
      <c r="B7900" s="250">
        <v>7837</v>
      </c>
      <c r="C7900" s="249">
        <v>115.28345136789601</v>
      </c>
    </row>
    <row r="7901" spans="2:3" x14ac:dyDescent="0.75">
      <c r="B7901" s="250">
        <v>7838</v>
      </c>
      <c r="C7901" s="249">
        <v>124.63365894319178</v>
      </c>
    </row>
    <row r="7902" spans="2:3" x14ac:dyDescent="0.75">
      <c r="B7902" s="250">
        <v>7839</v>
      </c>
      <c r="C7902" s="249">
        <v>151.07255047622874</v>
      </c>
    </row>
    <row r="7903" spans="2:3" x14ac:dyDescent="0.75">
      <c r="B7903" s="250">
        <v>7840</v>
      </c>
      <c r="C7903" s="249">
        <v>154.2272795072144</v>
      </c>
    </row>
    <row r="7904" spans="2:3" x14ac:dyDescent="0.75">
      <c r="B7904" s="250">
        <v>7841</v>
      </c>
      <c r="C7904" s="249">
        <v>121.04798167505633</v>
      </c>
    </row>
    <row r="7905" spans="2:3" x14ac:dyDescent="0.75">
      <c r="B7905" s="250">
        <v>7842</v>
      </c>
      <c r="C7905" s="249">
        <v>90.285309778569498</v>
      </c>
    </row>
    <row r="7906" spans="2:3" x14ac:dyDescent="0.75">
      <c r="B7906" s="250">
        <v>7843</v>
      </c>
      <c r="C7906" s="249">
        <v>143.37754252599979</v>
      </c>
    </row>
    <row r="7907" spans="2:3" x14ac:dyDescent="0.75">
      <c r="B7907" s="250">
        <v>7844</v>
      </c>
      <c r="C7907" s="249">
        <v>86.958428849430419</v>
      </c>
    </row>
    <row r="7908" spans="2:3" x14ac:dyDescent="0.75">
      <c r="B7908" s="250">
        <v>7845</v>
      </c>
      <c r="C7908" s="249">
        <v>101.77090954999309</v>
      </c>
    </row>
    <row r="7909" spans="2:3" x14ac:dyDescent="0.75">
      <c r="B7909" s="250">
        <v>7846</v>
      </c>
      <c r="C7909" s="249">
        <v>111.39581089500116</v>
      </c>
    </row>
    <row r="7910" spans="2:3" x14ac:dyDescent="0.75">
      <c r="B7910" s="250">
        <v>7847</v>
      </c>
      <c r="C7910" s="249">
        <v>133.42759121818341</v>
      </c>
    </row>
    <row r="7911" spans="2:3" x14ac:dyDescent="0.75">
      <c r="B7911" s="250">
        <v>7848</v>
      </c>
      <c r="C7911" s="249">
        <v>88.05862825795478</v>
      </c>
    </row>
    <row r="7912" spans="2:3" x14ac:dyDescent="0.75">
      <c r="B7912" s="250">
        <v>7849</v>
      </c>
      <c r="C7912" s="249">
        <v>126.81571375960527</v>
      </c>
    </row>
    <row r="7913" spans="2:3" x14ac:dyDescent="0.75">
      <c r="B7913" s="250">
        <v>7850</v>
      </c>
      <c r="C7913" s="249">
        <v>165.36189689397713</v>
      </c>
    </row>
    <row r="7914" spans="2:3" x14ac:dyDescent="0.75">
      <c r="B7914" s="250">
        <v>7851</v>
      </c>
      <c r="C7914" s="249">
        <v>142.24441242335439</v>
      </c>
    </row>
    <row r="7915" spans="2:3" x14ac:dyDescent="0.75">
      <c r="B7915" s="250">
        <v>7852</v>
      </c>
      <c r="C7915" s="249">
        <v>132.76641495793871</v>
      </c>
    </row>
    <row r="7916" spans="2:3" x14ac:dyDescent="0.75">
      <c r="B7916" s="250">
        <v>7853</v>
      </c>
      <c r="C7916" s="249">
        <v>178.96830714158597</v>
      </c>
    </row>
    <row r="7917" spans="2:3" x14ac:dyDescent="0.75">
      <c r="B7917" s="250">
        <v>7854</v>
      </c>
      <c r="C7917" s="249">
        <v>126.70318392320158</v>
      </c>
    </row>
    <row r="7918" spans="2:3" x14ac:dyDescent="0.75">
      <c r="B7918" s="250">
        <v>7855</v>
      </c>
      <c r="C7918" s="249">
        <v>161.95721184121794</v>
      </c>
    </row>
    <row r="7919" spans="2:3" x14ac:dyDescent="0.75">
      <c r="B7919" s="250">
        <v>7856</v>
      </c>
      <c r="C7919" s="249">
        <v>99.413228585139535</v>
      </c>
    </row>
    <row r="7920" spans="2:3" x14ac:dyDescent="0.75">
      <c r="B7920" s="250">
        <v>7857</v>
      </c>
      <c r="C7920" s="249">
        <v>115.42950997940902</v>
      </c>
    </row>
    <row r="7921" spans="2:3" x14ac:dyDescent="0.75">
      <c r="B7921" s="250">
        <v>7858</v>
      </c>
      <c r="C7921" s="249">
        <v>145.44696379557092</v>
      </c>
    </row>
    <row r="7922" spans="2:3" x14ac:dyDescent="0.75">
      <c r="B7922" s="250">
        <v>7859</v>
      </c>
      <c r="C7922" s="249">
        <v>116.71349677141603</v>
      </c>
    </row>
    <row r="7923" spans="2:3" x14ac:dyDescent="0.75">
      <c r="B7923" s="250">
        <v>7860</v>
      </c>
      <c r="C7923" s="249">
        <v>105.71444180865397</v>
      </c>
    </row>
    <row r="7924" spans="2:3" x14ac:dyDescent="0.75">
      <c r="B7924" s="250">
        <v>7861</v>
      </c>
      <c r="C7924" s="249">
        <v>125.44415520757141</v>
      </c>
    </row>
    <row r="7925" spans="2:3" x14ac:dyDescent="0.75">
      <c r="B7925" s="250">
        <v>7862</v>
      </c>
      <c r="C7925" s="249">
        <v>82.548337951396263</v>
      </c>
    </row>
    <row r="7926" spans="2:3" x14ac:dyDescent="0.75">
      <c r="B7926" s="250">
        <v>7863</v>
      </c>
      <c r="C7926" s="249">
        <v>107.52094448193186</v>
      </c>
    </row>
    <row r="7927" spans="2:3" x14ac:dyDescent="0.75">
      <c r="B7927" s="250">
        <v>7864</v>
      </c>
      <c r="C7927" s="249">
        <v>98.041903789953608</v>
      </c>
    </row>
    <row r="7928" spans="2:3" x14ac:dyDescent="0.75">
      <c r="B7928" s="250">
        <v>7865</v>
      </c>
      <c r="C7928" s="249">
        <v>144.54822771149981</v>
      </c>
    </row>
    <row r="7929" spans="2:3" x14ac:dyDescent="0.75">
      <c r="B7929" s="250">
        <v>7866</v>
      </c>
      <c r="C7929" s="249">
        <v>127.52434975197919</v>
      </c>
    </row>
    <row r="7930" spans="2:3" x14ac:dyDescent="0.75">
      <c r="B7930" s="250">
        <v>7867</v>
      </c>
      <c r="C7930" s="249">
        <v>104.90172605747868</v>
      </c>
    </row>
    <row r="7931" spans="2:3" x14ac:dyDescent="0.75">
      <c r="B7931" s="250">
        <v>7868</v>
      </c>
      <c r="C7931" s="249">
        <v>97.115352947392907</v>
      </c>
    </row>
    <row r="7932" spans="2:3" x14ac:dyDescent="0.75">
      <c r="B7932" s="250">
        <v>7869</v>
      </c>
      <c r="C7932" s="249">
        <v>78.351570817934146</v>
      </c>
    </row>
    <row r="7933" spans="2:3" x14ac:dyDescent="0.75">
      <c r="B7933" s="250">
        <v>7870</v>
      </c>
      <c r="C7933" s="249">
        <v>80.179808513900781</v>
      </c>
    </row>
    <row r="7934" spans="2:3" x14ac:dyDescent="0.75">
      <c r="B7934" s="250">
        <v>7871</v>
      </c>
      <c r="C7934" s="249">
        <v>92.894665902315182</v>
      </c>
    </row>
    <row r="7935" spans="2:3" x14ac:dyDescent="0.75">
      <c r="B7935" s="250">
        <v>7872</v>
      </c>
      <c r="C7935" s="249">
        <v>122.44168079430054</v>
      </c>
    </row>
    <row r="7936" spans="2:3" x14ac:dyDescent="0.75">
      <c r="B7936" s="250">
        <v>7873</v>
      </c>
      <c r="C7936" s="249">
        <v>113.15635719865425</v>
      </c>
    </row>
    <row r="7937" spans="2:3" x14ac:dyDescent="0.75">
      <c r="B7937" s="250">
        <v>7874</v>
      </c>
      <c r="C7937" s="249">
        <v>173.64209955634499</v>
      </c>
    </row>
    <row r="7938" spans="2:3" x14ac:dyDescent="0.75">
      <c r="B7938" s="250">
        <v>7875</v>
      </c>
      <c r="C7938" s="249">
        <v>137.0953166173062</v>
      </c>
    </row>
    <row r="7939" spans="2:3" x14ac:dyDescent="0.75">
      <c r="B7939" s="250">
        <v>7876</v>
      </c>
      <c r="C7939" s="249">
        <v>162.42932317758451</v>
      </c>
    </row>
    <row r="7940" spans="2:3" x14ac:dyDescent="0.75">
      <c r="B7940" s="250">
        <v>7877</v>
      </c>
      <c r="C7940" s="249">
        <v>127.95979881521751</v>
      </c>
    </row>
    <row r="7941" spans="2:3" x14ac:dyDescent="0.75">
      <c r="B7941" s="250">
        <v>7878</v>
      </c>
      <c r="C7941" s="249">
        <v>88.831026893853732</v>
      </c>
    </row>
    <row r="7942" spans="2:3" x14ac:dyDescent="0.75">
      <c r="B7942" s="250">
        <v>7879</v>
      </c>
      <c r="C7942" s="249">
        <v>109.82751302663539</v>
      </c>
    </row>
    <row r="7943" spans="2:3" x14ac:dyDescent="0.75">
      <c r="B7943" s="250">
        <v>7880</v>
      </c>
      <c r="C7943" s="249">
        <v>110.49907495594741</v>
      </c>
    </row>
    <row r="7944" spans="2:3" x14ac:dyDescent="0.75">
      <c r="B7944" s="250">
        <v>7881</v>
      </c>
      <c r="C7944" s="249">
        <v>134.3817108260661</v>
      </c>
    </row>
    <row r="7945" spans="2:3" x14ac:dyDescent="0.75">
      <c r="B7945" s="250">
        <v>7882</v>
      </c>
      <c r="C7945" s="249">
        <v>106.96021636496985</v>
      </c>
    </row>
    <row r="7946" spans="2:3" x14ac:dyDescent="0.75">
      <c r="B7946" s="250">
        <v>7883</v>
      </c>
      <c r="C7946" s="249">
        <v>120.4351968381431</v>
      </c>
    </row>
    <row r="7947" spans="2:3" x14ac:dyDescent="0.75">
      <c r="B7947" s="250">
        <v>7884</v>
      </c>
      <c r="C7947" s="249">
        <v>171.83810754958583</v>
      </c>
    </row>
    <row r="7948" spans="2:3" x14ac:dyDescent="0.75">
      <c r="B7948" s="250">
        <v>7885</v>
      </c>
      <c r="C7948" s="249">
        <v>93.913170369575965</v>
      </c>
    </row>
    <row r="7949" spans="2:3" x14ac:dyDescent="0.75">
      <c r="B7949" s="250">
        <v>7886</v>
      </c>
      <c r="C7949" s="249">
        <v>105.86019626387443</v>
      </c>
    </row>
    <row r="7950" spans="2:3" x14ac:dyDescent="0.75">
      <c r="B7950" s="250">
        <v>7887</v>
      </c>
      <c r="C7950" s="249">
        <v>110.38516190356675</v>
      </c>
    </row>
    <row r="7951" spans="2:3" x14ac:dyDescent="0.75">
      <c r="B7951" s="250">
        <v>7888</v>
      </c>
      <c r="C7951" s="249">
        <v>117.20331772904836</v>
      </c>
    </row>
    <row r="7952" spans="2:3" x14ac:dyDescent="0.75">
      <c r="B7952" s="250">
        <v>7889</v>
      </c>
      <c r="C7952" s="249">
        <v>107.56048144011021</v>
      </c>
    </row>
    <row r="7953" spans="2:3" x14ac:dyDescent="0.75">
      <c r="B7953" s="250">
        <v>7890</v>
      </c>
      <c r="C7953" s="249">
        <v>80.949523116754307</v>
      </c>
    </row>
    <row r="7954" spans="2:3" x14ac:dyDescent="0.75">
      <c r="B7954" s="250">
        <v>7891</v>
      </c>
      <c r="C7954" s="249">
        <v>127.53455870240956</v>
      </c>
    </row>
    <row r="7955" spans="2:3" x14ac:dyDescent="0.75">
      <c r="B7955" s="250">
        <v>7892</v>
      </c>
      <c r="C7955" s="249">
        <v>135.02586105952386</v>
      </c>
    </row>
    <row r="7956" spans="2:3" x14ac:dyDescent="0.75">
      <c r="B7956" s="250">
        <v>7893</v>
      </c>
      <c r="C7956" s="249">
        <v>131.58239364564614</v>
      </c>
    </row>
    <row r="7957" spans="2:3" x14ac:dyDescent="0.75">
      <c r="B7957" s="250">
        <v>7894</v>
      </c>
      <c r="C7957" s="249">
        <v>149.13464788868436</v>
      </c>
    </row>
    <row r="7958" spans="2:3" x14ac:dyDescent="0.75">
      <c r="B7958" s="250">
        <v>7895</v>
      </c>
      <c r="C7958" s="249">
        <v>120.31389508769644</v>
      </c>
    </row>
    <row r="7959" spans="2:3" x14ac:dyDescent="0.75">
      <c r="B7959" s="250">
        <v>7896</v>
      </c>
      <c r="C7959" s="249">
        <v>113.69929297164516</v>
      </c>
    </row>
    <row r="7960" spans="2:3" x14ac:dyDescent="0.75">
      <c r="B7960" s="250">
        <v>7897</v>
      </c>
      <c r="C7960" s="249">
        <v>124.44377975585644</v>
      </c>
    </row>
    <row r="7961" spans="2:3" x14ac:dyDescent="0.75">
      <c r="B7961" s="250">
        <v>7898</v>
      </c>
      <c r="C7961" s="249">
        <v>122.88515742477836</v>
      </c>
    </row>
    <row r="7962" spans="2:3" x14ac:dyDescent="0.75">
      <c r="B7962" s="250">
        <v>7899</v>
      </c>
      <c r="C7962" s="249">
        <v>73.670796325062184</v>
      </c>
    </row>
    <row r="7963" spans="2:3" x14ac:dyDescent="0.75">
      <c r="B7963" s="250">
        <v>7900</v>
      </c>
      <c r="C7963" s="249">
        <v>146.68570561200792</v>
      </c>
    </row>
    <row r="7964" spans="2:3" x14ac:dyDescent="0.75">
      <c r="B7964" s="250">
        <v>7901</v>
      </c>
      <c r="C7964" s="249">
        <v>80.133882755149244</v>
      </c>
    </row>
    <row r="7965" spans="2:3" x14ac:dyDescent="0.75">
      <c r="B7965" s="250">
        <v>7902</v>
      </c>
      <c r="C7965" s="249">
        <v>170.64332917119708</v>
      </c>
    </row>
    <row r="7966" spans="2:3" x14ac:dyDescent="0.75">
      <c r="B7966" s="250">
        <v>7903</v>
      </c>
      <c r="C7966" s="249">
        <v>129.36286287625114</v>
      </c>
    </row>
    <row r="7967" spans="2:3" x14ac:dyDescent="0.75">
      <c r="B7967" s="250">
        <v>7904</v>
      </c>
      <c r="C7967" s="249">
        <v>91.90031566490623</v>
      </c>
    </row>
    <row r="7968" spans="2:3" x14ac:dyDescent="0.75">
      <c r="B7968" s="250">
        <v>7905</v>
      </c>
      <c r="C7968" s="249">
        <v>95.511489286663831</v>
      </c>
    </row>
    <row r="7969" spans="2:3" x14ac:dyDescent="0.75">
      <c r="B7969" s="250">
        <v>7906</v>
      </c>
      <c r="C7969" s="249">
        <v>103.69082343745768</v>
      </c>
    </row>
    <row r="7970" spans="2:3" x14ac:dyDescent="0.75">
      <c r="B7970" s="250">
        <v>7907</v>
      </c>
      <c r="C7970" s="249">
        <v>125.1690807634584</v>
      </c>
    </row>
    <row r="7971" spans="2:3" x14ac:dyDescent="0.75">
      <c r="B7971" s="250">
        <v>7908</v>
      </c>
      <c r="C7971" s="249">
        <v>88.140240751391616</v>
      </c>
    </row>
    <row r="7972" spans="2:3" x14ac:dyDescent="0.75">
      <c r="B7972" s="250">
        <v>7909</v>
      </c>
      <c r="C7972" s="249">
        <v>124.99923837044443</v>
      </c>
    </row>
    <row r="7973" spans="2:3" x14ac:dyDescent="0.75">
      <c r="B7973" s="250">
        <v>7910</v>
      </c>
      <c r="C7973" s="249">
        <v>114.99939139135246</v>
      </c>
    </row>
    <row r="7974" spans="2:3" x14ac:dyDescent="0.75">
      <c r="B7974" s="250">
        <v>7911</v>
      </c>
      <c r="C7974" s="249">
        <v>105.63100476899976</v>
      </c>
    </row>
    <row r="7975" spans="2:3" x14ac:dyDescent="0.75">
      <c r="B7975" s="250">
        <v>7912</v>
      </c>
      <c r="C7975" s="249">
        <v>124.87851355104962</v>
      </c>
    </row>
    <row r="7976" spans="2:3" x14ac:dyDescent="0.75">
      <c r="B7976" s="250">
        <v>7913</v>
      </c>
      <c r="C7976" s="249">
        <v>135.91991053819081</v>
      </c>
    </row>
    <row r="7977" spans="2:3" x14ac:dyDescent="0.75">
      <c r="B7977" s="250">
        <v>7914</v>
      </c>
      <c r="C7977" s="249">
        <v>131.26492855538714</v>
      </c>
    </row>
    <row r="7978" spans="2:3" x14ac:dyDescent="0.75">
      <c r="B7978" s="250">
        <v>7915</v>
      </c>
      <c r="C7978" s="249">
        <v>137.27765748710846</v>
      </c>
    </row>
    <row r="7979" spans="2:3" x14ac:dyDescent="0.75">
      <c r="B7979" s="250">
        <v>7916</v>
      </c>
      <c r="C7979" s="249">
        <v>150.74719335849801</v>
      </c>
    </row>
    <row r="7980" spans="2:3" x14ac:dyDescent="0.75">
      <c r="B7980" s="250">
        <v>7917</v>
      </c>
      <c r="C7980" s="249">
        <v>113.93240655416881</v>
      </c>
    </row>
    <row r="7981" spans="2:3" x14ac:dyDescent="0.75">
      <c r="B7981" s="250">
        <v>7918</v>
      </c>
      <c r="C7981" s="249">
        <v>127.55054911675904</v>
      </c>
    </row>
    <row r="7982" spans="2:3" x14ac:dyDescent="0.75">
      <c r="B7982" s="250">
        <v>7919</v>
      </c>
      <c r="C7982" s="249">
        <v>76.540911537829757</v>
      </c>
    </row>
    <row r="7983" spans="2:3" x14ac:dyDescent="0.75">
      <c r="B7983" s="250">
        <v>7920</v>
      </c>
      <c r="C7983" s="249">
        <v>124.27538700967727</v>
      </c>
    </row>
    <row r="7984" spans="2:3" x14ac:dyDescent="0.75">
      <c r="B7984" s="250">
        <v>7921</v>
      </c>
      <c r="C7984" s="249">
        <v>152.41020499047355</v>
      </c>
    </row>
    <row r="7985" spans="2:3" x14ac:dyDescent="0.75">
      <c r="B7985" s="250">
        <v>7922</v>
      </c>
      <c r="C7985" s="249">
        <v>102.47179911307752</v>
      </c>
    </row>
    <row r="7986" spans="2:3" x14ac:dyDescent="0.75">
      <c r="B7986" s="250">
        <v>7923</v>
      </c>
      <c r="C7986" s="249">
        <v>110.48390602027189</v>
      </c>
    </row>
    <row r="7987" spans="2:3" x14ac:dyDescent="0.75">
      <c r="B7987" s="250">
        <v>7924</v>
      </c>
      <c r="C7987" s="249">
        <v>92.224762360660463</v>
      </c>
    </row>
    <row r="7988" spans="2:3" x14ac:dyDescent="0.75">
      <c r="B7988" s="250">
        <v>7925</v>
      </c>
      <c r="C7988" s="249">
        <v>119.06376337165366</v>
      </c>
    </row>
    <row r="7989" spans="2:3" x14ac:dyDescent="0.75">
      <c r="B7989" s="250">
        <v>7926</v>
      </c>
      <c r="C7989" s="249">
        <v>107.29168456882411</v>
      </c>
    </row>
    <row r="7990" spans="2:3" x14ac:dyDescent="0.75">
      <c r="B7990" s="250">
        <v>7927</v>
      </c>
      <c r="C7990" s="249">
        <v>117.81297461605264</v>
      </c>
    </row>
    <row r="7991" spans="2:3" x14ac:dyDescent="0.75">
      <c r="B7991" s="250">
        <v>7928</v>
      </c>
      <c r="C7991" s="249">
        <v>169.49329086853209</v>
      </c>
    </row>
    <row r="7992" spans="2:3" x14ac:dyDescent="0.75">
      <c r="B7992" s="250">
        <v>7929</v>
      </c>
      <c r="C7992" s="249">
        <v>95.188504024859498</v>
      </c>
    </row>
    <row r="7993" spans="2:3" x14ac:dyDescent="0.75">
      <c r="B7993" s="250">
        <v>7930</v>
      </c>
      <c r="C7993" s="249">
        <v>106.88097064572614</v>
      </c>
    </row>
    <row r="7994" spans="2:3" x14ac:dyDescent="0.75">
      <c r="B7994" s="250">
        <v>7931</v>
      </c>
      <c r="C7994" s="249">
        <v>109.8177302486301</v>
      </c>
    </row>
    <row r="7995" spans="2:3" x14ac:dyDescent="0.75">
      <c r="B7995" s="250">
        <v>7932</v>
      </c>
      <c r="C7995" s="249">
        <v>93.142995894000421</v>
      </c>
    </row>
    <row r="7996" spans="2:3" x14ac:dyDescent="0.75">
      <c r="B7996" s="250">
        <v>7933</v>
      </c>
      <c r="C7996" s="249">
        <v>123.08770750274093</v>
      </c>
    </row>
    <row r="7997" spans="2:3" x14ac:dyDescent="0.75">
      <c r="B7997" s="250">
        <v>7934</v>
      </c>
      <c r="C7997" s="249">
        <v>121.52447986358143</v>
      </c>
    </row>
    <row r="7998" spans="2:3" x14ac:dyDescent="0.75">
      <c r="B7998" s="250">
        <v>7935</v>
      </c>
      <c r="C7998" s="249">
        <v>109.97933649700562</v>
      </c>
    </row>
    <row r="7999" spans="2:3" x14ac:dyDescent="0.75">
      <c r="B7999" s="250">
        <v>7936</v>
      </c>
      <c r="C7999" s="249">
        <v>87.493639095818708</v>
      </c>
    </row>
    <row r="8000" spans="2:3" x14ac:dyDescent="0.75">
      <c r="B8000" s="250">
        <v>7937</v>
      </c>
      <c r="C8000" s="249">
        <v>133.09568613093228</v>
      </c>
    </row>
    <row r="8001" spans="2:3" x14ac:dyDescent="0.75">
      <c r="B8001" s="250">
        <v>7938</v>
      </c>
      <c r="C8001" s="249">
        <v>150.67762538151749</v>
      </c>
    </row>
    <row r="8002" spans="2:3" x14ac:dyDescent="0.75">
      <c r="B8002" s="250">
        <v>7939</v>
      </c>
      <c r="C8002" s="249">
        <v>148.88741148213947</v>
      </c>
    </row>
    <row r="8003" spans="2:3" x14ac:dyDescent="0.75">
      <c r="B8003" s="250">
        <v>7940</v>
      </c>
      <c r="C8003" s="249">
        <v>107.44273678712806</v>
      </c>
    </row>
    <row r="8004" spans="2:3" x14ac:dyDescent="0.75">
      <c r="B8004" s="250">
        <v>7941</v>
      </c>
      <c r="C8004" s="249">
        <v>107.62082856235659</v>
      </c>
    </row>
    <row r="8005" spans="2:3" x14ac:dyDescent="0.75">
      <c r="B8005" s="250">
        <v>7942</v>
      </c>
      <c r="C8005" s="249">
        <v>156.36305610563599</v>
      </c>
    </row>
    <row r="8006" spans="2:3" x14ac:dyDescent="0.75">
      <c r="B8006" s="250">
        <v>7943</v>
      </c>
      <c r="C8006" s="249">
        <v>124.00774320281865</v>
      </c>
    </row>
    <row r="8007" spans="2:3" x14ac:dyDescent="0.75">
      <c r="B8007" s="250">
        <v>7944</v>
      </c>
      <c r="C8007" s="249">
        <v>152.36288610494501</v>
      </c>
    </row>
    <row r="8008" spans="2:3" x14ac:dyDescent="0.75">
      <c r="B8008" s="250">
        <v>7945</v>
      </c>
      <c r="C8008" s="249">
        <v>100.13431282556746</v>
      </c>
    </row>
    <row r="8009" spans="2:3" x14ac:dyDescent="0.75">
      <c r="B8009" s="250">
        <v>7946</v>
      </c>
      <c r="C8009" s="249">
        <v>134.88114859088637</v>
      </c>
    </row>
    <row r="8010" spans="2:3" x14ac:dyDescent="0.75">
      <c r="B8010" s="250">
        <v>7947</v>
      </c>
      <c r="C8010" s="249">
        <v>120.00990388992584</v>
      </c>
    </row>
    <row r="8011" spans="2:3" x14ac:dyDescent="0.75">
      <c r="B8011" s="250">
        <v>7948</v>
      </c>
      <c r="C8011" s="249">
        <v>116.93691636932834</v>
      </c>
    </row>
    <row r="8012" spans="2:3" x14ac:dyDescent="0.75">
      <c r="B8012" s="250">
        <v>7949</v>
      </c>
      <c r="C8012" s="249">
        <v>109.05865745670818</v>
      </c>
    </row>
    <row r="8013" spans="2:3" x14ac:dyDescent="0.75">
      <c r="B8013" s="250">
        <v>7950</v>
      </c>
      <c r="C8013" s="249">
        <v>97.374672859087781</v>
      </c>
    </row>
    <row r="8014" spans="2:3" x14ac:dyDescent="0.75">
      <c r="B8014" s="250">
        <v>7951</v>
      </c>
      <c r="C8014" s="249">
        <v>110.52696512334515</v>
      </c>
    </row>
    <row r="8015" spans="2:3" x14ac:dyDescent="0.75">
      <c r="B8015" s="250">
        <v>7952</v>
      </c>
      <c r="C8015" s="249">
        <v>90.449479955419918</v>
      </c>
    </row>
    <row r="8016" spans="2:3" x14ac:dyDescent="0.75">
      <c r="B8016" s="250">
        <v>7953</v>
      </c>
      <c r="C8016" s="249">
        <v>148.05355415909099</v>
      </c>
    </row>
    <row r="8017" spans="2:3" x14ac:dyDescent="0.75">
      <c r="B8017" s="250">
        <v>7954</v>
      </c>
      <c r="C8017" s="249">
        <v>100.66642097292416</v>
      </c>
    </row>
    <row r="8018" spans="2:3" x14ac:dyDescent="0.75">
      <c r="B8018" s="250">
        <v>7955</v>
      </c>
      <c r="C8018" s="249">
        <v>121.63639696238184</v>
      </c>
    </row>
    <row r="8019" spans="2:3" x14ac:dyDescent="0.75">
      <c r="B8019" s="250">
        <v>7956</v>
      </c>
      <c r="C8019" s="249">
        <v>130.84424734215401</v>
      </c>
    </row>
    <row r="8020" spans="2:3" x14ac:dyDescent="0.75">
      <c r="B8020" s="250">
        <v>7957</v>
      </c>
      <c r="C8020" s="249">
        <v>97.189875923038286</v>
      </c>
    </row>
    <row r="8021" spans="2:3" x14ac:dyDescent="0.75">
      <c r="B8021" s="250">
        <v>7958</v>
      </c>
      <c r="C8021" s="249">
        <v>88.808837799309387</v>
      </c>
    </row>
    <row r="8022" spans="2:3" x14ac:dyDescent="0.75">
      <c r="B8022" s="250">
        <v>7959</v>
      </c>
      <c r="C8022" s="249">
        <v>107.56835487280114</v>
      </c>
    </row>
    <row r="8023" spans="2:3" x14ac:dyDescent="0.75">
      <c r="B8023" s="250">
        <v>7960</v>
      </c>
      <c r="C8023" s="249">
        <v>132.51354139470212</v>
      </c>
    </row>
    <row r="8024" spans="2:3" x14ac:dyDescent="0.75">
      <c r="B8024" s="250">
        <v>7961</v>
      </c>
      <c r="C8024" s="249">
        <v>154.78221718810545</v>
      </c>
    </row>
    <row r="8025" spans="2:3" x14ac:dyDescent="0.75">
      <c r="B8025" s="250">
        <v>7962</v>
      </c>
      <c r="C8025" s="249">
        <v>98.812520692465426</v>
      </c>
    </row>
    <row r="8026" spans="2:3" x14ac:dyDescent="0.75">
      <c r="B8026" s="250">
        <v>7963</v>
      </c>
      <c r="C8026" s="249">
        <v>116.404889358441</v>
      </c>
    </row>
    <row r="8027" spans="2:3" x14ac:dyDescent="0.75">
      <c r="B8027" s="250">
        <v>7964</v>
      </c>
      <c r="C8027" s="249">
        <v>91.635786557866425</v>
      </c>
    </row>
    <row r="8028" spans="2:3" x14ac:dyDescent="0.75">
      <c r="B8028" s="250">
        <v>7965</v>
      </c>
      <c r="C8028" s="249">
        <v>159.83201995578139</v>
      </c>
    </row>
    <row r="8029" spans="2:3" x14ac:dyDescent="0.75">
      <c r="B8029" s="250">
        <v>7966</v>
      </c>
      <c r="C8029" s="249">
        <v>140.60490464603316</v>
      </c>
    </row>
    <row r="8030" spans="2:3" x14ac:dyDescent="0.75">
      <c r="B8030" s="250">
        <v>7967</v>
      </c>
      <c r="C8030" s="249">
        <v>139.9084847859632</v>
      </c>
    </row>
    <row r="8031" spans="2:3" x14ac:dyDescent="0.75">
      <c r="B8031" s="250">
        <v>7968</v>
      </c>
      <c r="C8031" s="249">
        <v>135.79819078223858</v>
      </c>
    </row>
    <row r="8032" spans="2:3" x14ac:dyDescent="0.75">
      <c r="B8032" s="250">
        <v>7969</v>
      </c>
      <c r="C8032" s="249">
        <v>119.18886927598672</v>
      </c>
    </row>
    <row r="8033" spans="2:3" x14ac:dyDescent="0.75">
      <c r="B8033" s="250">
        <v>7970</v>
      </c>
      <c r="C8033" s="249">
        <v>73.911431162134903</v>
      </c>
    </row>
    <row r="8034" spans="2:3" x14ac:dyDescent="0.75">
      <c r="B8034" s="250">
        <v>7971</v>
      </c>
      <c r="C8034" s="249">
        <v>145.80089671548365</v>
      </c>
    </row>
    <row r="8035" spans="2:3" x14ac:dyDescent="0.75">
      <c r="B8035" s="250">
        <v>7972</v>
      </c>
      <c r="C8035" s="249">
        <v>125.53420982395627</v>
      </c>
    </row>
    <row r="8036" spans="2:3" x14ac:dyDescent="0.75">
      <c r="B8036" s="250">
        <v>7973</v>
      </c>
      <c r="C8036" s="249">
        <v>97.309332446222555</v>
      </c>
    </row>
    <row r="8037" spans="2:3" x14ac:dyDescent="0.75">
      <c r="B8037" s="250">
        <v>7974</v>
      </c>
      <c r="C8037" s="249">
        <v>160.88984394103448</v>
      </c>
    </row>
    <row r="8038" spans="2:3" x14ac:dyDescent="0.75">
      <c r="B8038" s="250">
        <v>7975</v>
      </c>
      <c r="C8038" s="249">
        <v>104.23552679970075</v>
      </c>
    </row>
    <row r="8039" spans="2:3" x14ac:dyDescent="0.75">
      <c r="B8039" s="250">
        <v>7976</v>
      </c>
      <c r="C8039" s="249">
        <v>131.84035628300964</v>
      </c>
    </row>
    <row r="8040" spans="2:3" x14ac:dyDescent="0.75">
      <c r="B8040" s="250">
        <v>7977</v>
      </c>
      <c r="C8040" s="249">
        <v>152.44740907119825</v>
      </c>
    </row>
    <row r="8041" spans="2:3" x14ac:dyDescent="0.75">
      <c r="B8041" s="250">
        <v>7978</v>
      </c>
      <c r="C8041" s="249">
        <v>118.9946428492016</v>
      </c>
    </row>
    <row r="8042" spans="2:3" x14ac:dyDescent="0.75">
      <c r="B8042" s="250">
        <v>7979</v>
      </c>
      <c r="C8042" s="249">
        <v>154.79609513189109</v>
      </c>
    </row>
    <row r="8043" spans="2:3" x14ac:dyDescent="0.75">
      <c r="B8043" s="250">
        <v>7980</v>
      </c>
      <c r="C8043" s="249">
        <v>69.579444419288464</v>
      </c>
    </row>
    <row r="8044" spans="2:3" x14ac:dyDescent="0.75">
      <c r="B8044" s="250">
        <v>7981</v>
      </c>
      <c r="C8044" s="249">
        <v>134.72888941307201</v>
      </c>
    </row>
    <row r="8045" spans="2:3" x14ac:dyDescent="0.75">
      <c r="B8045" s="250">
        <v>7982</v>
      </c>
      <c r="C8045" s="249">
        <v>110.7296882595866</v>
      </c>
    </row>
    <row r="8046" spans="2:3" x14ac:dyDescent="0.75">
      <c r="B8046" s="250">
        <v>7983</v>
      </c>
      <c r="C8046" s="249">
        <v>112.52066703501941</v>
      </c>
    </row>
    <row r="8047" spans="2:3" x14ac:dyDescent="0.75">
      <c r="B8047" s="250">
        <v>7984</v>
      </c>
      <c r="C8047" s="249">
        <v>157.51226365231389</v>
      </c>
    </row>
    <row r="8048" spans="2:3" x14ac:dyDescent="0.75">
      <c r="B8048" s="250">
        <v>7985</v>
      </c>
      <c r="C8048" s="249">
        <v>112.06423779008722</v>
      </c>
    </row>
    <row r="8049" spans="2:3" x14ac:dyDescent="0.75">
      <c r="B8049" s="250">
        <v>7986</v>
      </c>
      <c r="C8049" s="249">
        <v>88.954133760667901</v>
      </c>
    </row>
    <row r="8050" spans="2:3" x14ac:dyDescent="0.75">
      <c r="B8050" s="250">
        <v>7987</v>
      </c>
      <c r="C8050" s="249">
        <v>125.2487503356875</v>
      </c>
    </row>
    <row r="8051" spans="2:3" x14ac:dyDescent="0.75">
      <c r="B8051" s="250">
        <v>7988</v>
      </c>
      <c r="C8051" s="249">
        <v>96.997685267111393</v>
      </c>
    </row>
    <row r="8052" spans="2:3" x14ac:dyDescent="0.75">
      <c r="B8052" s="250">
        <v>7989</v>
      </c>
      <c r="C8052" s="249">
        <v>123.81450561212162</v>
      </c>
    </row>
    <row r="8053" spans="2:3" x14ac:dyDescent="0.75">
      <c r="B8053" s="250">
        <v>7990</v>
      </c>
      <c r="C8053" s="249">
        <v>119.3447513187065</v>
      </c>
    </row>
    <row r="8054" spans="2:3" x14ac:dyDescent="0.75">
      <c r="B8054" s="250">
        <v>7991</v>
      </c>
      <c r="C8054" s="249">
        <v>100.14749659450641</v>
      </c>
    </row>
    <row r="8055" spans="2:3" x14ac:dyDescent="0.75">
      <c r="B8055" s="250">
        <v>7992</v>
      </c>
      <c r="C8055" s="249">
        <v>120.12099480220431</v>
      </c>
    </row>
    <row r="8056" spans="2:3" x14ac:dyDescent="0.75">
      <c r="B8056" s="250">
        <v>7993</v>
      </c>
      <c r="C8056" s="249">
        <v>65.325755858166616</v>
      </c>
    </row>
    <row r="8057" spans="2:3" x14ac:dyDescent="0.75">
      <c r="B8057" s="250">
        <v>7994</v>
      </c>
      <c r="C8057" s="249">
        <v>86.152884910190323</v>
      </c>
    </row>
    <row r="8058" spans="2:3" x14ac:dyDescent="0.75">
      <c r="B8058" s="250">
        <v>7995</v>
      </c>
      <c r="C8058" s="249">
        <v>138.24382068625403</v>
      </c>
    </row>
    <row r="8059" spans="2:3" x14ac:dyDescent="0.75">
      <c r="B8059" s="250">
        <v>7996</v>
      </c>
      <c r="C8059" s="249">
        <v>118.41682766277921</v>
      </c>
    </row>
    <row r="8060" spans="2:3" x14ac:dyDescent="0.75">
      <c r="B8060" s="250">
        <v>7997</v>
      </c>
      <c r="C8060" s="249">
        <v>125.60487943658163</v>
      </c>
    </row>
    <row r="8061" spans="2:3" x14ac:dyDescent="0.75">
      <c r="B8061" s="250">
        <v>7998</v>
      </c>
      <c r="C8061" s="249">
        <v>146.76045368668039</v>
      </c>
    </row>
    <row r="8062" spans="2:3" x14ac:dyDescent="0.75">
      <c r="B8062" s="250">
        <v>7999</v>
      </c>
      <c r="C8062" s="249">
        <v>100.74222423826238</v>
      </c>
    </row>
    <row r="8063" spans="2:3" x14ac:dyDescent="0.75">
      <c r="B8063" s="250">
        <v>8000</v>
      </c>
      <c r="C8063" s="249">
        <v>112.55728923728529</v>
      </c>
    </row>
    <row r="8064" spans="2:3" x14ac:dyDescent="0.75">
      <c r="B8064" s="250">
        <v>8001</v>
      </c>
      <c r="C8064" s="249">
        <v>116.32951989882315</v>
      </c>
    </row>
    <row r="8065" spans="2:3" x14ac:dyDescent="0.75">
      <c r="B8065" s="250">
        <v>8002</v>
      </c>
      <c r="C8065" s="249">
        <v>160.3335781304292</v>
      </c>
    </row>
    <row r="8066" spans="2:3" x14ac:dyDescent="0.75">
      <c r="B8066" s="250">
        <v>8003</v>
      </c>
      <c r="C8066" s="249">
        <v>69.46796368587772</v>
      </c>
    </row>
    <row r="8067" spans="2:3" x14ac:dyDescent="0.75">
      <c r="B8067" s="250">
        <v>8004</v>
      </c>
      <c r="C8067" s="249">
        <v>143.42843858148547</v>
      </c>
    </row>
    <row r="8068" spans="2:3" x14ac:dyDescent="0.75">
      <c r="B8068" s="250">
        <v>8005</v>
      </c>
      <c r="C8068" s="249">
        <v>68.881745828975966</v>
      </c>
    </row>
    <row r="8069" spans="2:3" x14ac:dyDescent="0.75">
      <c r="B8069" s="250">
        <v>8006</v>
      </c>
      <c r="C8069" s="249">
        <v>113.90302670861294</v>
      </c>
    </row>
    <row r="8070" spans="2:3" x14ac:dyDescent="0.75">
      <c r="B8070" s="250">
        <v>8007</v>
      </c>
      <c r="C8070" s="249">
        <v>98.698144404589925</v>
      </c>
    </row>
    <row r="8071" spans="2:3" x14ac:dyDescent="0.75">
      <c r="B8071" s="250">
        <v>8008</v>
      </c>
      <c r="C8071" s="249">
        <v>179.55216505987042</v>
      </c>
    </row>
    <row r="8072" spans="2:3" x14ac:dyDescent="0.75">
      <c r="B8072" s="250">
        <v>8009</v>
      </c>
      <c r="C8072" s="249">
        <v>151.34549110720729</v>
      </c>
    </row>
    <row r="8073" spans="2:3" x14ac:dyDescent="0.75">
      <c r="B8073" s="250">
        <v>8010</v>
      </c>
      <c r="C8073" s="249">
        <v>114.95405422922198</v>
      </c>
    </row>
    <row r="8074" spans="2:3" x14ac:dyDescent="0.75">
      <c r="B8074" s="250">
        <v>8011</v>
      </c>
      <c r="C8074" s="249">
        <v>155.80222743533415</v>
      </c>
    </row>
    <row r="8075" spans="2:3" x14ac:dyDescent="0.75">
      <c r="B8075" s="250">
        <v>8012</v>
      </c>
      <c r="C8075" s="249">
        <v>167.59811473490223</v>
      </c>
    </row>
    <row r="8076" spans="2:3" x14ac:dyDescent="0.75">
      <c r="B8076" s="250">
        <v>8013</v>
      </c>
      <c r="C8076" s="249">
        <v>45.704988572228189</v>
      </c>
    </row>
    <row r="8077" spans="2:3" x14ac:dyDescent="0.75">
      <c r="B8077" s="250">
        <v>8014</v>
      </c>
      <c r="C8077" s="249">
        <v>81.232751645194838</v>
      </c>
    </row>
    <row r="8078" spans="2:3" x14ac:dyDescent="0.75">
      <c r="B8078" s="250">
        <v>8015</v>
      </c>
      <c r="C8078" s="249">
        <v>49.329121011273173</v>
      </c>
    </row>
    <row r="8079" spans="2:3" x14ac:dyDescent="0.75">
      <c r="B8079" s="250">
        <v>8016</v>
      </c>
      <c r="C8079" s="249">
        <v>119.12527198773613</v>
      </c>
    </row>
    <row r="8080" spans="2:3" x14ac:dyDescent="0.75">
      <c r="B8080" s="250">
        <v>8017</v>
      </c>
      <c r="C8080" s="249">
        <v>116.28365646350778</v>
      </c>
    </row>
    <row r="8081" spans="2:3" x14ac:dyDescent="0.75">
      <c r="B8081" s="250">
        <v>8018</v>
      </c>
      <c r="C8081" s="249">
        <v>108.45290016959143</v>
      </c>
    </row>
    <row r="8082" spans="2:3" x14ac:dyDescent="0.75">
      <c r="B8082" s="250">
        <v>8019</v>
      </c>
      <c r="C8082" s="249">
        <v>134.84260493165942</v>
      </c>
    </row>
    <row r="8083" spans="2:3" x14ac:dyDescent="0.75">
      <c r="B8083" s="250">
        <v>8020</v>
      </c>
      <c r="C8083" s="249">
        <v>117.60162928393811</v>
      </c>
    </row>
    <row r="8084" spans="2:3" x14ac:dyDescent="0.75">
      <c r="B8084" s="250">
        <v>8021</v>
      </c>
      <c r="C8084" s="249">
        <v>192.57926796176406</v>
      </c>
    </row>
    <row r="8085" spans="2:3" x14ac:dyDescent="0.75">
      <c r="B8085" s="250">
        <v>8022</v>
      </c>
      <c r="C8085" s="249">
        <v>142.10648881812557</v>
      </c>
    </row>
    <row r="8086" spans="2:3" x14ac:dyDescent="0.75">
      <c r="B8086" s="250">
        <v>8023</v>
      </c>
      <c r="C8086" s="249">
        <v>121.29078428291076</v>
      </c>
    </row>
    <row r="8087" spans="2:3" x14ac:dyDescent="0.75">
      <c r="B8087" s="250">
        <v>8024</v>
      </c>
      <c r="C8087" s="249">
        <v>93.28239881336961</v>
      </c>
    </row>
    <row r="8088" spans="2:3" x14ac:dyDescent="0.75">
      <c r="B8088" s="250">
        <v>8025</v>
      </c>
      <c r="C8088" s="249">
        <v>103.22124953092013</v>
      </c>
    </row>
    <row r="8089" spans="2:3" x14ac:dyDescent="0.75">
      <c r="B8089" s="250">
        <v>8026</v>
      </c>
      <c r="C8089" s="249">
        <v>92.857404491266664</v>
      </c>
    </row>
    <row r="8090" spans="2:3" x14ac:dyDescent="0.75">
      <c r="B8090" s="250">
        <v>8027</v>
      </c>
      <c r="C8090" s="249">
        <v>102.72397190440952</v>
      </c>
    </row>
    <row r="8091" spans="2:3" x14ac:dyDescent="0.75">
      <c r="B8091" s="250">
        <v>8028</v>
      </c>
      <c r="C8091" s="249">
        <v>136.09426627708038</v>
      </c>
    </row>
    <row r="8092" spans="2:3" x14ac:dyDescent="0.75">
      <c r="B8092" s="250">
        <v>8029</v>
      </c>
      <c r="C8092" s="249">
        <v>90.711201379129704</v>
      </c>
    </row>
    <row r="8093" spans="2:3" x14ac:dyDescent="0.75">
      <c r="B8093" s="250">
        <v>8030</v>
      </c>
      <c r="C8093" s="249">
        <v>105.29806026431501</v>
      </c>
    </row>
    <row r="8094" spans="2:3" x14ac:dyDescent="0.75">
      <c r="B8094" s="250">
        <v>8031</v>
      </c>
      <c r="C8094" s="249">
        <v>136.57324939214527</v>
      </c>
    </row>
    <row r="8095" spans="2:3" x14ac:dyDescent="0.75">
      <c r="B8095" s="250">
        <v>8032</v>
      </c>
      <c r="C8095" s="249">
        <v>131.79370699418467</v>
      </c>
    </row>
    <row r="8096" spans="2:3" x14ac:dyDescent="0.75">
      <c r="B8096" s="250">
        <v>8033</v>
      </c>
      <c r="C8096" s="249">
        <v>133.12564157645085</v>
      </c>
    </row>
    <row r="8097" spans="2:3" x14ac:dyDescent="0.75">
      <c r="B8097" s="250">
        <v>8034</v>
      </c>
      <c r="C8097" s="249">
        <v>92.001359167400992</v>
      </c>
    </row>
    <row r="8098" spans="2:3" x14ac:dyDescent="0.75">
      <c r="B8098" s="250">
        <v>8035</v>
      </c>
      <c r="C8098" s="249">
        <v>62.558562334767181</v>
      </c>
    </row>
    <row r="8099" spans="2:3" x14ac:dyDescent="0.75">
      <c r="B8099" s="250">
        <v>8036</v>
      </c>
      <c r="C8099" s="249">
        <v>116.42128312763521</v>
      </c>
    </row>
    <row r="8100" spans="2:3" x14ac:dyDescent="0.75">
      <c r="B8100" s="250">
        <v>8037</v>
      </c>
      <c r="C8100" s="249">
        <v>114.73597383920065</v>
      </c>
    </row>
    <row r="8101" spans="2:3" x14ac:dyDescent="0.75">
      <c r="B8101" s="250">
        <v>8038</v>
      </c>
      <c r="C8101" s="249">
        <v>134.56180552132042</v>
      </c>
    </row>
    <row r="8102" spans="2:3" x14ac:dyDescent="0.75">
      <c r="B8102" s="250">
        <v>8039</v>
      </c>
      <c r="C8102" s="249">
        <v>128.53408920546107</v>
      </c>
    </row>
    <row r="8103" spans="2:3" x14ac:dyDescent="0.75">
      <c r="B8103" s="250">
        <v>8040</v>
      </c>
      <c r="C8103" s="249">
        <v>131.60102254528684</v>
      </c>
    </row>
    <row r="8104" spans="2:3" x14ac:dyDescent="0.75">
      <c r="B8104" s="250">
        <v>8041</v>
      </c>
      <c r="C8104" s="249">
        <v>134.90240164380438</v>
      </c>
    </row>
    <row r="8105" spans="2:3" x14ac:dyDescent="0.75">
      <c r="B8105" s="250">
        <v>8042</v>
      </c>
      <c r="C8105" s="249">
        <v>127.34365755512727</v>
      </c>
    </row>
    <row r="8106" spans="2:3" x14ac:dyDescent="0.75">
      <c r="B8106" s="250">
        <v>8043</v>
      </c>
      <c r="C8106" s="249">
        <v>127.56536527585173</v>
      </c>
    </row>
    <row r="8107" spans="2:3" x14ac:dyDescent="0.75">
      <c r="B8107" s="250">
        <v>8044</v>
      </c>
      <c r="C8107" s="249">
        <v>133.66861487685387</v>
      </c>
    </row>
    <row r="8108" spans="2:3" x14ac:dyDescent="0.75">
      <c r="B8108" s="250">
        <v>8045</v>
      </c>
      <c r="C8108" s="249">
        <v>89.694862218517613</v>
      </c>
    </row>
    <row r="8109" spans="2:3" x14ac:dyDescent="0.75">
      <c r="B8109" s="250">
        <v>8046</v>
      </c>
      <c r="C8109" s="249">
        <v>133.34332873895789</v>
      </c>
    </row>
    <row r="8110" spans="2:3" x14ac:dyDescent="0.75">
      <c r="B8110" s="250">
        <v>8047</v>
      </c>
      <c r="C8110" s="249">
        <v>151.16951441977812</v>
      </c>
    </row>
    <row r="8111" spans="2:3" x14ac:dyDescent="0.75">
      <c r="B8111" s="250">
        <v>8048</v>
      </c>
      <c r="C8111" s="249">
        <v>81.170764211204641</v>
      </c>
    </row>
    <row r="8112" spans="2:3" x14ac:dyDescent="0.75">
      <c r="B8112" s="250">
        <v>8049</v>
      </c>
      <c r="C8112" s="249">
        <v>89.922343363972644</v>
      </c>
    </row>
    <row r="8113" spans="2:3" x14ac:dyDescent="0.75">
      <c r="B8113" s="250">
        <v>8050</v>
      </c>
      <c r="C8113" s="249">
        <v>122.83597451974615</v>
      </c>
    </row>
    <row r="8114" spans="2:3" x14ac:dyDescent="0.75">
      <c r="B8114" s="250">
        <v>8051</v>
      </c>
      <c r="C8114" s="249">
        <v>100.69309636659639</v>
      </c>
    </row>
    <row r="8115" spans="2:3" x14ac:dyDescent="0.75">
      <c r="B8115" s="250">
        <v>8052</v>
      </c>
      <c r="C8115" s="249">
        <v>116.5857116821017</v>
      </c>
    </row>
    <row r="8116" spans="2:3" x14ac:dyDescent="0.75">
      <c r="B8116" s="250">
        <v>8053</v>
      </c>
      <c r="C8116" s="249">
        <v>113.93915827735501</v>
      </c>
    </row>
    <row r="8117" spans="2:3" x14ac:dyDescent="0.75">
      <c r="B8117" s="250">
        <v>8054</v>
      </c>
      <c r="C8117" s="249">
        <v>163.91370555355047</v>
      </c>
    </row>
    <row r="8118" spans="2:3" x14ac:dyDescent="0.75">
      <c r="B8118" s="250">
        <v>8055</v>
      </c>
      <c r="C8118" s="249">
        <v>119.18764398381711</v>
      </c>
    </row>
    <row r="8119" spans="2:3" x14ac:dyDescent="0.75">
      <c r="B8119" s="250">
        <v>8056</v>
      </c>
      <c r="C8119" s="249">
        <v>117.74611747994554</v>
      </c>
    </row>
    <row r="8120" spans="2:3" x14ac:dyDescent="0.75">
      <c r="B8120" s="250">
        <v>8057</v>
      </c>
      <c r="C8120" s="249">
        <v>138.79776595746966</v>
      </c>
    </row>
    <row r="8121" spans="2:3" x14ac:dyDescent="0.75">
      <c r="B8121" s="250">
        <v>8058</v>
      </c>
      <c r="C8121" s="249">
        <v>96.542054724793147</v>
      </c>
    </row>
    <row r="8122" spans="2:3" x14ac:dyDescent="0.75">
      <c r="B8122" s="250">
        <v>8059</v>
      </c>
      <c r="C8122" s="249">
        <v>125.92882842622474</v>
      </c>
    </row>
    <row r="8123" spans="2:3" x14ac:dyDescent="0.75">
      <c r="B8123" s="250">
        <v>8060</v>
      </c>
      <c r="C8123" s="249">
        <v>101.6606905976047</v>
      </c>
    </row>
    <row r="8124" spans="2:3" x14ac:dyDescent="0.75">
      <c r="B8124" s="250">
        <v>8061</v>
      </c>
      <c r="C8124" s="249">
        <v>73.35006233496145</v>
      </c>
    </row>
    <row r="8125" spans="2:3" x14ac:dyDescent="0.75">
      <c r="B8125" s="250">
        <v>8062</v>
      </c>
      <c r="C8125" s="249">
        <v>99.942448195555542</v>
      </c>
    </row>
    <row r="8126" spans="2:3" x14ac:dyDescent="0.75">
      <c r="B8126" s="250">
        <v>8063</v>
      </c>
      <c r="C8126" s="249">
        <v>98.189308067163296</v>
      </c>
    </row>
    <row r="8127" spans="2:3" x14ac:dyDescent="0.75">
      <c r="B8127" s="250">
        <v>8064</v>
      </c>
      <c r="C8127" s="249">
        <v>140.45292010079038</v>
      </c>
    </row>
    <row r="8128" spans="2:3" x14ac:dyDescent="0.75">
      <c r="B8128" s="250">
        <v>8065</v>
      </c>
      <c r="C8128" s="249">
        <v>123.50798049169337</v>
      </c>
    </row>
    <row r="8129" spans="2:3" x14ac:dyDescent="0.75">
      <c r="B8129" s="250">
        <v>8066</v>
      </c>
      <c r="C8129" s="249">
        <v>87.049917880120631</v>
      </c>
    </row>
    <row r="8130" spans="2:3" x14ac:dyDescent="0.75">
      <c r="B8130" s="250">
        <v>8067</v>
      </c>
      <c r="C8130" s="249">
        <v>152.38739383259303</v>
      </c>
    </row>
    <row r="8131" spans="2:3" x14ac:dyDescent="0.75">
      <c r="B8131" s="250">
        <v>8068</v>
      </c>
      <c r="C8131" s="249">
        <v>102.91100449975036</v>
      </c>
    </row>
    <row r="8132" spans="2:3" x14ac:dyDescent="0.75">
      <c r="B8132" s="250">
        <v>8069</v>
      </c>
      <c r="C8132" s="249">
        <v>122.47756953273364</v>
      </c>
    </row>
    <row r="8133" spans="2:3" x14ac:dyDescent="0.75">
      <c r="B8133" s="250">
        <v>8070</v>
      </c>
      <c r="C8133" s="249">
        <v>151.26130639804524</v>
      </c>
    </row>
    <row r="8134" spans="2:3" x14ac:dyDescent="0.75">
      <c r="B8134" s="250">
        <v>8071</v>
      </c>
      <c r="C8134" s="249">
        <v>121.90495476579954</v>
      </c>
    </row>
    <row r="8135" spans="2:3" x14ac:dyDescent="0.75">
      <c r="B8135" s="250">
        <v>8072</v>
      </c>
      <c r="C8135" s="249">
        <v>114.1936925876004</v>
      </c>
    </row>
    <row r="8136" spans="2:3" x14ac:dyDescent="0.75">
      <c r="B8136" s="250">
        <v>8073</v>
      </c>
      <c r="C8136" s="249">
        <v>118.35019822380511</v>
      </c>
    </row>
    <row r="8137" spans="2:3" x14ac:dyDescent="0.75">
      <c r="B8137" s="250">
        <v>8074</v>
      </c>
      <c r="C8137" s="249">
        <v>142.40253843055172</v>
      </c>
    </row>
    <row r="8138" spans="2:3" x14ac:dyDescent="0.75">
      <c r="B8138" s="250">
        <v>8075</v>
      </c>
      <c r="C8138" s="249">
        <v>111.60003686522319</v>
      </c>
    </row>
    <row r="8139" spans="2:3" x14ac:dyDescent="0.75">
      <c r="B8139" s="250">
        <v>8076</v>
      </c>
      <c r="C8139" s="249">
        <v>118.0271236446665</v>
      </c>
    </row>
    <row r="8140" spans="2:3" x14ac:dyDescent="0.75">
      <c r="B8140" s="250">
        <v>8077</v>
      </c>
      <c r="C8140" s="249">
        <v>126.47297287083259</v>
      </c>
    </row>
    <row r="8141" spans="2:3" x14ac:dyDescent="0.75">
      <c r="B8141" s="250">
        <v>8078</v>
      </c>
      <c r="C8141" s="249">
        <v>138.42850803316168</v>
      </c>
    </row>
    <row r="8142" spans="2:3" x14ac:dyDescent="0.75">
      <c r="B8142" s="250">
        <v>8079</v>
      </c>
      <c r="C8142" s="249">
        <v>113.52389496102106</v>
      </c>
    </row>
    <row r="8143" spans="2:3" x14ac:dyDescent="0.75">
      <c r="B8143" s="250">
        <v>8080</v>
      </c>
      <c r="C8143" s="249">
        <v>122.91186431758624</v>
      </c>
    </row>
    <row r="8144" spans="2:3" x14ac:dyDescent="0.75">
      <c r="B8144" s="250">
        <v>8081</v>
      </c>
      <c r="C8144" s="249">
        <v>99.605346539791796</v>
      </c>
    </row>
    <row r="8145" spans="2:3" x14ac:dyDescent="0.75">
      <c r="B8145" s="250">
        <v>8082</v>
      </c>
      <c r="C8145" s="249">
        <v>91.056415798756433</v>
      </c>
    </row>
    <row r="8146" spans="2:3" x14ac:dyDescent="0.75">
      <c r="B8146" s="250">
        <v>8083</v>
      </c>
      <c r="C8146" s="249">
        <v>107.18539285013304</v>
      </c>
    </row>
    <row r="8147" spans="2:3" x14ac:dyDescent="0.75">
      <c r="B8147" s="250">
        <v>8084</v>
      </c>
      <c r="C8147" s="249">
        <v>132.69927168660627</v>
      </c>
    </row>
    <row r="8148" spans="2:3" x14ac:dyDescent="0.75">
      <c r="B8148" s="250">
        <v>8085</v>
      </c>
      <c r="C8148" s="249">
        <v>108.47813450243838</v>
      </c>
    </row>
    <row r="8149" spans="2:3" x14ac:dyDescent="0.75">
      <c r="B8149" s="250">
        <v>8086</v>
      </c>
      <c r="C8149" s="249">
        <v>91.624869747006841</v>
      </c>
    </row>
    <row r="8150" spans="2:3" x14ac:dyDescent="0.75">
      <c r="B8150" s="250">
        <v>8087</v>
      </c>
      <c r="C8150" s="249">
        <v>152.74559337458189</v>
      </c>
    </row>
    <row r="8151" spans="2:3" x14ac:dyDescent="0.75">
      <c r="B8151" s="250">
        <v>8088</v>
      </c>
      <c r="C8151" s="249">
        <v>101.89915625280548</v>
      </c>
    </row>
    <row r="8152" spans="2:3" x14ac:dyDescent="0.75">
      <c r="B8152" s="250">
        <v>8089</v>
      </c>
      <c r="C8152" s="249">
        <v>90.858670492985496</v>
      </c>
    </row>
    <row r="8153" spans="2:3" x14ac:dyDescent="0.75">
      <c r="B8153" s="250">
        <v>8090</v>
      </c>
      <c r="C8153" s="249">
        <v>188.19437213857174</v>
      </c>
    </row>
    <row r="8154" spans="2:3" x14ac:dyDescent="0.75">
      <c r="B8154" s="250">
        <v>8091</v>
      </c>
      <c r="C8154" s="249">
        <v>146.72653201337599</v>
      </c>
    </row>
    <row r="8155" spans="2:3" x14ac:dyDescent="0.75">
      <c r="B8155" s="250">
        <v>8092</v>
      </c>
      <c r="C8155" s="249">
        <v>153.62479385517435</v>
      </c>
    </row>
    <row r="8156" spans="2:3" x14ac:dyDescent="0.75">
      <c r="B8156" s="250">
        <v>8093</v>
      </c>
      <c r="C8156" s="249">
        <v>127.28867623066256</v>
      </c>
    </row>
    <row r="8157" spans="2:3" x14ac:dyDescent="0.75">
      <c r="B8157" s="250">
        <v>8094</v>
      </c>
      <c r="C8157" s="249">
        <v>120.1555340917995</v>
      </c>
    </row>
    <row r="8158" spans="2:3" x14ac:dyDescent="0.75">
      <c r="B8158" s="250">
        <v>8095</v>
      </c>
      <c r="C8158" s="249">
        <v>147.84271403187341</v>
      </c>
    </row>
    <row r="8159" spans="2:3" x14ac:dyDescent="0.75">
      <c r="B8159" s="250">
        <v>8096</v>
      </c>
      <c r="C8159" s="249">
        <v>121.03762324309773</v>
      </c>
    </row>
    <row r="8160" spans="2:3" x14ac:dyDescent="0.75">
      <c r="B8160" s="250">
        <v>8097</v>
      </c>
      <c r="C8160" s="249">
        <v>82.5077593226614</v>
      </c>
    </row>
    <row r="8161" spans="2:3" x14ac:dyDescent="0.75">
      <c r="B8161" s="250">
        <v>8098</v>
      </c>
      <c r="C8161" s="249">
        <v>119.44199270650816</v>
      </c>
    </row>
    <row r="8162" spans="2:3" x14ac:dyDescent="0.75">
      <c r="B8162" s="250">
        <v>8099</v>
      </c>
      <c r="C8162" s="249">
        <v>123.36509189952487</v>
      </c>
    </row>
    <row r="8163" spans="2:3" x14ac:dyDescent="0.75">
      <c r="B8163" s="250">
        <v>8100</v>
      </c>
      <c r="C8163" s="249">
        <v>155.63152175739748</v>
      </c>
    </row>
    <row r="8164" spans="2:3" x14ac:dyDescent="0.75">
      <c r="B8164" s="250">
        <v>8101</v>
      </c>
      <c r="C8164" s="249">
        <v>154.42213927971622</v>
      </c>
    </row>
    <row r="8165" spans="2:3" x14ac:dyDescent="0.75">
      <c r="B8165" s="250">
        <v>8102</v>
      </c>
      <c r="C8165" s="249">
        <v>189.51483820064504</v>
      </c>
    </row>
    <row r="8166" spans="2:3" x14ac:dyDescent="0.75">
      <c r="B8166" s="250">
        <v>8103</v>
      </c>
      <c r="C8166" s="249">
        <v>130.40561402660995</v>
      </c>
    </row>
    <row r="8167" spans="2:3" x14ac:dyDescent="0.75">
      <c r="B8167" s="250">
        <v>8104</v>
      </c>
      <c r="C8167" s="249">
        <v>97.622470710571989</v>
      </c>
    </row>
    <row r="8168" spans="2:3" x14ac:dyDescent="0.75">
      <c r="B8168" s="250">
        <v>8105</v>
      </c>
      <c r="C8168" s="249">
        <v>108.3083350811746</v>
      </c>
    </row>
    <row r="8169" spans="2:3" x14ac:dyDescent="0.75">
      <c r="B8169" s="250">
        <v>8106</v>
      </c>
      <c r="C8169" s="249">
        <v>120.41325836493645</v>
      </c>
    </row>
    <row r="8170" spans="2:3" x14ac:dyDescent="0.75">
      <c r="B8170" s="250">
        <v>8107</v>
      </c>
      <c r="C8170" s="249">
        <v>89.174272435743319</v>
      </c>
    </row>
    <row r="8171" spans="2:3" x14ac:dyDescent="0.75">
      <c r="B8171" s="250">
        <v>8108</v>
      </c>
      <c r="C8171" s="249">
        <v>118.48312880446129</v>
      </c>
    </row>
    <row r="8172" spans="2:3" x14ac:dyDescent="0.75">
      <c r="B8172" s="250">
        <v>8109</v>
      </c>
      <c r="C8172" s="249">
        <v>162.91273205032434</v>
      </c>
    </row>
    <row r="8173" spans="2:3" x14ac:dyDescent="0.75">
      <c r="B8173" s="250">
        <v>8110</v>
      </c>
      <c r="C8173" s="249">
        <v>121.34935097029283</v>
      </c>
    </row>
    <row r="8174" spans="2:3" x14ac:dyDescent="0.75">
      <c r="B8174" s="250">
        <v>8111</v>
      </c>
      <c r="C8174" s="249">
        <v>118.00091814350733</v>
      </c>
    </row>
    <row r="8175" spans="2:3" x14ac:dyDescent="0.75">
      <c r="B8175" s="250">
        <v>8112</v>
      </c>
      <c r="C8175" s="249">
        <v>90.057371662747784</v>
      </c>
    </row>
    <row r="8176" spans="2:3" x14ac:dyDescent="0.75">
      <c r="B8176" s="250">
        <v>8113</v>
      </c>
      <c r="C8176" s="249">
        <v>139.83498741604433</v>
      </c>
    </row>
    <row r="8177" spans="2:3" x14ac:dyDescent="0.75">
      <c r="B8177" s="250">
        <v>8114</v>
      </c>
      <c r="C8177" s="249">
        <v>97.131529886089325</v>
      </c>
    </row>
    <row r="8178" spans="2:3" x14ac:dyDescent="0.75">
      <c r="B8178" s="250">
        <v>8115</v>
      </c>
      <c r="C8178" s="249">
        <v>129.11207913317568</v>
      </c>
    </row>
    <row r="8179" spans="2:3" x14ac:dyDescent="0.75">
      <c r="B8179" s="250">
        <v>8116</v>
      </c>
      <c r="C8179" s="249">
        <v>76.327263544934567</v>
      </c>
    </row>
    <row r="8180" spans="2:3" x14ac:dyDescent="0.75">
      <c r="B8180" s="250">
        <v>8117</v>
      </c>
      <c r="C8180" s="249">
        <v>125.33498155052575</v>
      </c>
    </row>
    <row r="8181" spans="2:3" x14ac:dyDescent="0.75">
      <c r="B8181" s="250">
        <v>8118</v>
      </c>
      <c r="C8181" s="249">
        <v>115.44263042968277</v>
      </c>
    </row>
    <row r="8182" spans="2:3" x14ac:dyDescent="0.75">
      <c r="B8182" s="250">
        <v>8119</v>
      </c>
      <c r="C8182" s="249">
        <v>106.90342894727642</v>
      </c>
    </row>
    <row r="8183" spans="2:3" x14ac:dyDescent="0.75">
      <c r="B8183" s="250">
        <v>8120</v>
      </c>
      <c r="C8183" s="249">
        <v>150.12827099222295</v>
      </c>
    </row>
    <row r="8184" spans="2:3" x14ac:dyDescent="0.75">
      <c r="B8184" s="250">
        <v>8121</v>
      </c>
      <c r="C8184" s="249">
        <v>83.770649860182246</v>
      </c>
    </row>
    <row r="8185" spans="2:3" x14ac:dyDescent="0.75">
      <c r="B8185" s="250">
        <v>8122</v>
      </c>
      <c r="C8185" s="249">
        <v>103.60564417428105</v>
      </c>
    </row>
    <row r="8186" spans="2:3" x14ac:dyDescent="0.75">
      <c r="B8186" s="250">
        <v>8123</v>
      </c>
      <c r="C8186" s="249">
        <v>96.489279766653794</v>
      </c>
    </row>
    <row r="8187" spans="2:3" x14ac:dyDescent="0.75">
      <c r="B8187" s="250">
        <v>8124</v>
      </c>
      <c r="C8187" s="249">
        <v>170.12883595050351</v>
      </c>
    </row>
    <row r="8188" spans="2:3" x14ac:dyDescent="0.75">
      <c r="B8188" s="250">
        <v>8125</v>
      </c>
      <c r="C8188" s="249">
        <v>134.1320937054129</v>
      </c>
    </row>
    <row r="8189" spans="2:3" x14ac:dyDescent="0.75">
      <c r="B8189" s="250">
        <v>8126</v>
      </c>
      <c r="C8189" s="249">
        <v>80.923451966328969</v>
      </c>
    </row>
    <row r="8190" spans="2:3" x14ac:dyDescent="0.75">
      <c r="B8190" s="250">
        <v>8127</v>
      </c>
      <c r="C8190" s="249">
        <v>119.26418043805982</v>
      </c>
    </row>
    <row r="8191" spans="2:3" x14ac:dyDescent="0.75">
      <c r="B8191" s="250">
        <v>8128</v>
      </c>
      <c r="C8191" s="249">
        <v>131.31855827596468</v>
      </c>
    </row>
    <row r="8192" spans="2:3" x14ac:dyDescent="0.75">
      <c r="B8192" s="250">
        <v>8129</v>
      </c>
      <c r="C8192" s="249">
        <v>117.44313687623634</v>
      </c>
    </row>
    <row r="8193" spans="2:3" x14ac:dyDescent="0.75">
      <c r="B8193" s="250">
        <v>8130</v>
      </c>
      <c r="C8193" s="249">
        <v>82.72498509005959</v>
      </c>
    </row>
    <row r="8194" spans="2:3" x14ac:dyDescent="0.75">
      <c r="B8194" s="250">
        <v>8131</v>
      </c>
      <c r="C8194" s="249">
        <v>129.11251425442768</v>
      </c>
    </row>
    <row r="8195" spans="2:3" x14ac:dyDescent="0.75">
      <c r="B8195" s="250">
        <v>8132</v>
      </c>
      <c r="C8195" s="249">
        <v>113.04781485853027</v>
      </c>
    </row>
    <row r="8196" spans="2:3" x14ac:dyDescent="0.75">
      <c r="B8196" s="250">
        <v>8133</v>
      </c>
      <c r="C8196" s="249">
        <v>145.20823490932952</v>
      </c>
    </row>
    <row r="8197" spans="2:3" x14ac:dyDescent="0.75">
      <c r="B8197" s="250">
        <v>8134</v>
      </c>
      <c r="C8197" s="249">
        <v>119.92145490094823</v>
      </c>
    </row>
    <row r="8198" spans="2:3" x14ac:dyDescent="0.75">
      <c r="B8198" s="250">
        <v>8135</v>
      </c>
      <c r="C8198" s="249">
        <v>172.32745733442275</v>
      </c>
    </row>
    <row r="8199" spans="2:3" x14ac:dyDescent="0.75">
      <c r="B8199" s="250">
        <v>8136</v>
      </c>
      <c r="C8199" s="249">
        <v>121.06275488939507</v>
      </c>
    </row>
    <row r="8200" spans="2:3" x14ac:dyDescent="0.75">
      <c r="B8200" s="250">
        <v>8137</v>
      </c>
      <c r="C8200" s="249">
        <v>115.99786198599342</v>
      </c>
    </row>
    <row r="8201" spans="2:3" x14ac:dyDescent="0.75">
      <c r="B8201" s="250">
        <v>8138</v>
      </c>
      <c r="C8201" s="249">
        <v>113.2249910649986</v>
      </c>
    </row>
    <row r="8202" spans="2:3" x14ac:dyDescent="0.75">
      <c r="B8202" s="250">
        <v>8139</v>
      </c>
      <c r="C8202" s="249">
        <v>97.823510016478281</v>
      </c>
    </row>
    <row r="8203" spans="2:3" x14ac:dyDescent="0.75">
      <c r="B8203" s="250">
        <v>8140</v>
      </c>
      <c r="C8203" s="249">
        <v>140.45820852803331</v>
      </c>
    </row>
    <row r="8204" spans="2:3" x14ac:dyDescent="0.75">
      <c r="B8204" s="250">
        <v>8141</v>
      </c>
      <c r="C8204" s="249">
        <v>80.506403001509142</v>
      </c>
    </row>
    <row r="8205" spans="2:3" x14ac:dyDescent="0.75">
      <c r="B8205" s="250">
        <v>8142</v>
      </c>
      <c r="C8205" s="249">
        <v>119.27065460414933</v>
      </c>
    </row>
    <row r="8206" spans="2:3" x14ac:dyDescent="0.75">
      <c r="B8206" s="250">
        <v>8143</v>
      </c>
      <c r="C8206" s="249">
        <v>107.95351789817806</v>
      </c>
    </row>
    <row r="8207" spans="2:3" x14ac:dyDescent="0.75">
      <c r="B8207" s="250">
        <v>8144</v>
      </c>
      <c r="C8207" s="249">
        <v>145.20905997600812</v>
      </c>
    </row>
    <row r="8208" spans="2:3" x14ac:dyDescent="0.75">
      <c r="B8208" s="250">
        <v>8145</v>
      </c>
      <c r="C8208" s="249">
        <v>131.46023475463124</v>
      </c>
    </row>
    <row r="8209" spans="2:3" x14ac:dyDescent="0.75">
      <c r="B8209" s="250">
        <v>8146</v>
      </c>
      <c r="C8209" s="249">
        <v>135.75854406095758</v>
      </c>
    </row>
    <row r="8210" spans="2:3" x14ac:dyDescent="0.75">
      <c r="B8210" s="250">
        <v>8147</v>
      </c>
      <c r="C8210" s="249">
        <v>77.369949040375758</v>
      </c>
    </row>
    <row r="8211" spans="2:3" x14ac:dyDescent="0.75">
      <c r="B8211" s="250">
        <v>8148</v>
      </c>
      <c r="C8211" s="249">
        <v>134.74351440098303</v>
      </c>
    </row>
    <row r="8212" spans="2:3" x14ac:dyDescent="0.75">
      <c r="B8212" s="250">
        <v>8149</v>
      </c>
      <c r="C8212" s="249">
        <v>137.56548666103345</v>
      </c>
    </row>
    <row r="8213" spans="2:3" x14ac:dyDescent="0.75">
      <c r="B8213" s="250">
        <v>8150</v>
      </c>
      <c r="C8213" s="249">
        <v>127.63341599351547</v>
      </c>
    </row>
    <row r="8214" spans="2:3" x14ac:dyDescent="0.75">
      <c r="B8214" s="250">
        <v>8151</v>
      </c>
      <c r="C8214" s="249">
        <v>71.543076244046986</v>
      </c>
    </row>
    <row r="8215" spans="2:3" x14ac:dyDescent="0.75">
      <c r="B8215" s="250">
        <v>8152</v>
      </c>
      <c r="C8215" s="249">
        <v>87.575680853128489</v>
      </c>
    </row>
    <row r="8216" spans="2:3" x14ac:dyDescent="0.75">
      <c r="B8216" s="250">
        <v>8153</v>
      </c>
      <c r="C8216" s="249">
        <v>142.72641564445104</v>
      </c>
    </row>
    <row r="8217" spans="2:3" x14ac:dyDescent="0.75">
      <c r="B8217" s="250">
        <v>8154</v>
      </c>
      <c r="C8217" s="249">
        <v>94.843154689083562</v>
      </c>
    </row>
    <row r="8218" spans="2:3" x14ac:dyDescent="0.75">
      <c r="B8218" s="250">
        <v>8155</v>
      </c>
      <c r="C8218" s="249">
        <v>140.56720811194359</v>
      </c>
    </row>
    <row r="8219" spans="2:3" x14ac:dyDescent="0.75">
      <c r="B8219" s="250">
        <v>8156</v>
      </c>
      <c r="C8219" s="249">
        <v>140.67064322394688</v>
      </c>
    </row>
    <row r="8220" spans="2:3" x14ac:dyDescent="0.75">
      <c r="B8220" s="250">
        <v>8157</v>
      </c>
      <c r="C8220" s="249">
        <v>88.417835376477484</v>
      </c>
    </row>
    <row r="8221" spans="2:3" x14ac:dyDescent="0.75">
      <c r="B8221" s="250">
        <v>8158</v>
      </c>
      <c r="C8221" s="249">
        <v>100.82710471065236</v>
      </c>
    </row>
    <row r="8222" spans="2:3" x14ac:dyDescent="0.75">
      <c r="B8222" s="250">
        <v>8159</v>
      </c>
      <c r="C8222" s="249">
        <v>114.75136484233403</v>
      </c>
    </row>
    <row r="8223" spans="2:3" x14ac:dyDescent="0.75">
      <c r="B8223" s="250">
        <v>8160</v>
      </c>
      <c r="C8223" s="249">
        <v>103.95391933429536</v>
      </c>
    </row>
    <row r="8224" spans="2:3" x14ac:dyDescent="0.75">
      <c r="B8224" s="250">
        <v>8161</v>
      </c>
      <c r="C8224" s="249">
        <v>162.03153197800873</v>
      </c>
    </row>
    <row r="8225" spans="2:3" x14ac:dyDescent="0.75">
      <c r="B8225" s="250">
        <v>8162</v>
      </c>
      <c r="C8225" s="249">
        <v>107.55958291425475</v>
      </c>
    </row>
    <row r="8226" spans="2:3" x14ac:dyDescent="0.75">
      <c r="B8226" s="250">
        <v>8163</v>
      </c>
      <c r="C8226" s="249">
        <v>138.35970869235803</v>
      </c>
    </row>
    <row r="8227" spans="2:3" x14ac:dyDescent="0.75">
      <c r="B8227" s="250">
        <v>8164</v>
      </c>
      <c r="C8227" s="249">
        <v>149.25840692992051</v>
      </c>
    </row>
    <row r="8228" spans="2:3" x14ac:dyDescent="0.75">
      <c r="B8228" s="250">
        <v>8165</v>
      </c>
      <c r="C8228" s="249">
        <v>148.57439457246136</v>
      </c>
    </row>
    <row r="8229" spans="2:3" x14ac:dyDescent="0.75">
      <c r="B8229" s="250">
        <v>8166</v>
      </c>
      <c r="C8229" s="249">
        <v>151.64380818119724</v>
      </c>
    </row>
    <row r="8230" spans="2:3" x14ac:dyDescent="0.75">
      <c r="B8230" s="250">
        <v>8167</v>
      </c>
      <c r="C8230" s="249">
        <v>106.62462583659044</v>
      </c>
    </row>
    <row r="8231" spans="2:3" x14ac:dyDescent="0.75">
      <c r="B8231" s="250">
        <v>8168</v>
      </c>
      <c r="C8231" s="249">
        <v>107.70764346175413</v>
      </c>
    </row>
    <row r="8232" spans="2:3" x14ac:dyDescent="0.75">
      <c r="B8232" s="250">
        <v>8169</v>
      </c>
      <c r="C8232" s="249">
        <v>133.13397590564961</v>
      </c>
    </row>
    <row r="8233" spans="2:3" x14ac:dyDescent="0.75">
      <c r="B8233" s="250">
        <v>8170</v>
      </c>
      <c r="C8233" s="249">
        <v>117.3631608799102</v>
      </c>
    </row>
    <row r="8234" spans="2:3" x14ac:dyDescent="0.75">
      <c r="B8234" s="250">
        <v>8171</v>
      </c>
      <c r="C8234" s="249">
        <v>119.38838344208501</v>
      </c>
    </row>
    <row r="8235" spans="2:3" x14ac:dyDescent="0.75">
      <c r="B8235" s="250">
        <v>8172</v>
      </c>
      <c r="C8235" s="249">
        <v>36.855218550949246</v>
      </c>
    </row>
    <row r="8236" spans="2:3" x14ac:dyDescent="0.75">
      <c r="B8236" s="250">
        <v>8173</v>
      </c>
      <c r="C8236" s="249">
        <v>90.529728280136936</v>
      </c>
    </row>
    <row r="8237" spans="2:3" x14ac:dyDescent="0.75">
      <c r="B8237" s="250">
        <v>8174</v>
      </c>
      <c r="C8237" s="249">
        <v>128.59392705589838</v>
      </c>
    </row>
    <row r="8238" spans="2:3" x14ac:dyDescent="0.75">
      <c r="B8238" s="250">
        <v>8175</v>
      </c>
      <c r="C8238" s="249">
        <v>121.15048184582302</v>
      </c>
    </row>
    <row r="8239" spans="2:3" x14ac:dyDescent="0.75">
      <c r="B8239" s="250">
        <v>8176</v>
      </c>
      <c r="C8239" s="249">
        <v>159.86096069544158</v>
      </c>
    </row>
    <row r="8240" spans="2:3" x14ac:dyDescent="0.75">
      <c r="B8240" s="250">
        <v>8177</v>
      </c>
      <c r="C8240" s="249">
        <v>123.56126327390741</v>
      </c>
    </row>
    <row r="8241" spans="2:3" x14ac:dyDescent="0.75">
      <c r="B8241" s="250">
        <v>8178</v>
      </c>
      <c r="C8241" s="249">
        <v>97.427115287271477</v>
      </c>
    </row>
    <row r="8242" spans="2:3" x14ac:dyDescent="0.75">
      <c r="B8242" s="250">
        <v>8179</v>
      </c>
      <c r="C8242" s="249">
        <v>106.30714855627144</v>
      </c>
    </row>
    <row r="8243" spans="2:3" x14ac:dyDescent="0.75">
      <c r="B8243" s="250">
        <v>8180</v>
      </c>
      <c r="C8243" s="249">
        <v>154.36790368240145</v>
      </c>
    </row>
    <row r="8244" spans="2:3" x14ac:dyDescent="0.75">
      <c r="B8244" s="250">
        <v>8181</v>
      </c>
      <c r="C8244" s="249">
        <v>91.636482413720131</v>
      </c>
    </row>
    <row r="8245" spans="2:3" x14ac:dyDescent="0.75">
      <c r="B8245" s="250">
        <v>8182</v>
      </c>
      <c r="C8245" s="249">
        <v>114.27305225922055</v>
      </c>
    </row>
    <row r="8246" spans="2:3" x14ac:dyDescent="0.75">
      <c r="B8246" s="250">
        <v>8183</v>
      </c>
      <c r="C8246" s="249">
        <v>114.11536004923461</v>
      </c>
    </row>
    <row r="8247" spans="2:3" x14ac:dyDescent="0.75">
      <c r="B8247" s="250">
        <v>8184</v>
      </c>
      <c r="C8247" s="249">
        <v>119.91137248611135</v>
      </c>
    </row>
    <row r="8248" spans="2:3" x14ac:dyDescent="0.75">
      <c r="B8248" s="250">
        <v>8185</v>
      </c>
      <c r="C8248" s="249">
        <v>147.32991686738518</v>
      </c>
    </row>
    <row r="8249" spans="2:3" x14ac:dyDescent="0.75">
      <c r="B8249" s="250">
        <v>8186</v>
      </c>
      <c r="C8249" s="249">
        <v>148.10809181096204</v>
      </c>
    </row>
    <row r="8250" spans="2:3" x14ac:dyDescent="0.75">
      <c r="B8250" s="250">
        <v>8187</v>
      </c>
      <c r="C8250" s="249">
        <v>113.05282115566564</v>
      </c>
    </row>
    <row r="8251" spans="2:3" x14ac:dyDescent="0.75">
      <c r="B8251" s="250">
        <v>8188</v>
      </c>
      <c r="C8251" s="249">
        <v>127.90557635315727</v>
      </c>
    </row>
    <row r="8252" spans="2:3" x14ac:dyDescent="0.75">
      <c r="B8252" s="250">
        <v>8189</v>
      </c>
      <c r="C8252" s="249">
        <v>100.12323517563567</v>
      </c>
    </row>
    <row r="8253" spans="2:3" x14ac:dyDescent="0.75">
      <c r="B8253" s="250">
        <v>8190</v>
      </c>
      <c r="C8253" s="249">
        <v>91.52159960366177</v>
      </c>
    </row>
    <row r="8254" spans="2:3" x14ac:dyDescent="0.75">
      <c r="B8254" s="250">
        <v>8191</v>
      </c>
      <c r="C8254" s="249">
        <v>146.15875829293884</v>
      </c>
    </row>
    <row r="8255" spans="2:3" x14ac:dyDescent="0.75">
      <c r="B8255" s="250">
        <v>8192</v>
      </c>
      <c r="C8255" s="249">
        <v>143.67457046180397</v>
      </c>
    </row>
    <row r="8256" spans="2:3" x14ac:dyDescent="0.75">
      <c r="B8256" s="250">
        <v>8193</v>
      </c>
      <c r="C8256" s="249">
        <v>132.15518131468446</v>
      </c>
    </row>
    <row r="8257" spans="2:3" x14ac:dyDescent="0.75">
      <c r="B8257" s="250">
        <v>8194</v>
      </c>
      <c r="C8257" s="249">
        <v>87.213047609647717</v>
      </c>
    </row>
    <row r="8258" spans="2:3" x14ac:dyDescent="0.75">
      <c r="B8258" s="250">
        <v>8195</v>
      </c>
      <c r="C8258" s="249">
        <v>105.19612547310589</v>
      </c>
    </row>
    <row r="8259" spans="2:3" x14ac:dyDescent="0.75">
      <c r="B8259" s="250">
        <v>8196</v>
      </c>
      <c r="C8259" s="249">
        <v>95.259898155527651</v>
      </c>
    </row>
    <row r="8260" spans="2:3" x14ac:dyDescent="0.75">
      <c r="B8260" s="250">
        <v>8197</v>
      </c>
      <c r="C8260" s="249">
        <v>149.91663765364697</v>
      </c>
    </row>
    <row r="8261" spans="2:3" x14ac:dyDescent="0.75">
      <c r="B8261" s="250">
        <v>8198</v>
      </c>
      <c r="C8261" s="249">
        <v>134.3400364364158</v>
      </c>
    </row>
    <row r="8262" spans="2:3" x14ac:dyDescent="0.75">
      <c r="B8262" s="250">
        <v>8199</v>
      </c>
      <c r="C8262" s="249">
        <v>112.48663942810423</v>
      </c>
    </row>
    <row r="8263" spans="2:3" x14ac:dyDescent="0.75">
      <c r="B8263" s="250">
        <v>8200</v>
      </c>
      <c r="C8263" s="249">
        <v>99.373289086096847</v>
      </c>
    </row>
    <row r="8264" spans="2:3" x14ac:dyDescent="0.75">
      <c r="B8264" s="250">
        <v>8201</v>
      </c>
      <c r="C8264" s="249">
        <v>135.8372903070009</v>
      </c>
    </row>
    <row r="8265" spans="2:3" x14ac:dyDescent="0.75">
      <c r="B8265" s="250">
        <v>8202</v>
      </c>
      <c r="C8265" s="249">
        <v>98.902065905716753</v>
      </c>
    </row>
    <row r="8266" spans="2:3" x14ac:dyDescent="0.75">
      <c r="B8266" s="250">
        <v>8203</v>
      </c>
      <c r="C8266" s="249">
        <v>137.44196540039457</v>
      </c>
    </row>
    <row r="8267" spans="2:3" x14ac:dyDescent="0.75">
      <c r="B8267" s="250">
        <v>8204</v>
      </c>
      <c r="C8267" s="249">
        <v>96.147147002126019</v>
      </c>
    </row>
    <row r="8268" spans="2:3" x14ac:dyDescent="0.75">
      <c r="B8268" s="250">
        <v>8205</v>
      </c>
      <c r="C8268" s="249">
        <v>130.60909722011451</v>
      </c>
    </row>
    <row r="8269" spans="2:3" x14ac:dyDescent="0.75">
      <c r="B8269" s="250">
        <v>8206</v>
      </c>
      <c r="C8269" s="249">
        <v>111.22835196470496</v>
      </c>
    </row>
    <row r="8270" spans="2:3" x14ac:dyDescent="0.75">
      <c r="B8270" s="250">
        <v>8207</v>
      </c>
      <c r="C8270" s="249">
        <v>91.573712344879453</v>
      </c>
    </row>
    <row r="8271" spans="2:3" x14ac:dyDescent="0.75">
      <c r="B8271" s="250">
        <v>8208</v>
      </c>
      <c r="C8271" s="249">
        <v>157.40168852137543</v>
      </c>
    </row>
    <row r="8272" spans="2:3" x14ac:dyDescent="0.75">
      <c r="B8272" s="250">
        <v>8209</v>
      </c>
      <c r="C8272" s="249">
        <v>135.20980859607317</v>
      </c>
    </row>
    <row r="8273" spans="2:3" x14ac:dyDescent="0.75">
      <c r="B8273" s="250">
        <v>8210</v>
      </c>
      <c r="C8273" s="249">
        <v>124.05978961522725</v>
      </c>
    </row>
    <row r="8274" spans="2:3" x14ac:dyDescent="0.75">
      <c r="B8274" s="250">
        <v>8211</v>
      </c>
      <c r="C8274" s="249">
        <v>115.75005517660527</v>
      </c>
    </row>
    <row r="8275" spans="2:3" x14ac:dyDescent="0.75">
      <c r="B8275" s="250">
        <v>8212</v>
      </c>
      <c r="C8275" s="249">
        <v>154.65673790431055</v>
      </c>
    </row>
    <row r="8276" spans="2:3" x14ac:dyDescent="0.75">
      <c r="B8276" s="250">
        <v>8213</v>
      </c>
      <c r="C8276" s="249">
        <v>111.94971401596952</v>
      </c>
    </row>
    <row r="8277" spans="2:3" x14ac:dyDescent="0.75">
      <c r="B8277" s="250">
        <v>8214</v>
      </c>
      <c r="C8277" s="249">
        <v>164.60530688772928</v>
      </c>
    </row>
    <row r="8278" spans="2:3" x14ac:dyDescent="0.75">
      <c r="B8278" s="250">
        <v>8215</v>
      </c>
      <c r="C8278" s="249">
        <v>138.57101773549098</v>
      </c>
    </row>
    <row r="8279" spans="2:3" x14ac:dyDescent="0.75">
      <c r="B8279" s="250">
        <v>8216</v>
      </c>
      <c r="C8279" s="249">
        <v>82.812231356634385</v>
      </c>
    </row>
    <row r="8280" spans="2:3" x14ac:dyDescent="0.75">
      <c r="B8280" s="250">
        <v>8217</v>
      </c>
      <c r="C8280" s="249">
        <v>160.63358128453265</v>
      </c>
    </row>
    <row r="8281" spans="2:3" x14ac:dyDescent="0.75">
      <c r="B8281" s="250">
        <v>8218</v>
      </c>
      <c r="C8281" s="249">
        <v>99.521359356716715</v>
      </c>
    </row>
    <row r="8282" spans="2:3" x14ac:dyDescent="0.75">
      <c r="B8282" s="250">
        <v>8219</v>
      </c>
      <c r="C8282" s="249">
        <v>99.913076524052912</v>
      </c>
    </row>
    <row r="8283" spans="2:3" x14ac:dyDescent="0.75">
      <c r="B8283" s="250">
        <v>8220</v>
      </c>
      <c r="C8283" s="249">
        <v>134.78744203936984</v>
      </c>
    </row>
    <row r="8284" spans="2:3" x14ac:dyDescent="0.75">
      <c r="B8284" s="250">
        <v>8221</v>
      </c>
      <c r="C8284" s="249">
        <v>99.65485339165518</v>
      </c>
    </row>
    <row r="8285" spans="2:3" x14ac:dyDescent="0.75">
      <c r="B8285" s="250">
        <v>8222</v>
      </c>
      <c r="C8285" s="249">
        <v>144.67887037532415</v>
      </c>
    </row>
    <row r="8286" spans="2:3" x14ac:dyDescent="0.75">
      <c r="B8286" s="250">
        <v>8223</v>
      </c>
      <c r="C8286" s="249">
        <v>79.811279436122589</v>
      </c>
    </row>
    <row r="8287" spans="2:3" x14ac:dyDescent="0.75">
      <c r="B8287" s="250">
        <v>8224</v>
      </c>
      <c r="C8287" s="249">
        <v>114.14989945214585</v>
      </c>
    </row>
    <row r="8288" spans="2:3" x14ac:dyDescent="0.75">
      <c r="B8288" s="250">
        <v>8225</v>
      </c>
      <c r="C8288" s="249">
        <v>115.16181996477357</v>
      </c>
    </row>
    <row r="8289" spans="2:3" x14ac:dyDescent="0.75">
      <c r="B8289" s="250">
        <v>8226</v>
      </c>
      <c r="C8289" s="249">
        <v>93.677867721717988</v>
      </c>
    </row>
    <row r="8290" spans="2:3" x14ac:dyDescent="0.75">
      <c r="B8290" s="250">
        <v>8227</v>
      </c>
      <c r="C8290" s="249">
        <v>95.594086337613788</v>
      </c>
    </row>
    <row r="8291" spans="2:3" x14ac:dyDescent="0.75">
      <c r="B8291" s="250">
        <v>8228</v>
      </c>
      <c r="C8291" s="249">
        <v>103.5144778139948</v>
      </c>
    </row>
    <row r="8292" spans="2:3" x14ac:dyDescent="0.75">
      <c r="B8292" s="250">
        <v>8229</v>
      </c>
      <c r="C8292" s="249">
        <v>128.65696886052393</v>
      </c>
    </row>
    <row r="8293" spans="2:3" x14ac:dyDescent="0.75">
      <c r="B8293" s="250">
        <v>8230</v>
      </c>
      <c r="C8293" s="249">
        <v>113.2210349799211</v>
      </c>
    </row>
    <row r="8294" spans="2:3" x14ac:dyDescent="0.75">
      <c r="B8294" s="250">
        <v>8231</v>
      </c>
      <c r="C8294" s="249">
        <v>111.51464066921343</v>
      </c>
    </row>
    <row r="8295" spans="2:3" x14ac:dyDescent="0.75">
      <c r="B8295" s="250">
        <v>8232</v>
      </c>
      <c r="C8295" s="249">
        <v>89.785218005875066</v>
      </c>
    </row>
    <row r="8296" spans="2:3" x14ac:dyDescent="0.75">
      <c r="B8296" s="250">
        <v>8233</v>
      </c>
      <c r="C8296" s="249">
        <v>131.01646591949341</v>
      </c>
    </row>
    <row r="8297" spans="2:3" x14ac:dyDescent="0.75">
      <c r="B8297" s="250">
        <v>8234</v>
      </c>
      <c r="C8297" s="249">
        <v>121.66370026758426</v>
      </c>
    </row>
    <row r="8298" spans="2:3" x14ac:dyDescent="0.75">
      <c r="B8298" s="250">
        <v>8235</v>
      </c>
      <c r="C8298" s="249">
        <v>170.56496206836908</v>
      </c>
    </row>
    <row r="8299" spans="2:3" x14ac:dyDescent="0.75">
      <c r="B8299" s="250">
        <v>8236</v>
      </c>
      <c r="C8299" s="249">
        <v>109.80405356514483</v>
      </c>
    </row>
    <row r="8300" spans="2:3" x14ac:dyDescent="0.75">
      <c r="B8300" s="250">
        <v>8237</v>
      </c>
      <c r="C8300" s="249">
        <v>127.70779449900721</v>
      </c>
    </row>
    <row r="8301" spans="2:3" x14ac:dyDescent="0.75">
      <c r="B8301" s="250">
        <v>8238</v>
      </c>
      <c r="C8301" s="249">
        <v>99.986732110849772</v>
      </c>
    </row>
    <row r="8302" spans="2:3" x14ac:dyDescent="0.75">
      <c r="B8302" s="250">
        <v>8239</v>
      </c>
      <c r="C8302" s="249">
        <v>159.35654158093951</v>
      </c>
    </row>
    <row r="8303" spans="2:3" x14ac:dyDescent="0.75">
      <c r="B8303" s="250">
        <v>8240</v>
      </c>
      <c r="C8303" s="249">
        <v>113.87868074469512</v>
      </c>
    </row>
    <row r="8304" spans="2:3" x14ac:dyDescent="0.75">
      <c r="B8304" s="250">
        <v>8241</v>
      </c>
      <c r="C8304" s="249">
        <v>115.34776411459046</v>
      </c>
    </row>
    <row r="8305" spans="2:3" x14ac:dyDescent="0.75">
      <c r="B8305" s="250">
        <v>8242</v>
      </c>
      <c r="C8305" s="249">
        <v>100.69033282482278</v>
      </c>
    </row>
    <row r="8306" spans="2:3" x14ac:dyDescent="0.75">
      <c r="B8306" s="250">
        <v>8243</v>
      </c>
      <c r="C8306" s="249">
        <v>102.96974783417751</v>
      </c>
    </row>
    <row r="8307" spans="2:3" x14ac:dyDescent="0.75">
      <c r="B8307" s="250">
        <v>8244</v>
      </c>
      <c r="C8307" s="249">
        <v>111.96396099761101</v>
      </c>
    </row>
    <row r="8308" spans="2:3" x14ac:dyDescent="0.75">
      <c r="B8308" s="250">
        <v>8245</v>
      </c>
      <c r="C8308" s="249">
        <v>86.034087673521967</v>
      </c>
    </row>
    <row r="8309" spans="2:3" x14ac:dyDescent="0.75">
      <c r="B8309" s="250">
        <v>8246</v>
      </c>
      <c r="C8309" s="249">
        <v>73.779554879383568</v>
      </c>
    </row>
    <row r="8310" spans="2:3" x14ac:dyDescent="0.75">
      <c r="B8310" s="250">
        <v>8247</v>
      </c>
      <c r="C8310" s="249">
        <v>93.270690979881522</v>
      </c>
    </row>
    <row r="8311" spans="2:3" x14ac:dyDescent="0.75">
      <c r="B8311" s="250">
        <v>8248</v>
      </c>
      <c r="C8311" s="249">
        <v>105.67582231400807</v>
      </c>
    </row>
    <row r="8312" spans="2:3" x14ac:dyDescent="0.75">
      <c r="B8312" s="250">
        <v>8249</v>
      </c>
      <c r="C8312" s="249">
        <v>134.3388692660638</v>
      </c>
    </row>
    <row r="8313" spans="2:3" x14ac:dyDescent="0.75">
      <c r="B8313" s="250">
        <v>8250</v>
      </c>
      <c r="C8313" s="249">
        <v>136.07033172047369</v>
      </c>
    </row>
    <row r="8314" spans="2:3" x14ac:dyDescent="0.75">
      <c r="B8314" s="250">
        <v>8251</v>
      </c>
      <c r="C8314" s="249">
        <v>132.10448471287984</v>
      </c>
    </row>
    <row r="8315" spans="2:3" x14ac:dyDescent="0.75">
      <c r="B8315" s="250">
        <v>8252</v>
      </c>
      <c r="C8315" s="249">
        <v>122.12382364385851</v>
      </c>
    </row>
    <row r="8316" spans="2:3" x14ac:dyDescent="0.75">
      <c r="B8316" s="250">
        <v>8253</v>
      </c>
      <c r="C8316" s="249">
        <v>119.93231229002518</v>
      </c>
    </row>
    <row r="8317" spans="2:3" x14ac:dyDescent="0.75">
      <c r="B8317" s="250">
        <v>8254</v>
      </c>
      <c r="C8317" s="249">
        <v>122.0572493062388</v>
      </c>
    </row>
    <row r="8318" spans="2:3" x14ac:dyDescent="0.75">
      <c r="B8318" s="250">
        <v>8255</v>
      </c>
      <c r="C8318" s="249">
        <v>106.3345943502359</v>
      </c>
    </row>
    <row r="8319" spans="2:3" x14ac:dyDescent="0.75">
      <c r="B8319" s="250">
        <v>8256</v>
      </c>
      <c r="C8319" s="249">
        <v>85.871755600782421</v>
      </c>
    </row>
    <row r="8320" spans="2:3" x14ac:dyDescent="0.75">
      <c r="B8320" s="250">
        <v>8257</v>
      </c>
      <c r="C8320" s="249">
        <v>111.95449427728171</v>
      </c>
    </row>
    <row r="8321" spans="2:3" x14ac:dyDescent="0.75">
      <c r="B8321" s="250">
        <v>8258</v>
      </c>
      <c r="C8321" s="249">
        <v>141.86784833257519</v>
      </c>
    </row>
    <row r="8322" spans="2:3" x14ac:dyDescent="0.75">
      <c r="B8322" s="250">
        <v>8259</v>
      </c>
      <c r="C8322" s="249">
        <v>139.74773606506122</v>
      </c>
    </row>
    <row r="8323" spans="2:3" x14ac:dyDescent="0.75">
      <c r="B8323" s="250">
        <v>8260</v>
      </c>
      <c r="C8323" s="249">
        <v>159.81633642894826</v>
      </c>
    </row>
    <row r="8324" spans="2:3" x14ac:dyDescent="0.75">
      <c r="B8324" s="250">
        <v>8261</v>
      </c>
      <c r="C8324" s="249">
        <v>133.86011702039889</v>
      </c>
    </row>
    <row r="8325" spans="2:3" x14ac:dyDescent="0.75">
      <c r="B8325" s="250">
        <v>8262</v>
      </c>
      <c r="C8325" s="249">
        <v>119.19154377779404</v>
      </c>
    </row>
    <row r="8326" spans="2:3" x14ac:dyDescent="0.75">
      <c r="B8326" s="250">
        <v>8263</v>
      </c>
      <c r="C8326" s="249">
        <v>93.539102327334703</v>
      </c>
    </row>
    <row r="8327" spans="2:3" x14ac:dyDescent="0.75">
      <c r="B8327" s="250">
        <v>8264</v>
      </c>
      <c r="C8327" s="249">
        <v>113.01651755920865</v>
      </c>
    </row>
    <row r="8328" spans="2:3" x14ac:dyDescent="0.75">
      <c r="B8328" s="250">
        <v>8265</v>
      </c>
      <c r="C8328" s="249">
        <v>135.05396500121623</v>
      </c>
    </row>
    <row r="8329" spans="2:3" x14ac:dyDescent="0.75">
      <c r="B8329" s="250">
        <v>8266</v>
      </c>
      <c r="C8329" s="249">
        <v>68.95785572678497</v>
      </c>
    </row>
    <row r="8330" spans="2:3" x14ac:dyDescent="0.75">
      <c r="B8330" s="250">
        <v>8267</v>
      </c>
      <c r="C8330" s="249">
        <v>76.431366910510206</v>
      </c>
    </row>
    <row r="8331" spans="2:3" x14ac:dyDescent="0.75">
      <c r="B8331" s="250">
        <v>8268</v>
      </c>
      <c r="C8331" s="249">
        <v>115.83724854289747</v>
      </c>
    </row>
    <row r="8332" spans="2:3" x14ac:dyDescent="0.75">
      <c r="B8332" s="250">
        <v>8269</v>
      </c>
      <c r="C8332" s="249">
        <v>156.80467173891057</v>
      </c>
    </row>
    <row r="8333" spans="2:3" x14ac:dyDescent="0.75">
      <c r="B8333" s="250">
        <v>8270</v>
      </c>
      <c r="C8333" s="249">
        <v>106.17092476194183</v>
      </c>
    </row>
    <row r="8334" spans="2:3" x14ac:dyDescent="0.75">
      <c r="B8334" s="250">
        <v>8271</v>
      </c>
      <c r="C8334" s="249">
        <v>144.42508768875129</v>
      </c>
    </row>
    <row r="8335" spans="2:3" x14ac:dyDescent="0.75">
      <c r="B8335" s="250">
        <v>8272</v>
      </c>
      <c r="C8335" s="249">
        <v>128.77652745150132</v>
      </c>
    </row>
    <row r="8336" spans="2:3" x14ac:dyDescent="0.75">
      <c r="B8336" s="250">
        <v>8273</v>
      </c>
      <c r="C8336" s="249">
        <v>140.11900579918364</v>
      </c>
    </row>
    <row r="8337" spans="2:3" x14ac:dyDescent="0.75">
      <c r="B8337" s="250">
        <v>8274</v>
      </c>
      <c r="C8337" s="249">
        <v>97.450978891559657</v>
      </c>
    </row>
    <row r="8338" spans="2:3" x14ac:dyDescent="0.75">
      <c r="B8338" s="250">
        <v>8275</v>
      </c>
      <c r="C8338" s="249">
        <v>109.11241556802463</v>
      </c>
    </row>
    <row r="8339" spans="2:3" x14ac:dyDescent="0.75">
      <c r="B8339" s="250">
        <v>8276</v>
      </c>
      <c r="C8339" s="249">
        <v>104.69888369354224</v>
      </c>
    </row>
    <row r="8340" spans="2:3" x14ac:dyDescent="0.75">
      <c r="B8340" s="250">
        <v>8277</v>
      </c>
      <c r="C8340" s="249">
        <v>112.42285985766915</v>
      </c>
    </row>
    <row r="8341" spans="2:3" x14ac:dyDescent="0.75">
      <c r="B8341" s="250">
        <v>8278</v>
      </c>
      <c r="C8341" s="249">
        <v>92.360411017744354</v>
      </c>
    </row>
    <row r="8342" spans="2:3" x14ac:dyDescent="0.75">
      <c r="B8342" s="250">
        <v>8279</v>
      </c>
      <c r="C8342" s="249">
        <v>98.698290057705989</v>
      </c>
    </row>
    <row r="8343" spans="2:3" x14ac:dyDescent="0.75">
      <c r="B8343" s="250">
        <v>8280</v>
      </c>
      <c r="C8343" s="249">
        <v>102.81856695826374</v>
      </c>
    </row>
    <row r="8344" spans="2:3" x14ac:dyDescent="0.75">
      <c r="B8344" s="250">
        <v>8281</v>
      </c>
      <c r="C8344" s="249">
        <v>112.87645421021467</v>
      </c>
    </row>
    <row r="8345" spans="2:3" x14ac:dyDescent="0.75">
      <c r="B8345" s="250">
        <v>8282</v>
      </c>
      <c r="C8345" s="249">
        <v>127.88324566641766</v>
      </c>
    </row>
    <row r="8346" spans="2:3" x14ac:dyDescent="0.75">
      <c r="B8346" s="250">
        <v>8283</v>
      </c>
      <c r="C8346" s="249">
        <v>84.466381823308055</v>
      </c>
    </row>
    <row r="8347" spans="2:3" x14ac:dyDescent="0.75">
      <c r="B8347" s="250">
        <v>8284</v>
      </c>
      <c r="C8347" s="249">
        <v>122.20883069499905</v>
      </c>
    </row>
    <row r="8348" spans="2:3" x14ac:dyDescent="0.75">
      <c r="B8348" s="250">
        <v>8285</v>
      </c>
      <c r="C8348" s="249">
        <v>108.37766121017691</v>
      </c>
    </row>
    <row r="8349" spans="2:3" x14ac:dyDescent="0.75">
      <c r="B8349" s="250">
        <v>8286</v>
      </c>
      <c r="C8349" s="249">
        <v>109.08707014385392</v>
      </c>
    </row>
    <row r="8350" spans="2:3" x14ac:dyDescent="0.75">
      <c r="B8350" s="250">
        <v>8287</v>
      </c>
      <c r="C8350" s="249">
        <v>107.46411339853762</v>
      </c>
    </row>
    <row r="8351" spans="2:3" x14ac:dyDescent="0.75">
      <c r="B8351" s="250">
        <v>8288</v>
      </c>
      <c r="C8351" s="249">
        <v>117.55730359275384</v>
      </c>
    </row>
    <row r="8352" spans="2:3" x14ac:dyDescent="0.75">
      <c r="B8352" s="250">
        <v>8289</v>
      </c>
      <c r="C8352" s="249">
        <v>145.28342428682546</v>
      </c>
    </row>
    <row r="8353" spans="2:3" x14ac:dyDescent="0.75">
      <c r="B8353" s="250">
        <v>8290</v>
      </c>
      <c r="C8353" s="249">
        <v>87.054706061751489</v>
      </c>
    </row>
    <row r="8354" spans="2:3" x14ac:dyDescent="0.75">
      <c r="B8354" s="250">
        <v>8291</v>
      </c>
      <c r="C8354" s="249">
        <v>97.498020601593524</v>
      </c>
    </row>
    <row r="8355" spans="2:3" x14ac:dyDescent="0.75">
      <c r="B8355" s="250">
        <v>8292</v>
      </c>
      <c r="C8355" s="249">
        <v>114.55088858490214</v>
      </c>
    </row>
    <row r="8356" spans="2:3" x14ac:dyDescent="0.75">
      <c r="B8356" s="250">
        <v>8293</v>
      </c>
      <c r="C8356" s="249">
        <v>105.24259315954573</v>
      </c>
    </row>
    <row r="8357" spans="2:3" x14ac:dyDescent="0.75">
      <c r="B8357" s="250">
        <v>8294</v>
      </c>
      <c r="C8357" s="249">
        <v>133.3705183337384</v>
      </c>
    </row>
    <row r="8358" spans="2:3" x14ac:dyDescent="0.75">
      <c r="B8358" s="250">
        <v>8295</v>
      </c>
      <c r="C8358" s="249">
        <v>154.25935132824421</v>
      </c>
    </row>
    <row r="8359" spans="2:3" x14ac:dyDescent="0.75">
      <c r="B8359" s="250">
        <v>8296</v>
      </c>
      <c r="C8359" s="249">
        <v>84.713944998472869</v>
      </c>
    </row>
    <row r="8360" spans="2:3" x14ac:dyDescent="0.75">
      <c r="B8360" s="250">
        <v>8297</v>
      </c>
      <c r="C8360" s="249">
        <v>115.93201906833146</v>
      </c>
    </row>
    <row r="8361" spans="2:3" x14ac:dyDescent="0.75">
      <c r="B8361" s="250">
        <v>8298</v>
      </c>
      <c r="C8361" s="249">
        <v>120.14711256942049</v>
      </c>
    </row>
    <row r="8362" spans="2:3" x14ac:dyDescent="0.75">
      <c r="B8362" s="250">
        <v>8299</v>
      </c>
      <c r="C8362" s="249">
        <v>98.617780238596509</v>
      </c>
    </row>
    <row r="8363" spans="2:3" x14ac:dyDescent="0.75">
      <c r="B8363" s="250">
        <v>8300</v>
      </c>
      <c r="C8363" s="249">
        <v>117.72580023684287</v>
      </c>
    </row>
    <row r="8364" spans="2:3" x14ac:dyDescent="0.75">
      <c r="B8364" s="250">
        <v>8301</v>
      </c>
      <c r="C8364" s="249">
        <v>142.57097762846249</v>
      </c>
    </row>
    <row r="8365" spans="2:3" x14ac:dyDescent="0.75">
      <c r="B8365" s="250">
        <v>8302</v>
      </c>
      <c r="C8365" s="249">
        <v>116.47332363001168</v>
      </c>
    </row>
    <row r="8366" spans="2:3" x14ac:dyDescent="0.75">
      <c r="B8366" s="250">
        <v>8303</v>
      </c>
      <c r="C8366" s="249">
        <v>86.707787913304117</v>
      </c>
    </row>
    <row r="8367" spans="2:3" x14ac:dyDescent="0.75">
      <c r="B8367" s="250">
        <v>8304</v>
      </c>
      <c r="C8367" s="249">
        <v>132.93281270721025</v>
      </c>
    </row>
    <row r="8368" spans="2:3" x14ac:dyDescent="0.75">
      <c r="B8368" s="250">
        <v>8305</v>
      </c>
      <c r="C8368" s="249">
        <v>132.84296797829435</v>
      </c>
    </row>
    <row r="8369" spans="2:3" x14ac:dyDescent="0.75">
      <c r="B8369" s="250">
        <v>8306</v>
      </c>
      <c r="C8369" s="249">
        <v>115.75809701810635</v>
      </c>
    </row>
    <row r="8370" spans="2:3" x14ac:dyDescent="0.75">
      <c r="B8370" s="250">
        <v>8307</v>
      </c>
      <c r="C8370" s="249">
        <v>108.91476416317063</v>
      </c>
    </row>
    <row r="8371" spans="2:3" x14ac:dyDescent="0.75">
      <c r="B8371" s="250">
        <v>8308</v>
      </c>
      <c r="C8371" s="249">
        <v>139.76820744534592</v>
      </c>
    </row>
    <row r="8372" spans="2:3" x14ac:dyDescent="0.75">
      <c r="B8372" s="250">
        <v>8309</v>
      </c>
      <c r="C8372" s="249">
        <v>102.81585660112394</v>
      </c>
    </row>
    <row r="8373" spans="2:3" x14ac:dyDescent="0.75">
      <c r="B8373" s="250">
        <v>8310</v>
      </c>
      <c r="C8373" s="249">
        <v>120.83870719830688</v>
      </c>
    </row>
    <row r="8374" spans="2:3" x14ac:dyDescent="0.75">
      <c r="B8374" s="250">
        <v>8311</v>
      </c>
      <c r="C8374" s="249">
        <v>134.30987206226175</v>
      </c>
    </row>
    <row r="8375" spans="2:3" x14ac:dyDescent="0.75">
      <c r="B8375" s="250">
        <v>8312</v>
      </c>
      <c r="C8375" s="249">
        <v>86.32432958100685</v>
      </c>
    </row>
    <row r="8376" spans="2:3" x14ac:dyDescent="0.75">
      <c r="B8376" s="250">
        <v>8313</v>
      </c>
      <c r="C8376" s="249">
        <v>78.978839665605619</v>
      </c>
    </row>
    <row r="8377" spans="2:3" x14ac:dyDescent="0.75">
      <c r="B8377" s="250">
        <v>8314</v>
      </c>
      <c r="C8377" s="249">
        <v>96.860104280306174</v>
      </c>
    </row>
    <row r="8378" spans="2:3" x14ac:dyDescent="0.75">
      <c r="B8378" s="250">
        <v>8315</v>
      </c>
      <c r="C8378" s="249">
        <v>117.65246201742141</v>
      </c>
    </row>
    <row r="8379" spans="2:3" x14ac:dyDescent="0.75">
      <c r="B8379" s="250">
        <v>8316</v>
      </c>
      <c r="C8379" s="249">
        <v>130.58021105039319</v>
      </c>
    </row>
    <row r="8380" spans="2:3" x14ac:dyDescent="0.75">
      <c r="B8380" s="250">
        <v>8317</v>
      </c>
      <c r="C8380" s="249">
        <v>114.60986438554032</v>
      </c>
    </row>
    <row r="8381" spans="2:3" x14ac:dyDescent="0.75">
      <c r="B8381" s="250">
        <v>8318</v>
      </c>
      <c r="C8381" s="249">
        <v>105.7905881246362</v>
      </c>
    </row>
    <row r="8382" spans="2:3" x14ac:dyDescent="0.75">
      <c r="B8382" s="250">
        <v>8319</v>
      </c>
      <c r="C8382" s="249">
        <v>119.50608313834955</v>
      </c>
    </row>
    <row r="8383" spans="2:3" x14ac:dyDescent="0.75">
      <c r="B8383" s="250">
        <v>8320</v>
      </c>
      <c r="C8383" s="249">
        <v>103.90682020227422</v>
      </c>
    </row>
    <row r="8384" spans="2:3" x14ac:dyDescent="0.75">
      <c r="B8384" s="250">
        <v>8321</v>
      </c>
      <c r="C8384" s="249">
        <v>113.23428030433212</v>
      </c>
    </row>
    <row r="8385" spans="2:3" x14ac:dyDescent="0.75">
      <c r="B8385" s="250">
        <v>8322</v>
      </c>
      <c r="C8385" s="249">
        <v>136.07759665517369</v>
      </c>
    </row>
    <row r="8386" spans="2:3" x14ac:dyDescent="0.75">
      <c r="B8386" s="250">
        <v>8323</v>
      </c>
      <c r="C8386" s="249">
        <v>162.88902537539764</v>
      </c>
    </row>
    <row r="8387" spans="2:3" x14ac:dyDescent="0.75">
      <c r="B8387" s="250">
        <v>8324</v>
      </c>
      <c r="C8387" s="249">
        <v>136.87005909408015</v>
      </c>
    </row>
    <row r="8388" spans="2:3" x14ac:dyDescent="0.75">
      <c r="B8388" s="250">
        <v>8325</v>
      </c>
      <c r="C8388" s="249">
        <v>148.04469415225239</v>
      </c>
    </row>
    <row r="8389" spans="2:3" x14ac:dyDescent="0.75">
      <c r="B8389" s="250">
        <v>8326</v>
      </c>
      <c r="C8389" s="249">
        <v>150.71729314427461</v>
      </c>
    </row>
    <row r="8390" spans="2:3" x14ac:dyDescent="0.75">
      <c r="B8390" s="250">
        <v>8327</v>
      </c>
      <c r="C8390" s="249">
        <v>141.93732065691202</v>
      </c>
    </row>
    <row r="8391" spans="2:3" x14ac:dyDescent="0.75">
      <c r="B8391" s="250">
        <v>8328</v>
      </c>
      <c r="C8391" s="249">
        <v>98.917604199329404</v>
      </c>
    </row>
    <row r="8392" spans="2:3" x14ac:dyDescent="0.75">
      <c r="B8392" s="250">
        <v>8329</v>
      </c>
      <c r="C8392" s="249">
        <v>109.73712392479699</v>
      </c>
    </row>
    <row r="8393" spans="2:3" x14ac:dyDescent="0.75">
      <c r="B8393" s="250">
        <v>8330</v>
      </c>
      <c r="C8393" s="249">
        <v>140.12582884686447</v>
      </c>
    </row>
    <row r="8394" spans="2:3" x14ac:dyDescent="0.75">
      <c r="B8394" s="250">
        <v>8331</v>
      </c>
      <c r="C8394" s="249">
        <v>82.364281595731001</v>
      </c>
    </row>
    <row r="8395" spans="2:3" x14ac:dyDescent="0.75">
      <c r="B8395" s="250">
        <v>8332</v>
      </c>
      <c r="C8395" s="249">
        <v>104.34979024711336</v>
      </c>
    </row>
    <row r="8396" spans="2:3" x14ac:dyDescent="0.75">
      <c r="B8396" s="250">
        <v>8333</v>
      </c>
      <c r="C8396" s="249">
        <v>129.53580677355077</v>
      </c>
    </row>
    <row r="8397" spans="2:3" x14ac:dyDescent="0.75">
      <c r="B8397" s="250">
        <v>8334</v>
      </c>
      <c r="C8397" s="249">
        <v>126.03656609811858</v>
      </c>
    </row>
    <row r="8398" spans="2:3" x14ac:dyDescent="0.75">
      <c r="B8398" s="250">
        <v>8335</v>
      </c>
      <c r="C8398" s="249">
        <v>164.17087770952162</v>
      </c>
    </row>
    <row r="8399" spans="2:3" x14ac:dyDescent="0.75">
      <c r="B8399" s="250">
        <v>8336</v>
      </c>
      <c r="C8399" s="249">
        <v>127.83879993363765</v>
      </c>
    </row>
    <row r="8400" spans="2:3" x14ac:dyDescent="0.75">
      <c r="B8400" s="250">
        <v>8337</v>
      </c>
      <c r="C8400" s="249">
        <v>115.69086512941908</v>
      </c>
    </row>
    <row r="8401" spans="2:3" x14ac:dyDescent="0.75">
      <c r="B8401" s="250">
        <v>8338</v>
      </c>
      <c r="C8401" s="249">
        <v>85.566341362286167</v>
      </c>
    </row>
    <row r="8402" spans="2:3" x14ac:dyDescent="0.75">
      <c r="B8402" s="250">
        <v>8339</v>
      </c>
      <c r="C8402" s="249">
        <v>115.53814912068727</v>
      </c>
    </row>
    <row r="8403" spans="2:3" x14ac:dyDescent="0.75">
      <c r="B8403" s="250">
        <v>8340</v>
      </c>
      <c r="C8403" s="249">
        <v>162.52034143286085</v>
      </c>
    </row>
    <row r="8404" spans="2:3" x14ac:dyDescent="0.75">
      <c r="B8404" s="250">
        <v>8341</v>
      </c>
      <c r="C8404" s="249">
        <v>148.07804428802777</v>
      </c>
    </row>
    <row r="8405" spans="2:3" x14ac:dyDescent="0.75">
      <c r="B8405" s="250">
        <v>8342</v>
      </c>
      <c r="C8405" s="249">
        <v>165.7671374696277</v>
      </c>
    </row>
    <row r="8406" spans="2:3" x14ac:dyDescent="0.75">
      <c r="B8406" s="250">
        <v>8343</v>
      </c>
      <c r="C8406" s="249">
        <v>119.35002563805958</v>
      </c>
    </row>
    <row r="8407" spans="2:3" x14ac:dyDescent="0.75">
      <c r="B8407" s="250">
        <v>8344</v>
      </c>
      <c r="C8407" s="249">
        <v>104.36768560943221</v>
      </c>
    </row>
    <row r="8408" spans="2:3" x14ac:dyDescent="0.75">
      <c r="B8408" s="250">
        <v>8345</v>
      </c>
      <c r="C8408" s="249">
        <v>86.591634314543981</v>
      </c>
    </row>
    <row r="8409" spans="2:3" x14ac:dyDescent="0.75">
      <c r="B8409" s="250">
        <v>8346</v>
      </c>
      <c r="C8409" s="249">
        <v>95.31572495583319</v>
      </c>
    </row>
    <row r="8410" spans="2:3" x14ac:dyDescent="0.75">
      <c r="B8410" s="250">
        <v>8347</v>
      </c>
      <c r="C8410" s="249">
        <v>116.8757753412832</v>
      </c>
    </row>
    <row r="8411" spans="2:3" x14ac:dyDescent="0.75">
      <c r="B8411" s="250">
        <v>8348</v>
      </c>
      <c r="C8411" s="249">
        <v>96.677869370887336</v>
      </c>
    </row>
    <row r="8412" spans="2:3" x14ac:dyDescent="0.75">
      <c r="B8412" s="250">
        <v>8349</v>
      </c>
      <c r="C8412" s="249">
        <v>124.93823418198915</v>
      </c>
    </row>
    <row r="8413" spans="2:3" x14ac:dyDescent="0.75">
      <c r="B8413" s="250">
        <v>8350</v>
      </c>
      <c r="C8413" s="249">
        <v>129.31175752900117</v>
      </c>
    </row>
    <row r="8414" spans="2:3" x14ac:dyDescent="0.75">
      <c r="B8414" s="250">
        <v>8351</v>
      </c>
      <c r="C8414" s="249">
        <v>102.23003112821917</v>
      </c>
    </row>
    <row r="8415" spans="2:3" x14ac:dyDescent="0.75">
      <c r="B8415" s="250">
        <v>8352</v>
      </c>
      <c r="C8415" s="249">
        <v>143.97794838788235</v>
      </c>
    </row>
    <row r="8416" spans="2:3" x14ac:dyDescent="0.75">
      <c r="B8416" s="250">
        <v>8353</v>
      </c>
      <c r="C8416" s="249">
        <v>93.328478689878153</v>
      </c>
    </row>
    <row r="8417" spans="2:3" x14ac:dyDescent="0.75">
      <c r="B8417" s="250">
        <v>8354</v>
      </c>
      <c r="C8417" s="249">
        <v>125.96663170562717</v>
      </c>
    </row>
    <row r="8418" spans="2:3" x14ac:dyDescent="0.75">
      <c r="B8418" s="250">
        <v>8355</v>
      </c>
      <c r="C8418" s="249">
        <v>114.89117839441278</v>
      </c>
    </row>
    <row r="8419" spans="2:3" x14ac:dyDescent="0.75">
      <c r="B8419" s="250">
        <v>8356</v>
      </c>
      <c r="C8419" s="249">
        <v>82.403172586523709</v>
      </c>
    </row>
    <row r="8420" spans="2:3" x14ac:dyDescent="0.75">
      <c r="B8420" s="250">
        <v>8357</v>
      </c>
      <c r="C8420" s="249">
        <v>87.981899852378774</v>
      </c>
    </row>
    <row r="8421" spans="2:3" x14ac:dyDescent="0.75">
      <c r="B8421" s="250">
        <v>8358</v>
      </c>
      <c r="C8421" s="249">
        <v>114.63000129061984</v>
      </c>
    </row>
    <row r="8422" spans="2:3" x14ac:dyDescent="0.75">
      <c r="B8422" s="250">
        <v>8359</v>
      </c>
      <c r="C8422" s="249">
        <v>101.78828538582096</v>
      </c>
    </row>
    <row r="8423" spans="2:3" x14ac:dyDescent="0.75">
      <c r="B8423" s="250">
        <v>8360</v>
      </c>
      <c r="C8423" s="249">
        <v>121.15715501362421</v>
      </c>
    </row>
    <row r="8424" spans="2:3" x14ac:dyDescent="0.75">
      <c r="B8424" s="250">
        <v>8361</v>
      </c>
      <c r="C8424" s="249">
        <v>86.31827708755489</v>
      </c>
    </row>
    <row r="8425" spans="2:3" x14ac:dyDescent="0.75">
      <c r="B8425" s="250">
        <v>8362</v>
      </c>
      <c r="C8425" s="249">
        <v>152.07161954444524</v>
      </c>
    </row>
    <row r="8426" spans="2:3" x14ac:dyDescent="0.75">
      <c r="B8426" s="250">
        <v>8363</v>
      </c>
      <c r="C8426" s="249">
        <v>149.36935890940563</v>
      </c>
    </row>
    <row r="8427" spans="2:3" x14ac:dyDescent="0.75">
      <c r="B8427" s="250">
        <v>8364</v>
      </c>
      <c r="C8427" s="249">
        <v>135.92198536106358</v>
      </c>
    </row>
    <row r="8428" spans="2:3" x14ac:dyDescent="0.75">
      <c r="B8428" s="250">
        <v>8365</v>
      </c>
      <c r="C8428" s="249">
        <v>106.01717748736552</v>
      </c>
    </row>
    <row r="8429" spans="2:3" x14ac:dyDescent="0.75">
      <c r="B8429" s="250">
        <v>8366</v>
      </c>
      <c r="C8429" s="249">
        <v>127.18042432484242</v>
      </c>
    </row>
    <row r="8430" spans="2:3" x14ac:dyDescent="0.75">
      <c r="B8430" s="250">
        <v>8367</v>
      </c>
      <c r="C8430" s="249">
        <v>141.29423274748618</v>
      </c>
    </row>
    <row r="8431" spans="2:3" x14ac:dyDescent="0.75">
      <c r="B8431" s="250">
        <v>8368</v>
      </c>
      <c r="C8431" s="249">
        <v>113.17351207959889</v>
      </c>
    </row>
    <row r="8432" spans="2:3" x14ac:dyDescent="0.75">
      <c r="B8432" s="250">
        <v>8369</v>
      </c>
      <c r="C8432" s="249">
        <v>94.660281272297055</v>
      </c>
    </row>
    <row r="8433" spans="2:3" x14ac:dyDescent="0.75">
      <c r="B8433" s="250">
        <v>8370</v>
      </c>
      <c r="C8433" s="249">
        <v>88.904815449813725</v>
      </c>
    </row>
    <row r="8434" spans="2:3" x14ac:dyDescent="0.75">
      <c r="B8434" s="250">
        <v>8371</v>
      </c>
      <c r="C8434" s="249">
        <v>91.673584897157838</v>
      </c>
    </row>
    <row r="8435" spans="2:3" x14ac:dyDescent="0.75">
      <c r="B8435" s="250">
        <v>8372</v>
      </c>
      <c r="C8435" s="249">
        <v>143.41603571156804</v>
      </c>
    </row>
    <row r="8436" spans="2:3" x14ac:dyDescent="0.75">
      <c r="B8436" s="250">
        <v>8373</v>
      </c>
      <c r="C8436" s="249">
        <v>110.19222317804712</v>
      </c>
    </row>
    <row r="8437" spans="2:3" x14ac:dyDescent="0.75">
      <c r="B8437" s="250">
        <v>8374</v>
      </c>
      <c r="C8437" s="249">
        <v>110.10425106764563</v>
      </c>
    </row>
    <row r="8438" spans="2:3" x14ac:dyDescent="0.75">
      <c r="B8438" s="250">
        <v>8375</v>
      </c>
      <c r="C8438" s="249">
        <v>129.56424631897369</v>
      </c>
    </row>
    <row r="8439" spans="2:3" x14ac:dyDescent="0.75">
      <c r="B8439" s="250">
        <v>8376</v>
      </c>
      <c r="C8439" s="249">
        <v>141.89049692131732</v>
      </c>
    </row>
    <row r="8440" spans="2:3" x14ac:dyDescent="0.75">
      <c r="B8440" s="250">
        <v>8377</v>
      </c>
      <c r="C8440" s="249">
        <v>73.685968943409478</v>
      </c>
    </row>
    <row r="8441" spans="2:3" x14ac:dyDescent="0.75">
      <c r="B8441" s="250">
        <v>8378</v>
      </c>
      <c r="C8441" s="249">
        <v>163.63357438198409</v>
      </c>
    </row>
    <row r="8442" spans="2:3" x14ac:dyDescent="0.75">
      <c r="B8442" s="250">
        <v>8379</v>
      </c>
      <c r="C8442" s="249">
        <v>90.415142951565073</v>
      </c>
    </row>
    <row r="8443" spans="2:3" x14ac:dyDescent="0.75">
      <c r="B8443" s="250">
        <v>8380</v>
      </c>
      <c r="C8443" s="249">
        <v>108.25279944362021</v>
      </c>
    </row>
    <row r="8444" spans="2:3" x14ac:dyDescent="0.75">
      <c r="B8444" s="250">
        <v>8381</v>
      </c>
      <c r="C8444" s="249">
        <v>154.11603758703004</v>
      </c>
    </row>
    <row r="8445" spans="2:3" x14ac:dyDescent="0.75">
      <c r="B8445" s="250">
        <v>8382</v>
      </c>
      <c r="C8445" s="249">
        <v>112.2594744007869</v>
      </c>
    </row>
    <row r="8446" spans="2:3" x14ac:dyDescent="0.75">
      <c r="B8446" s="250">
        <v>8383</v>
      </c>
      <c r="C8446" s="249">
        <v>121.10950958615307</v>
      </c>
    </row>
    <row r="8447" spans="2:3" x14ac:dyDescent="0.75">
      <c r="B8447" s="250">
        <v>8384</v>
      </c>
      <c r="C8447" s="249">
        <v>130.39247881616134</v>
      </c>
    </row>
    <row r="8448" spans="2:3" x14ac:dyDescent="0.75">
      <c r="B8448" s="250">
        <v>8385</v>
      </c>
      <c r="C8448" s="249">
        <v>122.14580430587566</v>
      </c>
    </row>
    <row r="8449" spans="2:3" x14ac:dyDescent="0.75">
      <c r="B8449" s="250">
        <v>8386</v>
      </c>
      <c r="C8449" s="249">
        <v>86.655498030257263</v>
      </c>
    </row>
    <row r="8450" spans="2:3" x14ac:dyDescent="0.75">
      <c r="B8450" s="250">
        <v>8387</v>
      </c>
      <c r="C8450" s="249">
        <v>120.4309383338672</v>
      </c>
    </row>
    <row r="8451" spans="2:3" x14ac:dyDescent="0.75">
      <c r="B8451" s="250">
        <v>8388</v>
      </c>
      <c r="C8451" s="249">
        <v>113.15492719318948</v>
      </c>
    </row>
    <row r="8452" spans="2:3" x14ac:dyDescent="0.75">
      <c r="B8452" s="250">
        <v>8389</v>
      </c>
      <c r="C8452" s="249">
        <v>113.93457969980253</v>
      </c>
    </row>
    <row r="8453" spans="2:3" x14ac:dyDescent="0.75">
      <c r="B8453" s="250">
        <v>8390</v>
      </c>
      <c r="C8453" s="249">
        <v>131.23424727605033</v>
      </c>
    </row>
    <row r="8454" spans="2:3" x14ac:dyDescent="0.75">
      <c r="B8454" s="250">
        <v>8391</v>
      </c>
      <c r="C8454" s="249">
        <v>134.21248804444156</v>
      </c>
    </row>
    <row r="8455" spans="2:3" x14ac:dyDescent="0.75">
      <c r="B8455" s="250">
        <v>8392</v>
      </c>
      <c r="C8455" s="249">
        <v>125.73031620367968</v>
      </c>
    </row>
    <row r="8456" spans="2:3" x14ac:dyDescent="0.75">
      <c r="B8456" s="250">
        <v>8393</v>
      </c>
      <c r="C8456" s="249">
        <v>87.931634382571801</v>
      </c>
    </row>
    <row r="8457" spans="2:3" x14ac:dyDescent="0.75">
      <c r="B8457" s="250">
        <v>8394</v>
      </c>
      <c r="C8457" s="249">
        <v>125.60410192759156</v>
      </c>
    </row>
    <row r="8458" spans="2:3" x14ac:dyDescent="0.75">
      <c r="B8458" s="250">
        <v>8395</v>
      </c>
      <c r="C8458" s="249">
        <v>93.699197513606805</v>
      </c>
    </row>
    <row r="8459" spans="2:3" x14ac:dyDescent="0.75">
      <c r="B8459" s="250">
        <v>8396</v>
      </c>
      <c r="C8459" s="249">
        <v>108.75392209969476</v>
      </c>
    </row>
    <row r="8460" spans="2:3" x14ac:dyDescent="0.75">
      <c r="B8460" s="250">
        <v>8397</v>
      </c>
      <c r="C8460" s="249">
        <v>103.84197608802613</v>
      </c>
    </row>
    <row r="8461" spans="2:3" x14ac:dyDescent="0.75">
      <c r="B8461" s="250">
        <v>8398</v>
      </c>
      <c r="C8461" s="249">
        <v>128.4322385404239</v>
      </c>
    </row>
    <row r="8462" spans="2:3" x14ac:dyDescent="0.75">
      <c r="B8462" s="250">
        <v>8399</v>
      </c>
      <c r="C8462" s="249">
        <v>109.80005579422756</v>
      </c>
    </row>
    <row r="8463" spans="2:3" x14ac:dyDescent="0.75">
      <c r="B8463" s="250">
        <v>8400</v>
      </c>
      <c r="C8463" s="249">
        <v>111.3560039028319</v>
      </c>
    </row>
    <row r="8464" spans="2:3" x14ac:dyDescent="0.75">
      <c r="B8464" s="250">
        <v>8401</v>
      </c>
      <c r="C8464" s="249">
        <v>133.7124171168573</v>
      </c>
    </row>
    <row r="8465" spans="2:3" x14ac:dyDescent="0.75">
      <c r="B8465" s="250">
        <v>8402</v>
      </c>
      <c r="C8465" s="249">
        <v>102.36141220537228</v>
      </c>
    </row>
    <row r="8466" spans="2:3" x14ac:dyDescent="0.75">
      <c r="B8466" s="250">
        <v>8403</v>
      </c>
      <c r="C8466" s="249">
        <v>106.74186439054823</v>
      </c>
    </row>
    <row r="8467" spans="2:3" x14ac:dyDescent="0.75">
      <c r="B8467" s="250">
        <v>8404</v>
      </c>
      <c r="C8467" s="249">
        <v>79.199185457897954</v>
      </c>
    </row>
    <row r="8468" spans="2:3" x14ac:dyDescent="0.75">
      <c r="B8468" s="250">
        <v>8405</v>
      </c>
      <c r="C8468" s="249">
        <v>131.02570893408804</v>
      </c>
    </row>
    <row r="8469" spans="2:3" x14ac:dyDescent="0.75">
      <c r="B8469" s="250">
        <v>8406</v>
      </c>
      <c r="C8469" s="249">
        <v>130.78712407973484</v>
      </c>
    </row>
    <row r="8470" spans="2:3" x14ac:dyDescent="0.75">
      <c r="B8470" s="250">
        <v>8407</v>
      </c>
      <c r="C8470" s="249">
        <v>66.677473333272673</v>
      </c>
    </row>
    <row r="8471" spans="2:3" x14ac:dyDescent="0.75">
      <c r="B8471" s="250">
        <v>8408</v>
      </c>
      <c r="C8471" s="249">
        <v>149.65039606646104</v>
      </c>
    </row>
    <row r="8472" spans="2:3" x14ac:dyDescent="0.75">
      <c r="B8472" s="250">
        <v>8409</v>
      </c>
      <c r="C8472" s="249">
        <v>118.69911218489072</v>
      </c>
    </row>
    <row r="8473" spans="2:3" x14ac:dyDescent="0.75">
      <c r="B8473" s="250">
        <v>8410</v>
      </c>
      <c r="C8473" s="249">
        <v>91.846165757612496</v>
      </c>
    </row>
    <row r="8474" spans="2:3" x14ac:dyDescent="0.75">
      <c r="B8474" s="250">
        <v>8411</v>
      </c>
      <c r="C8474" s="249">
        <v>105.81977025755032</v>
      </c>
    </row>
    <row r="8475" spans="2:3" x14ac:dyDescent="0.75">
      <c r="B8475" s="250">
        <v>8412</v>
      </c>
      <c r="C8475" s="249">
        <v>88.566844312825239</v>
      </c>
    </row>
    <row r="8476" spans="2:3" x14ac:dyDescent="0.75">
      <c r="B8476" s="250">
        <v>8413</v>
      </c>
      <c r="C8476" s="249">
        <v>157.84595295638874</v>
      </c>
    </row>
    <row r="8477" spans="2:3" x14ac:dyDescent="0.75">
      <c r="B8477" s="250">
        <v>8414</v>
      </c>
      <c r="C8477" s="249">
        <v>88.539296670188634</v>
      </c>
    </row>
    <row r="8478" spans="2:3" x14ac:dyDescent="0.75">
      <c r="B8478" s="250">
        <v>8415</v>
      </c>
      <c r="C8478" s="249">
        <v>122.60601647777142</v>
      </c>
    </row>
    <row r="8479" spans="2:3" x14ac:dyDescent="0.75">
      <c r="B8479" s="250">
        <v>8416</v>
      </c>
      <c r="C8479" s="249">
        <v>114.2192178792339</v>
      </c>
    </row>
    <row r="8480" spans="2:3" x14ac:dyDescent="0.75">
      <c r="B8480" s="250">
        <v>8417</v>
      </c>
      <c r="C8480" s="249">
        <v>86.713757180502654</v>
      </c>
    </row>
    <row r="8481" spans="2:3" x14ac:dyDescent="0.75">
      <c r="B8481" s="250">
        <v>8418</v>
      </c>
      <c r="C8481" s="249">
        <v>83.731430602199111</v>
      </c>
    </row>
    <row r="8482" spans="2:3" x14ac:dyDescent="0.75">
      <c r="B8482" s="250">
        <v>8419</v>
      </c>
      <c r="C8482" s="249">
        <v>158.13265707206986</v>
      </c>
    </row>
    <row r="8483" spans="2:3" x14ac:dyDescent="0.75">
      <c r="B8483" s="250">
        <v>8420</v>
      </c>
      <c r="C8483" s="249">
        <v>94.314439901454961</v>
      </c>
    </row>
    <row r="8484" spans="2:3" x14ac:dyDescent="0.75">
      <c r="B8484" s="250">
        <v>8421</v>
      </c>
      <c r="C8484" s="249">
        <v>109.56691315522905</v>
      </c>
    </row>
    <row r="8485" spans="2:3" x14ac:dyDescent="0.75">
      <c r="B8485" s="250">
        <v>8422</v>
      </c>
      <c r="C8485" s="249">
        <v>100.92911930554416</v>
      </c>
    </row>
    <row r="8486" spans="2:3" x14ac:dyDescent="0.75">
      <c r="B8486" s="250">
        <v>8423</v>
      </c>
      <c r="C8486" s="249">
        <v>80.336764205278882</v>
      </c>
    </row>
    <row r="8487" spans="2:3" x14ac:dyDescent="0.75">
      <c r="B8487" s="250">
        <v>8424</v>
      </c>
      <c r="C8487" s="249">
        <v>100.15403158789573</v>
      </c>
    </row>
    <row r="8488" spans="2:3" x14ac:dyDescent="0.75">
      <c r="B8488" s="250">
        <v>8425</v>
      </c>
      <c r="C8488" s="249">
        <v>129.93447599980436</v>
      </c>
    </row>
    <row r="8489" spans="2:3" x14ac:dyDescent="0.75">
      <c r="B8489" s="250">
        <v>8426</v>
      </c>
      <c r="C8489" s="249">
        <v>107.74245732293568</v>
      </c>
    </row>
    <row r="8490" spans="2:3" x14ac:dyDescent="0.75">
      <c r="B8490" s="250">
        <v>8427</v>
      </c>
      <c r="C8490" s="249">
        <v>92.79658520513965</v>
      </c>
    </row>
    <row r="8491" spans="2:3" x14ac:dyDescent="0.75">
      <c r="B8491" s="250">
        <v>8428</v>
      </c>
      <c r="C8491" s="249">
        <v>142.71831191826524</v>
      </c>
    </row>
    <row r="8492" spans="2:3" x14ac:dyDescent="0.75">
      <c r="B8492" s="250">
        <v>8429</v>
      </c>
      <c r="C8492" s="249">
        <v>97.938750532240803</v>
      </c>
    </row>
    <row r="8493" spans="2:3" x14ac:dyDescent="0.75">
      <c r="B8493" s="250">
        <v>8430</v>
      </c>
      <c r="C8493" s="249">
        <v>81.893522545336594</v>
      </c>
    </row>
    <row r="8494" spans="2:3" x14ac:dyDescent="0.75">
      <c r="B8494" s="250">
        <v>8431</v>
      </c>
      <c r="C8494" s="249">
        <v>142.88494783163156</v>
      </c>
    </row>
    <row r="8495" spans="2:3" x14ac:dyDescent="0.75">
      <c r="B8495" s="250">
        <v>8432</v>
      </c>
      <c r="C8495" s="249">
        <v>76.166362681107245</v>
      </c>
    </row>
    <row r="8496" spans="2:3" x14ac:dyDescent="0.75">
      <c r="B8496" s="250">
        <v>8433</v>
      </c>
      <c r="C8496" s="249">
        <v>134.68419752061624</v>
      </c>
    </row>
    <row r="8497" spans="2:3" x14ac:dyDescent="0.75">
      <c r="B8497" s="250">
        <v>8434</v>
      </c>
      <c r="C8497" s="249">
        <v>114.12756079253111</v>
      </c>
    </row>
    <row r="8498" spans="2:3" x14ac:dyDescent="0.75">
      <c r="B8498" s="250">
        <v>8435</v>
      </c>
      <c r="C8498" s="249">
        <v>151.96232975792162</v>
      </c>
    </row>
    <row r="8499" spans="2:3" x14ac:dyDescent="0.75">
      <c r="B8499" s="250">
        <v>8436</v>
      </c>
      <c r="C8499" s="249">
        <v>112.48335143094734</v>
      </c>
    </row>
    <row r="8500" spans="2:3" x14ac:dyDescent="0.75">
      <c r="B8500" s="250">
        <v>8437</v>
      </c>
      <c r="C8500" s="249">
        <v>119.45097476299522</v>
      </c>
    </row>
    <row r="8501" spans="2:3" x14ac:dyDescent="0.75">
      <c r="B8501" s="250">
        <v>8438</v>
      </c>
      <c r="C8501" s="249">
        <v>108.44711620448838</v>
      </c>
    </row>
    <row r="8502" spans="2:3" x14ac:dyDescent="0.75">
      <c r="B8502" s="250">
        <v>8439</v>
      </c>
      <c r="C8502" s="249">
        <v>129.68143570452301</v>
      </c>
    </row>
    <row r="8503" spans="2:3" x14ac:dyDescent="0.75">
      <c r="B8503" s="250">
        <v>8440</v>
      </c>
      <c r="C8503" s="249">
        <v>102.59743237006506</v>
      </c>
    </row>
    <row r="8504" spans="2:3" x14ac:dyDescent="0.75">
      <c r="B8504" s="250">
        <v>8441</v>
      </c>
      <c r="C8504" s="249">
        <v>120.49855449262033</v>
      </c>
    </row>
    <row r="8505" spans="2:3" x14ac:dyDescent="0.75">
      <c r="B8505" s="250">
        <v>8442</v>
      </c>
      <c r="C8505" s="249">
        <v>89.541400288627159</v>
      </c>
    </row>
    <row r="8506" spans="2:3" x14ac:dyDescent="0.75">
      <c r="B8506" s="250">
        <v>8443</v>
      </c>
      <c r="C8506" s="249">
        <v>97.246401483539259</v>
      </c>
    </row>
    <row r="8507" spans="2:3" x14ac:dyDescent="0.75">
      <c r="B8507" s="250">
        <v>8444</v>
      </c>
      <c r="C8507" s="249">
        <v>98.162418465076911</v>
      </c>
    </row>
    <row r="8508" spans="2:3" x14ac:dyDescent="0.75">
      <c r="B8508" s="250">
        <v>8445</v>
      </c>
      <c r="C8508" s="249">
        <v>98.511692549249318</v>
      </c>
    </row>
    <row r="8509" spans="2:3" x14ac:dyDescent="0.75">
      <c r="B8509" s="250">
        <v>8446</v>
      </c>
      <c r="C8509" s="249">
        <v>159.76322749693077</v>
      </c>
    </row>
    <row r="8510" spans="2:3" x14ac:dyDescent="0.75">
      <c r="B8510" s="250">
        <v>8447</v>
      </c>
      <c r="C8510" s="249">
        <v>101.50061465426543</v>
      </c>
    </row>
    <row r="8511" spans="2:3" x14ac:dyDescent="0.75">
      <c r="B8511" s="250">
        <v>8448</v>
      </c>
      <c r="C8511" s="249">
        <v>164.79837768368097</v>
      </c>
    </row>
    <row r="8512" spans="2:3" x14ac:dyDescent="0.75">
      <c r="B8512" s="250">
        <v>8449</v>
      </c>
      <c r="C8512" s="249">
        <v>82.045068444059211</v>
      </c>
    </row>
    <row r="8513" spans="2:3" x14ac:dyDescent="0.75">
      <c r="B8513" s="250">
        <v>8450</v>
      </c>
      <c r="C8513" s="249">
        <v>142.7949983844328</v>
      </c>
    </row>
    <row r="8514" spans="2:3" x14ac:dyDescent="0.75">
      <c r="B8514" s="250">
        <v>8451</v>
      </c>
      <c r="C8514" s="249">
        <v>113.0423823395336</v>
      </c>
    </row>
    <row r="8515" spans="2:3" x14ac:dyDescent="0.75">
      <c r="B8515" s="250">
        <v>8452</v>
      </c>
      <c r="C8515" s="249">
        <v>124.53314293449563</v>
      </c>
    </row>
    <row r="8516" spans="2:3" x14ac:dyDescent="0.75">
      <c r="B8516" s="250">
        <v>8453</v>
      </c>
      <c r="C8516" s="249">
        <v>147.18926739678108</v>
      </c>
    </row>
    <row r="8517" spans="2:3" x14ac:dyDescent="0.75">
      <c r="B8517" s="250">
        <v>8454</v>
      </c>
      <c r="C8517" s="249">
        <v>116.65293602372064</v>
      </c>
    </row>
    <row r="8518" spans="2:3" x14ac:dyDescent="0.75">
      <c r="B8518" s="250">
        <v>8455</v>
      </c>
      <c r="C8518" s="249">
        <v>141.75916248719017</v>
      </c>
    </row>
    <row r="8519" spans="2:3" x14ac:dyDescent="0.75">
      <c r="B8519" s="250">
        <v>8456</v>
      </c>
      <c r="C8519" s="249">
        <v>106.81953685143142</v>
      </c>
    </row>
    <row r="8520" spans="2:3" x14ac:dyDescent="0.75">
      <c r="B8520" s="250">
        <v>8457</v>
      </c>
      <c r="C8520" s="249">
        <v>100.76429059311616</v>
      </c>
    </row>
    <row r="8521" spans="2:3" x14ac:dyDescent="0.75">
      <c r="B8521" s="250">
        <v>8458</v>
      </c>
      <c r="C8521" s="249">
        <v>78.758852695654923</v>
      </c>
    </row>
    <row r="8522" spans="2:3" x14ac:dyDescent="0.75">
      <c r="B8522" s="250">
        <v>8459</v>
      </c>
      <c r="C8522" s="249">
        <v>125.47069985262682</v>
      </c>
    </row>
    <row r="8523" spans="2:3" x14ac:dyDescent="0.75">
      <c r="B8523" s="250">
        <v>8460</v>
      </c>
      <c r="C8523" s="249">
        <v>144.06185439019146</v>
      </c>
    </row>
    <row r="8524" spans="2:3" x14ac:dyDescent="0.75">
      <c r="B8524" s="250">
        <v>8461</v>
      </c>
      <c r="C8524" s="249">
        <v>133.46212297595704</v>
      </c>
    </row>
    <row r="8525" spans="2:3" x14ac:dyDescent="0.75">
      <c r="B8525" s="250">
        <v>8462</v>
      </c>
      <c r="C8525" s="249">
        <v>108.66820848759968</v>
      </c>
    </row>
    <row r="8526" spans="2:3" x14ac:dyDescent="0.75">
      <c r="B8526" s="250">
        <v>8463</v>
      </c>
      <c r="C8526" s="249">
        <v>97.577667634736912</v>
      </c>
    </row>
    <row r="8527" spans="2:3" x14ac:dyDescent="0.75">
      <c r="B8527" s="250">
        <v>8464</v>
      </c>
      <c r="C8527" s="249">
        <v>117.88084135919588</v>
      </c>
    </row>
    <row r="8528" spans="2:3" x14ac:dyDescent="0.75">
      <c r="B8528" s="250">
        <v>8465</v>
      </c>
      <c r="C8528" s="249">
        <v>119.52574206901502</v>
      </c>
    </row>
    <row r="8529" spans="2:3" x14ac:dyDescent="0.75">
      <c r="B8529" s="250">
        <v>8466</v>
      </c>
      <c r="C8529" s="249">
        <v>93.688078930982286</v>
      </c>
    </row>
    <row r="8530" spans="2:3" x14ac:dyDescent="0.75">
      <c r="B8530" s="250">
        <v>8467</v>
      </c>
      <c r="C8530" s="249">
        <v>114.35976586228333</v>
      </c>
    </row>
    <row r="8531" spans="2:3" x14ac:dyDescent="0.75">
      <c r="B8531" s="250">
        <v>8468</v>
      </c>
      <c r="C8531" s="249">
        <v>130.77791942592268</v>
      </c>
    </row>
    <row r="8532" spans="2:3" x14ac:dyDescent="0.75">
      <c r="B8532" s="250">
        <v>8469</v>
      </c>
      <c r="C8532" s="249">
        <v>100.06603388852639</v>
      </c>
    </row>
    <row r="8533" spans="2:3" x14ac:dyDescent="0.75">
      <c r="B8533" s="250">
        <v>8470</v>
      </c>
      <c r="C8533" s="249">
        <v>107.18434872977173</v>
      </c>
    </row>
    <row r="8534" spans="2:3" x14ac:dyDescent="0.75">
      <c r="B8534" s="250">
        <v>8471</v>
      </c>
      <c r="C8534" s="249">
        <v>91.582453949243444</v>
      </c>
    </row>
    <row r="8535" spans="2:3" x14ac:dyDescent="0.75">
      <c r="B8535" s="250">
        <v>8472</v>
      </c>
      <c r="C8535" s="249">
        <v>142.14876581667204</v>
      </c>
    </row>
    <row r="8536" spans="2:3" x14ac:dyDescent="0.75">
      <c r="B8536" s="250">
        <v>8473</v>
      </c>
      <c r="C8536" s="249">
        <v>126.55000741335458</v>
      </c>
    </row>
    <row r="8537" spans="2:3" x14ac:dyDescent="0.75">
      <c r="B8537" s="250">
        <v>8474</v>
      </c>
      <c r="C8537" s="249">
        <v>114.45081760292133</v>
      </c>
    </row>
    <row r="8538" spans="2:3" x14ac:dyDescent="0.75">
      <c r="B8538" s="250">
        <v>8475</v>
      </c>
      <c r="C8538" s="249">
        <v>95.508142128247641</v>
      </c>
    </row>
    <row r="8539" spans="2:3" x14ac:dyDescent="0.75">
      <c r="B8539" s="250">
        <v>8476</v>
      </c>
      <c r="C8539" s="249">
        <v>119.75121790042951</v>
      </c>
    </row>
    <row r="8540" spans="2:3" x14ac:dyDescent="0.75">
      <c r="B8540" s="250">
        <v>8477</v>
      </c>
      <c r="C8540" s="249">
        <v>134.38730171894807</v>
      </c>
    </row>
    <row r="8541" spans="2:3" x14ac:dyDescent="0.75">
      <c r="B8541" s="250">
        <v>8478</v>
      </c>
      <c r="C8541" s="249">
        <v>103.8406600664652</v>
      </c>
    </row>
    <row r="8542" spans="2:3" x14ac:dyDescent="0.75">
      <c r="B8542" s="250">
        <v>8479</v>
      </c>
      <c r="C8542" s="249">
        <v>90.519672866601752</v>
      </c>
    </row>
    <row r="8543" spans="2:3" x14ac:dyDescent="0.75">
      <c r="B8543" s="250">
        <v>8480</v>
      </c>
      <c r="C8543" s="249">
        <v>114.52490594729106</v>
      </c>
    </row>
    <row r="8544" spans="2:3" x14ac:dyDescent="0.75">
      <c r="B8544" s="250">
        <v>8481</v>
      </c>
      <c r="C8544" s="249">
        <v>127.90159303359815</v>
      </c>
    </row>
    <row r="8545" spans="2:3" x14ac:dyDescent="0.75">
      <c r="B8545" s="250">
        <v>8482</v>
      </c>
      <c r="C8545" s="249">
        <v>145.29685869573396</v>
      </c>
    </row>
    <row r="8546" spans="2:3" x14ac:dyDescent="0.75">
      <c r="B8546" s="250">
        <v>8483</v>
      </c>
      <c r="C8546" s="249">
        <v>119.54028343453092</v>
      </c>
    </row>
    <row r="8547" spans="2:3" x14ac:dyDescent="0.75">
      <c r="B8547" s="250">
        <v>8484</v>
      </c>
      <c r="C8547" s="249">
        <v>79.358215218858035</v>
      </c>
    </row>
    <row r="8548" spans="2:3" x14ac:dyDescent="0.75">
      <c r="B8548" s="250">
        <v>8485</v>
      </c>
      <c r="C8548" s="249">
        <v>68.100823866427959</v>
      </c>
    </row>
    <row r="8549" spans="2:3" x14ac:dyDescent="0.75">
      <c r="B8549" s="250">
        <v>8486</v>
      </c>
      <c r="C8549" s="249">
        <v>98.481550820443999</v>
      </c>
    </row>
    <row r="8550" spans="2:3" x14ac:dyDescent="0.75">
      <c r="B8550" s="250">
        <v>8487</v>
      </c>
      <c r="C8550" s="249">
        <v>104.99572787641675</v>
      </c>
    </row>
    <row r="8551" spans="2:3" x14ac:dyDescent="0.75">
      <c r="B8551" s="250">
        <v>8488</v>
      </c>
      <c r="C8551" s="249">
        <v>141.48973729490277</v>
      </c>
    </row>
    <row r="8552" spans="2:3" x14ac:dyDescent="0.75">
      <c r="B8552" s="250">
        <v>8489</v>
      </c>
      <c r="C8552" s="249">
        <v>101.71090151812129</v>
      </c>
    </row>
    <row r="8553" spans="2:3" x14ac:dyDescent="0.75">
      <c r="B8553" s="250">
        <v>8490</v>
      </c>
      <c r="C8553" s="249">
        <v>134.48195851288122</v>
      </c>
    </row>
    <row r="8554" spans="2:3" x14ac:dyDescent="0.75">
      <c r="B8554" s="250">
        <v>8491</v>
      </c>
      <c r="C8554" s="249">
        <v>76.408783959115084</v>
      </c>
    </row>
    <row r="8555" spans="2:3" x14ac:dyDescent="0.75">
      <c r="B8555" s="250">
        <v>8492</v>
      </c>
      <c r="C8555" s="249">
        <v>95.975982639799156</v>
      </c>
    </row>
    <row r="8556" spans="2:3" x14ac:dyDescent="0.75">
      <c r="B8556" s="250">
        <v>8493</v>
      </c>
      <c r="C8556" s="249">
        <v>116.12392729926576</v>
      </c>
    </row>
    <row r="8557" spans="2:3" x14ac:dyDescent="0.75">
      <c r="B8557" s="250">
        <v>8494</v>
      </c>
      <c r="C8557" s="249">
        <v>95.291889133492958</v>
      </c>
    </row>
    <row r="8558" spans="2:3" x14ac:dyDescent="0.75">
      <c r="B8558" s="250">
        <v>8495</v>
      </c>
      <c r="C8558" s="249">
        <v>156.25884493181329</v>
      </c>
    </row>
    <row r="8559" spans="2:3" x14ac:dyDescent="0.75">
      <c r="B8559" s="250">
        <v>8496</v>
      </c>
      <c r="C8559" s="249">
        <v>101.9784090306802</v>
      </c>
    </row>
    <row r="8560" spans="2:3" x14ac:dyDescent="0.75">
      <c r="B8560" s="250">
        <v>8497</v>
      </c>
      <c r="C8560" s="249">
        <v>71.410058822719137</v>
      </c>
    </row>
    <row r="8561" spans="2:3" x14ac:dyDescent="0.75">
      <c r="B8561" s="250">
        <v>8498</v>
      </c>
      <c r="C8561" s="249">
        <v>94.468475563323892</v>
      </c>
    </row>
    <row r="8562" spans="2:3" x14ac:dyDescent="0.75">
      <c r="B8562" s="250">
        <v>8499</v>
      </c>
      <c r="C8562" s="249">
        <v>109.46817486187548</v>
      </c>
    </row>
    <row r="8563" spans="2:3" x14ac:dyDescent="0.75">
      <c r="B8563" s="250">
        <v>8500</v>
      </c>
      <c r="C8563" s="249">
        <v>130.65930397936273</v>
      </c>
    </row>
    <row r="8564" spans="2:3" x14ac:dyDescent="0.75">
      <c r="B8564" s="250">
        <v>8501</v>
      </c>
      <c r="C8564" s="249">
        <v>62.908857999020398</v>
      </c>
    </row>
    <row r="8565" spans="2:3" x14ac:dyDescent="0.75">
      <c r="B8565" s="250">
        <v>8502</v>
      </c>
      <c r="C8565" s="249">
        <v>116.8403866180506</v>
      </c>
    </row>
    <row r="8566" spans="2:3" x14ac:dyDescent="0.75">
      <c r="B8566" s="250">
        <v>8503</v>
      </c>
      <c r="C8566" s="249">
        <v>71.895541174807065</v>
      </c>
    </row>
    <row r="8567" spans="2:3" x14ac:dyDescent="0.75">
      <c r="B8567" s="250">
        <v>8504</v>
      </c>
      <c r="C8567" s="249">
        <v>151.82055093424617</v>
      </c>
    </row>
    <row r="8568" spans="2:3" x14ac:dyDescent="0.75">
      <c r="B8568" s="250">
        <v>8505</v>
      </c>
      <c r="C8568" s="249">
        <v>133.2630575206486</v>
      </c>
    </row>
    <row r="8569" spans="2:3" x14ac:dyDescent="0.75">
      <c r="B8569" s="250">
        <v>8506</v>
      </c>
      <c r="C8569" s="249">
        <v>70.1544985537125</v>
      </c>
    </row>
    <row r="8570" spans="2:3" x14ac:dyDescent="0.75">
      <c r="B8570" s="250">
        <v>8507</v>
      </c>
      <c r="C8570" s="249">
        <v>158.72595522749339</v>
      </c>
    </row>
    <row r="8571" spans="2:3" x14ac:dyDescent="0.75">
      <c r="B8571" s="250">
        <v>8508</v>
      </c>
      <c r="C8571" s="249">
        <v>128.17685057878208</v>
      </c>
    </row>
    <row r="8572" spans="2:3" x14ac:dyDescent="0.75">
      <c r="B8572" s="250">
        <v>8509</v>
      </c>
      <c r="C8572" s="249">
        <v>132.78366602734854</v>
      </c>
    </row>
    <row r="8573" spans="2:3" x14ac:dyDescent="0.75">
      <c r="B8573" s="250">
        <v>8510</v>
      </c>
      <c r="C8573" s="249">
        <v>118.01731089962084</v>
      </c>
    </row>
    <row r="8574" spans="2:3" x14ac:dyDescent="0.75">
      <c r="B8574" s="250">
        <v>8511</v>
      </c>
      <c r="C8574" s="249">
        <v>115.96995361159067</v>
      </c>
    </row>
    <row r="8575" spans="2:3" x14ac:dyDescent="0.75">
      <c r="B8575" s="250">
        <v>8512</v>
      </c>
      <c r="C8575" s="249">
        <v>137.95540184276058</v>
      </c>
    </row>
    <row r="8576" spans="2:3" x14ac:dyDescent="0.75">
      <c r="B8576" s="250">
        <v>8513</v>
      </c>
      <c r="C8576" s="249">
        <v>115.36224124866388</v>
      </c>
    </row>
    <row r="8577" spans="2:3" x14ac:dyDescent="0.75">
      <c r="B8577" s="250">
        <v>8514</v>
      </c>
      <c r="C8577" s="249">
        <v>93.995888547002139</v>
      </c>
    </row>
    <row r="8578" spans="2:3" x14ac:dyDescent="0.75">
      <c r="B8578" s="250">
        <v>8515</v>
      </c>
      <c r="C8578" s="249">
        <v>126.50820907393501</v>
      </c>
    </row>
    <row r="8579" spans="2:3" x14ac:dyDescent="0.75">
      <c r="B8579" s="250">
        <v>8516</v>
      </c>
      <c r="C8579" s="249">
        <v>98.087383818409037</v>
      </c>
    </row>
    <row r="8580" spans="2:3" x14ac:dyDescent="0.75">
      <c r="B8580" s="250">
        <v>8517</v>
      </c>
      <c r="C8580" s="249">
        <v>114.24951285472902</v>
      </c>
    </row>
    <row r="8581" spans="2:3" x14ac:dyDescent="0.75">
      <c r="B8581" s="250">
        <v>8518</v>
      </c>
      <c r="C8581" s="249">
        <v>119.46522391293307</v>
      </c>
    </row>
    <row r="8582" spans="2:3" x14ac:dyDescent="0.75">
      <c r="B8582" s="250">
        <v>8519</v>
      </c>
      <c r="C8582" s="249">
        <v>130.20803364947696</v>
      </c>
    </row>
    <row r="8583" spans="2:3" x14ac:dyDescent="0.75">
      <c r="B8583" s="250">
        <v>8520</v>
      </c>
      <c r="C8583" s="249">
        <v>113.83085030428568</v>
      </c>
    </row>
    <row r="8584" spans="2:3" x14ac:dyDescent="0.75">
      <c r="B8584" s="250">
        <v>8521</v>
      </c>
      <c r="C8584" s="249">
        <v>151.8799970027224</v>
      </c>
    </row>
    <row r="8585" spans="2:3" x14ac:dyDescent="0.75">
      <c r="B8585" s="250">
        <v>8522</v>
      </c>
      <c r="C8585" s="249">
        <v>87.759681824392715</v>
      </c>
    </row>
    <row r="8586" spans="2:3" x14ac:dyDescent="0.75">
      <c r="B8586" s="250">
        <v>8523</v>
      </c>
      <c r="C8586" s="249">
        <v>129.45976249996195</v>
      </c>
    </row>
    <row r="8587" spans="2:3" x14ac:dyDescent="0.75">
      <c r="B8587" s="250">
        <v>8524</v>
      </c>
      <c r="C8587" s="249">
        <v>118.58464659191628</v>
      </c>
    </row>
    <row r="8588" spans="2:3" x14ac:dyDescent="0.75">
      <c r="B8588" s="250">
        <v>8525</v>
      </c>
      <c r="C8588" s="249">
        <v>97.208373771288478</v>
      </c>
    </row>
    <row r="8589" spans="2:3" x14ac:dyDescent="0.75">
      <c r="B8589" s="250">
        <v>8526</v>
      </c>
      <c r="C8589" s="249">
        <v>128.51601512024143</v>
      </c>
    </row>
    <row r="8590" spans="2:3" x14ac:dyDescent="0.75">
      <c r="B8590" s="250">
        <v>8527</v>
      </c>
      <c r="C8590" s="249">
        <v>99.256745512885217</v>
      </c>
    </row>
    <row r="8591" spans="2:3" x14ac:dyDescent="0.75">
      <c r="B8591" s="250">
        <v>8528</v>
      </c>
      <c r="C8591" s="249">
        <v>112.06810529081446</v>
      </c>
    </row>
    <row r="8592" spans="2:3" x14ac:dyDescent="0.75">
      <c r="B8592" s="250">
        <v>8529</v>
      </c>
      <c r="C8592" s="249">
        <v>146.52293548563446</v>
      </c>
    </row>
    <row r="8593" spans="2:3" x14ac:dyDescent="0.75">
      <c r="B8593" s="250">
        <v>8530</v>
      </c>
      <c r="C8593" s="249">
        <v>157.91778872899738</v>
      </c>
    </row>
    <row r="8594" spans="2:3" x14ac:dyDescent="0.75">
      <c r="B8594" s="250">
        <v>8531</v>
      </c>
      <c r="C8594" s="249">
        <v>141.97899819725447</v>
      </c>
    </row>
    <row r="8595" spans="2:3" x14ac:dyDescent="0.75">
      <c r="B8595" s="250">
        <v>8532</v>
      </c>
      <c r="C8595" s="249">
        <v>110.40616604962807</v>
      </c>
    </row>
    <row r="8596" spans="2:3" x14ac:dyDescent="0.75">
      <c r="B8596" s="250">
        <v>8533</v>
      </c>
      <c r="C8596" s="249">
        <v>118.40842504167341</v>
      </c>
    </row>
    <row r="8597" spans="2:3" x14ac:dyDescent="0.75">
      <c r="B8597" s="250">
        <v>8534</v>
      </c>
      <c r="C8597" s="249">
        <v>124.64349855867356</v>
      </c>
    </row>
    <row r="8598" spans="2:3" x14ac:dyDescent="0.75">
      <c r="B8598" s="250">
        <v>8535</v>
      </c>
      <c r="C8598" s="249">
        <v>125.63487663878621</v>
      </c>
    </row>
    <row r="8599" spans="2:3" x14ac:dyDescent="0.75">
      <c r="B8599" s="250">
        <v>8536</v>
      </c>
      <c r="C8599" s="249">
        <v>88.820558171358357</v>
      </c>
    </row>
    <row r="8600" spans="2:3" x14ac:dyDescent="0.75">
      <c r="B8600" s="250">
        <v>8537</v>
      </c>
      <c r="C8600" s="249">
        <v>132.77724711127487</v>
      </c>
    </row>
    <row r="8601" spans="2:3" x14ac:dyDescent="0.75">
      <c r="B8601" s="250">
        <v>8538</v>
      </c>
      <c r="C8601" s="249">
        <v>124.84034555511623</v>
      </c>
    </row>
    <row r="8602" spans="2:3" x14ac:dyDescent="0.75">
      <c r="B8602" s="250">
        <v>8539</v>
      </c>
      <c r="C8602" s="249">
        <v>107.98480228308092</v>
      </c>
    </row>
    <row r="8603" spans="2:3" x14ac:dyDescent="0.75">
      <c r="B8603" s="250">
        <v>8540</v>
      </c>
      <c r="C8603" s="249">
        <v>122.30081488896661</v>
      </c>
    </row>
    <row r="8604" spans="2:3" x14ac:dyDescent="0.75">
      <c r="B8604" s="250">
        <v>8541</v>
      </c>
      <c r="C8604" s="249">
        <v>44.519110494621586</v>
      </c>
    </row>
    <row r="8605" spans="2:3" x14ac:dyDescent="0.75">
      <c r="B8605" s="250">
        <v>8542</v>
      </c>
      <c r="C8605" s="249">
        <v>123.3264617456334</v>
      </c>
    </row>
    <row r="8606" spans="2:3" x14ac:dyDescent="0.75">
      <c r="B8606" s="250">
        <v>8543</v>
      </c>
      <c r="C8606" s="249">
        <v>146.7993894631864</v>
      </c>
    </row>
    <row r="8607" spans="2:3" x14ac:dyDescent="0.75">
      <c r="B8607" s="250">
        <v>8544</v>
      </c>
      <c r="C8607" s="249">
        <v>101.73029342512012</v>
      </c>
    </row>
    <row r="8608" spans="2:3" x14ac:dyDescent="0.75">
      <c r="B8608" s="250">
        <v>8545</v>
      </c>
      <c r="C8608" s="249">
        <v>97.437454350834997</v>
      </c>
    </row>
    <row r="8609" spans="2:3" x14ac:dyDescent="0.75">
      <c r="B8609" s="250">
        <v>8546</v>
      </c>
      <c r="C8609" s="249">
        <v>101.80963429980524</v>
      </c>
    </row>
    <row r="8610" spans="2:3" x14ac:dyDescent="0.75">
      <c r="B8610" s="250">
        <v>8547</v>
      </c>
      <c r="C8610" s="249">
        <v>114.96621370113331</v>
      </c>
    </row>
    <row r="8611" spans="2:3" x14ac:dyDescent="0.75">
      <c r="B8611" s="250">
        <v>8548</v>
      </c>
      <c r="C8611" s="249">
        <v>129.58813134283633</v>
      </c>
    </row>
    <row r="8612" spans="2:3" x14ac:dyDescent="0.75">
      <c r="B8612" s="250">
        <v>8549</v>
      </c>
      <c r="C8612" s="249">
        <v>90.659802997262602</v>
      </c>
    </row>
    <row r="8613" spans="2:3" x14ac:dyDescent="0.75">
      <c r="B8613" s="250">
        <v>8550</v>
      </c>
      <c r="C8613" s="249">
        <v>100.60405498724509</v>
      </c>
    </row>
    <row r="8614" spans="2:3" x14ac:dyDescent="0.75">
      <c r="B8614" s="250">
        <v>8551</v>
      </c>
      <c r="C8614" s="249">
        <v>91.402196585244894</v>
      </c>
    </row>
    <row r="8615" spans="2:3" x14ac:dyDescent="0.75">
      <c r="B8615" s="250">
        <v>8552</v>
      </c>
      <c r="C8615" s="249">
        <v>142.72973525860749</v>
      </c>
    </row>
    <row r="8616" spans="2:3" x14ac:dyDescent="0.75">
      <c r="B8616" s="250">
        <v>8553</v>
      </c>
      <c r="C8616" s="249">
        <v>114.90272144950028</v>
      </c>
    </row>
    <row r="8617" spans="2:3" x14ac:dyDescent="0.75">
      <c r="B8617" s="250">
        <v>8554</v>
      </c>
      <c r="C8617" s="249">
        <v>128.42117892669057</v>
      </c>
    </row>
    <row r="8618" spans="2:3" x14ac:dyDescent="0.75">
      <c r="B8618" s="250">
        <v>8555</v>
      </c>
      <c r="C8618" s="249">
        <v>116.39384518503776</v>
      </c>
    </row>
    <row r="8619" spans="2:3" x14ac:dyDescent="0.75">
      <c r="B8619" s="250">
        <v>8556</v>
      </c>
      <c r="C8619" s="249">
        <v>66.793560275146547</v>
      </c>
    </row>
    <row r="8620" spans="2:3" x14ac:dyDescent="0.75">
      <c r="B8620" s="250">
        <v>8557</v>
      </c>
      <c r="C8620" s="249">
        <v>127.28514793051393</v>
      </c>
    </row>
    <row r="8621" spans="2:3" x14ac:dyDescent="0.75">
      <c r="B8621" s="250">
        <v>8558</v>
      </c>
      <c r="C8621" s="249">
        <v>138.29779575748245</v>
      </c>
    </row>
    <row r="8622" spans="2:3" x14ac:dyDescent="0.75">
      <c r="B8622" s="250">
        <v>8559</v>
      </c>
      <c r="C8622" s="249">
        <v>99.456583077249874</v>
      </c>
    </row>
    <row r="8623" spans="2:3" x14ac:dyDescent="0.75">
      <c r="B8623" s="250">
        <v>8560</v>
      </c>
      <c r="C8623" s="249">
        <v>139.07064783503861</v>
      </c>
    </row>
    <row r="8624" spans="2:3" x14ac:dyDescent="0.75">
      <c r="B8624" s="250">
        <v>8561</v>
      </c>
      <c r="C8624" s="249">
        <v>122.70680860063922</v>
      </c>
    </row>
    <row r="8625" spans="2:3" x14ac:dyDescent="0.75">
      <c r="B8625" s="250">
        <v>8562</v>
      </c>
      <c r="C8625" s="249">
        <v>134.85520490503754</v>
      </c>
    </row>
    <row r="8626" spans="2:3" x14ac:dyDescent="0.75">
      <c r="B8626" s="250">
        <v>8563</v>
      </c>
      <c r="C8626" s="249">
        <v>114.38453172038356</v>
      </c>
    </row>
    <row r="8627" spans="2:3" x14ac:dyDescent="0.75">
      <c r="B8627" s="250">
        <v>8564</v>
      </c>
      <c r="C8627" s="249">
        <v>119.94240327938719</v>
      </c>
    </row>
    <row r="8628" spans="2:3" x14ac:dyDescent="0.75">
      <c r="B8628" s="250">
        <v>8565</v>
      </c>
      <c r="C8628" s="249">
        <v>155.84551502210383</v>
      </c>
    </row>
    <row r="8629" spans="2:3" x14ac:dyDescent="0.75">
      <c r="B8629" s="250">
        <v>8566</v>
      </c>
      <c r="C8629" s="249">
        <v>149.11331344470506</v>
      </c>
    </row>
    <row r="8630" spans="2:3" x14ac:dyDescent="0.75">
      <c r="B8630" s="250">
        <v>8567</v>
      </c>
      <c r="C8630" s="249">
        <v>146.2826720013208</v>
      </c>
    </row>
    <row r="8631" spans="2:3" x14ac:dyDescent="0.75">
      <c r="B8631" s="250">
        <v>8568</v>
      </c>
      <c r="C8631" s="249">
        <v>98.258002801065871</v>
      </c>
    </row>
    <row r="8632" spans="2:3" x14ac:dyDescent="0.75">
      <c r="B8632" s="250">
        <v>8569</v>
      </c>
      <c r="C8632" s="249">
        <v>148.11141668639593</v>
      </c>
    </row>
    <row r="8633" spans="2:3" x14ac:dyDescent="0.75">
      <c r="B8633" s="250">
        <v>8570</v>
      </c>
      <c r="C8633" s="249">
        <v>143.76294611631278</v>
      </c>
    </row>
    <row r="8634" spans="2:3" x14ac:dyDescent="0.75">
      <c r="B8634" s="250">
        <v>8571</v>
      </c>
      <c r="C8634" s="249">
        <v>117.40406503278828</v>
      </c>
    </row>
    <row r="8635" spans="2:3" x14ac:dyDescent="0.75">
      <c r="B8635" s="250">
        <v>8572</v>
      </c>
      <c r="C8635" s="249">
        <v>81.168183798402566</v>
      </c>
    </row>
    <row r="8636" spans="2:3" x14ac:dyDescent="0.75">
      <c r="B8636" s="250">
        <v>8573</v>
      </c>
      <c r="C8636" s="249">
        <v>110.97747759772788</v>
      </c>
    </row>
    <row r="8637" spans="2:3" x14ac:dyDescent="0.75">
      <c r="B8637" s="250">
        <v>8574</v>
      </c>
      <c r="C8637" s="249">
        <v>167.10512421414771</v>
      </c>
    </row>
    <row r="8638" spans="2:3" x14ac:dyDescent="0.75">
      <c r="B8638" s="250">
        <v>8575</v>
      </c>
      <c r="C8638" s="249">
        <v>135.22172665061419</v>
      </c>
    </row>
    <row r="8639" spans="2:3" x14ac:dyDescent="0.75">
      <c r="B8639" s="250">
        <v>8576</v>
      </c>
      <c r="C8639" s="249">
        <v>74.619780525514869</v>
      </c>
    </row>
    <row r="8640" spans="2:3" x14ac:dyDescent="0.75">
      <c r="B8640" s="250">
        <v>8577</v>
      </c>
      <c r="C8640" s="249">
        <v>175.53226513789076</v>
      </c>
    </row>
    <row r="8641" spans="2:3" x14ac:dyDescent="0.75">
      <c r="B8641" s="250">
        <v>8578</v>
      </c>
      <c r="C8641" s="249">
        <v>108.87619557169059</v>
      </c>
    </row>
    <row r="8642" spans="2:3" x14ac:dyDescent="0.75">
      <c r="B8642" s="250">
        <v>8579</v>
      </c>
      <c r="C8642" s="249">
        <v>112.60858320863858</v>
      </c>
    </row>
    <row r="8643" spans="2:3" x14ac:dyDescent="0.75">
      <c r="B8643" s="250">
        <v>8580</v>
      </c>
      <c r="C8643" s="249">
        <v>148.78138446413627</v>
      </c>
    </row>
    <row r="8644" spans="2:3" x14ac:dyDescent="0.75">
      <c r="B8644" s="250">
        <v>8581</v>
      </c>
      <c r="C8644" s="249">
        <v>99.455607480930553</v>
      </c>
    </row>
    <row r="8645" spans="2:3" x14ac:dyDescent="0.75">
      <c r="B8645" s="250">
        <v>8582</v>
      </c>
      <c r="C8645" s="249">
        <v>129.77213632317401</v>
      </c>
    </row>
    <row r="8646" spans="2:3" x14ac:dyDescent="0.75">
      <c r="B8646" s="250">
        <v>8583</v>
      </c>
      <c r="C8646" s="249">
        <v>109.99746814799514</v>
      </c>
    </row>
    <row r="8647" spans="2:3" x14ac:dyDescent="0.75">
      <c r="B8647" s="250">
        <v>8584</v>
      </c>
      <c r="C8647" s="249">
        <v>113.98129087583509</v>
      </c>
    </row>
    <row r="8648" spans="2:3" x14ac:dyDescent="0.75">
      <c r="B8648" s="250">
        <v>8585</v>
      </c>
      <c r="C8648" s="249">
        <v>110.36218859089935</v>
      </c>
    </row>
    <row r="8649" spans="2:3" x14ac:dyDescent="0.75">
      <c r="B8649" s="250">
        <v>8586</v>
      </c>
      <c r="C8649" s="249">
        <v>118.09707766420019</v>
      </c>
    </row>
    <row r="8650" spans="2:3" x14ac:dyDescent="0.75">
      <c r="B8650" s="250">
        <v>8587</v>
      </c>
      <c r="C8650" s="249">
        <v>90.775104033489015</v>
      </c>
    </row>
    <row r="8651" spans="2:3" x14ac:dyDescent="0.75">
      <c r="B8651" s="250">
        <v>8588</v>
      </c>
      <c r="C8651" s="249">
        <v>94.419919349656652</v>
      </c>
    </row>
    <row r="8652" spans="2:3" x14ac:dyDescent="0.75">
      <c r="B8652" s="250">
        <v>8589</v>
      </c>
      <c r="C8652" s="249">
        <v>91.82606531252037</v>
      </c>
    </row>
    <row r="8653" spans="2:3" x14ac:dyDescent="0.75">
      <c r="B8653" s="250">
        <v>8590</v>
      </c>
      <c r="C8653" s="249">
        <v>150.7429237221171</v>
      </c>
    </row>
    <row r="8654" spans="2:3" x14ac:dyDescent="0.75">
      <c r="B8654" s="250">
        <v>8591</v>
      </c>
      <c r="C8654" s="249">
        <v>128.0747752537516</v>
      </c>
    </row>
    <row r="8655" spans="2:3" x14ac:dyDescent="0.75">
      <c r="B8655" s="250">
        <v>8592</v>
      </c>
      <c r="C8655" s="249">
        <v>109.80087541646334</v>
      </c>
    </row>
    <row r="8656" spans="2:3" x14ac:dyDescent="0.75">
      <c r="B8656" s="250">
        <v>8593</v>
      </c>
      <c r="C8656" s="249">
        <v>124.15910032648149</v>
      </c>
    </row>
    <row r="8657" spans="2:3" x14ac:dyDescent="0.75">
      <c r="B8657" s="250">
        <v>8594</v>
      </c>
      <c r="C8657" s="249">
        <v>77.462053611416138</v>
      </c>
    </row>
    <row r="8658" spans="2:3" x14ac:dyDescent="0.75">
      <c r="B8658" s="250">
        <v>8595</v>
      </c>
      <c r="C8658" s="249">
        <v>136.76039868384163</v>
      </c>
    </row>
    <row r="8659" spans="2:3" x14ac:dyDescent="0.75">
      <c r="B8659" s="250">
        <v>8596</v>
      </c>
      <c r="C8659" s="249">
        <v>125.62932691929456</v>
      </c>
    </row>
    <row r="8660" spans="2:3" x14ac:dyDescent="0.75">
      <c r="B8660" s="250">
        <v>8597</v>
      </c>
      <c r="C8660" s="249">
        <v>104.5479018907096</v>
      </c>
    </row>
    <row r="8661" spans="2:3" x14ac:dyDescent="0.75">
      <c r="B8661" s="250">
        <v>8598</v>
      </c>
      <c r="C8661" s="249">
        <v>106.77727362704843</v>
      </c>
    </row>
    <row r="8662" spans="2:3" x14ac:dyDescent="0.75">
      <c r="B8662" s="250">
        <v>8599</v>
      </c>
      <c r="C8662" s="249">
        <v>136.68635208698194</v>
      </c>
    </row>
    <row r="8663" spans="2:3" x14ac:dyDescent="0.75">
      <c r="B8663" s="250">
        <v>8600</v>
      </c>
      <c r="C8663" s="249">
        <v>98.057241585806494</v>
      </c>
    </row>
    <row r="8664" spans="2:3" x14ac:dyDescent="0.75">
      <c r="B8664" s="250">
        <v>8601</v>
      </c>
      <c r="C8664" s="249">
        <v>94.718292287822266</v>
      </c>
    </row>
    <row r="8665" spans="2:3" x14ac:dyDescent="0.75">
      <c r="B8665" s="250">
        <v>8602</v>
      </c>
      <c r="C8665" s="249">
        <v>112.79015926396994</v>
      </c>
    </row>
    <row r="8666" spans="2:3" x14ac:dyDescent="0.75">
      <c r="B8666" s="250">
        <v>8603</v>
      </c>
      <c r="C8666" s="249">
        <v>84.608254786904638</v>
      </c>
    </row>
    <row r="8667" spans="2:3" x14ac:dyDescent="0.75">
      <c r="B8667" s="250">
        <v>8604</v>
      </c>
      <c r="C8667" s="249">
        <v>121.96568974973947</v>
      </c>
    </row>
    <row r="8668" spans="2:3" x14ac:dyDescent="0.75">
      <c r="B8668" s="250">
        <v>8605</v>
      </c>
      <c r="C8668" s="249">
        <v>95.687539744029181</v>
      </c>
    </row>
    <row r="8669" spans="2:3" x14ac:dyDescent="0.75">
      <c r="B8669" s="250">
        <v>8606</v>
      </c>
      <c r="C8669" s="249">
        <v>120.84831145807877</v>
      </c>
    </row>
    <row r="8670" spans="2:3" x14ac:dyDescent="0.75">
      <c r="B8670" s="250">
        <v>8607</v>
      </c>
      <c r="C8670" s="249">
        <v>151.62871738789653</v>
      </c>
    </row>
    <row r="8671" spans="2:3" x14ac:dyDescent="0.75">
      <c r="B8671" s="250">
        <v>8608</v>
      </c>
      <c r="C8671" s="249">
        <v>110.2886547866313</v>
      </c>
    </row>
    <row r="8672" spans="2:3" x14ac:dyDescent="0.75">
      <c r="B8672" s="250">
        <v>8609</v>
      </c>
      <c r="C8672" s="249">
        <v>131.24981148081838</v>
      </c>
    </row>
    <row r="8673" spans="2:3" x14ac:dyDescent="0.75">
      <c r="B8673" s="250">
        <v>8610</v>
      </c>
      <c r="C8673" s="249">
        <v>151.33326357262632</v>
      </c>
    </row>
    <row r="8674" spans="2:3" x14ac:dyDescent="0.75">
      <c r="B8674" s="250">
        <v>8611</v>
      </c>
      <c r="C8674" s="249">
        <v>81.973605612377895</v>
      </c>
    </row>
    <row r="8675" spans="2:3" x14ac:dyDescent="0.75">
      <c r="B8675" s="250">
        <v>8612</v>
      </c>
      <c r="C8675" s="249">
        <v>124.23161726842868</v>
      </c>
    </row>
    <row r="8676" spans="2:3" x14ac:dyDescent="0.75">
      <c r="B8676" s="250">
        <v>8613</v>
      </c>
      <c r="C8676" s="249">
        <v>86.130065797546123</v>
      </c>
    </row>
    <row r="8677" spans="2:3" x14ac:dyDescent="0.75">
      <c r="B8677" s="250">
        <v>8614</v>
      </c>
      <c r="C8677" s="249">
        <v>89.962399808465506</v>
      </c>
    </row>
    <row r="8678" spans="2:3" x14ac:dyDescent="0.75">
      <c r="B8678" s="250">
        <v>8615</v>
      </c>
      <c r="C8678" s="249">
        <v>119.15485123867641</v>
      </c>
    </row>
    <row r="8679" spans="2:3" x14ac:dyDescent="0.75">
      <c r="B8679" s="250">
        <v>8616</v>
      </c>
      <c r="C8679" s="249">
        <v>103.96304436479298</v>
      </c>
    </row>
    <row r="8680" spans="2:3" x14ac:dyDescent="0.75">
      <c r="B8680" s="250">
        <v>8617</v>
      </c>
      <c r="C8680" s="249">
        <v>121.65290266740992</v>
      </c>
    </row>
    <row r="8681" spans="2:3" x14ac:dyDescent="0.75">
      <c r="B8681" s="250">
        <v>8618</v>
      </c>
      <c r="C8681" s="249">
        <v>121.2624641185575</v>
      </c>
    </row>
    <row r="8682" spans="2:3" x14ac:dyDescent="0.75">
      <c r="B8682" s="250">
        <v>8619</v>
      </c>
      <c r="C8682" s="249">
        <v>118.98919833577617</v>
      </c>
    </row>
    <row r="8683" spans="2:3" x14ac:dyDescent="0.75">
      <c r="B8683" s="250">
        <v>8620</v>
      </c>
      <c r="C8683" s="249">
        <v>179.10695254203279</v>
      </c>
    </row>
    <row r="8684" spans="2:3" x14ac:dyDescent="0.75">
      <c r="B8684" s="250">
        <v>8621</v>
      </c>
      <c r="C8684" s="249">
        <v>109.71248557937636</v>
      </c>
    </row>
    <row r="8685" spans="2:3" x14ac:dyDescent="0.75">
      <c r="B8685" s="250">
        <v>8622</v>
      </c>
      <c r="C8685" s="249">
        <v>148.28504734690227</v>
      </c>
    </row>
    <row r="8686" spans="2:3" x14ac:dyDescent="0.75">
      <c r="B8686" s="250">
        <v>8623</v>
      </c>
      <c r="C8686" s="249">
        <v>125.13850741640719</v>
      </c>
    </row>
    <row r="8687" spans="2:3" x14ac:dyDescent="0.75">
      <c r="B8687" s="250">
        <v>8624</v>
      </c>
      <c r="C8687" s="249">
        <v>127.28533818852111</v>
      </c>
    </row>
    <row r="8688" spans="2:3" x14ac:dyDescent="0.75">
      <c r="B8688" s="250">
        <v>8625</v>
      </c>
      <c r="C8688" s="249">
        <v>86.329748606395825</v>
      </c>
    </row>
    <row r="8689" spans="2:3" x14ac:dyDescent="0.75">
      <c r="B8689" s="250">
        <v>8626</v>
      </c>
      <c r="C8689" s="249">
        <v>126.58652327939897</v>
      </c>
    </row>
    <row r="8690" spans="2:3" x14ac:dyDescent="0.75">
      <c r="B8690" s="250">
        <v>8627</v>
      </c>
      <c r="C8690" s="249">
        <v>155.98393205776574</v>
      </c>
    </row>
    <row r="8691" spans="2:3" x14ac:dyDescent="0.75">
      <c r="B8691" s="250">
        <v>8628</v>
      </c>
      <c r="C8691" s="249">
        <v>123.68149329964896</v>
      </c>
    </row>
    <row r="8692" spans="2:3" x14ac:dyDescent="0.75">
      <c r="B8692" s="250">
        <v>8629</v>
      </c>
      <c r="C8692" s="249">
        <v>74.519478895681033</v>
      </c>
    </row>
    <row r="8693" spans="2:3" x14ac:dyDescent="0.75">
      <c r="B8693" s="250">
        <v>8630</v>
      </c>
      <c r="C8693" s="249">
        <v>149.34869824993797</v>
      </c>
    </row>
    <row r="8694" spans="2:3" x14ac:dyDescent="0.75">
      <c r="B8694" s="250">
        <v>8631</v>
      </c>
      <c r="C8694" s="249">
        <v>136.1021792523623</v>
      </c>
    </row>
    <row r="8695" spans="2:3" x14ac:dyDescent="0.75">
      <c r="B8695" s="250">
        <v>8632</v>
      </c>
      <c r="C8695" s="249">
        <v>113.08802654472524</v>
      </c>
    </row>
    <row r="8696" spans="2:3" x14ac:dyDescent="0.75">
      <c r="B8696" s="250">
        <v>8633</v>
      </c>
      <c r="C8696" s="249">
        <v>78.206710819800833</v>
      </c>
    </row>
    <row r="8697" spans="2:3" x14ac:dyDescent="0.75">
      <c r="B8697" s="250">
        <v>8634</v>
      </c>
      <c r="C8697" s="249">
        <v>142.81038085039776</v>
      </c>
    </row>
    <row r="8698" spans="2:3" x14ac:dyDescent="0.75">
      <c r="B8698" s="250">
        <v>8635</v>
      </c>
      <c r="C8698" s="249">
        <v>109.19110913452157</v>
      </c>
    </row>
    <row r="8699" spans="2:3" x14ac:dyDescent="0.75">
      <c r="B8699" s="250">
        <v>8636</v>
      </c>
      <c r="C8699" s="249">
        <v>111.92708480703953</v>
      </c>
    </row>
    <row r="8700" spans="2:3" x14ac:dyDescent="0.75">
      <c r="B8700" s="250">
        <v>8637</v>
      </c>
      <c r="C8700" s="249">
        <v>141.65081813428108</v>
      </c>
    </row>
    <row r="8701" spans="2:3" x14ac:dyDescent="0.75">
      <c r="B8701" s="250">
        <v>8638</v>
      </c>
      <c r="C8701" s="249">
        <v>106.70431550579322</v>
      </c>
    </row>
    <row r="8702" spans="2:3" x14ac:dyDescent="0.75">
      <c r="B8702" s="250">
        <v>8639</v>
      </c>
      <c r="C8702" s="249">
        <v>72.537267947671666</v>
      </c>
    </row>
    <row r="8703" spans="2:3" x14ac:dyDescent="0.75">
      <c r="B8703" s="250">
        <v>8640</v>
      </c>
      <c r="C8703" s="249">
        <v>123.62036094029939</v>
      </c>
    </row>
    <row r="8704" spans="2:3" x14ac:dyDescent="0.75">
      <c r="B8704" s="250">
        <v>8641</v>
      </c>
      <c r="C8704" s="249">
        <v>165.02236674459721</v>
      </c>
    </row>
    <row r="8705" spans="2:3" x14ac:dyDescent="0.75">
      <c r="B8705" s="250">
        <v>8642</v>
      </c>
      <c r="C8705" s="249">
        <v>100.44632707561648</v>
      </c>
    </row>
    <row r="8706" spans="2:3" x14ac:dyDescent="0.75">
      <c r="B8706" s="250">
        <v>8643</v>
      </c>
      <c r="C8706" s="249">
        <v>138.88432140614287</v>
      </c>
    </row>
    <row r="8707" spans="2:3" x14ac:dyDescent="0.75">
      <c r="B8707" s="250">
        <v>8644</v>
      </c>
      <c r="C8707" s="249">
        <v>110.10156474598341</v>
      </c>
    </row>
    <row r="8708" spans="2:3" x14ac:dyDescent="0.75">
      <c r="B8708" s="250">
        <v>8645</v>
      </c>
      <c r="C8708" s="249">
        <v>113.71075996449083</v>
      </c>
    </row>
    <row r="8709" spans="2:3" x14ac:dyDescent="0.75">
      <c r="B8709" s="250">
        <v>8646</v>
      </c>
      <c r="C8709" s="249">
        <v>111.56095300102049</v>
      </c>
    </row>
    <row r="8710" spans="2:3" x14ac:dyDescent="0.75">
      <c r="B8710" s="250">
        <v>8647</v>
      </c>
      <c r="C8710" s="249">
        <v>154.46358497074846</v>
      </c>
    </row>
    <row r="8711" spans="2:3" x14ac:dyDescent="0.75">
      <c r="B8711" s="250">
        <v>8648</v>
      </c>
      <c r="C8711" s="249">
        <v>159.62178913974566</v>
      </c>
    </row>
    <row r="8712" spans="2:3" x14ac:dyDescent="0.75">
      <c r="B8712" s="250">
        <v>8649</v>
      </c>
      <c r="C8712" s="249">
        <v>104.06630299819345</v>
      </c>
    </row>
    <row r="8713" spans="2:3" x14ac:dyDescent="0.75">
      <c r="B8713" s="250">
        <v>8650</v>
      </c>
      <c r="C8713" s="249">
        <v>155.19701457921661</v>
      </c>
    </row>
    <row r="8714" spans="2:3" x14ac:dyDescent="0.75">
      <c r="B8714" s="250">
        <v>8651</v>
      </c>
      <c r="C8714" s="249">
        <v>111.40057663424702</v>
      </c>
    </row>
    <row r="8715" spans="2:3" x14ac:dyDescent="0.75">
      <c r="B8715" s="250">
        <v>8652</v>
      </c>
      <c r="C8715" s="249">
        <v>126.81050104247548</v>
      </c>
    </row>
    <row r="8716" spans="2:3" x14ac:dyDescent="0.75">
      <c r="B8716" s="250">
        <v>8653</v>
      </c>
      <c r="C8716" s="249">
        <v>132.28288924293176</v>
      </c>
    </row>
    <row r="8717" spans="2:3" x14ac:dyDescent="0.75">
      <c r="B8717" s="250">
        <v>8654</v>
      </c>
      <c r="C8717" s="249">
        <v>163.43435146918932</v>
      </c>
    </row>
    <row r="8718" spans="2:3" x14ac:dyDescent="0.75">
      <c r="B8718" s="250">
        <v>8655</v>
      </c>
      <c r="C8718" s="249">
        <v>162.44491858917945</v>
      </c>
    </row>
    <row r="8719" spans="2:3" x14ac:dyDescent="0.75">
      <c r="B8719" s="250">
        <v>8656</v>
      </c>
      <c r="C8719" s="249">
        <v>138.43989131323556</v>
      </c>
    </row>
    <row r="8720" spans="2:3" x14ac:dyDescent="0.75">
      <c r="B8720" s="250">
        <v>8657</v>
      </c>
      <c r="C8720" s="249">
        <v>119.23735273025468</v>
      </c>
    </row>
    <row r="8721" spans="2:3" x14ac:dyDescent="0.75">
      <c r="B8721" s="250">
        <v>8658</v>
      </c>
      <c r="C8721" s="249">
        <v>114.96786139591718</v>
      </c>
    </row>
    <row r="8722" spans="2:3" x14ac:dyDescent="0.75">
      <c r="B8722" s="250">
        <v>8659</v>
      </c>
      <c r="C8722" s="249">
        <v>86.000260335718053</v>
      </c>
    </row>
    <row r="8723" spans="2:3" x14ac:dyDescent="0.75">
      <c r="B8723" s="250">
        <v>8660</v>
      </c>
      <c r="C8723" s="249">
        <v>132.77804805950765</v>
      </c>
    </row>
    <row r="8724" spans="2:3" x14ac:dyDescent="0.75">
      <c r="B8724" s="250">
        <v>8661</v>
      </c>
      <c r="C8724" s="249">
        <v>109.60490749499266</v>
      </c>
    </row>
    <row r="8725" spans="2:3" x14ac:dyDescent="0.75">
      <c r="B8725" s="250">
        <v>8662</v>
      </c>
      <c r="C8725" s="249">
        <v>120.47120779628725</v>
      </c>
    </row>
    <row r="8726" spans="2:3" x14ac:dyDescent="0.75">
      <c r="B8726" s="250">
        <v>8663</v>
      </c>
      <c r="C8726" s="249">
        <v>143.42327382956634</v>
      </c>
    </row>
    <row r="8727" spans="2:3" x14ac:dyDescent="0.75">
      <c r="B8727" s="250">
        <v>8664</v>
      </c>
      <c r="C8727" s="249">
        <v>67.013652781475699</v>
      </c>
    </row>
    <row r="8728" spans="2:3" x14ac:dyDescent="0.75">
      <c r="B8728" s="250">
        <v>8665</v>
      </c>
      <c r="C8728" s="249">
        <v>110.26045802770024</v>
      </c>
    </row>
    <row r="8729" spans="2:3" x14ac:dyDescent="0.75">
      <c r="B8729" s="250">
        <v>8666</v>
      </c>
      <c r="C8729" s="249">
        <v>158.15590966640511</v>
      </c>
    </row>
    <row r="8730" spans="2:3" x14ac:dyDescent="0.75">
      <c r="B8730" s="250">
        <v>8667</v>
      </c>
      <c r="C8730" s="249">
        <v>109.09903766518433</v>
      </c>
    </row>
    <row r="8731" spans="2:3" x14ac:dyDescent="0.75">
      <c r="B8731" s="250">
        <v>8668</v>
      </c>
      <c r="C8731" s="249">
        <v>112.09472706271741</v>
      </c>
    </row>
    <row r="8732" spans="2:3" x14ac:dyDescent="0.75">
      <c r="B8732" s="250">
        <v>8669</v>
      </c>
      <c r="C8732" s="249">
        <v>73.047734351552151</v>
      </c>
    </row>
    <row r="8733" spans="2:3" x14ac:dyDescent="0.75">
      <c r="B8733" s="250">
        <v>8670</v>
      </c>
      <c r="C8733" s="249">
        <v>122.89283096499075</v>
      </c>
    </row>
    <row r="8734" spans="2:3" x14ac:dyDescent="0.75">
      <c r="B8734" s="250">
        <v>8671</v>
      </c>
      <c r="C8734" s="249">
        <v>87.644999151341011</v>
      </c>
    </row>
    <row r="8735" spans="2:3" x14ac:dyDescent="0.75">
      <c r="B8735" s="250">
        <v>8672</v>
      </c>
      <c r="C8735" s="249">
        <v>130.18485853933828</v>
      </c>
    </row>
    <row r="8736" spans="2:3" x14ac:dyDescent="0.75">
      <c r="B8736" s="250">
        <v>8673</v>
      </c>
      <c r="C8736" s="249">
        <v>161.92675212214115</v>
      </c>
    </row>
    <row r="8737" spans="2:3" x14ac:dyDescent="0.75">
      <c r="B8737" s="250">
        <v>8674</v>
      </c>
      <c r="C8737" s="249">
        <v>137.44666182232984</v>
      </c>
    </row>
    <row r="8738" spans="2:3" x14ac:dyDescent="0.75">
      <c r="B8738" s="250">
        <v>8675</v>
      </c>
      <c r="C8738" s="249">
        <v>154.27774545486554</v>
      </c>
    </row>
    <row r="8739" spans="2:3" x14ac:dyDescent="0.75">
      <c r="B8739" s="250">
        <v>8676</v>
      </c>
      <c r="C8739" s="249">
        <v>118.94836845099881</v>
      </c>
    </row>
    <row r="8740" spans="2:3" x14ac:dyDescent="0.75">
      <c r="B8740" s="250">
        <v>8677</v>
      </c>
      <c r="C8740" s="249">
        <v>119.7265461760349</v>
      </c>
    </row>
    <row r="8741" spans="2:3" x14ac:dyDescent="0.75">
      <c r="B8741" s="250">
        <v>8678</v>
      </c>
      <c r="C8741" s="249">
        <v>112.15429725470378</v>
      </c>
    </row>
    <row r="8742" spans="2:3" x14ac:dyDescent="0.75">
      <c r="B8742" s="250">
        <v>8679</v>
      </c>
      <c r="C8742" s="249">
        <v>113.7456290583448</v>
      </c>
    </row>
    <row r="8743" spans="2:3" x14ac:dyDescent="0.75">
      <c r="B8743" s="250">
        <v>8680</v>
      </c>
      <c r="C8743" s="249">
        <v>108.98195788961016</v>
      </c>
    </row>
    <row r="8744" spans="2:3" x14ac:dyDescent="0.75">
      <c r="B8744" s="250">
        <v>8681</v>
      </c>
      <c r="C8744" s="249">
        <v>147.7729338523344</v>
      </c>
    </row>
    <row r="8745" spans="2:3" x14ac:dyDescent="0.75">
      <c r="B8745" s="250">
        <v>8682</v>
      </c>
      <c r="C8745" s="249">
        <v>115.18277779806917</v>
      </c>
    </row>
    <row r="8746" spans="2:3" x14ac:dyDescent="0.75">
      <c r="B8746" s="250">
        <v>8683</v>
      </c>
      <c r="C8746" s="249">
        <v>108.53545730480468</v>
      </c>
    </row>
    <row r="8747" spans="2:3" x14ac:dyDescent="0.75">
      <c r="B8747" s="250">
        <v>8684</v>
      </c>
      <c r="C8747" s="249">
        <v>135.49056760042828</v>
      </c>
    </row>
    <row r="8748" spans="2:3" x14ac:dyDescent="0.75">
      <c r="B8748" s="250">
        <v>8685</v>
      </c>
      <c r="C8748" s="249">
        <v>111.03491718273327</v>
      </c>
    </row>
    <row r="8749" spans="2:3" x14ac:dyDescent="0.75">
      <c r="B8749" s="250">
        <v>8686</v>
      </c>
      <c r="C8749" s="249">
        <v>92.860904619718937</v>
      </c>
    </row>
    <row r="8750" spans="2:3" x14ac:dyDescent="0.75">
      <c r="B8750" s="250">
        <v>8687</v>
      </c>
      <c r="C8750" s="249">
        <v>145.5681422553258</v>
      </c>
    </row>
    <row r="8751" spans="2:3" x14ac:dyDescent="0.75">
      <c r="B8751" s="250">
        <v>8688</v>
      </c>
      <c r="C8751" s="249">
        <v>112.36754005546096</v>
      </c>
    </row>
    <row r="8752" spans="2:3" x14ac:dyDescent="0.75">
      <c r="B8752" s="250">
        <v>8689</v>
      </c>
      <c r="C8752" s="249">
        <v>152.12005003213039</v>
      </c>
    </row>
    <row r="8753" spans="2:3" x14ac:dyDescent="0.75">
      <c r="B8753" s="250">
        <v>8690</v>
      </c>
      <c r="C8753" s="249">
        <v>119.96187627706675</v>
      </c>
    </row>
    <row r="8754" spans="2:3" x14ac:dyDescent="0.75">
      <c r="B8754" s="250">
        <v>8691</v>
      </c>
      <c r="C8754" s="249">
        <v>137.99650142173755</v>
      </c>
    </row>
    <row r="8755" spans="2:3" x14ac:dyDescent="0.75">
      <c r="B8755" s="250">
        <v>8692</v>
      </c>
      <c r="C8755" s="249">
        <v>82.668577242424746</v>
      </c>
    </row>
    <row r="8756" spans="2:3" x14ac:dyDescent="0.75">
      <c r="B8756" s="250">
        <v>8693</v>
      </c>
      <c r="C8756" s="249">
        <v>145.08014321413614</v>
      </c>
    </row>
    <row r="8757" spans="2:3" x14ac:dyDescent="0.75">
      <c r="B8757" s="250">
        <v>8694</v>
      </c>
      <c r="C8757" s="249">
        <v>150.68727508368465</v>
      </c>
    </row>
    <row r="8758" spans="2:3" x14ac:dyDescent="0.75">
      <c r="B8758" s="250">
        <v>8695</v>
      </c>
      <c r="C8758" s="249">
        <v>87.623997749228451</v>
      </c>
    </row>
    <row r="8759" spans="2:3" x14ac:dyDescent="0.75">
      <c r="B8759" s="250">
        <v>8696</v>
      </c>
      <c r="C8759" s="249">
        <v>130.34359170620161</v>
      </c>
    </row>
    <row r="8760" spans="2:3" x14ac:dyDescent="0.75">
      <c r="B8760" s="250">
        <v>8697</v>
      </c>
      <c r="C8760" s="249">
        <v>109.44593376797116</v>
      </c>
    </row>
    <row r="8761" spans="2:3" x14ac:dyDescent="0.75">
      <c r="B8761" s="250">
        <v>8698</v>
      </c>
      <c r="C8761" s="249">
        <v>122.98853688948013</v>
      </c>
    </row>
    <row r="8762" spans="2:3" x14ac:dyDescent="0.75">
      <c r="B8762" s="250">
        <v>8699</v>
      </c>
      <c r="C8762" s="249">
        <v>107.15148839949948</v>
      </c>
    </row>
    <row r="8763" spans="2:3" x14ac:dyDescent="0.75">
      <c r="B8763" s="250">
        <v>8700</v>
      </c>
      <c r="C8763" s="249">
        <v>148.1613129976333</v>
      </c>
    </row>
    <row r="8764" spans="2:3" x14ac:dyDescent="0.75">
      <c r="B8764" s="250">
        <v>8701</v>
      </c>
      <c r="C8764" s="249">
        <v>100.04795180953302</v>
      </c>
    </row>
    <row r="8765" spans="2:3" x14ac:dyDescent="0.75">
      <c r="B8765" s="250">
        <v>8702</v>
      </c>
      <c r="C8765" s="249">
        <v>127.62463290372506</v>
      </c>
    </row>
    <row r="8766" spans="2:3" x14ac:dyDescent="0.75">
      <c r="B8766" s="250">
        <v>8703</v>
      </c>
      <c r="C8766" s="249">
        <v>89.262860548570316</v>
      </c>
    </row>
    <row r="8767" spans="2:3" x14ac:dyDescent="0.75">
      <c r="B8767" s="250">
        <v>8704</v>
      </c>
      <c r="C8767" s="249">
        <v>65.072986979137937</v>
      </c>
    </row>
    <row r="8768" spans="2:3" x14ac:dyDescent="0.75">
      <c r="B8768" s="250">
        <v>8705</v>
      </c>
      <c r="C8768" s="249">
        <v>106.2700529892292</v>
      </c>
    </row>
    <row r="8769" spans="2:3" x14ac:dyDescent="0.75">
      <c r="B8769" s="250">
        <v>8706</v>
      </c>
      <c r="C8769" s="249">
        <v>119.92880828243707</v>
      </c>
    </row>
    <row r="8770" spans="2:3" x14ac:dyDescent="0.75">
      <c r="B8770" s="250">
        <v>8707</v>
      </c>
      <c r="C8770" s="249">
        <v>105.03415911715818</v>
      </c>
    </row>
    <row r="8771" spans="2:3" x14ac:dyDescent="0.75">
      <c r="B8771" s="250">
        <v>8708</v>
      </c>
      <c r="C8771" s="249">
        <v>114.25652828880571</v>
      </c>
    </row>
    <row r="8772" spans="2:3" x14ac:dyDescent="0.75">
      <c r="B8772" s="250">
        <v>8709</v>
      </c>
      <c r="C8772" s="249">
        <v>108.95346003157873</v>
      </c>
    </row>
    <row r="8773" spans="2:3" x14ac:dyDescent="0.75">
      <c r="B8773" s="250">
        <v>8710</v>
      </c>
      <c r="C8773" s="249">
        <v>114.01198465184395</v>
      </c>
    </row>
    <row r="8774" spans="2:3" x14ac:dyDescent="0.75">
      <c r="B8774" s="250">
        <v>8711</v>
      </c>
      <c r="C8774" s="249">
        <v>117.92884994546749</v>
      </c>
    </row>
    <row r="8775" spans="2:3" x14ac:dyDescent="0.75">
      <c r="B8775" s="250">
        <v>8712</v>
      </c>
      <c r="C8775" s="249">
        <v>158.3156880678842</v>
      </c>
    </row>
    <row r="8776" spans="2:3" x14ac:dyDescent="0.75">
      <c r="B8776" s="250">
        <v>8713</v>
      </c>
      <c r="C8776" s="249">
        <v>114.52709094778928</v>
      </c>
    </row>
    <row r="8777" spans="2:3" x14ac:dyDescent="0.75">
      <c r="B8777" s="250">
        <v>8714</v>
      </c>
      <c r="C8777" s="249">
        <v>94.605939881378319</v>
      </c>
    </row>
    <row r="8778" spans="2:3" x14ac:dyDescent="0.75">
      <c r="B8778" s="250">
        <v>8715</v>
      </c>
      <c r="C8778" s="249">
        <v>95.756134115425766</v>
      </c>
    </row>
    <row r="8779" spans="2:3" x14ac:dyDescent="0.75">
      <c r="B8779" s="250">
        <v>8716</v>
      </c>
      <c r="C8779" s="249">
        <v>132.43807205916667</v>
      </c>
    </row>
    <row r="8780" spans="2:3" x14ac:dyDescent="0.75">
      <c r="B8780" s="250">
        <v>8717</v>
      </c>
      <c r="C8780" s="249">
        <v>82.136947979040784</v>
      </c>
    </row>
    <row r="8781" spans="2:3" x14ac:dyDescent="0.75">
      <c r="B8781" s="250">
        <v>8718</v>
      </c>
      <c r="C8781" s="249">
        <v>129.34964127343537</v>
      </c>
    </row>
    <row r="8782" spans="2:3" x14ac:dyDescent="0.75">
      <c r="B8782" s="250">
        <v>8719</v>
      </c>
      <c r="C8782" s="249">
        <v>97.07636191104956</v>
      </c>
    </row>
    <row r="8783" spans="2:3" x14ac:dyDescent="0.75">
      <c r="B8783" s="250">
        <v>8720</v>
      </c>
      <c r="C8783" s="249">
        <v>90.156714571621862</v>
      </c>
    </row>
    <row r="8784" spans="2:3" x14ac:dyDescent="0.75">
      <c r="B8784" s="250">
        <v>8721</v>
      </c>
      <c r="C8784" s="249">
        <v>99.139035612101083</v>
      </c>
    </row>
    <row r="8785" spans="2:3" x14ac:dyDescent="0.75">
      <c r="B8785" s="250">
        <v>8722</v>
      </c>
      <c r="C8785" s="249">
        <v>116.96928216948105</v>
      </c>
    </row>
    <row r="8786" spans="2:3" x14ac:dyDescent="0.75">
      <c r="B8786" s="250">
        <v>8723</v>
      </c>
      <c r="C8786" s="249">
        <v>81.425826959414678</v>
      </c>
    </row>
    <row r="8787" spans="2:3" x14ac:dyDescent="0.75">
      <c r="B8787" s="250">
        <v>8724</v>
      </c>
      <c r="C8787" s="249">
        <v>120.02351428115986</v>
      </c>
    </row>
    <row r="8788" spans="2:3" x14ac:dyDescent="0.75">
      <c r="B8788" s="250">
        <v>8725</v>
      </c>
      <c r="C8788" s="249">
        <v>146.0015149710436</v>
      </c>
    </row>
    <row r="8789" spans="2:3" x14ac:dyDescent="0.75">
      <c r="B8789" s="250">
        <v>8726</v>
      </c>
      <c r="C8789" s="249">
        <v>88.044794955316462</v>
      </c>
    </row>
    <row r="8790" spans="2:3" x14ac:dyDescent="0.75">
      <c r="B8790" s="250">
        <v>8727</v>
      </c>
      <c r="C8790" s="249">
        <v>112.91885364460978</v>
      </c>
    </row>
    <row r="8791" spans="2:3" x14ac:dyDescent="0.75">
      <c r="B8791" s="250">
        <v>8728</v>
      </c>
      <c r="C8791" s="249">
        <v>101.73472201637347</v>
      </c>
    </row>
    <row r="8792" spans="2:3" x14ac:dyDescent="0.75">
      <c r="B8792" s="250">
        <v>8729</v>
      </c>
      <c r="C8792" s="249">
        <v>135.01215236215094</v>
      </c>
    </row>
    <row r="8793" spans="2:3" x14ac:dyDescent="0.75">
      <c r="B8793" s="250">
        <v>8730</v>
      </c>
      <c r="C8793" s="249">
        <v>155.39555879425461</v>
      </c>
    </row>
    <row r="8794" spans="2:3" x14ac:dyDescent="0.75">
      <c r="B8794" s="250">
        <v>8731</v>
      </c>
      <c r="C8794" s="249">
        <v>144.08399188290855</v>
      </c>
    </row>
    <row r="8795" spans="2:3" x14ac:dyDescent="0.75">
      <c r="B8795" s="250">
        <v>8732</v>
      </c>
      <c r="C8795" s="249">
        <v>86.374253801018185</v>
      </c>
    </row>
    <row r="8796" spans="2:3" x14ac:dyDescent="0.75">
      <c r="B8796" s="250">
        <v>8733</v>
      </c>
      <c r="C8796" s="249">
        <v>129.76649315710597</v>
      </c>
    </row>
    <row r="8797" spans="2:3" x14ac:dyDescent="0.75">
      <c r="B8797" s="250">
        <v>8734</v>
      </c>
      <c r="C8797" s="249">
        <v>132.07882384037589</v>
      </c>
    </row>
    <row r="8798" spans="2:3" x14ac:dyDescent="0.75">
      <c r="B8798" s="250">
        <v>8735</v>
      </c>
      <c r="C8798" s="249">
        <v>148.80653679559276</v>
      </c>
    </row>
    <row r="8799" spans="2:3" x14ac:dyDescent="0.75">
      <c r="B8799" s="250">
        <v>8736</v>
      </c>
      <c r="C8799" s="249">
        <v>81.724938753450473</v>
      </c>
    </row>
    <row r="8800" spans="2:3" x14ac:dyDescent="0.75">
      <c r="B8800" s="250">
        <v>8737</v>
      </c>
      <c r="C8800" s="249">
        <v>97.029951954238214</v>
      </c>
    </row>
    <row r="8801" spans="2:3" x14ac:dyDescent="0.75">
      <c r="B8801" s="250">
        <v>8738</v>
      </c>
      <c r="C8801" s="249">
        <v>113.33171396378202</v>
      </c>
    </row>
    <row r="8802" spans="2:3" x14ac:dyDescent="0.75">
      <c r="B8802" s="250">
        <v>8739</v>
      </c>
      <c r="C8802" s="249">
        <v>108.77268754119631</v>
      </c>
    </row>
    <row r="8803" spans="2:3" x14ac:dyDescent="0.75">
      <c r="B8803" s="250">
        <v>8740</v>
      </c>
      <c r="C8803" s="249">
        <v>132.05583521329896</v>
      </c>
    </row>
    <row r="8804" spans="2:3" x14ac:dyDescent="0.75">
      <c r="B8804" s="250">
        <v>8741</v>
      </c>
      <c r="C8804" s="249">
        <v>92.327583096224728</v>
      </c>
    </row>
    <row r="8805" spans="2:3" x14ac:dyDescent="0.75">
      <c r="B8805" s="250">
        <v>8742</v>
      </c>
      <c r="C8805" s="249">
        <v>101.63039336158172</v>
      </c>
    </row>
    <row r="8806" spans="2:3" x14ac:dyDescent="0.75">
      <c r="B8806" s="250">
        <v>8743</v>
      </c>
      <c r="C8806" s="249">
        <v>41.169407386757641</v>
      </c>
    </row>
    <row r="8807" spans="2:3" x14ac:dyDescent="0.75">
      <c r="B8807" s="250">
        <v>8744</v>
      </c>
      <c r="C8807" s="249">
        <v>134.44579886066037</v>
      </c>
    </row>
    <row r="8808" spans="2:3" x14ac:dyDescent="0.75">
      <c r="B8808" s="250">
        <v>8745</v>
      </c>
      <c r="C8808" s="249">
        <v>95.32189923212357</v>
      </c>
    </row>
    <row r="8809" spans="2:3" x14ac:dyDescent="0.75">
      <c r="B8809" s="250">
        <v>8746</v>
      </c>
      <c r="C8809" s="249">
        <v>126.5633106315115</v>
      </c>
    </row>
    <row r="8810" spans="2:3" x14ac:dyDescent="0.75">
      <c r="B8810" s="250">
        <v>8747</v>
      </c>
      <c r="C8810" s="249">
        <v>150.31463135158128</v>
      </c>
    </row>
    <row r="8811" spans="2:3" x14ac:dyDescent="0.75">
      <c r="B8811" s="250">
        <v>8748</v>
      </c>
      <c r="C8811" s="249">
        <v>137.64179192128577</v>
      </c>
    </row>
    <row r="8812" spans="2:3" x14ac:dyDescent="0.75">
      <c r="B8812" s="250">
        <v>8749</v>
      </c>
      <c r="C8812" s="249">
        <v>153.95695242060248</v>
      </c>
    </row>
    <row r="8813" spans="2:3" x14ac:dyDescent="0.75">
      <c r="B8813" s="250">
        <v>8750</v>
      </c>
      <c r="C8813" s="249">
        <v>53.357746060943526</v>
      </c>
    </row>
    <row r="8814" spans="2:3" x14ac:dyDescent="0.75">
      <c r="B8814" s="250">
        <v>8751</v>
      </c>
      <c r="C8814" s="249">
        <v>104.68514607415092</v>
      </c>
    </row>
    <row r="8815" spans="2:3" x14ac:dyDescent="0.75">
      <c r="B8815" s="250">
        <v>8752</v>
      </c>
      <c r="C8815" s="249">
        <v>112.34630578727638</v>
      </c>
    </row>
    <row r="8816" spans="2:3" x14ac:dyDescent="0.75">
      <c r="B8816" s="250">
        <v>8753</v>
      </c>
      <c r="C8816" s="249">
        <v>104.23300586811938</v>
      </c>
    </row>
    <row r="8817" spans="2:3" x14ac:dyDescent="0.75">
      <c r="B8817" s="250">
        <v>8754</v>
      </c>
      <c r="C8817" s="249">
        <v>123.33556713104312</v>
      </c>
    </row>
    <row r="8818" spans="2:3" x14ac:dyDescent="0.75">
      <c r="B8818" s="250">
        <v>8755</v>
      </c>
      <c r="C8818" s="249">
        <v>74.90954041062264</v>
      </c>
    </row>
    <row r="8819" spans="2:3" x14ac:dyDescent="0.75">
      <c r="B8819" s="250">
        <v>8756</v>
      </c>
      <c r="C8819" s="249">
        <v>128.34515761615933</v>
      </c>
    </row>
    <row r="8820" spans="2:3" x14ac:dyDescent="0.75">
      <c r="B8820" s="250">
        <v>8757</v>
      </c>
      <c r="C8820" s="249">
        <v>102.91874706977953</v>
      </c>
    </row>
    <row r="8821" spans="2:3" x14ac:dyDescent="0.75">
      <c r="B8821" s="250">
        <v>8758</v>
      </c>
      <c r="C8821" s="249">
        <v>123.08863048267224</v>
      </c>
    </row>
    <row r="8822" spans="2:3" x14ac:dyDescent="0.75">
      <c r="B8822" s="250">
        <v>8759</v>
      </c>
      <c r="C8822" s="249">
        <v>87.750169495984608</v>
      </c>
    </row>
    <row r="8823" spans="2:3" x14ac:dyDescent="0.75">
      <c r="B8823" s="250">
        <v>8760</v>
      </c>
      <c r="C8823" s="249">
        <v>90.316528152116405</v>
      </c>
    </row>
    <row r="8824" spans="2:3" x14ac:dyDescent="0.75">
      <c r="B8824" s="250">
        <v>8761</v>
      </c>
      <c r="C8824" s="249">
        <v>101.90841031366264</v>
      </c>
    </row>
    <row r="8825" spans="2:3" x14ac:dyDescent="0.75">
      <c r="B8825" s="250">
        <v>8762</v>
      </c>
      <c r="C8825" s="249">
        <v>159.67623189973031</v>
      </c>
    </row>
    <row r="8826" spans="2:3" x14ac:dyDescent="0.75">
      <c r="B8826" s="250">
        <v>8763</v>
      </c>
      <c r="C8826" s="249">
        <v>141.36146964858145</v>
      </c>
    </row>
    <row r="8827" spans="2:3" x14ac:dyDescent="0.75">
      <c r="B8827" s="250">
        <v>8764</v>
      </c>
      <c r="C8827" s="249">
        <v>166.6337971378029</v>
      </c>
    </row>
    <row r="8828" spans="2:3" x14ac:dyDescent="0.75">
      <c r="B8828" s="250">
        <v>8765</v>
      </c>
      <c r="C8828" s="249">
        <v>115.0969776401723</v>
      </c>
    </row>
    <row r="8829" spans="2:3" x14ac:dyDescent="0.75">
      <c r="B8829" s="250">
        <v>8766</v>
      </c>
      <c r="C8829" s="249">
        <v>128.23386293850385</v>
      </c>
    </row>
    <row r="8830" spans="2:3" x14ac:dyDescent="0.75">
      <c r="B8830" s="250">
        <v>8767</v>
      </c>
      <c r="C8830" s="249">
        <v>104.21283040234138</v>
      </c>
    </row>
    <row r="8831" spans="2:3" x14ac:dyDescent="0.75">
      <c r="B8831" s="250">
        <v>8768</v>
      </c>
      <c r="C8831" s="249">
        <v>139.25454514047334</v>
      </c>
    </row>
    <row r="8832" spans="2:3" x14ac:dyDescent="0.75">
      <c r="B8832" s="250">
        <v>8769</v>
      </c>
      <c r="C8832" s="249">
        <v>106.4367770856848</v>
      </c>
    </row>
    <row r="8833" spans="2:3" x14ac:dyDescent="0.75">
      <c r="B8833" s="250">
        <v>8770</v>
      </c>
      <c r="C8833" s="249">
        <v>152.7347702501786</v>
      </c>
    </row>
    <row r="8834" spans="2:3" x14ac:dyDescent="0.75">
      <c r="B8834" s="250">
        <v>8771</v>
      </c>
      <c r="C8834" s="249">
        <v>105.88972917786847</v>
      </c>
    </row>
    <row r="8835" spans="2:3" x14ac:dyDescent="0.75">
      <c r="B8835" s="250">
        <v>8772</v>
      </c>
      <c r="C8835" s="249">
        <v>128.34246696742036</v>
      </c>
    </row>
    <row r="8836" spans="2:3" x14ac:dyDescent="0.75">
      <c r="B8836" s="250">
        <v>8773</v>
      </c>
      <c r="C8836" s="249">
        <v>155.97303573090818</v>
      </c>
    </row>
    <row r="8837" spans="2:3" x14ac:dyDescent="0.75">
      <c r="B8837" s="250">
        <v>8774</v>
      </c>
      <c r="C8837" s="249">
        <v>136.13224986077188</v>
      </c>
    </row>
    <row r="8838" spans="2:3" x14ac:dyDescent="0.75">
      <c r="B8838" s="250">
        <v>8775</v>
      </c>
      <c r="C8838" s="249">
        <v>172.705853867923</v>
      </c>
    </row>
    <row r="8839" spans="2:3" x14ac:dyDescent="0.75">
      <c r="B8839" s="250">
        <v>8776</v>
      </c>
      <c r="C8839" s="249">
        <v>105.16677000574985</v>
      </c>
    </row>
    <row r="8840" spans="2:3" x14ac:dyDescent="0.75">
      <c r="B8840" s="250">
        <v>8777</v>
      </c>
      <c r="C8840" s="249">
        <v>152.33960096604903</v>
      </c>
    </row>
    <row r="8841" spans="2:3" x14ac:dyDescent="0.75">
      <c r="B8841" s="250">
        <v>8778</v>
      </c>
      <c r="C8841" s="249">
        <v>110.87389779862497</v>
      </c>
    </row>
    <row r="8842" spans="2:3" x14ac:dyDescent="0.75">
      <c r="B8842" s="250">
        <v>8779</v>
      </c>
      <c r="C8842" s="249">
        <v>148.21762396153187</v>
      </c>
    </row>
    <row r="8843" spans="2:3" x14ac:dyDescent="0.75">
      <c r="B8843" s="250">
        <v>8780</v>
      </c>
      <c r="C8843" s="249">
        <v>106.09576469952614</v>
      </c>
    </row>
    <row r="8844" spans="2:3" x14ac:dyDescent="0.75">
      <c r="B8844" s="250">
        <v>8781</v>
      </c>
      <c r="C8844" s="249">
        <v>158.73707438166895</v>
      </c>
    </row>
    <row r="8845" spans="2:3" x14ac:dyDescent="0.75">
      <c r="B8845" s="250">
        <v>8782</v>
      </c>
      <c r="C8845" s="249">
        <v>76.306343190362895</v>
      </c>
    </row>
    <row r="8846" spans="2:3" x14ac:dyDescent="0.75">
      <c r="B8846" s="250">
        <v>8783</v>
      </c>
      <c r="C8846" s="249">
        <v>146.24278494725965</v>
      </c>
    </row>
    <row r="8847" spans="2:3" x14ac:dyDescent="0.75">
      <c r="B8847" s="250">
        <v>8784</v>
      </c>
      <c r="C8847" s="249">
        <v>131.22479344108041</v>
      </c>
    </row>
    <row r="8848" spans="2:3" x14ac:dyDescent="0.75">
      <c r="B8848" s="250">
        <v>8785</v>
      </c>
      <c r="C8848" s="249">
        <v>157.24762200558698</v>
      </c>
    </row>
    <row r="8849" spans="2:3" x14ac:dyDescent="0.75">
      <c r="B8849" s="250">
        <v>8786</v>
      </c>
      <c r="C8849" s="249">
        <v>157.87252029969002</v>
      </c>
    </row>
    <row r="8850" spans="2:3" x14ac:dyDescent="0.75">
      <c r="B8850" s="250">
        <v>8787</v>
      </c>
      <c r="C8850" s="249">
        <v>131.37438645747488</v>
      </c>
    </row>
    <row r="8851" spans="2:3" x14ac:dyDescent="0.75">
      <c r="B8851" s="250">
        <v>8788</v>
      </c>
      <c r="C8851" s="249">
        <v>93.26567714040138</v>
      </c>
    </row>
    <row r="8852" spans="2:3" x14ac:dyDescent="0.75">
      <c r="B8852" s="250">
        <v>8789</v>
      </c>
      <c r="C8852" s="249">
        <v>126.94229745954866</v>
      </c>
    </row>
    <row r="8853" spans="2:3" x14ac:dyDescent="0.75">
      <c r="B8853" s="250">
        <v>8790</v>
      </c>
      <c r="C8853" s="249">
        <v>112.47069777191965</v>
      </c>
    </row>
    <row r="8854" spans="2:3" x14ac:dyDescent="0.75">
      <c r="B8854" s="250">
        <v>8791</v>
      </c>
      <c r="C8854" s="249">
        <v>104.87091987904641</v>
      </c>
    </row>
    <row r="8855" spans="2:3" x14ac:dyDescent="0.75">
      <c r="B8855" s="250">
        <v>8792</v>
      </c>
      <c r="C8855" s="249">
        <v>155.23835266068392</v>
      </c>
    </row>
    <row r="8856" spans="2:3" x14ac:dyDescent="0.75">
      <c r="B8856" s="250">
        <v>8793</v>
      </c>
      <c r="C8856" s="249">
        <v>163.50742207569681</v>
      </c>
    </row>
    <row r="8857" spans="2:3" x14ac:dyDescent="0.75">
      <c r="B8857" s="250">
        <v>8794</v>
      </c>
      <c r="C8857" s="249">
        <v>119.4804509420489</v>
      </c>
    </row>
    <row r="8858" spans="2:3" x14ac:dyDescent="0.75">
      <c r="B8858" s="250">
        <v>8795</v>
      </c>
      <c r="C8858" s="249">
        <v>121.29286873414907</v>
      </c>
    </row>
    <row r="8859" spans="2:3" x14ac:dyDescent="0.75">
      <c r="B8859" s="250">
        <v>8796</v>
      </c>
      <c r="C8859" s="249">
        <v>126.13382912943671</v>
      </c>
    </row>
    <row r="8860" spans="2:3" x14ac:dyDescent="0.75">
      <c r="B8860" s="250">
        <v>8797</v>
      </c>
      <c r="C8860" s="249">
        <v>144.94942103084549</v>
      </c>
    </row>
    <row r="8861" spans="2:3" x14ac:dyDescent="0.75">
      <c r="B8861" s="250">
        <v>8798</v>
      </c>
      <c r="C8861" s="249">
        <v>84.78353545994969</v>
      </c>
    </row>
    <row r="8862" spans="2:3" x14ac:dyDescent="0.75">
      <c r="B8862" s="250">
        <v>8799</v>
      </c>
      <c r="C8862" s="249">
        <v>121.61414310305837</v>
      </c>
    </row>
    <row r="8863" spans="2:3" x14ac:dyDescent="0.75">
      <c r="B8863" s="250">
        <v>8800</v>
      </c>
      <c r="C8863" s="249">
        <v>89.226469113688495</v>
      </c>
    </row>
    <row r="8864" spans="2:3" x14ac:dyDescent="0.75">
      <c r="B8864" s="250">
        <v>8801</v>
      </c>
      <c r="C8864" s="249">
        <v>132.65605956628619</v>
      </c>
    </row>
    <row r="8865" spans="2:3" x14ac:dyDescent="0.75">
      <c r="B8865" s="250">
        <v>8802</v>
      </c>
      <c r="C8865" s="249">
        <v>122.13665518284759</v>
      </c>
    </row>
    <row r="8866" spans="2:3" x14ac:dyDescent="0.75">
      <c r="B8866" s="250">
        <v>8803</v>
      </c>
      <c r="C8866" s="249">
        <v>108.41412337424188</v>
      </c>
    </row>
    <row r="8867" spans="2:3" x14ac:dyDescent="0.75">
      <c r="B8867" s="250">
        <v>8804</v>
      </c>
      <c r="C8867" s="249">
        <v>98.156763413636455</v>
      </c>
    </row>
    <row r="8868" spans="2:3" x14ac:dyDescent="0.75">
      <c r="B8868" s="250">
        <v>8805</v>
      </c>
      <c r="C8868" s="249">
        <v>87.472668131353117</v>
      </c>
    </row>
    <row r="8869" spans="2:3" x14ac:dyDescent="0.75">
      <c r="B8869" s="250">
        <v>8806</v>
      </c>
      <c r="C8869" s="249">
        <v>145.04671865637624</v>
      </c>
    </row>
    <row r="8870" spans="2:3" x14ac:dyDescent="0.75">
      <c r="B8870" s="250">
        <v>8807</v>
      </c>
      <c r="C8870" s="249">
        <v>117.247778997738</v>
      </c>
    </row>
    <row r="8871" spans="2:3" x14ac:dyDescent="0.75">
      <c r="B8871" s="250">
        <v>8808</v>
      </c>
      <c r="C8871" s="249">
        <v>101.65800275842233</v>
      </c>
    </row>
    <row r="8872" spans="2:3" x14ac:dyDescent="0.75">
      <c r="B8872" s="250">
        <v>8809</v>
      </c>
      <c r="C8872" s="249">
        <v>156.60039971599193</v>
      </c>
    </row>
    <row r="8873" spans="2:3" x14ac:dyDescent="0.75">
      <c r="B8873" s="250">
        <v>8810</v>
      </c>
      <c r="C8873" s="249">
        <v>132.14625343273303</v>
      </c>
    </row>
    <row r="8874" spans="2:3" x14ac:dyDescent="0.75">
      <c r="B8874" s="250">
        <v>8811</v>
      </c>
      <c r="C8874" s="249">
        <v>123.38308677834138</v>
      </c>
    </row>
    <row r="8875" spans="2:3" x14ac:dyDescent="0.75">
      <c r="B8875" s="250">
        <v>8812</v>
      </c>
      <c r="C8875" s="249">
        <v>126.64641403925042</v>
      </c>
    </row>
    <row r="8876" spans="2:3" x14ac:dyDescent="0.75">
      <c r="B8876" s="250">
        <v>8813</v>
      </c>
      <c r="C8876" s="249">
        <v>145.15585336251638</v>
      </c>
    </row>
    <row r="8877" spans="2:3" x14ac:dyDescent="0.75">
      <c r="B8877" s="250">
        <v>8814</v>
      </c>
      <c r="C8877" s="249">
        <v>151.30465956312997</v>
      </c>
    </row>
    <row r="8878" spans="2:3" x14ac:dyDescent="0.75">
      <c r="B8878" s="250">
        <v>8815</v>
      </c>
      <c r="C8878" s="249">
        <v>166.09243773021916</v>
      </c>
    </row>
    <row r="8879" spans="2:3" x14ac:dyDescent="0.75">
      <c r="B8879" s="250">
        <v>8816</v>
      </c>
      <c r="C8879" s="249">
        <v>119.92192072637793</v>
      </c>
    </row>
    <row r="8880" spans="2:3" x14ac:dyDescent="0.75">
      <c r="B8880" s="250">
        <v>8817</v>
      </c>
      <c r="C8880" s="249">
        <v>113.58808685775382</v>
      </c>
    </row>
    <row r="8881" spans="2:3" x14ac:dyDescent="0.75">
      <c r="B8881" s="250">
        <v>8818</v>
      </c>
      <c r="C8881" s="249">
        <v>144.13673997741162</v>
      </c>
    </row>
    <row r="8882" spans="2:3" x14ac:dyDescent="0.75">
      <c r="B8882" s="250">
        <v>8819</v>
      </c>
      <c r="C8882" s="249">
        <v>84.922803573326902</v>
      </c>
    </row>
    <row r="8883" spans="2:3" x14ac:dyDescent="0.75">
      <c r="B8883" s="250">
        <v>8820</v>
      </c>
      <c r="C8883" s="249">
        <v>140.14570732803824</v>
      </c>
    </row>
    <row r="8884" spans="2:3" x14ac:dyDescent="0.75">
      <c r="B8884" s="250">
        <v>8821</v>
      </c>
      <c r="C8884" s="249">
        <v>157.78794354796077</v>
      </c>
    </row>
    <row r="8885" spans="2:3" x14ac:dyDescent="0.75">
      <c r="B8885" s="250">
        <v>8822</v>
      </c>
      <c r="C8885" s="249">
        <v>107.10148872679591</v>
      </c>
    </row>
    <row r="8886" spans="2:3" x14ac:dyDescent="0.75">
      <c r="B8886" s="250">
        <v>8823</v>
      </c>
      <c r="C8886" s="249">
        <v>110.29291219123776</v>
      </c>
    </row>
    <row r="8887" spans="2:3" x14ac:dyDescent="0.75">
      <c r="B8887" s="250">
        <v>8824</v>
      </c>
      <c r="C8887" s="249">
        <v>118.3506879395764</v>
      </c>
    </row>
    <row r="8888" spans="2:3" x14ac:dyDescent="0.75">
      <c r="B8888" s="250">
        <v>8825</v>
      </c>
      <c r="C8888" s="249">
        <v>118.73891515091576</v>
      </c>
    </row>
    <row r="8889" spans="2:3" x14ac:dyDescent="0.75">
      <c r="B8889" s="250">
        <v>8826</v>
      </c>
      <c r="C8889" s="249">
        <v>168.59081673559464</v>
      </c>
    </row>
    <row r="8890" spans="2:3" x14ac:dyDescent="0.75">
      <c r="B8890" s="250">
        <v>8827</v>
      </c>
      <c r="C8890" s="249">
        <v>118.44452184618484</v>
      </c>
    </row>
    <row r="8891" spans="2:3" x14ac:dyDescent="0.75">
      <c r="B8891" s="250">
        <v>8828</v>
      </c>
      <c r="C8891" s="249">
        <v>147.89565313391864</v>
      </c>
    </row>
    <row r="8892" spans="2:3" x14ac:dyDescent="0.75">
      <c r="B8892" s="250">
        <v>8829</v>
      </c>
      <c r="C8892" s="249">
        <v>119.80604787611942</v>
      </c>
    </row>
    <row r="8893" spans="2:3" x14ac:dyDescent="0.75">
      <c r="B8893" s="250">
        <v>8830</v>
      </c>
      <c r="C8893" s="249">
        <v>104.68794615790276</v>
      </c>
    </row>
    <row r="8894" spans="2:3" x14ac:dyDescent="0.75">
      <c r="B8894" s="250">
        <v>8831</v>
      </c>
      <c r="C8894" s="249">
        <v>117.0476364919618</v>
      </c>
    </row>
    <row r="8895" spans="2:3" x14ac:dyDescent="0.75">
      <c r="B8895" s="250">
        <v>8832</v>
      </c>
      <c r="C8895" s="249">
        <v>93.984467601516627</v>
      </c>
    </row>
    <row r="8896" spans="2:3" x14ac:dyDescent="0.75">
      <c r="B8896" s="250">
        <v>8833</v>
      </c>
      <c r="C8896" s="249">
        <v>134.90669142660082</v>
      </c>
    </row>
    <row r="8897" spans="2:3" x14ac:dyDescent="0.75">
      <c r="B8897" s="250">
        <v>8834</v>
      </c>
      <c r="C8897" s="249">
        <v>160.30598547660134</v>
      </c>
    </row>
    <row r="8898" spans="2:3" x14ac:dyDescent="0.75">
      <c r="B8898" s="250">
        <v>8835</v>
      </c>
      <c r="C8898" s="249">
        <v>137.35117555484732</v>
      </c>
    </row>
    <row r="8899" spans="2:3" x14ac:dyDescent="0.75">
      <c r="B8899" s="250">
        <v>8836</v>
      </c>
      <c r="C8899" s="249">
        <v>93.361251639309387</v>
      </c>
    </row>
    <row r="8900" spans="2:3" x14ac:dyDescent="0.75">
      <c r="B8900" s="250">
        <v>8837</v>
      </c>
      <c r="C8900" s="249">
        <v>126.8680424672072</v>
      </c>
    </row>
    <row r="8901" spans="2:3" x14ac:dyDescent="0.75">
      <c r="B8901" s="250">
        <v>8838</v>
      </c>
      <c r="C8901" s="249">
        <v>91.965684998303686</v>
      </c>
    </row>
    <row r="8902" spans="2:3" x14ac:dyDescent="0.75">
      <c r="B8902" s="250">
        <v>8839</v>
      </c>
      <c r="C8902" s="249">
        <v>139.37233001052982</v>
      </c>
    </row>
    <row r="8903" spans="2:3" x14ac:dyDescent="0.75">
      <c r="B8903" s="250">
        <v>8840</v>
      </c>
      <c r="C8903" s="249">
        <v>109.4485091902641</v>
      </c>
    </row>
    <row r="8904" spans="2:3" x14ac:dyDescent="0.75">
      <c r="B8904" s="250">
        <v>8841</v>
      </c>
      <c r="C8904" s="249">
        <v>134.3165980306124</v>
      </c>
    </row>
    <row r="8905" spans="2:3" x14ac:dyDescent="0.75">
      <c r="B8905" s="250">
        <v>8842</v>
      </c>
      <c r="C8905" s="249">
        <v>126.13519018011438</v>
      </c>
    </row>
    <row r="8906" spans="2:3" x14ac:dyDescent="0.75">
      <c r="B8906" s="250">
        <v>8843</v>
      </c>
      <c r="C8906" s="249">
        <v>111.52504704972714</v>
      </c>
    </row>
    <row r="8907" spans="2:3" x14ac:dyDescent="0.75">
      <c r="B8907" s="250">
        <v>8844</v>
      </c>
      <c r="C8907" s="249">
        <v>121.54077962946897</v>
      </c>
    </row>
    <row r="8908" spans="2:3" x14ac:dyDescent="0.75">
      <c r="B8908" s="250">
        <v>8845</v>
      </c>
      <c r="C8908" s="249">
        <v>75.152323951592308</v>
      </c>
    </row>
    <row r="8909" spans="2:3" x14ac:dyDescent="0.75">
      <c r="B8909" s="250">
        <v>8846</v>
      </c>
      <c r="C8909" s="249">
        <v>99.849478067897209</v>
      </c>
    </row>
    <row r="8910" spans="2:3" x14ac:dyDescent="0.75">
      <c r="B8910" s="250">
        <v>8847</v>
      </c>
      <c r="C8910" s="249">
        <v>130.19793181404771</v>
      </c>
    </row>
    <row r="8911" spans="2:3" x14ac:dyDescent="0.75">
      <c r="B8911" s="250">
        <v>8848</v>
      </c>
      <c r="C8911" s="249">
        <v>131.38371403323976</v>
      </c>
    </row>
    <row r="8912" spans="2:3" x14ac:dyDescent="0.75">
      <c r="B8912" s="250">
        <v>8849</v>
      </c>
      <c r="C8912" s="249">
        <v>104.00731536976372</v>
      </c>
    </row>
    <row r="8913" spans="2:3" x14ac:dyDescent="0.75">
      <c r="B8913" s="250">
        <v>8850</v>
      </c>
      <c r="C8913" s="249">
        <v>104.92588345115172</v>
      </c>
    </row>
    <row r="8914" spans="2:3" x14ac:dyDescent="0.75">
      <c r="B8914" s="250">
        <v>8851</v>
      </c>
      <c r="C8914" s="249">
        <v>150.78993959409522</v>
      </c>
    </row>
    <row r="8915" spans="2:3" x14ac:dyDescent="0.75">
      <c r="B8915" s="250">
        <v>8852</v>
      </c>
      <c r="C8915" s="249">
        <v>184.38593530965562</v>
      </c>
    </row>
    <row r="8916" spans="2:3" x14ac:dyDescent="0.75">
      <c r="B8916" s="250">
        <v>8853</v>
      </c>
      <c r="C8916" s="249">
        <v>116.61156347945894</v>
      </c>
    </row>
    <row r="8917" spans="2:3" x14ac:dyDescent="0.75">
      <c r="B8917" s="250">
        <v>8854</v>
      </c>
      <c r="C8917" s="249">
        <v>105.96766940832113</v>
      </c>
    </row>
    <row r="8918" spans="2:3" x14ac:dyDescent="0.75">
      <c r="B8918" s="250">
        <v>8855</v>
      </c>
      <c r="C8918" s="249">
        <v>123.31420101795688</v>
      </c>
    </row>
    <row r="8919" spans="2:3" x14ac:dyDescent="0.75">
      <c r="B8919" s="250">
        <v>8856</v>
      </c>
      <c r="C8919" s="249">
        <v>139.51684088430338</v>
      </c>
    </row>
    <row r="8920" spans="2:3" x14ac:dyDescent="0.75">
      <c r="B8920" s="250">
        <v>8857</v>
      </c>
      <c r="C8920" s="249">
        <v>120.7229792106603</v>
      </c>
    </row>
    <row r="8921" spans="2:3" x14ac:dyDescent="0.75">
      <c r="B8921" s="250">
        <v>8858</v>
      </c>
      <c r="C8921" s="249">
        <v>149.98733934441339</v>
      </c>
    </row>
    <row r="8922" spans="2:3" x14ac:dyDescent="0.75">
      <c r="B8922" s="250">
        <v>8859</v>
      </c>
      <c r="C8922" s="249">
        <v>103.61767916235941</v>
      </c>
    </row>
    <row r="8923" spans="2:3" x14ac:dyDescent="0.75">
      <c r="B8923" s="250">
        <v>8860</v>
      </c>
      <c r="C8923" s="249">
        <v>98.643282961456663</v>
      </c>
    </row>
    <row r="8924" spans="2:3" x14ac:dyDescent="0.75">
      <c r="B8924" s="250">
        <v>8861</v>
      </c>
      <c r="C8924" s="249">
        <v>103.6737281819282</v>
      </c>
    </row>
    <row r="8925" spans="2:3" x14ac:dyDescent="0.75">
      <c r="B8925" s="250">
        <v>8862</v>
      </c>
      <c r="C8925" s="249">
        <v>133.02197482869255</v>
      </c>
    </row>
    <row r="8926" spans="2:3" x14ac:dyDescent="0.75">
      <c r="B8926" s="250">
        <v>8863</v>
      </c>
      <c r="C8926" s="249">
        <v>161.15196705381453</v>
      </c>
    </row>
    <row r="8927" spans="2:3" x14ac:dyDescent="0.75">
      <c r="B8927" s="250">
        <v>8864</v>
      </c>
      <c r="C8927" s="249">
        <v>135.12068948658015</v>
      </c>
    </row>
    <row r="8928" spans="2:3" x14ac:dyDescent="0.75">
      <c r="B8928" s="250">
        <v>8865</v>
      </c>
      <c r="C8928" s="249">
        <v>120.2004794478741</v>
      </c>
    </row>
    <row r="8929" spans="2:3" x14ac:dyDescent="0.75">
      <c r="B8929" s="250">
        <v>8866</v>
      </c>
      <c r="C8929" s="249">
        <v>156.33098198636347</v>
      </c>
    </row>
    <row r="8930" spans="2:3" x14ac:dyDescent="0.75">
      <c r="B8930" s="250">
        <v>8867</v>
      </c>
      <c r="C8930" s="249">
        <v>119.81289288903891</v>
      </c>
    </row>
    <row r="8931" spans="2:3" x14ac:dyDescent="0.75">
      <c r="B8931" s="250">
        <v>8868</v>
      </c>
      <c r="C8931" s="249">
        <v>107.33156237635725</v>
      </c>
    </row>
    <row r="8932" spans="2:3" x14ac:dyDescent="0.75">
      <c r="B8932" s="250">
        <v>8869</v>
      </c>
      <c r="C8932" s="249">
        <v>121.92400235364876</v>
      </c>
    </row>
    <row r="8933" spans="2:3" x14ac:dyDescent="0.75">
      <c r="B8933" s="250">
        <v>8870</v>
      </c>
      <c r="C8933" s="249">
        <v>139.1542043480863</v>
      </c>
    </row>
    <row r="8934" spans="2:3" x14ac:dyDescent="0.75">
      <c r="B8934" s="250">
        <v>8871</v>
      </c>
      <c r="C8934" s="249">
        <v>147.39159666292153</v>
      </c>
    </row>
    <row r="8935" spans="2:3" x14ac:dyDescent="0.75">
      <c r="B8935" s="250">
        <v>8872</v>
      </c>
      <c r="C8935" s="249">
        <v>78.593398125646218</v>
      </c>
    </row>
    <row r="8936" spans="2:3" x14ac:dyDescent="0.75">
      <c r="B8936" s="250">
        <v>8873</v>
      </c>
      <c r="C8936" s="249">
        <v>117.31831860542732</v>
      </c>
    </row>
    <row r="8937" spans="2:3" x14ac:dyDescent="0.75">
      <c r="B8937" s="250">
        <v>8874</v>
      </c>
      <c r="C8937" s="249">
        <v>110.42030096976825</v>
      </c>
    </row>
    <row r="8938" spans="2:3" x14ac:dyDescent="0.75">
      <c r="B8938" s="250">
        <v>8875</v>
      </c>
      <c r="C8938" s="249">
        <v>96.742524829893938</v>
      </c>
    </row>
    <row r="8939" spans="2:3" x14ac:dyDescent="0.75">
      <c r="B8939" s="250">
        <v>8876</v>
      </c>
      <c r="C8939" s="249">
        <v>165.37831216432471</v>
      </c>
    </row>
    <row r="8940" spans="2:3" x14ac:dyDescent="0.75">
      <c r="B8940" s="250">
        <v>8877</v>
      </c>
      <c r="C8940" s="249">
        <v>178.34471707202997</v>
      </c>
    </row>
    <row r="8941" spans="2:3" x14ac:dyDescent="0.75">
      <c r="B8941" s="250">
        <v>8878</v>
      </c>
      <c r="C8941" s="249">
        <v>153.15501260685471</v>
      </c>
    </row>
    <row r="8942" spans="2:3" x14ac:dyDescent="0.75">
      <c r="B8942" s="250">
        <v>8879</v>
      </c>
      <c r="C8942" s="249">
        <v>148.50512362478614</v>
      </c>
    </row>
    <row r="8943" spans="2:3" x14ac:dyDescent="0.75">
      <c r="B8943" s="250">
        <v>8880</v>
      </c>
      <c r="C8943" s="249">
        <v>96.789467956710126</v>
      </c>
    </row>
    <row r="8944" spans="2:3" x14ac:dyDescent="0.75">
      <c r="B8944" s="250">
        <v>8881</v>
      </c>
      <c r="C8944" s="249">
        <v>123.0589319926065</v>
      </c>
    </row>
    <row r="8945" spans="2:3" x14ac:dyDescent="0.75">
      <c r="B8945" s="250">
        <v>8882</v>
      </c>
      <c r="C8945" s="249">
        <v>149.63436029190061</v>
      </c>
    </row>
    <row r="8946" spans="2:3" x14ac:dyDescent="0.75">
      <c r="B8946" s="250">
        <v>8883</v>
      </c>
      <c r="C8946" s="249">
        <v>99.720299864438076</v>
      </c>
    </row>
    <row r="8947" spans="2:3" x14ac:dyDescent="0.75">
      <c r="B8947" s="250">
        <v>8884</v>
      </c>
      <c r="C8947" s="249">
        <v>125.58791674271725</v>
      </c>
    </row>
    <row r="8948" spans="2:3" x14ac:dyDescent="0.75">
      <c r="B8948" s="250">
        <v>8885</v>
      </c>
      <c r="C8948" s="249">
        <v>121.64086166020698</v>
      </c>
    </row>
    <row r="8949" spans="2:3" x14ac:dyDescent="0.75">
      <c r="B8949" s="250">
        <v>8886</v>
      </c>
      <c r="C8949" s="249">
        <v>123.32951943120618</v>
      </c>
    </row>
    <row r="8950" spans="2:3" x14ac:dyDescent="0.75">
      <c r="B8950" s="250">
        <v>8887</v>
      </c>
      <c r="C8950" s="249">
        <v>157.57526766435416</v>
      </c>
    </row>
    <row r="8951" spans="2:3" x14ac:dyDescent="0.75">
      <c r="B8951" s="250">
        <v>8888</v>
      </c>
      <c r="C8951" s="249">
        <v>90.276759421165252</v>
      </c>
    </row>
    <row r="8952" spans="2:3" x14ac:dyDescent="0.75">
      <c r="B8952" s="250">
        <v>8889</v>
      </c>
      <c r="C8952" s="249">
        <v>134.54895493794939</v>
      </c>
    </row>
    <row r="8953" spans="2:3" x14ac:dyDescent="0.75">
      <c r="B8953" s="250">
        <v>8890</v>
      </c>
      <c r="C8953" s="249">
        <v>134.07121353092299</v>
      </c>
    </row>
    <row r="8954" spans="2:3" x14ac:dyDescent="0.75">
      <c r="B8954" s="250">
        <v>8891</v>
      </c>
      <c r="C8954" s="249">
        <v>104.59184493019399</v>
      </c>
    </row>
    <row r="8955" spans="2:3" x14ac:dyDescent="0.75">
      <c r="B8955" s="250">
        <v>8892</v>
      </c>
      <c r="C8955" s="249">
        <v>78.413291009184206</v>
      </c>
    </row>
    <row r="8956" spans="2:3" x14ac:dyDescent="0.75">
      <c r="B8956" s="250">
        <v>8893</v>
      </c>
      <c r="C8956" s="249">
        <v>122.179482913493</v>
      </c>
    </row>
    <row r="8957" spans="2:3" x14ac:dyDescent="0.75">
      <c r="B8957" s="250">
        <v>8894</v>
      </c>
      <c r="C8957" s="249">
        <v>136.02953666128923</v>
      </c>
    </row>
    <row r="8958" spans="2:3" x14ac:dyDescent="0.75">
      <c r="B8958" s="250">
        <v>8895</v>
      </c>
      <c r="C8958" s="249">
        <v>114.36802923968135</v>
      </c>
    </row>
    <row r="8959" spans="2:3" x14ac:dyDescent="0.75">
      <c r="B8959" s="250">
        <v>8896</v>
      </c>
      <c r="C8959" s="249">
        <v>116.36273700800184</v>
      </c>
    </row>
    <row r="8960" spans="2:3" x14ac:dyDescent="0.75">
      <c r="B8960" s="250">
        <v>8897</v>
      </c>
      <c r="C8960" s="249">
        <v>94.453447543449414</v>
      </c>
    </row>
    <row r="8961" spans="2:3" x14ac:dyDescent="0.75">
      <c r="B8961" s="250">
        <v>8898</v>
      </c>
      <c r="C8961" s="249">
        <v>108.60991282045977</v>
      </c>
    </row>
    <row r="8962" spans="2:3" x14ac:dyDescent="0.75">
      <c r="B8962" s="250">
        <v>8899</v>
      </c>
      <c r="C8962" s="249">
        <v>122.80015803480714</v>
      </c>
    </row>
    <row r="8963" spans="2:3" x14ac:dyDescent="0.75">
      <c r="B8963" s="250">
        <v>8900</v>
      </c>
      <c r="C8963" s="249">
        <v>131.70927509758428</v>
      </c>
    </row>
    <row r="8964" spans="2:3" x14ac:dyDescent="0.75">
      <c r="B8964" s="250">
        <v>8901</v>
      </c>
      <c r="C8964" s="249">
        <v>139.28290380844982</v>
      </c>
    </row>
    <row r="8965" spans="2:3" x14ac:dyDescent="0.75">
      <c r="B8965" s="250">
        <v>8902</v>
      </c>
      <c r="C8965" s="249">
        <v>132.75344022062268</v>
      </c>
    </row>
    <row r="8966" spans="2:3" x14ac:dyDescent="0.75">
      <c r="B8966" s="250">
        <v>8903</v>
      </c>
      <c r="C8966" s="249">
        <v>149.84872968656609</v>
      </c>
    </row>
    <row r="8967" spans="2:3" x14ac:dyDescent="0.75">
      <c r="B8967" s="250">
        <v>8904</v>
      </c>
      <c r="C8967" s="249">
        <v>130.63886772764525</v>
      </c>
    </row>
    <row r="8968" spans="2:3" x14ac:dyDescent="0.75">
      <c r="B8968" s="250">
        <v>8905</v>
      </c>
      <c r="C8968" s="249">
        <v>116.12905127828198</v>
      </c>
    </row>
    <row r="8969" spans="2:3" x14ac:dyDescent="0.75">
      <c r="B8969" s="250">
        <v>8906</v>
      </c>
      <c r="C8969" s="249">
        <v>130.48985342444146</v>
      </c>
    </row>
    <row r="8970" spans="2:3" x14ac:dyDescent="0.75">
      <c r="B8970" s="250">
        <v>8907</v>
      </c>
      <c r="C8970" s="249">
        <v>119.73678876124667</v>
      </c>
    </row>
    <row r="8971" spans="2:3" x14ac:dyDescent="0.75">
      <c r="B8971" s="250">
        <v>8908</v>
      </c>
      <c r="C8971" s="249">
        <v>116.98907551992143</v>
      </c>
    </row>
    <row r="8972" spans="2:3" x14ac:dyDescent="0.75">
      <c r="B8972" s="250">
        <v>8909</v>
      </c>
      <c r="C8972" s="249">
        <v>143.45076529232182</v>
      </c>
    </row>
    <row r="8973" spans="2:3" x14ac:dyDescent="0.75">
      <c r="B8973" s="250">
        <v>8910</v>
      </c>
      <c r="C8973" s="249">
        <v>101.1014477725284</v>
      </c>
    </row>
    <row r="8974" spans="2:3" x14ac:dyDescent="0.75">
      <c r="B8974" s="250">
        <v>8911</v>
      </c>
      <c r="C8974" s="249">
        <v>82.930839744149836</v>
      </c>
    </row>
    <row r="8975" spans="2:3" x14ac:dyDescent="0.75">
      <c r="B8975" s="250">
        <v>8912</v>
      </c>
      <c r="C8975" s="249">
        <v>144.38396208690807</v>
      </c>
    </row>
    <row r="8976" spans="2:3" x14ac:dyDescent="0.75">
      <c r="B8976" s="250">
        <v>8913</v>
      </c>
      <c r="C8976" s="249">
        <v>73.692534856059538</v>
      </c>
    </row>
    <row r="8977" spans="2:3" x14ac:dyDescent="0.75">
      <c r="B8977" s="250">
        <v>8914</v>
      </c>
      <c r="C8977" s="249">
        <v>112.95613372731864</v>
      </c>
    </row>
    <row r="8978" spans="2:3" x14ac:dyDescent="0.75">
      <c r="B8978" s="250">
        <v>8915</v>
      </c>
      <c r="C8978" s="249">
        <v>154.99242558032151</v>
      </c>
    </row>
    <row r="8979" spans="2:3" x14ac:dyDescent="0.75">
      <c r="B8979" s="250">
        <v>8916</v>
      </c>
      <c r="C8979" s="249">
        <v>85.133459876422961</v>
      </c>
    </row>
    <row r="8980" spans="2:3" x14ac:dyDescent="0.75">
      <c r="B8980" s="250">
        <v>8917</v>
      </c>
      <c r="C8980" s="249">
        <v>146.85869766802156</v>
      </c>
    </row>
    <row r="8981" spans="2:3" x14ac:dyDescent="0.75">
      <c r="B8981" s="250">
        <v>8918</v>
      </c>
      <c r="C8981" s="249">
        <v>133.77878167111331</v>
      </c>
    </row>
    <row r="8982" spans="2:3" x14ac:dyDescent="0.75">
      <c r="B8982" s="250">
        <v>8919</v>
      </c>
      <c r="C8982" s="249">
        <v>121.19349309717047</v>
      </c>
    </row>
    <row r="8983" spans="2:3" x14ac:dyDescent="0.75">
      <c r="B8983" s="250">
        <v>8920</v>
      </c>
      <c r="C8983" s="249">
        <v>129.47471996527162</v>
      </c>
    </row>
    <row r="8984" spans="2:3" x14ac:dyDescent="0.75">
      <c r="B8984" s="250">
        <v>8921</v>
      </c>
      <c r="C8984" s="249">
        <v>114.28975643203205</v>
      </c>
    </row>
    <row r="8985" spans="2:3" x14ac:dyDescent="0.75">
      <c r="B8985" s="250">
        <v>8922</v>
      </c>
      <c r="C8985" s="249">
        <v>139.16989409884269</v>
      </c>
    </row>
    <row r="8986" spans="2:3" x14ac:dyDescent="0.75">
      <c r="B8986" s="250">
        <v>8923</v>
      </c>
      <c r="C8986" s="249">
        <v>135.76053748037432</v>
      </c>
    </row>
    <row r="8987" spans="2:3" x14ac:dyDescent="0.75">
      <c r="B8987" s="250">
        <v>8924</v>
      </c>
      <c r="C8987" s="249">
        <v>115.16008615683955</v>
      </c>
    </row>
    <row r="8988" spans="2:3" x14ac:dyDescent="0.75">
      <c r="B8988" s="250">
        <v>8925</v>
      </c>
      <c r="C8988" s="249">
        <v>132.96961372245079</v>
      </c>
    </row>
    <row r="8989" spans="2:3" x14ac:dyDescent="0.75">
      <c r="B8989" s="250">
        <v>8926</v>
      </c>
      <c r="C8989" s="249">
        <v>122.22292139164706</v>
      </c>
    </row>
    <row r="8990" spans="2:3" x14ac:dyDescent="0.75">
      <c r="B8990" s="250">
        <v>8927</v>
      </c>
      <c r="C8990" s="249">
        <v>154.40502936430369</v>
      </c>
    </row>
    <row r="8991" spans="2:3" x14ac:dyDescent="0.75">
      <c r="B8991" s="250">
        <v>8928</v>
      </c>
      <c r="C8991" s="249">
        <v>88.383297508389418</v>
      </c>
    </row>
    <row r="8992" spans="2:3" x14ac:dyDescent="0.75">
      <c r="B8992" s="250">
        <v>8929</v>
      </c>
      <c r="C8992" s="249">
        <v>148.05752346936663</v>
      </c>
    </row>
    <row r="8993" spans="2:3" x14ac:dyDescent="0.75">
      <c r="B8993" s="250">
        <v>8930</v>
      </c>
      <c r="C8993" s="249">
        <v>122.17432159187911</v>
      </c>
    </row>
    <row r="8994" spans="2:3" x14ac:dyDescent="0.75">
      <c r="B8994" s="250">
        <v>8931</v>
      </c>
      <c r="C8994" s="249">
        <v>83.440657171357884</v>
      </c>
    </row>
    <row r="8995" spans="2:3" x14ac:dyDescent="0.75">
      <c r="B8995" s="250">
        <v>8932</v>
      </c>
      <c r="C8995" s="249">
        <v>129.85996742507621</v>
      </c>
    </row>
    <row r="8996" spans="2:3" x14ac:dyDescent="0.75">
      <c r="B8996" s="250">
        <v>8933</v>
      </c>
      <c r="C8996" s="249">
        <v>101.16737368452866</v>
      </c>
    </row>
    <row r="8997" spans="2:3" x14ac:dyDescent="0.75">
      <c r="B8997" s="250">
        <v>8934</v>
      </c>
      <c r="C8997" s="249">
        <v>143.28346537114106</v>
      </c>
    </row>
    <row r="8998" spans="2:3" x14ac:dyDescent="0.75">
      <c r="B8998" s="250">
        <v>8935</v>
      </c>
      <c r="C8998" s="249">
        <v>115.59635158860243</v>
      </c>
    </row>
    <row r="8999" spans="2:3" x14ac:dyDescent="0.75">
      <c r="B8999" s="250">
        <v>8936</v>
      </c>
      <c r="C8999" s="249">
        <v>107.94758746968762</v>
      </c>
    </row>
    <row r="9000" spans="2:3" x14ac:dyDescent="0.75">
      <c r="B9000" s="250">
        <v>8937</v>
      </c>
      <c r="C9000" s="249">
        <v>141.42374175531967</v>
      </c>
    </row>
    <row r="9001" spans="2:3" x14ac:dyDescent="0.75">
      <c r="B9001" s="250">
        <v>8938</v>
      </c>
      <c r="C9001" s="249">
        <v>108.71313015628779</v>
      </c>
    </row>
    <row r="9002" spans="2:3" x14ac:dyDescent="0.75">
      <c r="B9002" s="250">
        <v>8939</v>
      </c>
      <c r="C9002" s="249">
        <v>154.09463363466929</v>
      </c>
    </row>
    <row r="9003" spans="2:3" x14ac:dyDescent="0.75">
      <c r="B9003" s="250">
        <v>8940</v>
      </c>
      <c r="C9003" s="249">
        <v>147.40983850509076</v>
      </c>
    </row>
    <row r="9004" spans="2:3" x14ac:dyDescent="0.75">
      <c r="B9004" s="250">
        <v>8941</v>
      </c>
      <c r="C9004" s="249">
        <v>60.20991878388142</v>
      </c>
    </row>
    <row r="9005" spans="2:3" x14ac:dyDescent="0.75">
      <c r="B9005" s="250">
        <v>8942</v>
      </c>
      <c r="C9005" s="249">
        <v>131.43096863023686</v>
      </c>
    </row>
    <row r="9006" spans="2:3" x14ac:dyDescent="0.75">
      <c r="B9006" s="250">
        <v>8943</v>
      </c>
      <c r="C9006" s="249">
        <v>118.84651018463546</v>
      </c>
    </row>
    <row r="9007" spans="2:3" x14ac:dyDescent="0.75">
      <c r="B9007" s="250">
        <v>8944</v>
      </c>
      <c r="C9007" s="249">
        <v>123.40489291128175</v>
      </c>
    </row>
    <row r="9008" spans="2:3" x14ac:dyDescent="0.75">
      <c r="B9008" s="250">
        <v>8945</v>
      </c>
      <c r="C9008" s="249">
        <v>92.569588122323125</v>
      </c>
    </row>
    <row r="9009" spans="2:3" x14ac:dyDescent="0.75">
      <c r="B9009" s="250">
        <v>8946</v>
      </c>
      <c r="C9009" s="249">
        <v>145.72487636279078</v>
      </c>
    </row>
    <row r="9010" spans="2:3" x14ac:dyDescent="0.75">
      <c r="B9010" s="250">
        <v>8947</v>
      </c>
      <c r="C9010" s="249">
        <v>97.675982320782126</v>
      </c>
    </row>
    <row r="9011" spans="2:3" x14ac:dyDescent="0.75">
      <c r="B9011" s="250">
        <v>8948</v>
      </c>
      <c r="C9011" s="249">
        <v>127.41746298712926</v>
      </c>
    </row>
    <row r="9012" spans="2:3" x14ac:dyDescent="0.75">
      <c r="B9012" s="250">
        <v>8949</v>
      </c>
      <c r="C9012" s="249">
        <v>116.24242430457031</v>
      </c>
    </row>
    <row r="9013" spans="2:3" x14ac:dyDescent="0.75">
      <c r="B9013" s="250">
        <v>8950</v>
      </c>
      <c r="C9013" s="249">
        <v>129.41558354431245</v>
      </c>
    </row>
    <row r="9014" spans="2:3" x14ac:dyDescent="0.75">
      <c r="B9014" s="250">
        <v>8951</v>
      </c>
      <c r="C9014" s="249">
        <v>89.799078737638055</v>
      </c>
    </row>
    <row r="9015" spans="2:3" x14ac:dyDescent="0.75">
      <c r="B9015" s="250">
        <v>8952</v>
      </c>
      <c r="C9015" s="249">
        <v>138.47743802221481</v>
      </c>
    </row>
    <row r="9016" spans="2:3" x14ac:dyDescent="0.75">
      <c r="B9016" s="250">
        <v>8953</v>
      </c>
      <c r="C9016" s="249">
        <v>130.41163284664157</v>
      </c>
    </row>
    <row r="9017" spans="2:3" x14ac:dyDescent="0.75">
      <c r="B9017" s="250">
        <v>8954</v>
      </c>
      <c r="C9017" s="249">
        <v>133.66456648981364</v>
      </c>
    </row>
    <row r="9018" spans="2:3" x14ac:dyDescent="0.75">
      <c r="B9018" s="250">
        <v>8955</v>
      </c>
      <c r="C9018" s="249">
        <v>125.8315898827407</v>
      </c>
    </row>
    <row r="9019" spans="2:3" x14ac:dyDescent="0.75">
      <c r="B9019" s="250">
        <v>8956</v>
      </c>
      <c r="C9019" s="249">
        <v>141.33035694268932</v>
      </c>
    </row>
    <row r="9020" spans="2:3" x14ac:dyDescent="0.75">
      <c r="B9020" s="250">
        <v>8957</v>
      </c>
      <c r="C9020" s="249">
        <v>96.038281931112152</v>
      </c>
    </row>
    <row r="9021" spans="2:3" x14ac:dyDescent="0.75">
      <c r="B9021" s="250">
        <v>8958</v>
      </c>
      <c r="C9021" s="249">
        <v>135.33307848532272</v>
      </c>
    </row>
    <row r="9022" spans="2:3" x14ac:dyDescent="0.75">
      <c r="B9022" s="250">
        <v>8959</v>
      </c>
      <c r="C9022" s="249">
        <v>153.07352575514076</v>
      </c>
    </row>
    <row r="9023" spans="2:3" x14ac:dyDescent="0.75">
      <c r="B9023" s="250">
        <v>8960</v>
      </c>
      <c r="C9023" s="249">
        <v>158.01204838179291</v>
      </c>
    </row>
    <row r="9024" spans="2:3" x14ac:dyDescent="0.75">
      <c r="B9024" s="250">
        <v>8961</v>
      </c>
      <c r="C9024" s="249">
        <v>76.443077347869902</v>
      </c>
    </row>
    <row r="9025" spans="2:3" x14ac:dyDescent="0.75">
      <c r="B9025" s="250">
        <v>8962</v>
      </c>
      <c r="C9025" s="249">
        <v>111.23081798473045</v>
      </c>
    </row>
    <row r="9026" spans="2:3" x14ac:dyDescent="0.75">
      <c r="B9026" s="250">
        <v>8963</v>
      </c>
      <c r="C9026" s="249">
        <v>98.186212208743328</v>
      </c>
    </row>
    <row r="9027" spans="2:3" x14ac:dyDescent="0.75">
      <c r="B9027" s="250">
        <v>8964</v>
      </c>
      <c r="C9027" s="249">
        <v>118.71162024846214</v>
      </c>
    </row>
    <row r="9028" spans="2:3" x14ac:dyDescent="0.75">
      <c r="B9028" s="250">
        <v>8965</v>
      </c>
      <c r="C9028" s="249">
        <v>126.07917318410281</v>
      </c>
    </row>
    <row r="9029" spans="2:3" x14ac:dyDescent="0.75">
      <c r="B9029" s="250">
        <v>8966</v>
      </c>
      <c r="C9029" s="249">
        <v>71.912334124368712</v>
      </c>
    </row>
    <row r="9030" spans="2:3" x14ac:dyDescent="0.75">
      <c r="B9030" s="250">
        <v>8967</v>
      </c>
      <c r="C9030" s="249">
        <v>129.72421648695791</v>
      </c>
    </row>
    <row r="9031" spans="2:3" x14ac:dyDescent="0.75">
      <c r="B9031" s="250">
        <v>8968</v>
      </c>
      <c r="C9031" s="249">
        <v>113.4861981488942</v>
      </c>
    </row>
    <row r="9032" spans="2:3" x14ac:dyDescent="0.75">
      <c r="B9032" s="250">
        <v>8969</v>
      </c>
      <c r="C9032" s="249">
        <v>99.92162928687361</v>
      </c>
    </row>
    <row r="9033" spans="2:3" x14ac:dyDescent="0.75">
      <c r="B9033" s="250">
        <v>8970</v>
      </c>
      <c r="C9033" s="249">
        <v>116.54162797168654</v>
      </c>
    </row>
    <row r="9034" spans="2:3" x14ac:dyDescent="0.75">
      <c r="B9034" s="250">
        <v>8971</v>
      </c>
      <c r="C9034" s="249">
        <v>144.45782173790349</v>
      </c>
    </row>
    <row r="9035" spans="2:3" x14ac:dyDescent="0.75">
      <c r="B9035" s="250">
        <v>8972</v>
      </c>
      <c r="C9035" s="249">
        <v>115.93826621190919</v>
      </c>
    </row>
    <row r="9036" spans="2:3" x14ac:dyDescent="0.75">
      <c r="B9036" s="250">
        <v>8973</v>
      </c>
      <c r="C9036" s="249">
        <v>112.92516889633976</v>
      </c>
    </row>
    <row r="9037" spans="2:3" x14ac:dyDescent="0.75">
      <c r="B9037" s="250">
        <v>8974</v>
      </c>
      <c r="C9037" s="249">
        <v>74.615388900731588</v>
      </c>
    </row>
    <row r="9038" spans="2:3" x14ac:dyDescent="0.75">
      <c r="B9038" s="250">
        <v>8975</v>
      </c>
      <c r="C9038" s="249">
        <v>102.59964082158717</v>
      </c>
    </row>
    <row r="9039" spans="2:3" x14ac:dyDescent="0.75">
      <c r="B9039" s="250">
        <v>8976</v>
      </c>
      <c r="C9039" s="249">
        <v>95.410026571997278</v>
      </c>
    </row>
    <row r="9040" spans="2:3" x14ac:dyDescent="0.75">
      <c r="B9040" s="250">
        <v>8977</v>
      </c>
      <c r="C9040" s="249">
        <v>155.70092932405009</v>
      </c>
    </row>
    <row r="9041" spans="2:3" x14ac:dyDescent="0.75">
      <c r="B9041" s="250">
        <v>8978</v>
      </c>
      <c r="C9041" s="249">
        <v>95.689450803665423</v>
      </c>
    </row>
    <row r="9042" spans="2:3" x14ac:dyDescent="0.75">
      <c r="B9042" s="250">
        <v>8979</v>
      </c>
      <c r="C9042" s="249">
        <v>109.82428884956946</v>
      </c>
    </row>
    <row r="9043" spans="2:3" x14ac:dyDescent="0.75">
      <c r="B9043" s="250">
        <v>8980</v>
      </c>
      <c r="C9043" s="249">
        <v>135.26115437954488</v>
      </c>
    </row>
    <row r="9044" spans="2:3" x14ac:dyDescent="0.75">
      <c r="B9044" s="250">
        <v>8981</v>
      </c>
      <c r="C9044" s="249">
        <v>115.22550455263985</v>
      </c>
    </row>
    <row r="9045" spans="2:3" x14ac:dyDescent="0.75">
      <c r="B9045" s="250">
        <v>8982</v>
      </c>
      <c r="C9045" s="249">
        <v>112.18311773336124</v>
      </c>
    </row>
    <row r="9046" spans="2:3" x14ac:dyDescent="0.75">
      <c r="B9046" s="250">
        <v>8983</v>
      </c>
      <c r="C9046" s="249">
        <v>102.96480853477379</v>
      </c>
    </row>
    <row r="9047" spans="2:3" x14ac:dyDescent="0.75">
      <c r="B9047" s="250">
        <v>8984</v>
      </c>
      <c r="C9047" s="249">
        <v>115.24651876280703</v>
      </c>
    </row>
    <row r="9048" spans="2:3" x14ac:dyDescent="0.75">
      <c r="B9048" s="250">
        <v>8985</v>
      </c>
      <c r="C9048" s="249">
        <v>115.44803436322924</v>
      </c>
    </row>
    <row r="9049" spans="2:3" x14ac:dyDescent="0.75">
      <c r="B9049" s="250">
        <v>8986</v>
      </c>
      <c r="C9049" s="249">
        <v>99.807297821141162</v>
      </c>
    </row>
    <row r="9050" spans="2:3" x14ac:dyDescent="0.75">
      <c r="B9050" s="250">
        <v>8987</v>
      </c>
      <c r="C9050" s="249">
        <v>71.922566785514846</v>
      </c>
    </row>
    <row r="9051" spans="2:3" x14ac:dyDescent="0.75">
      <c r="B9051" s="250">
        <v>8988</v>
      </c>
      <c r="C9051" s="249">
        <v>61.35512059965879</v>
      </c>
    </row>
    <row r="9052" spans="2:3" x14ac:dyDescent="0.75">
      <c r="B9052" s="250">
        <v>8989</v>
      </c>
      <c r="C9052" s="249">
        <v>155.22887784150231</v>
      </c>
    </row>
    <row r="9053" spans="2:3" x14ac:dyDescent="0.75">
      <c r="B9053" s="250">
        <v>8990</v>
      </c>
      <c r="C9053" s="249">
        <v>115.88065807578448</v>
      </c>
    </row>
    <row r="9054" spans="2:3" x14ac:dyDescent="0.75">
      <c r="B9054" s="250">
        <v>8991</v>
      </c>
      <c r="C9054" s="249">
        <v>147.12272822521359</v>
      </c>
    </row>
    <row r="9055" spans="2:3" x14ac:dyDescent="0.75">
      <c r="B9055" s="250">
        <v>8992</v>
      </c>
      <c r="C9055" s="249">
        <v>133.36805679087189</v>
      </c>
    </row>
    <row r="9056" spans="2:3" x14ac:dyDescent="0.75">
      <c r="B9056" s="250">
        <v>8993</v>
      </c>
      <c r="C9056" s="249">
        <v>117.99567867390823</v>
      </c>
    </row>
    <row r="9057" spans="2:3" x14ac:dyDescent="0.75">
      <c r="B9057" s="250">
        <v>8994</v>
      </c>
      <c r="C9057" s="249">
        <v>133.67559158257694</v>
      </c>
    </row>
    <row r="9058" spans="2:3" x14ac:dyDescent="0.75">
      <c r="B9058" s="250">
        <v>8995</v>
      </c>
      <c r="C9058" s="249">
        <v>110.53569345149062</v>
      </c>
    </row>
    <row r="9059" spans="2:3" x14ac:dyDescent="0.75">
      <c r="B9059" s="250">
        <v>8996</v>
      </c>
      <c r="C9059" s="249">
        <v>122.25698731303753</v>
      </c>
    </row>
    <row r="9060" spans="2:3" x14ac:dyDescent="0.75">
      <c r="B9060" s="250">
        <v>8997</v>
      </c>
      <c r="C9060" s="249">
        <v>151.89665351711085</v>
      </c>
    </row>
    <row r="9061" spans="2:3" x14ac:dyDescent="0.75">
      <c r="B9061" s="250">
        <v>8998</v>
      </c>
      <c r="C9061" s="249">
        <v>131.26768094585239</v>
      </c>
    </row>
    <row r="9062" spans="2:3" x14ac:dyDescent="0.75">
      <c r="B9062" s="250">
        <v>8999</v>
      </c>
      <c r="C9062" s="249">
        <v>70.725880908152476</v>
      </c>
    </row>
    <row r="9063" spans="2:3" x14ac:dyDescent="0.75">
      <c r="B9063" s="250">
        <v>9000</v>
      </c>
      <c r="C9063" s="249">
        <v>138.80049448972912</v>
      </c>
    </row>
    <row r="9064" spans="2:3" x14ac:dyDescent="0.75">
      <c r="B9064" s="250">
        <v>9001</v>
      </c>
      <c r="C9064" s="249">
        <v>99.197086599716926</v>
      </c>
    </row>
    <row r="9065" spans="2:3" x14ac:dyDescent="0.75">
      <c r="B9065" s="250">
        <v>9002</v>
      </c>
      <c r="C9065" s="249">
        <v>81.921011873212507</v>
      </c>
    </row>
    <row r="9066" spans="2:3" x14ac:dyDescent="0.75">
      <c r="B9066" s="250">
        <v>9003</v>
      </c>
      <c r="C9066" s="249">
        <v>144.61877189633603</v>
      </c>
    </row>
    <row r="9067" spans="2:3" x14ac:dyDescent="0.75">
      <c r="B9067" s="250">
        <v>9004</v>
      </c>
      <c r="C9067" s="249">
        <v>99.082458612617359</v>
      </c>
    </row>
    <row r="9068" spans="2:3" x14ac:dyDescent="0.75">
      <c r="B9068" s="250">
        <v>9005</v>
      </c>
      <c r="C9068" s="249">
        <v>116.86792786155907</v>
      </c>
    </row>
    <row r="9069" spans="2:3" x14ac:dyDescent="0.75">
      <c r="B9069" s="250">
        <v>9006</v>
      </c>
      <c r="C9069" s="249">
        <v>121.49718326398067</v>
      </c>
    </row>
    <row r="9070" spans="2:3" x14ac:dyDescent="0.75">
      <c r="B9070" s="250">
        <v>9007</v>
      </c>
      <c r="C9070" s="249">
        <v>104.20331820836529</v>
      </c>
    </row>
    <row r="9071" spans="2:3" x14ac:dyDescent="0.75">
      <c r="B9071" s="250">
        <v>9008</v>
      </c>
      <c r="C9071" s="249">
        <v>129.12610711087356</v>
      </c>
    </row>
    <row r="9072" spans="2:3" x14ac:dyDescent="0.75">
      <c r="B9072" s="250">
        <v>9009</v>
      </c>
      <c r="C9072" s="249">
        <v>152.69200019236055</v>
      </c>
    </row>
    <row r="9073" spans="2:3" x14ac:dyDescent="0.75">
      <c r="B9073" s="250">
        <v>9010</v>
      </c>
      <c r="C9073" s="249">
        <v>84.001013594561513</v>
      </c>
    </row>
    <row r="9074" spans="2:3" x14ac:dyDescent="0.75">
      <c r="B9074" s="250">
        <v>9011</v>
      </c>
      <c r="C9074" s="249">
        <v>79.919184380650023</v>
      </c>
    </row>
    <row r="9075" spans="2:3" x14ac:dyDescent="0.75">
      <c r="B9075" s="250">
        <v>9012</v>
      </c>
      <c r="C9075" s="249">
        <v>126.34426498765355</v>
      </c>
    </row>
    <row r="9076" spans="2:3" x14ac:dyDescent="0.75">
      <c r="B9076" s="250">
        <v>9013</v>
      </c>
      <c r="C9076" s="249">
        <v>98.655863011162069</v>
      </c>
    </row>
    <row r="9077" spans="2:3" x14ac:dyDescent="0.75">
      <c r="B9077" s="250">
        <v>9014</v>
      </c>
      <c r="C9077" s="249">
        <v>106.61384635369097</v>
      </c>
    </row>
    <row r="9078" spans="2:3" x14ac:dyDescent="0.75">
      <c r="B9078" s="250">
        <v>9015</v>
      </c>
      <c r="C9078" s="249">
        <v>145.22302530612436</v>
      </c>
    </row>
    <row r="9079" spans="2:3" x14ac:dyDescent="0.75">
      <c r="B9079" s="250">
        <v>9016</v>
      </c>
      <c r="C9079" s="249">
        <v>117.73655018667533</v>
      </c>
    </row>
    <row r="9080" spans="2:3" x14ac:dyDescent="0.75">
      <c r="B9080" s="250">
        <v>9017</v>
      </c>
      <c r="C9080" s="249">
        <v>106.75855406294605</v>
      </c>
    </row>
    <row r="9081" spans="2:3" x14ac:dyDescent="0.75">
      <c r="B9081" s="250">
        <v>9018</v>
      </c>
      <c r="C9081" s="249">
        <v>92.88256009799133</v>
      </c>
    </row>
    <row r="9082" spans="2:3" x14ac:dyDescent="0.75">
      <c r="B9082" s="250">
        <v>9019</v>
      </c>
      <c r="C9082" s="249">
        <v>136.79479210157589</v>
      </c>
    </row>
    <row r="9083" spans="2:3" x14ac:dyDescent="0.75">
      <c r="B9083" s="250">
        <v>9020</v>
      </c>
      <c r="C9083" s="249">
        <v>153.35465513045807</v>
      </c>
    </row>
    <row r="9084" spans="2:3" x14ac:dyDescent="0.75">
      <c r="B9084" s="250">
        <v>9021</v>
      </c>
      <c r="C9084" s="249">
        <v>127.03322208675557</v>
      </c>
    </row>
    <row r="9085" spans="2:3" x14ac:dyDescent="0.75">
      <c r="B9085" s="250">
        <v>9022</v>
      </c>
      <c r="C9085" s="249">
        <v>165.05181131467236</v>
      </c>
    </row>
    <row r="9086" spans="2:3" x14ac:dyDescent="0.75">
      <c r="B9086" s="250">
        <v>9023</v>
      </c>
      <c r="C9086" s="249">
        <v>119.13287225129717</v>
      </c>
    </row>
    <row r="9087" spans="2:3" x14ac:dyDescent="0.75">
      <c r="B9087" s="250">
        <v>9024</v>
      </c>
      <c r="C9087" s="249">
        <v>109.14209242753959</v>
      </c>
    </row>
    <row r="9088" spans="2:3" x14ac:dyDescent="0.75">
      <c r="B9088" s="250">
        <v>9025</v>
      </c>
      <c r="C9088" s="249">
        <v>118.56005248644375</v>
      </c>
    </row>
    <row r="9089" spans="2:3" x14ac:dyDescent="0.75">
      <c r="B9089" s="250">
        <v>9026</v>
      </c>
      <c r="C9089" s="249">
        <v>124.70657091163271</v>
      </c>
    </row>
    <row r="9090" spans="2:3" x14ac:dyDescent="0.75">
      <c r="B9090" s="250">
        <v>9027</v>
      </c>
      <c r="C9090" s="249">
        <v>145.41715196178785</v>
      </c>
    </row>
    <row r="9091" spans="2:3" x14ac:dyDescent="0.75">
      <c r="B9091" s="250">
        <v>9028</v>
      </c>
      <c r="C9091" s="249">
        <v>136.0720573829625</v>
      </c>
    </row>
    <row r="9092" spans="2:3" x14ac:dyDescent="0.75">
      <c r="B9092" s="250">
        <v>9029</v>
      </c>
      <c r="C9092" s="249">
        <v>84.527654377438623</v>
      </c>
    </row>
    <row r="9093" spans="2:3" x14ac:dyDescent="0.75">
      <c r="B9093" s="250">
        <v>9030</v>
      </c>
      <c r="C9093" s="249">
        <v>125.76375683619059</v>
      </c>
    </row>
    <row r="9094" spans="2:3" x14ac:dyDescent="0.75">
      <c r="B9094" s="250">
        <v>9031</v>
      </c>
      <c r="C9094" s="249">
        <v>96.871416651628522</v>
      </c>
    </row>
    <row r="9095" spans="2:3" x14ac:dyDescent="0.75">
      <c r="B9095" s="250">
        <v>9032</v>
      </c>
      <c r="C9095" s="249">
        <v>113.11311742282129</v>
      </c>
    </row>
    <row r="9096" spans="2:3" x14ac:dyDescent="0.75">
      <c r="B9096" s="250">
        <v>9033</v>
      </c>
      <c r="C9096" s="249">
        <v>125.55558421728519</v>
      </c>
    </row>
    <row r="9097" spans="2:3" x14ac:dyDescent="0.75">
      <c r="B9097" s="250">
        <v>9034</v>
      </c>
      <c r="C9097" s="249">
        <v>125.81909000777722</v>
      </c>
    </row>
    <row r="9098" spans="2:3" x14ac:dyDescent="0.75">
      <c r="B9098" s="250">
        <v>9035</v>
      </c>
      <c r="C9098" s="249">
        <v>132.48290368369368</v>
      </c>
    </row>
    <row r="9099" spans="2:3" x14ac:dyDescent="0.75">
      <c r="B9099" s="250">
        <v>9036</v>
      </c>
      <c r="C9099" s="249">
        <v>91.857094595351967</v>
      </c>
    </row>
    <row r="9100" spans="2:3" x14ac:dyDescent="0.75">
      <c r="B9100" s="250">
        <v>9037</v>
      </c>
      <c r="C9100" s="249">
        <v>136.80875238123807</v>
      </c>
    </row>
    <row r="9101" spans="2:3" x14ac:dyDescent="0.75">
      <c r="B9101" s="250">
        <v>9038</v>
      </c>
      <c r="C9101" s="249">
        <v>144.83762175821428</v>
      </c>
    </row>
    <row r="9102" spans="2:3" x14ac:dyDescent="0.75">
      <c r="B9102" s="250">
        <v>9039</v>
      </c>
      <c r="C9102" s="249">
        <v>98.120870693649735</v>
      </c>
    </row>
    <row r="9103" spans="2:3" x14ac:dyDescent="0.75">
      <c r="B9103" s="250">
        <v>9040</v>
      </c>
      <c r="C9103" s="249">
        <v>102.38636948491728</v>
      </c>
    </row>
    <row r="9104" spans="2:3" x14ac:dyDescent="0.75">
      <c r="B9104" s="250">
        <v>9041</v>
      </c>
      <c r="C9104" s="249">
        <v>138.58705343751163</v>
      </c>
    </row>
    <row r="9105" spans="2:3" x14ac:dyDescent="0.75">
      <c r="B9105" s="250">
        <v>9042</v>
      </c>
      <c r="C9105" s="249">
        <v>132.54508739629998</v>
      </c>
    </row>
    <row r="9106" spans="2:3" x14ac:dyDescent="0.75">
      <c r="B9106" s="250">
        <v>9043</v>
      </c>
      <c r="C9106" s="249">
        <v>134.26873284396873</v>
      </c>
    </row>
    <row r="9107" spans="2:3" x14ac:dyDescent="0.75">
      <c r="B9107" s="250">
        <v>9044</v>
      </c>
      <c r="C9107" s="249">
        <v>149.21154166466121</v>
      </c>
    </row>
    <row r="9108" spans="2:3" x14ac:dyDescent="0.75">
      <c r="B9108" s="250">
        <v>9045</v>
      </c>
      <c r="C9108" s="249">
        <v>152.28733635126605</v>
      </c>
    </row>
    <row r="9109" spans="2:3" x14ac:dyDescent="0.75">
      <c r="B9109" s="250">
        <v>9046</v>
      </c>
      <c r="C9109" s="249">
        <v>140.34277307165794</v>
      </c>
    </row>
    <row r="9110" spans="2:3" x14ac:dyDescent="0.75">
      <c r="B9110" s="250">
        <v>9047</v>
      </c>
      <c r="C9110" s="249">
        <v>133.44682614477179</v>
      </c>
    </row>
    <row r="9111" spans="2:3" x14ac:dyDescent="0.75">
      <c r="B9111" s="250">
        <v>9048</v>
      </c>
      <c r="C9111" s="249">
        <v>106.48319785462726</v>
      </c>
    </row>
    <row r="9112" spans="2:3" x14ac:dyDescent="0.75">
      <c r="B9112" s="250">
        <v>9049</v>
      </c>
      <c r="C9112" s="249">
        <v>132.19643341851969</v>
      </c>
    </row>
    <row r="9113" spans="2:3" x14ac:dyDescent="0.75">
      <c r="B9113" s="250">
        <v>9050</v>
      </c>
      <c r="C9113" s="249">
        <v>122.45477773433822</v>
      </c>
    </row>
    <row r="9114" spans="2:3" x14ac:dyDescent="0.75">
      <c r="B9114" s="250">
        <v>9051</v>
      </c>
      <c r="C9114" s="249">
        <v>152.08287444822759</v>
      </c>
    </row>
    <row r="9115" spans="2:3" x14ac:dyDescent="0.75">
      <c r="B9115" s="250">
        <v>9052</v>
      </c>
      <c r="C9115" s="249">
        <v>118.47021722455139</v>
      </c>
    </row>
    <row r="9116" spans="2:3" x14ac:dyDescent="0.75">
      <c r="B9116" s="250">
        <v>9053</v>
      </c>
      <c r="C9116" s="249">
        <v>134.84832027489676</v>
      </c>
    </row>
    <row r="9117" spans="2:3" x14ac:dyDescent="0.75">
      <c r="B9117" s="250">
        <v>9054</v>
      </c>
      <c r="C9117" s="249">
        <v>80.049792617140824</v>
      </c>
    </row>
    <row r="9118" spans="2:3" x14ac:dyDescent="0.75">
      <c r="B9118" s="250">
        <v>9055</v>
      </c>
      <c r="C9118" s="249">
        <v>132.40909303940165</v>
      </c>
    </row>
    <row r="9119" spans="2:3" x14ac:dyDescent="0.75">
      <c r="B9119" s="250">
        <v>9056</v>
      </c>
      <c r="C9119" s="249">
        <v>168.46818464234295</v>
      </c>
    </row>
    <row r="9120" spans="2:3" x14ac:dyDescent="0.75">
      <c r="B9120" s="250">
        <v>9057</v>
      </c>
      <c r="C9120" s="249">
        <v>156.03729537840346</v>
      </c>
    </row>
    <row r="9121" spans="2:3" x14ac:dyDescent="0.75">
      <c r="B9121" s="250">
        <v>9058</v>
      </c>
      <c r="C9121" s="249">
        <v>124.09993758222568</v>
      </c>
    </row>
    <row r="9122" spans="2:3" x14ac:dyDescent="0.75">
      <c r="B9122" s="250">
        <v>9059</v>
      </c>
      <c r="C9122" s="249">
        <v>133.67537065646925</v>
      </c>
    </row>
    <row r="9123" spans="2:3" x14ac:dyDescent="0.75">
      <c r="B9123" s="250">
        <v>9060</v>
      </c>
      <c r="C9123" s="249">
        <v>155.32308648643499</v>
      </c>
    </row>
    <row r="9124" spans="2:3" x14ac:dyDescent="0.75">
      <c r="B9124" s="250">
        <v>9061</v>
      </c>
      <c r="C9124" s="249">
        <v>138.81724236443014</v>
      </c>
    </row>
    <row r="9125" spans="2:3" x14ac:dyDescent="0.75">
      <c r="B9125" s="250">
        <v>9062</v>
      </c>
      <c r="C9125" s="249">
        <v>158.8971960132356</v>
      </c>
    </row>
    <row r="9126" spans="2:3" x14ac:dyDescent="0.75">
      <c r="B9126" s="250">
        <v>9063</v>
      </c>
      <c r="C9126" s="249">
        <v>96.726956626866638</v>
      </c>
    </row>
    <row r="9127" spans="2:3" x14ac:dyDescent="0.75">
      <c r="B9127" s="250">
        <v>9064</v>
      </c>
      <c r="C9127" s="249">
        <v>97.277923318150329</v>
      </c>
    </row>
    <row r="9128" spans="2:3" x14ac:dyDescent="0.75">
      <c r="B9128" s="250">
        <v>9065</v>
      </c>
      <c r="C9128" s="249">
        <v>70.222239706048583</v>
      </c>
    </row>
    <row r="9129" spans="2:3" x14ac:dyDescent="0.75">
      <c r="B9129" s="250">
        <v>9066</v>
      </c>
      <c r="C9129" s="249">
        <v>133.760018426795</v>
      </c>
    </row>
    <row r="9130" spans="2:3" x14ac:dyDescent="0.75">
      <c r="B9130" s="250">
        <v>9067</v>
      </c>
      <c r="C9130" s="249">
        <v>128.60344759053172</v>
      </c>
    </row>
    <row r="9131" spans="2:3" x14ac:dyDescent="0.75">
      <c r="B9131" s="250">
        <v>9068</v>
      </c>
      <c r="C9131" s="249">
        <v>95.908509979586668</v>
      </c>
    </row>
    <row r="9132" spans="2:3" x14ac:dyDescent="0.75">
      <c r="B9132" s="250">
        <v>9069</v>
      </c>
      <c r="C9132" s="249">
        <v>118.37066159177274</v>
      </c>
    </row>
    <row r="9133" spans="2:3" x14ac:dyDescent="0.75">
      <c r="B9133" s="250">
        <v>9070</v>
      </c>
      <c r="C9133" s="249">
        <v>133.6455945592221</v>
      </c>
    </row>
    <row r="9134" spans="2:3" x14ac:dyDescent="0.75">
      <c r="B9134" s="250">
        <v>9071</v>
      </c>
      <c r="C9134" s="249">
        <v>138.50520239598339</v>
      </c>
    </row>
    <row r="9135" spans="2:3" x14ac:dyDescent="0.75">
      <c r="B9135" s="250">
        <v>9072</v>
      </c>
      <c r="C9135" s="249">
        <v>128.93935608347633</v>
      </c>
    </row>
    <row r="9136" spans="2:3" x14ac:dyDescent="0.75">
      <c r="B9136" s="250">
        <v>9073</v>
      </c>
      <c r="C9136" s="249">
        <v>94.866521169667223</v>
      </c>
    </row>
    <row r="9137" spans="2:3" x14ac:dyDescent="0.75">
      <c r="B9137" s="250">
        <v>9074</v>
      </c>
      <c r="C9137" s="249">
        <v>133.63320777547375</v>
      </c>
    </row>
    <row r="9138" spans="2:3" x14ac:dyDescent="0.75">
      <c r="B9138" s="250">
        <v>9075</v>
      </c>
      <c r="C9138" s="249">
        <v>163.17970503530245</v>
      </c>
    </row>
    <row r="9139" spans="2:3" x14ac:dyDescent="0.75">
      <c r="B9139" s="250">
        <v>9076</v>
      </c>
      <c r="C9139" s="249">
        <v>114.20682443529704</v>
      </c>
    </row>
    <row r="9140" spans="2:3" x14ac:dyDescent="0.75">
      <c r="B9140" s="250">
        <v>9077</v>
      </c>
      <c r="C9140" s="249">
        <v>138.16747482481256</v>
      </c>
    </row>
    <row r="9141" spans="2:3" x14ac:dyDescent="0.75">
      <c r="B9141" s="250">
        <v>9078</v>
      </c>
      <c r="C9141" s="249">
        <v>144.56707852381473</v>
      </c>
    </row>
    <row r="9142" spans="2:3" x14ac:dyDescent="0.75">
      <c r="B9142" s="250">
        <v>9079</v>
      </c>
      <c r="C9142" s="249">
        <v>103.47996715549391</v>
      </c>
    </row>
    <row r="9143" spans="2:3" x14ac:dyDescent="0.75">
      <c r="B9143" s="250">
        <v>9080</v>
      </c>
      <c r="C9143" s="249">
        <v>91.073460164620641</v>
      </c>
    </row>
    <row r="9144" spans="2:3" x14ac:dyDescent="0.75">
      <c r="B9144" s="250">
        <v>9081</v>
      </c>
      <c r="C9144" s="249">
        <v>162.66914329319471</v>
      </c>
    </row>
    <row r="9145" spans="2:3" x14ac:dyDescent="0.75">
      <c r="B9145" s="250">
        <v>9082</v>
      </c>
      <c r="C9145" s="249">
        <v>128.00773256174162</v>
      </c>
    </row>
    <row r="9146" spans="2:3" x14ac:dyDescent="0.75">
      <c r="B9146" s="250">
        <v>9083</v>
      </c>
      <c r="C9146" s="249">
        <v>115.19217137540947</v>
      </c>
    </row>
    <row r="9147" spans="2:3" x14ac:dyDescent="0.75">
      <c r="B9147" s="250">
        <v>9084</v>
      </c>
      <c r="C9147" s="249">
        <v>90.748308388693175</v>
      </c>
    </row>
    <row r="9148" spans="2:3" x14ac:dyDescent="0.75">
      <c r="B9148" s="250">
        <v>9085</v>
      </c>
      <c r="C9148" s="249">
        <v>122.06360027637618</v>
      </c>
    </row>
    <row r="9149" spans="2:3" x14ac:dyDescent="0.75">
      <c r="B9149" s="250">
        <v>9086</v>
      </c>
      <c r="C9149" s="249">
        <v>124.10046275594178</v>
      </c>
    </row>
    <row r="9150" spans="2:3" x14ac:dyDescent="0.75">
      <c r="B9150" s="250">
        <v>9087</v>
      </c>
      <c r="C9150" s="249">
        <v>165.10155802581289</v>
      </c>
    </row>
    <row r="9151" spans="2:3" x14ac:dyDescent="0.75">
      <c r="B9151" s="250">
        <v>9088</v>
      </c>
      <c r="C9151" s="249">
        <v>157.52927971794111</v>
      </c>
    </row>
    <row r="9152" spans="2:3" x14ac:dyDescent="0.75">
      <c r="B9152" s="250">
        <v>9089</v>
      </c>
      <c r="C9152" s="249">
        <v>76.942168888907275</v>
      </c>
    </row>
    <row r="9153" spans="2:3" x14ac:dyDescent="0.75">
      <c r="B9153" s="250">
        <v>9090</v>
      </c>
      <c r="C9153" s="249">
        <v>160.83988655533727</v>
      </c>
    </row>
    <row r="9154" spans="2:3" x14ac:dyDescent="0.75">
      <c r="B9154" s="250">
        <v>9091</v>
      </c>
      <c r="C9154" s="249">
        <v>143.81257404730243</v>
      </c>
    </row>
    <row r="9155" spans="2:3" x14ac:dyDescent="0.75">
      <c r="B9155" s="250">
        <v>9092</v>
      </c>
      <c r="C9155" s="249">
        <v>77.425847762769763</v>
      </c>
    </row>
    <row r="9156" spans="2:3" x14ac:dyDescent="0.75">
      <c r="B9156" s="250">
        <v>9093</v>
      </c>
      <c r="C9156" s="249">
        <v>162.67411815354495</v>
      </c>
    </row>
    <row r="9157" spans="2:3" x14ac:dyDescent="0.75">
      <c r="B9157" s="250">
        <v>9094</v>
      </c>
      <c r="C9157" s="249">
        <v>85.32784041673564</v>
      </c>
    </row>
    <row r="9158" spans="2:3" x14ac:dyDescent="0.75">
      <c r="B9158" s="250">
        <v>9095</v>
      </c>
      <c r="C9158" s="249">
        <v>103.47277057563144</v>
      </c>
    </row>
    <row r="9159" spans="2:3" x14ac:dyDescent="0.75">
      <c r="B9159" s="250">
        <v>9096</v>
      </c>
      <c r="C9159" s="249">
        <v>144.5657999681647</v>
      </c>
    </row>
    <row r="9160" spans="2:3" x14ac:dyDescent="0.75">
      <c r="B9160" s="250">
        <v>9097</v>
      </c>
      <c r="C9160" s="249">
        <v>145.48393944338244</v>
      </c>
    </row>
    <row r="9161" spans="2:3" x14ac:dyDescent="0.75">
      <c r="B9161" s="250">
        <v>9098</v>
      </c>
      <c r="C9161" s="249">
        <v>89.947258497066755</v>
      </c>
    </row>
    <row r="9162" spans="2:3" x14ac:dyDescent="0.75">
      <c r="B9162" s="250">
        <v>9099</v>
      </c>
      <c r="C9162" s="249">
        <v>92.111712324069714</v>
      </c>
    </row>
    <row r="9163" spans="2:3" x14ac:dyDescent="0.75">
      <c r="B9163" s="250">
        <v>9100</v>
      </c>
      <c r="C9163" s="249">
        <v>105.34721158499289</v>
      </c>
    </row>
    <row r="9164" spans="2:3" x14ac:dyDescent="0.75">
      <c r="B9164" s="250">
        <v>9101</v>
      </c>
      <c r="C9164" s="249">
        <v>106.47368799455143</v>
      </c>
    </row>
    <row r="9165" spans="2:3" x14ac:dyDescent="0.75">
      <c r="B9165" s="250">
        <v>9102</v>
      </c>
      <c r="C9165" s="249">
        <v>143.41352815978215</v>
      </c>
    </row>
    <row r="9166" spans="2:3" x14ac:dyDescent="0.75">
      <c r="B9166" s="250">
        <v>9103</v>
      </c>
      <c r="C9166" s="249">
        <v>101.32309263624032</v>
      </c>
    </row>
    <row r="9167" spans="2:3" x14ac:dyDescent="0.75">
      <c r="B9167" s="250">
        <v>9104</v>
      </c>
      <c r="C9167" s="249">
        <v>145.64915733758713</v>
      </c>
    </row>
    <row r="9168" spans="2:3" x14ac:dyDescent="0.75">
      <c r="B9168" s="250">
        <v>9105</v>
      </c>
      <c r="C9168" s="249">
        <v>147.59662205043432</v>
      </c>
    </row>
    <row r="9169" spans="2:3" x14ac:dyDescent="0.75">
      <c r="B9169" s="250">
        <v>9106</v>
      </c>
      <c r="C9169" s="249">
        <v>101.38232815652536</v>
      </c>
    </row>
    <row r="9170" spans="2:3" x14ac:dyDescent="0.75">
      <c r="B9170" s="250">
        <v>9107</v>
      </c>
      <c r="C9170" s="249">
        <v>97.433875546419046</v>
      </c>
    </row>
    <row r="9171" spans="2:3" x14ac:dyDescent="0.75">
      <c r="B9171" s="250">
        <v>9108</v>
      </c>
      <c r="C9171" s="249">
        <v>125.06907866828301</v>
      </c>
    </row>
    <row r="9172" spans="2:3" x14ac:dyDescent="0.75">
      <c r="B9172" s="250">
        <v>9109</v>
      </c>
      <c r="C9172" s="249">
        <v>80.27464772060975</v>
      </c>
    </row>
    <row r="9173" spans="2:3" x14ac:dyDescent="0.75">
      <c r="B9173" s="250">
        <v>9110</v>
      </c>
      <c r="C9173" s="249">
        <v>91.50331977741061</v>
      </c>
    </row>
    <row r="9174" spans="2:3" x14ac:dyDescent="0.75">
      <c r="B9174" s="250">
        <v>9111</v>
      </c>
      <c r="C9174" s="249">
        <v>113.88912087928918</v>
      </c>
    </row>
    <row r="9175" spans="2:3" x14ac:dyDescent="0.75">
      <c r="B9175" s="250">
        <v>9112</v>
      </c>
      <c r="C9175" s="249">
        <v>120.6514750986139</v>
      </c>
    </row>
    <row r="9176" spans="2:3" x14ac:dyDescent="0.75">
      <c r="B9176" s="250">
        <v>9113</v>
      </c>
      <c r="C9176" s="249">
        <v>156.72316719566271</v>
      </c>
    </row>
    <row r="9177" spans="2:3" x14ac:dyDescent="0.75">
      <c r="B9177" s="250">
        <v>9114</v>
      </c>
      <c r="C9177" s="249">
        <v>153.87030812141171</v>
      </c>
    </row>
    <row r="9178" spans="2:3" x14ac:dyDescent="0.75">
      <c r="B9178" s="250">
        <v>9115</v>
      </c>
      <c r="C9178" s="249">
        <v>151.82172839184358</v>
      </c>
    </row>
    <row r="9179" spans="2:3" x14ac:dyDescent="0.75">
      <c r="B9179" s="250">
        <v>9116</v>
      </c>
      <c r="C9179" s="249">
        <v>153.36792448171653</v>
      </c>
    </row>
    <row r="9180" spans="2:3" x14ac:dyDescent="0.75">
      <c r="B9180" s="250">
        <v>9117</v>
      </c>
      <c r="C9180" s="249">
        <v>114.44683273433246</v>
      </c>
    </row>
    <row r="9181" spans="2:3" x14ac:dyDescent="0.75">
      <c r="B9181" s="250">
        <v>9118</v>
      </c>
      <c r="C9181" s="249">
        <v>167.45657406767521</v>
      </c>
    </row>
    <row r="9182" spans="2:3" x14ac:dyDescent="0.75">
      <c r="B9182" s="250">
        <v>9119</v>
      </c>
      <c r="C9182" s="249">
        <v>106.82244455175542</v>
      </c>
    </row>
    <row r="9183" spans="2:3" x14ac:dyDescent="0.75">
      <c r="B9183" s="250">
        <v>9120</v>
      </c>
      <c r="C9183" s="249">
        <v>142.78193525363972</v>
      </c>
    </row>
    <row r="9184" spans="2:3" x14ac:dyDescent="0.75">
      <c r="B9184" s="250">
        <v>9121</v>
      </c>
      <c r="C9184" s="249">
        <v>106.10831429231621</v>
      </c>
    </row>
    <row r="9185" spans="2:3" x14ac:dyDescent="0.75">
      <c r="B9185" s="250">
        <v>9122</v>
      </c>
      <c r="C9185" s="249">
        <v>130.54153167789786</v>
      </c>
    </row>
    <row r="9186" spans="2:3" x14ac:dyDescent="0.75">
      <c r="B9186" s="250">
        <v>9123</v>
      </c>
      <c r="C9186" s="249">
        <v>122.43139139556322</v>
      </c>
    </row>
    <row r="9187" spans="2:3" x14ac:dyDescent="0.75">
      <c r="B9187" s="250">
        <v>9124</v>
      </c>
      <c r="C9187" s="249">
        <v>112.86626791513343</v>
      </c>
    </row>
    <row r="9188" spans="2:3" x14ac:dyDescent="0.75">
      <c r="B9188" s="250">
        <v>9125</v>
      </c>
      <c r="C9188" s="249">
        <v>136.93795385235069</v>
      </c>
    </row>
    <row r="9189" spans="2:3" x14ac:dyDescent="0.75">
      <c r="B9189" s="250">
        <v>9126</v>
      </c>
      <c r="C9189" s="249">
        <v>79.702172904026412</v>
      </c>
    </row>
    <row r="9190" spans="2:3" x14ac:dyDescent="0.75">
      <c r="B9190" s="250">
        <v>9127</v>
      </c>
      <c r="C9190" s="249">
        <v>135.50215836204467</v>
      </c>
    </row>
    <row r="9191" spans="2:3" x14ac:dyDescent="0.75">
      <c r="B9191" s="250">
        <v>9128</v>
      </c>
      <c r="C9191" s="249">
        <v>187.21857950082031</v>
      </c>
    </row>
    <row r="9192" spans="2:3" x14ac:dyDescent="0.75">
      <c r="B9192" s="250">
        <v>9129</v>
      </c>
      <c r="C9192" s="249">
        <v>93.703673821489616</v>
      </c>
    </row>
    <row r="9193" spans="2:3" x14ac:dyDescent="0.75">
      <c r="B9193" s="250">
        <v>9130</v>
      </c>
      <c r="C9193" s="249">
        <v>117.03096699261141</v>
      </c>
    </row>
    <row r="9194" spans="2:3" x14ac:dyDescent="0.75">
      <c r="B9194" s="250">
        <v>9131</v>
      </c>
      <c r="C9194" s="249">
        <v>105.5365598718837</v>
      </c>
    </row>
    <row r="9195" spans="2:3" x14ac:dyDescent="0.75">
      <c r="B9195" s="250">
        <v>9132</v>
      </c>
      <c r="C9195" s="249">
        <v>154.88406323782129</v>
      </c>
    </row>
    <row r="9196" spans="2:3" x14ac:dyDescent="0.75">
      <c r="B9196" s="250">
        <v>9133</v>
      </c>
      <c r="C9196" s="249">
        <v>134.37105548911401</v>
      </c>
    </row>
    <row r="9197" spans="2:3" x14ac:dyDescent="0.75">
      <c r="B9197" s="250">
        <v>9134</v>
      </c>
      <c r="C9197" s="249">
        <v>173.92699917446765</v>
      </c>
    </row>
    <row r="9198" spans="2:3" x14ac:dyDescent="0.75">
      <c r="B9198" s="250">
        <v>9135</v>
      </c>
      <c r="C9198" s="249">
        <v>105.27863283819306</v>
      </c>
    </row>
    <row r="9199" spans="2:3" x14ac:dyDescent="0.75">
      <c r="B9199" s="250">
        <v>9136</v>
      </c>
      <c r="C9199" s="249">
        <v>151.95169601078965</v>
      </c>
    </row>
    <row r="9200" spans="2:3" x14ac:dyDescent="0.75">
      <c r="B9200" s="250">
        <v>9137</v>
      </c>
      <c r="C9200" s="249">
        <v>131.11029425227576</v>
      </c>
    </row>
    <row r="9201" spans="2:3" x14ac:dyDescent="0.75">
      <c r="B9201" s="250">
        <v>9138</v>
      </c>
      <c r="C9201" s="249">
        <v>127.06298362170867</v>
      </c>
    </row>
    <row r="9202" spans="2:3" x14ac:dyDescent="0.75">
      <c r="B9202" s="250">
        <v>9139</v>
      </c>
      <c r="C9202" s="249">
        <v>90.727401096036942</v>
      </c>
    </row>
    <row r="9203" spans="2:3" x14ac:dyDescent="0.75">
      <c r="B9203" s="250">
        <v>9140</v>
      </c>
      <c r="C9203" s="249">
        <v>53.373614566000626</v>
      </c>
    </row>
    <row r="9204" spans="2:3" x14ac:dyDescent="0.75">
      <c r="B9204" s="250">
        <v>9141</v>
      </c>
      <c r="C9204" s="249">
        <v>131.80998983725053</v>
      </c>
    </row>
    <row r="9205" spans="2:3" x14ac:dyDescent="0.75">
      <c r="B9205" s="250">
        <v>9142</v>
      </c>
      <c r="C9205" s="249">
        <v>107.60976692558062</v>
      </c>
    </row>
    <row r="9206" spans="2:3" x14ac:dyDescent="0.75">
      <c r="B9206" s="250">
        <v>9143</v>
      </c>
      <c r="C9206" s="249">
        <v>182.4469943783912</v>
      </c>
    </row>
    <row r="9207" spans="2:3" x14ac:dyDescent="0.75">
      <c r="B9207" s="250">
        <v>9144</v>
      </c>
      <c r="C9207" s="249">
        <v>110.60806678120581</v>
      </c>
    </row>
    <row r="9208" spans="2:3" x14ac:dyDescent="0.75">
      <c r="B9208" s="250">
        <v>9145</v>
      </c>
      <c r="C9208" s="249">
        <v>113.88485380312665</v>
      </c>
    </row>
    <row r="9209" spans="2:3" x14ac:dyDescent="0.75">
      <c r="B9209" s="250">
        <v>9146</v>
      </c>
      <c r="C9209" s="249">
        <v>95.849777291596936</v>
      </c>
    </row>
    <row r="9210" spans="2:3" x14ac:dyDescent="0.75">
      <c r="B9210" s="250">
        <v>9147</v>
      </c>
      <c r="C9210" s="249">
        <v>113.69463761041136</v>
      </c>
    </row>
    <row r="9211" spans="2:3" x14ac:dyDescent="0.75">
      <c r="B9211" s="250">
        <v>9148</v>
      </c>
      <c r="C9211" s="249">
        <v>97.614411206426297</v>
      </c>
    </row>
    <row r="9212" spans="2:3" x14ac:dyDescent="0.75">
      <c r="B9212" s="250">
        <v>9149</v>
      </c>
      <c r="C9212" s="249">
        <v>105.11224206420414</v>
      </c>
    </row>
    <row r="9213" spans="2:3" x14ac:dyDescent="0.75">
      <c r="B9213" s="250">
        <v>9150</v>
      </c>
      <c r="C9213" s="249">
        <v>76.704549654676953</v>
      </c>
    </row>
    <row r="9214" spans="2:3" x14ac:dyDescent="0.75">
      <c r="B9214" s="250">
        <v>9151</v>
      </c>
      <c r="C9214" s="249">
        <v>97.915433191634946</v>
      </c>
    </row>
    <row r="9215" spans="2:3" x14ac:dyDescent="0.75">
      <c r="B9215" s="250">
        <v>9152</v>
      </c>
      <c r="C9215" s="249">
        <v>109.08551366730734</v>
      </c>
    </row>
    <row r="9216" spans="2:3" x14ac:dyDescent="0.75">
      <c r="B9216" s="250">
        <v>9153</v>
      </c>
      <c r="C9216" s="249">
        <v>109.85935852979016</v>
      </c>
    </row>
    <row r="9217" spans="2:3" x14ac:dyDescent="0.75">
      <c r="B9217" s="250">
        <v>9154</v>
      </c>
      <c r="C9217" s="249">
        <v>97.934540148987509</v>
      </c>
    </row>
    <row r="9218" spans="2:3" x14ac:dyDescent="0.75">
      <c r="B9218" s="250">
        <v>9155</v>
      </c>
      <c r="C9218" s="249">
        <v>109.91861952900246</v>
      </c>
    </row>
    <row r="9219" spans="2:3" x14ac:dyDescent="0.75">
      <c r="B9219" s="250">
        <v>9156</v>
      </c>
      <c r="C9219" s="249">
        <v>92.909354515925756</v>
      </c>
    </row>
    <row r="9220" spans="2:3" x14ac:dyDescent="0.75">
      <c r="B9220" s="250">
        <v>9157</v>
      </c>
      <c r="C9220" s="249">
        <v>111.19718151965336</v>
      </c>
    </row>
    <row r="9221" spans="2:3" x14ac:dyDescent="0.75">
      <c r="B9221" s="250">
        <v>9158</v>
      </c>
      <c r="C9221" s="249">
        <v>51.392509053227357</v>
      </c>
    </row>
    <row r="9222" spans="2:3" x14ac:dyDescent="0.75">
      <c r="B9222" s="250">
        <v>9159</v>
      </c>
      <c r="C9222" s="249">
        <v>88.928893957504144</v>
      </c>
    </row>
    <row r="9223" spans="2:3" x14ac:dyDescent="0.75">
      <c r="B9223" s="250">
        <v>9160</v>
      </c>
      <c r="C9223" s="249">
        <v>102.89326098783519</v>
      </c>
    </row>
    <row r="9224" spans="2:3" x14ac:dyDescent="0.75">
      <c r="B9224" s="250">
        <v>9161</v>
      </c>
      <c r="C9224" s="249">
        <v>133.42948030093757</v>
      </c>
    </row>
    <row r="9225" spans="2:3" x14ac:dyDescent="0.75">
      <c r="B9225" s="250">
        <v>9162</v>
      </c>
      <c r="C9225" s="249">
        <v>114.19552600607824</v>
      </c>
    </row>
    <row r="9226" spans="2:3" x14ac:dyDescent="0.75">
      <c r="B9226" s="250">
        <v>9163</v>
      </c>
      <c r="C9226" s="249">
        <v>136.96073254786648</v>
      </c>
    </row>
    <row r="9227" spans="2:3" x14ac:dyDescent="0.75">
      <c r="B9227" s="250">
        <v>9164</v>
      </c>
      <c r="C9227" s="249">
        <v>117.90195966571481</v>
      </c>
    </row>
    <row r="9228" spans="2:3" x14ac:dyDescent="0.75">
      <c r="B9228" s="250">
        <v>9165</v>
      </c>
      <c r="C9228" s="249">
        <v>158.13432686459373</v>
      </c>
    </row>
    <row r="9229" spans="2:3" x14ac:dyDescent="0.75">
      <c r="B9229" s="250">
        <v>9166</v>
      </c>
      <c r="C9229" s="249">
        <v>152.21967161488311</v>
      </c>
    </row>
    <row r="9230" spans="2:3" x14ac:dyDescent="0.75">
      <c r="B9230" s="250">
        <v>9167</v>
      </c>
      <c r="C9230" s="249">
        <v>126.60382099373425</v>
      </c>
    </row>
    <row r="9231" spans="2:3" x14ac:dyDescent="0.75">
      <c r="B9231" s="250">
        <v>9168</v>
      </c>
      <c r="C9231" s="249">
        <v>112.78567732925734</v>
      </c>
    </row>
    <row r="9232" spans="2:3" x14ac:dyDescent="0.75">
      <c r="B9232" s="250">
        <v>9169</v>
      </c>
      <c r="C9232" s="249">
        <v>80.331375213752295</v>
      </c>
    </row>
    <row r="9233" spans="2:3" x14ac:dyDescent="0.75">
      <c r="B9233" s="250">
        <v>9170</v>
      </c>
      <c r="C9233" s="249">
        <v>137.88311926333157</v>
      </c>
    </row>
    <row r="9234" spans="2:3" x14ac:dyDescent="0.75">
      <c r="B9234" s="250">
        <v>9171</v>
      </c>
      <c r="C9234" s="249">
        <v>127.77220958282403</v>
      </c>
    </row>
    <row r="9235" spans="2:3" x14ac:dyDescent="0.75">
      <c r="B9235" s="250">
        <v>9172</v>
      </c>
      <c r="C9235" s="249">
        <v>105.25229496755426</v>
      </c>
    </row>
    <row r="9236" spans="2:3" x14ac:dyDescent="0.75">
      <c r="B9236" s="250">
        <v>9173</v>
      </c>
      <c r="C9236" s="249">
        <v>93.222313610988863</v>
      </c>
    </row>
    <row r="9237" spans="2:3" x14ac:dyDescent="0.75">
      <c r="B9237" s="250">
        <v>9174</v>
      </c>
      <c r="C9237" s="249">
        <v>138.82333472576641</v>
      </c>
    </row>
    <row r="9238" spans="2:3" x14ac:dyDescent="0.75">
      <c r="B9238" s="250">
        <v>9175</v>
      </c>
      <c r="C9238" s="249">
        <v>145.80117592044772</v>
      </c>
    </row>
    <row r="9239" spans="2:3" x14ac:dyDescent="0.75">
      <c r="B9239" s="250">
        <v>9176</v>
      </c>
      <c r="C9239" s="249">
        <v>126.65343410087503</v>
      </c>
    </row>
    <row r="9240" spans="2:3" x14ac:dyDescent="0.75">
      <c r="B9240" s="250">
        <v>9177</v>
      </c>
      <c r="C9240" s="249">
        <v>168.67583180389107</v>
      </c>
    </row>
    <row r="9241" spans="2:3" x14ac:dyDescent="0.75">
      <c r="B9241" s="250">
        <v>9178</v>
      </c>
      <c r="C9241" s="249">
        <v>148.17668034913677</v>
      </c>
    </row>
    <row r="9242" spans="2:3" x14ac:dyDescent="0.75">
      <c r="B9242" s="250">
        <v>9179</v>
      </c>
      <c r="C9242" s="249">
        <v>120.90021712353314</v>
      </c>
    </row>
    <row r="9243" spans="2:3" x14ac:dyDescent="0.75">
      <c r="B9243" s="250">
        <v>9180</v>
      </c>
      <c r="C9243" s="249">
        <v>94.65731963372491</v>
      </c>
    </row>
    <row r="9244" spans="2:3" x14ac:dyDescent="0.75">
      <c r="B9244" s="250">
        <v>9181</v>
      </c>
      <c r="C9244" s="249">
        <v>121.13967850448394</v>
      </c>
    </row>
    <row r="9245" spans="2:3" x14ac:dyDescent="0.75">
      <c r="B9245" s="250">
        <v>9182</v>
      </c>
      <c r="C9245" s="249">
        <v>120.40537871398524</v>
      </c>
    </row>
    <row r="9246" spans="2:3" x14ac:dyDescent="0.75">
      <c r="B9246" s="250">
        <v>9183</v>
      </c>
      <c r="C9246" s="249">
        <v>125.56186521889623</v>
      </c>
    </row>
    <row r="9247" spans="2:3" x14ac:dyDescent="0.75">
      <c r="B9247" s="250">
        <v>9184</v>
      </c>
      <c r="C9247" s="249">
        <v>158.28226134683359</v>
      </c>
    </row>
    <row r="9248" spans="2:3" x14ac:dyDescent="0.75">
      <c r="B9248" s="250">
        <v>9185</v>
      </c>
      <c r="C9248" s="249">
        <v>110.53423751970934</v>
      </c>
    </row>
    <row r="9249" spans="2:3" x14ac:dyDescent="0.75">
      <c r="B9249" s="250">
        <v>9186</v>
      </c>
      <c r="C9249" s="249">
        <v>121.59856013774021</v>
      </c>
    </row>
    <row r="9250" spans="2:3" x14ac:dyDescent="0.75">
      <c r="B9250" s="250">
        <v>9187</v>
      </c>
      <c r="C9250" s="249">
        <v>137.81570440893557</v>
      </c>
    </row>
    <row r="9251" spans="2:3" x14ac:dyDescent="0.75">
      <c r="B9251" s="250">
        <v>9188</v>
      </c>
      <c r="C9251" s="249">
        <v>147.16439220228835</v>
      </c>
    </row>
    <row r="9252" spans="2:3" x14ac:dyDescent="0.75">
      <c r="B9252" s="250">
        <v>9189</v>
      </c>
      <c r="C9252" s="249">
        <v>137.06992216496158</v>
      </c>
    </row>
    <row r="9253" spans="2:3" x14ac:dyDescent="0.75">
      <c r="B9253" s="250">
        <v>9190</v>
      </c>
      <c r="C9253" s="249">
        <v>104.34046506998011</v>
      </c>
    </row>
    <row r="9254" spans="2:3" x14ac:dyDescent="0.75">
      <c r="B9254" s="250">
        <v>9191</v>
      </c>
      <c r="C9254" s="249">
        <v>128.35336394277491</v>
      </c>
    </row>
    <row r="9255" spans="2:3" x14ac:dyDescent="0.75">
      <c r="B9255" s="250">
        <v>9192</v>
      </c>
      <c r="C9255" s="249">
        <v>94.171980162908213</v>
      </c>
    </row>
    <row r="9256" spans="2:3" x14ac:dyDescent="0.75">
      <c r="B9256" s="250">
        <v>9193</v>
      </c>
      <c r="C9256" s="249">
        <v>101.58752627219398</v>
      </c>
    </row>
    <row r="9257" spans="2:3" x14ac:dyDescent="0.75">
      <c r="B9257" s="250">
        <v>9194</v>
      </c>
      <c r="C9257" s="249">
        <v>135.32592667255736</v>
      </c>
    </row>
    <row r="9258" spans="2:3" x14ac:dyDescent="0.75">
      <c r="B9258" s="250">
        <v>9195</v>
      </c>
      <c r="C9258" s="249">
        <v>124.64645319231984</v>
      </c>
    </row>
    <row r="9259" spans="2:3" x14ac:dyDescent="0.75">
      <c r="B9259" s="250">
        <v>9196</v>
      </c>
      <c r="C9259" s="249">
        <v>94.198417587826924</v>
      </c>
    </row>
    <row r="9260" spans="2:3" x14ac:dyDescent="0.75">
      <c r="B9260" s="250">
        <v>9197</v>
      </c>
      <c r="C9260" s="249">
        <v>97.963816447415454</v>
      </c>
    </row>
    <row r="9261" spans="2:3" x14ac:dyDescent="0.75">
      <c r="B9261" s="250">
        <v>9198</v>
      </c>
      <c r="C9261" s="249">
        <v>116.23816812014942</v>
      </c>
    </row>
    <row r="9262" spans="2:3" x14ac:dyDescent="0.75">
      <c r="B9262" s="250">
        <v>9199</v>
      </c>
      <c r="C9262" s="249">
        <v>134.38444490940196</v>
      </c>
    </row>
    <row r="9263" spans="2:3" x14ac:dyDescent="0.75">
      <c r="B9263" s="250">
        <v>9200</v>
      </c>
      <c r="C9263" s="249">
        <v>103.19031150700881</v>
      </c>
    </row>
    <row r="9264" spans="2:3" x14ac:dyDescent="0.75">
      <c r="B9264" s="250">
        <v>9201</v>
      </c>
      <c r="C9264" s="249">
        <v>122.15851973505256</v>
      </c>
    </row>
    <row r="9265" spans="2:3" x14ac:dyDescent="0.75">
      <c r="B9265" s="250">
        <v>9202</v>
      </c>
      <c r="C9265" s="249">
        <v>169.10256228077785</v>
      </c>
    </row>
    <row r="9266" spans="2:3" x14ac:dyDescent="0.75">
      <c r="B9266" s="250">
        <v>9203</v>
      </c>
      <c r="C9266" s="249">
        <v>109.61252757744391</v>
      </c>
    </row>
    <row r="9267" spans="2:3" x14ac:dyDescent="0.75">
      <c r="B9267" s="250">
        <v>9204</v>
      </c>
      <c r="C9267" s="249">
        <v>127.60167257564841</v>
      </c>
    </row>
    <row r="9268" spans="2:3" x14ac:dyDescent="0.75">
      <c r="B9268" s="250">
        <v>9205</v>
      </c>
      <c r="C9268" s="249">
        <v>97.96884268733902</v>
      </c>
    </row>
    <row r="9269" spans="2:3" x14ac:dyDescent="0.75">
      <c r="B9269" s="250">
        <v>9206</v>
      </c>
      <c r="C9269" s="249">
        <v>121.30985928534795</v>
      </c>
    </row>
    <row r="9270" spans="2:3" x14ac:dyDescent="0.75">
      <c r="B9270" s="250">
        <v>9207</v>
      </c>
      <c r="C9270" s="249">
        <v>111.8313935057875</v>
      </c>
    </row>
    <row r="9271" spans="2:3" x14ac:dyDescent="0.75">
      <c r="B9271" s="250">
        <v>9208</v>
      </c>
      <c r="C9271" s="249">
        <v>114.17032851133791</v>
      </c>
    </row>
    <row r="9272" spans="2:3" x14ac:dyDescent="0.75">
      <c r="B9272" s="250">
        <v>9209</v>
      </c>
      <c r="C9272" s="249">
        <v>134.47443197352067</v>
      </c>
    </row>
    <row r="9273" spans="2:3" x14ac:dyDescent="0.75">
      <c r="B9273" s="250">
        <v>9210</v>
      </c>
      <c r="C9273" s="249">
        <v>116.6691315905237</v>
      </c>
    </row>
    <row r="9274" spans="2:3" x14ac:dyDescent="0.75">
      <c r="B9274" s="250">
        <v>9211</v>
      </c>
      <c r="C9274" s="249">
        <v>86.425083978541394</v>
      </c>
    </row>
    <row r="9275" spans="2:3" x14ac:dyDescent="0.75">
      <c r="B9275" s="250">
        <v>9212</v>
      </c>
      <c r="C9275" s="249">
        <v>166.44664324112878</v>
      </c>
    </row>
    <row r="9276" spans="2:3" x14ac:dyDescent="0.75">
      <c r="B9276" s="250">
        <v>9213</v>
      </c>
      <c r="C9276" s="249">
        <v>128.18262630239542</v>
      </c>
    </row>
    <row r="9277" spans="2:3" x14ac:dyDescent="0.75">
      <c r="B9277" s="250">
        <v>9214</v>
      </c>
      <c r="C9277" s="249">
        <v>92.963378132965914</v>
      </c>
    </row>
    <row r="9278" spans="2:3" x14ac:dyDescent="0.75">
      <c r="B9278" s="250">
        <v>9215</v>
      </c>
      <c r="C9278" s="249">
        <v>137.11750811171032</v>
      </c>
    </row>
    <row r="9279" spans="2:3" x14ac:dyDescent="0.75">
      <c r="B9279" s="250">
        <v>9216</v>
      </c>
      <c r="C9279" s="249">
        <v>99.943426261515071</v>
      </c>
    </row>
    <row r="9280" spans="2:3" x14ac:dyDescent="0.75">
      <c r="B9280" s="250">
        <v>9217</v>
      </c>
      <c r="C9280" s="249">
        <v>125.59157190210504</v>
      </c>
    </row>
    <row r="9281" spans="2:3" x14ac:dyDescent="0.75">
      <c r="B9281" s="250">
        <v>9218</v>
      </c>
      <c r="C9281" s="249">
        <v>170.44283780359643</v>
      </c>
    </row>
    <row r="9282" spans="2:3" x14ac:dyDescent="0.75">
      <c r="B9282" s="250">
        <v>9219</v>
      </c>
      <c r="C9282" s="249">
        <v>136.39313007240477</v>
      </c>
    </row>
    <row r="9283" spans="2:3" x14ac:dyDescent="0.75">
      <c r="B9283" s="250">
        <v>9220</v>
      </c>
      <c r="C9283" s="249">
        <v>92.594387615807619</v>
      </c>
    </row>
    <row r="9284" spans="2:3" x14ac:dyDescent="0.75">
      <c r="B9284" s="250">
        <v>9221</v>
      </c>
      <c r="C9284" s="249">
        <v>49.740960597712927</v>
      </c>
    </row>
    <row r="9285" spans="2:3" x14ac:dyDescent="0.75">
      <c r="B9285" s="250">
        <v>9222</v>
      </c>
      <c r="C9285" s="249">
        <v>112.4267567020579</v>
      </c>
    </row>
    <row r="9286" spans="2:3" x14ac:dyDescent="0.75">
      <c r="B9286" s="250">
        <v>9223</v>
      </c>
      <c r="C9286" s="249">
        <v>111.59378429580171</v>
      </c>
    </row>
    <row r="9287" spans="2:3" x14ac:dyDescent="0.75">
      <c r="B9287" s="250">
        <v>9224</v>
      </c>
      <c r="C9287" s="249">
        <v>98.887819888190734</v>
      </c>
    </row>
    <row r="9288" spans="2:3" x14ac:dyDescent="0.75">
      <c r="B9288" s="250">
        <v>9225</v>
      </c>
      <c r="C9288" s="249">
        <v>170.91372115162579</v>
      </c>
    </row>
    <row r="9289" spans="2:3" x14ac:dyDescent="0.75">
      <c r="B9289" s="250">
        <v>9226</v>
      </c>
      <c r="C9289" s="249">
        <v>108.58824233848986</v>
      </c>
    </row>
    <row r="9290" spans="2:3" x14ac:dyDescent="0.75">
      <c r="B9290" s="250">
        <v>9227</v>
      </c>
      <c r="C9290" s="249">
        <v>92.210977074882436</v>
      </c>
    </row>
    <row r="9291" spans="2:3" x14ac:dyDescent="0.75">
      <c r="B9291" s="250">
        <v>9228</v>
      </c>
      <c r="C9291" s="249">
        <v>54.068445179064895</v>
      </c>
    </row>
    <row r="9292" spans="2:3" x14ac:dyDescent="0.75">
      <c r="B9292" s="250">
        <v>9229</v>
      </c>
      <c r="C9292" s="249">
        <v>130.31552717407513</v>
      </c>
    </row>
    <row r="9293" spans="2:3" x14ac:dyDescent="0.75">
      <c r="B9293" s="250">
        <v>9230</v>
      </c>
      <c r="C9293" s="249">
        <v>124.95764146961096</v>
      </c>
    </row>
    <row r="9294" spans="2:3" x14ac:dyDescent="0.75">
      <c r="B9294" s="250">
        <v>9231</v>
      </c>
      <c r="C9294" s="249">
        <v>116.949061415568</v>
      </c>
    </row>
    <row r="9295" spans="2:3" x14ac:dyDescent="0.75">
      <c r="B9295" s="250">
        <v>9232</v>
      </c>
      <c r="C9295" s="249">
        <v>184.61425379995072</v>
      </c>
    </row>
    <row r="9296" spans="2:3" x14ac:dyDescent="0.75">
      <c r="B9296" s="250">
        <v>9233</v>
      </c>
      <c r="C9296" s="249">
        <v>100.26125835808602</v>
      </c>
    </row>
    <row r="9297" spans="2:3" x14ac:dyDescent="0.75">
      <c r="B9297" s="250">
        <v>9234</v>
      </c>
      <c r="C9297" s="249">
        <v>121.11754998696325</v>
      </c>
    </row>
    <row r="9298" spans="2:3" x14ac:dyDescent="0.75">
      <c r="B9298" s="250">
        <v>9235</v>
      </c>
      <c r="C9298" s="249">
        <v>145.17878659231056</v>
      </c>
    </row>
    <row r="9299" spans="2:3" x14ac:dyDescent="0.75">
      <c r="B9299" s="250">
        <v>9236</v>
      </c>
      <c r="C9299" s="249">
        <v>135.05227061255795</v>
      </c>
    </row>
    <row r="9300" spans="2:3" x14ac:dyDescent="0.75">
      <c r="B9300" s="250">
        <v>9237</v>
      </c>
      <c r="C9300" s="249">
        <v>109.36221471115378</v>
      </c>
    </row>
    <row r="9301" spans="2:3" x14ac:dyDescent="0.75">
      <c r="B9301" s="250">
        <v>9238</v>
      </c>
      <c r="C9301" s="249">
        <v>157.82748589101277</v>
      </c>
    </row>
    <row r="9302" spans="2:3" x14ac:dyDescent="0.75">
      <c r="B9302" s="250">
        <v>9239</v>
      </c>
      <c r="C9302" s="249">
        <v>115.54371736385382</v>
      </c>
    </row>
    <row r="9303" spans="2:3" x14ac:dyDescent="0.75">
      <c r="B9303" s="250">
        <v>9240</v>
      </c>
      <c r="C9303" s="249">
        <v>122.72414165267675</v>
      </c>
    </row>
    <row r="9304" spans="2:3" x14ac:dyDescent="0.75">
      <c r="B9304" s="250">
        <v>9241</v>
      </c>
      <c r="C9304" s="249">
        <v>146.08001217689232</v>
      </c>
    </row>
    <row r="9305" spans="2:3" x14ac:dyDescent="0.75">
      <c r="B9305" s="250">
        <v>9242</v>
      </c>
      <c r="C9305" s="249">
        <v>119.76148752813418</v>
      </c>
    </row>
    <row r="9306" spans="2:3" x14ac:dyDescent="0.75">
      <c r="B9306" s="250">
        <v>9243</v>
      </c>
      <c r="C9306" s="249">
        <v>112.08513923296168</v>
      </c>
    </row>
    <row r="9307" spans="2:3" x14ac:dyDescent="0.75">
      <c r="B9307" s="250">
        <v>9244</v>
      </c>
      <c r="C9307" s="249">
        <v>164.84999050134493</v>
      </c>
    </row>
    <row r="9308" spans="2:3" x14ac:dyDescent="0.75">
      <c r="B9308" s="250">
        <v>9245</v>
      </c>
      <c r="C9308" s="249">
        <v>92.933090195343766</v>
      </c>
    </row>
    <row r="9309" spans="2:3" x14ac:dyDescent="0.75">
      <c r="B9309" s="250">
        <v>9246</v>
      </c>
      <c r="C9309" s="249">
        <v>126.67733470529106</v>
      </c>
    </row>
    <row r="9310" spans="2:3" x14ac:dyDescent="0.75">
      <c r="B9310" s="250">
        <v>9247</v>
      </c>
      <c r="C9310" s="249">
        <v>157.68285939671048</v>
      </c>
    </row>
    <row r="9311" spans="2:3" x14ac:dyDescent="0.75">
      <c r="B9311" s="250">
        <v>9248</v>
      </c>
      <c r="C9311" s="249">
        <v>117.30483023981306</v>
      </c>
    </row>
    <row r="9312" spans="2:3" x14ac:dyDescent="0.75">
      <c r="B9312" s="250">
        <v>9249</v>
      </c>
      <c r="C9312" s="249">
        <v>103.30809798262311</v>
      </c>
    </row>
    <row r="9313" spans="2:3" x14ac:dyDescent="0.75">
      <c r="B9313" s="250">
        <v>9250</v>
      </c>
      <c r="C9313" s="249">
        <v>141.5323999400467</v>
      </c>
    </row>
    <row r="9314" spans="2:3" x14ac:dyDescent="0.75">
      <c r="B9314" s="250">
        <v>9251</v>
      </c>
      <c r="C9314" s="249">
        <v>101.41175218372919</v>
      </c>
    </row>
    <row r="9315" spans="2:3" x14ac:dyDescent="0.75">
      <c r="B9315" s="250">
        <v>9252</v>
      </c>
      <c r="C9315" s="249">
        <v>136.0451129978764</v>
      </c>
    </row>
    <row r="9316" spans="2:3" x14ac:dyDescent="0.75">
      <c r="B9316" s="250">
        <v>9253</v>
      </c>
      <c r="C9316" s="249">
        <v>96.301051396662487</v>
      </c>
    </row>
    <row r="9317" spans="2:3" x14ac:dyDescent="0.75">
      <c r="B9317" s="250">
        <v>9254</v>
      </c>
      <c r="C9317" s="249">
        <v>149.22209125305383</v>
      </c>
    </row>
    <row r="9318" spans="2:3" x14ac:dyDescent="0.75">
      <c r="B9318" s="250">
        <v>9255</v>
      </c>
      <c r="C9318" s="249">
        <v>104.44335966722278</v>
      </c>
    </row>
    <row r="9319" spans="2:3" x14ac:dyDescent="0.75">
      <c r="B9319" s="250">
        <v>9256</v>
      </c>
      <c r="C9319" s="249">
        <v>140.85359077713321</v>
      </c>
    </row>
    <row r="9320" spans="2:3" x14ac:dyDescent="0.75">
      <c r="B9320" s="250">
        <v>9257</v>
      </c>
      <c r="C9320" s="249">
        <v>128.01995250630455</v>
      </c>
    </row>
    <row r="9321" spans="2:3" x14ac:dyDescent="0.75">
      <c r="B9321" s="250">
        <v>9258</v>
      </c>
      <c r="C9321" s="249">
        <v>129.46751072991975</v>
      </c>
    </row>
    <row r="9322" spans="2:3" x14ac:dyDescent="0.75">
      <c r="B9322" s="250">
        <v>9259</v>
      </c>
      <c r="C9322" s="249">
        <v>160.24783381347837</v>
      </c>
    </row>
    <row r="9323" spans="2:3" x14ac:dyDescent="0.75">
      <c r="B9323" s="250">
        <v>9260</v>
      </c>
      <c r="C9323" s="249">
        <v>104.84724858881981</v>
      </c>
    </row>
    <row r="9324" spans="2:3" x14ac:dyDescent="0.75">
      <c r="B9324" s="250">
        <v>9261</v>
      </c>
      <c r="C9324" s="249">
        <v>114.73187695404798</v>
      </c>
    </row>
    <row r="9325" spans="2:3" x14ac:dyDescent="0.75">
      <c r="B9325" s="250">
        <v>9262</v>
      </c>
      <c r="C9325" s="249">
        <v>130.06779922828127</v>
      </c>
    </row>
    <row r="9326" spans="2:3" x14ac:dyDescent="0.75">
      <c r="B9326" s="250">
        <v>9263</v>
      </c>
      <c r="C9326" s="249">
        <v>118.76978656138554</v>
      </c>
    </row>
    <row r="9327" spans="2:3" x14ac:dyDescent="0.75">
      <c r="B9327" s="250">
        <v>9264</v>
      </c>
      <c r="C9327" s="249">
        <v>100.99596651413228</v>
      </c>
    </row>
    <row r="9328" spans="2:3" x14ac:dyDescent="0.75">
      <c r="B9328" s="250">
        <v>9265</v>
      </c>
      <c r="C9328" s="249">
        <v>140.20547994306969</v>
      </c>
    </row>
    <row r="9329" spans="2:3" x14ac:dyDescent="0.75">
      <c r="B9329" s="250">
        <v>9266</v>
      </c>
      <c r="C9329" s="249">
        <v>127.36767962214688</v>
      </c>
    </row>
    <row r="9330" spans="2:3" x14ac:dyDescent="0.75">
      <c r="B9330" s="250">
        <v>9267</v>
      </c>
      <c r="C9330" s="249">
        <v>136.54980377986735</v>
      </c>
    </row>
    <row r="9331" spans="2:3" x14ac:dyDescent="0.75">
      <c r="B9331" s="250">
        <v>9268</v>
      </c>
      <c r="C9331" s="249">
        <v>139.90854886887317</v>
      </c>
    </row>
    <row r="9332" spans="2:3" x14ac:dyDescent="0.75">
      <c r="B9332" s="250">
        <v>9269</v>
      </c>
      <c r="C9332" s="249">
        <v>107.22142137176124</v>
      </c>
    </row>
    <row r="9333" spans="2:3" x14ac:dyDescent="0.75">
      <c r="B9333" s="250">
        <v>9270</v>
      </c>
      <c r="C9333" s="249">
        <v>131.09387796947161</v>
      </c>
    </row>
    <row r="9334" spans="2:3" x14ac:dyDescent="0.75">
      <c r="B9334" s="250">
        <v>9271</v>
      </c>
      <c r="C9334" s="249">
        <v>140.44871859119192</v>
      </c>
    </row>
    <row r="9335" spans="2:3" x14ac:dyDescent="0.75">
      <c r="B9335" s="250">
        <v>9272</v>
      </c>
      <c r="C9335" s="249">
        <v>104.22324238528996</v>
      </c>
    </row>
    <row r="9336" spans="2:3" x14ac:dyDescent="0.75">
      <c r="B9336" s="250">
        <v>9273</v>
      </c>
      <c r="C9336" s="249">
        <v>100.37857566905059</v>
      </c>
    </row>
    <row r="9337" spans="2:3" x14ac:dyDescent="0.75">
      <c r="B9337" s="250">
        <v>9274</v>
      </c>
      <c r="C9337" s="249">
        <v>134.71931975206152</v>
      </c>
    </row>
    <row r="9338" spans="2:3" x14ac:dyDescent="0.75">
      <c r="B9338" s="250">
        <v>9275</v>
      </c>
      <c r="C9338" s="249">
        <v>107.1239818870517</v>
      </c>
    </row>
    <row r="9339" spans="2:3" x14ac:dyDescent="0.75">
      <c r="B9339" s="250">
        <v>9276</v>
      </c>
      <c r="C9339" s="249">
        <v>86.616971865407976</v>
      </c>
    </row>
    <row r="9340" spans="2:3" x14ac:dyDescent="0.75">
      <c r="B9340" s="250">
        <v>9277</v>
      </c>
      <c r="C9340" s="249">
        <v>138.58585981127655</v>
      </c>
    </row>
    <row r="9341" spans="2:3" x14ac:dyDescent="0.75">
      <c r="B9341" s="250">
        <v>9278</v>
      </c>
      <c r="C9341" s="249">
        <v>84.17026717630543</v>
      </c>
    </row>
    <row r="9342" spans="2:3" x14ac:dyDescent="0.75">
      <c r="B9342" s="250">
        <v>9279</v>
      </c>
      <c r="C9342" s="249">
        <v>118.4866051970108</v>
      </c>
    </row>
    <row r="9343" spans="2:3" x14ac:dyDescent="0.75">
      <c r="B9343" s="250">
        <v>9280</v>
      </c>
      <c r="C9343" s="249">
        <v>129.94638816843542</v>
      </c>
    </row>
    <row r="9344" spans="2:3" x14ac:dyDescent="0.75">
      <c r="B9344" s="250">
        <v>9281</v>
      </c>
      <c r="C9344" s="249">
        <v>102.75928884898742</v>
      </c>
    </row>
    <row r="9345" spans="2:3" x14ac:dyDescent="0.75">
      <c r="B9345" s="250">
        <v>9282</v>
      </c>
      <c r="C9345" s="249">
        <v>76.032653528330087</v>
      </c>
    </row>
    <row r="9346" spans="2:3" x14ac:dyDescent="0.75">
      <c r="B9346" s="250">
        <v>9283</v>
      </c>
      <c r="C9346" s="249">
        <v>155.06924157341638</v>
      </c>
    </row>
    <row r="9347" spans="2:3" x14ac:dyDescent="0.75">
      <c r="B9347" s="250">
        <v>9284</v>
      </c>
      <c r="C9347" s="249">
        <v>99.442542666196118</v>
      </c>
    </row>
    <row r="9348" spans="2:3" x14ac:dyDescent="0.75">
      <c r="B9348" s="250">
        <v>9285</v>
      </c>
      <c r="C9348" s="249">
        <v>113.14209941832694</v>
      </c>
    </row>
    <row r="9349" spans="2:3" x14ac:dyDescent="0.75">
      <c r="B9349" s="250">
        <v>9286</v>
      </c>
      <c r="C9349" s="249">
        <v>120.57085349884282</v>
      </c>
    </row>
    <row r="9350" spans="2:3" x14ac:dyDescent="0.75">
      <c r="B9350" s="250">
        <v>9287</v>
      </c>
      <c r="C9350" s="249">
        <v>107.58268836544528</v>
      </c>
    </row>
    <row r="9351" spans="2:3" x14ac:dyDescent="0.75">
      <c r="B9351" s="250">
        <v>9288</v>
      </c>
      <c r="C9351" s="249">
        <v>108.92319928325863</v>
      </c>
    </row>
    <row r="9352" spans="2:3" x14ac:dyDescent="0.75">
      <c r="B9352" s="250">
        <v>9289</v>
      </c>
      <c r="C9352" s="249">
        <v>156.45276374566322</v>
      </c>
    </row>
    <row r="9353" spans="2:3" x14ac:dyDescent="0.75">
      <c r="B9353" s="250">
        <v>9290</v>
      </c>
      <c r="C9353" s="249">
        <v>108.2300465064105</v>
      </c>
    </row>
    <row r="9354" spans="2:3" x14ac:dyDescent="0.75">
      <c r="B9354" s="250">
        <v>9291</v>
      </c>
      <c r="C9354" s="249">
        <v>132.11483593690292</v>
      </c>
    </row>
    <row r="9355" spans="2:3" x14ac:dyDescent="0.75">
      <c r="B9355" s="250">
        <v>9292</v>
      </c>
      <c r="C9355" s="249">
        <v>101.52332027589276</v>
      </c>
    </row>
    <row r="9356" spans="2:3" x14ac:dyDescent="0.75">
      <c r="B9356" s="250">
        <v>9293</v>
      </c>
      <c r="C9356" s="249">
        <v>96.665188791814217</v>
      </c>
    </row>
    <row r="9357" spans="2:3" x14ac:dyDescent="0.75">
      <c r="B9357" s="250">
        <v>9294</v>
      </c>
      <c r="C9357" s="249">
        <v>105.90889902727612</v>
      </c>
    </row>
    <row r="9358" spans="2:3" x14ac:dyDescent="0.75">
      <c r="B9358" s="250">
        <v>9295</v>
      </c>
      <c r="C9358" s="249">
        <v>138.5152270933049</v>
      </c>
    </row>
    <row r="9359" spans="2:3" x14ac:dyDescent="0.75">
      <c r="B9359" s="250">
        <v>9296</v>
      </c>
      <c r="C9359" s="249">
        <v>118.38483619331659</v>
      </c>
    </row>
    <row r="9360" spans="2:3" x14ac:dyDescent="0.75">
      <c r="B9360" s="250">
        <v>9297</v>
      </c>
      <c r="C9360" s="249">
        <v>85.679457127430666</v>
      </c>
    </row>
    <row r="9361" spans="2:3" x14ac:dyDescent="0.75">
      <c r="B9361" s="250">
        <v>9298</v>
      </c>
      <c r="C9361" s="249">
        <v>93.655391356843097</v>
      </c>
    </row>
    <row r="9362" spans="2:3" x14ac:dyDescent="0.75">
      <c r="B9362" s="250">
        <v>9299</v>
      </c>
      <c r="C9362" s="249">
        <v>79.072807297262727</v>
      </c>
    </row>
    <row r="9363" spans="2:3" x14ac:dyDescent="0.75">
      <c r="B9363" s="250">
        <v>9300</v>
      </c>
      <c r="C9363" s="249">
        <v>155.94735506134398</v>
      </c>
    </row>
    <row r="9364" spans="2:3" x14ac:dyDescent="0.75">
      <c r="B9364" s="250">
        <v>9301</v>
      </c>
      <c r="C9364" s="249">
        <v>124.81706362050758</v>
      </c>
    </row>
    <row r="9365" spans="2:3" x14ac:dyDescent="0.75">
      <c r="B9365" s="250">
        <v>9302</v>
      </c>
      <c r="C9365" s="249">
        <v>137.87682905970681</v>
      </c>
    </row>
    <row r="9366" spans="2:3" x14ac:dyDescent="0.75">
      <c r="B9366" s="250">
        <v>9303</v>
      </c>
      <c r="C9366" s="249">
        <v>77.455082292205361</v>
      </c>
    </row>
    <row r="9367" spans="2:3" x14ac:dyDescent="0.75">
      <c r="B9367" s="250">
        <v>9304</v>
      </c>
      <c r="C9367" s="249">
        <v>144.17689759806103</v>
      </c>
    </row>
    <row r="9368" spans="2:3" x14ac:dyDescent="0.75">
      <c r="B9368" s="250">
        <v>9305</v>
      </c>
      <c r="C9368" s="249">
        <v>156.3903550936823</v>
      </c>
    </row>
    <row r="9369" spans="2:3" x14ac:dyDescent="0.75">
      <c r="B9369" s="250">
        <v>9306</v>
      </c>
      <c r="C9369" s="249">
        <v>173.23042242429347</v>
      </c>
    </row>
    <row r="9370" spans="2:3" x14ac:dyDescent="0.75">
      <c r="B9370" s="250">
        <v>9307</v>
      </c>
      <c r="C9370" s="249">
        <v>125.19550428669577</v>
      </c>
    </row>
    <row r="9371" spans="2:3" x14ac:dyDescent="0.75">
      <c r="B9371" s="250">
        <v>9308</v>
      </c>
      <c r="C9371" s="249">
        <v>196.40993810462581</v>
      </c>
    </row>
    <row r="9372" spans="2:3" x14ac:dyDescent="0.75">
      <c r="B9372" s="250">
        <v>9309</v>
      </c>
      <c r="C9372" s="249">
        <v>148.62245637935993</v>
      </c>
    </row>
    <row r="9373" spans="2:3" x14ac:dyDescent="0.75">
      <c r="B9373" s="250">
        <v>9310</v>
      </c>
      <c r="C9373" s="249">
        <v>126.73708395704364</v>
      </c>
    </row>
    <row r="9374" spans="2:3" x14ac:dyDescent="0.75">
      <c r="B9374" s="250">
        <v>9311</v>
      </c>
      <c r="C9374" s="249">
        <v>105.2917655494127</v>
      </c>
    </row>
    <row r="9375" spans="2:3" x14ac:dyDescent="0.75">
      <c r="B9375" s="250">
        <v>9312</v>
      </c>
      <c r="C9375" s="249">
        <v>167.69078509890375</v>
      </c>
    </row>
    <row r="9376" spans="2:3" x14ac:dyDescent="0.75">
      <c r="B9376" s="250">
        <v>9313</v>
      </c>
      <c r="C9376" s="249">
        <v>99.443251010237645</v>
      </c>
    </row>
    <row r="9377" spans="2:3" x14ac:dyDescent="0.75">
      <c r="B9377" s="250">
        <v>9314</v>
      </c>
      <c r="C9377" s="249">
        <v>167.02245314235151</v>
      </c>
    </row>
    <row r="9378" spans="2:3" x14ac:dyDescent="0.75">
      <c r="B9378" s="250">
        <v>9315</v>
      </c>
      <c r="C9378" s="249">
        <v>123.64034647001696</v>
      </c>
    </row>
    <row r="9379" spans="2:3" x14ac:dyDescent="0.75">
      <c r="B9379" s="250">
        <v>9316</v>
      </c>
      <c r="C9379" s="249">
        <v>117.62359050670729</v>
      </c>
    </row>
    <row r="9380" spans="2:3" x14ac:dyDescent="0.75">
      <c r="B9380" s="250">
        <v>9317</v>
      </c>
      <c r="C9380" s="249">
        <v>98.125423925391473</v>
      </c>
    </row>
    <row r="9381" spans="2:3" x14ac:dyDescent="0.75">
      <c r="B9381" s="250">
        <v>9318</v>
      </c>
      <c r="C9381" s="249">
        <v>143.23833481401954</v>
      </c>
    </row>
    <row r="9382" spans="2:3" x14ac:dyDescent="0.75">
      <c r="B9382" s="250">
        <v>9319</v>
      </c>
      <c r="C9382" s="249">
        <v>91.59214931616151</v>
      </c>
    </row>
    <row r="9383" spans="2:3" x14ac:dyDescent="0.75">
      <c r="B9383" s="250">
        <v>9320</v>
      </c>
      <c r="C9383" s="249">
        <v>119.46212464527292</v>
      </c>
    </row>
    <row r="9384" spans="2:3" x14ac:dyDescent="0.75">
      <c r="B9384" s="250">
        <v>9321</v>
      </c>
      <c r="C9384" s="249">
        <v>126.00337449427839</v>
      </c>
    </row>
    <row r="9385" spans="2:3" x14ac:dyDescent="0.75">
      <c r="B9385" s="250">
        <v>9322</v>
      </c>
      <c r="C9385" s="249">
        <v>104.63731865535864</v>
      </c>
    </row>
    <row r="9386" spans="2:3" x14ac:dyDescent="0.75">
      <c r="B9386" s="250">
        <v>9323</v>
      </c>
      <c r="C9386" s="249">
        <v>119.09305379950504</v>
      </c>
    </row>
    <row r="9387" spans="2:3" x14ac:dyDescent="0.75">
      <c r="B9387" s="250">
        <v>9324</v>
      </c>
      <c r="C9387" s="249">
        <v>115.70521258352143</v>
      </c>
    </row>
    <row r="9388" spans="2:3" x14ac:dyDescent="0.75">
      <c r="B9388" s="250">
        <v>9325</v>
      </c>
      <c r="C9388" s="249">
        <v>145.29550685260116</v>
      </c>
    </row>
    <row r="9389" spans="2:3" x14ac:dyDescent="0.75">
      <c r="B9389" s="250">
        <v>9326</v>
      </c>
      <c r="C9389" s="249">
        <v>109.72995190893033</v>
      </c>
    </row>
    <row r="9390" spans="2:3" x14ac:dyDescent="0.75">
      <c r="B9390" s="250">
        <v>9327</v>
      </c>
      <c r="C9390" s="249">
        <v>82.554652832326795</v>
      </c>
    </row>
    <row r="9391" spans="2:3" x14ac:dyDescent="0.75">
      <c r="B9391" s="250">
        <v>9328</v>
      </c>
      <c r="C9391" s="249">
        <v>122.49700362414478</v>
      </c>
    </row>
    <row r="9392" spans="2:3" x14ac:dyDescent="0.75">
      <c r="B9392" s="250">
        <v>9329</v>
      </c>
      <c r="C9392" s="249">
        <v>141.01968498717054</v>
      </c>
    </row>
    <row r="9393" spans="2:3" x14ac:dyDescent="0.75">
      <c r="B9393" s="250">
        <v>9330</v>
      </c>
      <c r="C9393" s="249">
        <v>126.42722919286832</v>
      </c>
    </row>
    <row r="9394" spans="2:3" x14ac:dyDescent="0.75">
      <c r="B9394" s="250">
        <v>9331</v>
      </c>
      <c r="C9394" s="249">
        <v>143.85976541577062</v>
      </c>
    </row>
    <row r="9395" spans="2:3" x14ac:dyDescent="0.75">
      <c r="B9395" s="250">
        <v>9332</v>
      </c>
      <c r="C9395" s="249">
        <v>103.71249538914407</v>
      </c>
    </row>
    <row r="9396" spans="2:3" x14ac:dyDescent="0.75">
      <c r="B9396" s="250">
        <v>9333</v>
      </c>
      <c r="C9396" s="249">
        <v>54.964462595104976</v>
      </c>
    </row>
    <row r="9397" spans="2:3" x14ac:dyDescent="0.75">
      <c r="B9397" s="250">
        <v>9334</v>
      </c>
      <c r="C9397" s="249">
        <v>149.63959883961107</v>
      </c>
    </row>
    <row r="9398" spans="2:3" x14ac:dyDescent="0.75">
      <c r="B9398" s="250">
        <v>9335</v>
      </c>
      <c r="C9398" s="249">
        <v>130.35520962060664</v>
      </c>
    </row>
    <row r="9399" spans="2:3" x14ac:dyDescent="0.75">
      <c r="B9399" s="250">
        <v>9336</v>
      </c>
      <c r="C9399" s="249">
        <v>91.175366270761401</v>
      </c>
    </row>
    <row r="9400" spans="2:3" x14ac:dyDescent="0.75">
      <c r="B9400" s="250">
        <v>9337</v>
      </c>
      <c r="C9400" s="249">
        <v>123.41395376509192</v>
      </c>
    </row>
    <row r="9401" spans="2:3" x14ac:dyDescent="0.75">
      <c r="B9401" s="250">
        <v>9338</v>
      </c>
      <c r="C9401" s="249">
        <v>123.27096618079669</v>
      </c>
    </row>
    <row r="9402" spans="2:3" x14ac:dyDescent="0.75">
      <c r="B9402" s="250">
        <v>9339</v>
      </c>
      <c r="C9402" s="249">
        <v>128.4755696125282</v>
      </c>
    </row>
    <row r="9403" spans="2:3" x14ac:dyDescent="0.75">
      <c r="B9403" s="250">
        <v>9340</v>
      </c>
      <c r="C9403" s="249">
        <v>98.106386778958012</v>
      </c>
    </row>
    <row r="9404" spans="2:3" x14ac:dyDescent="0.75">
      <c r="B9404" s="250">
        <v>9341</v>
      </c>
      <c r="C9404" s="249">
        <v>90.520981502000694</v>
      </c>
    </row>
    <row r="9405" spans="2:3" x14ac:dyDescent="0.75">
      <c r="B9405" s="250">
        <v>9342</v>
      </c>
      <c r="C9405" s="249">
        <v>120.94402914705481</v>
      </c>
    </row>
    <row r="9406" spans="2:3" x14ac:dyDescent="0.75">
      <c r="B9406" s="250">
        <v>9343</v>
      </c>
      <c r="C9406" s="249">
        <v>113.03589675313617</v>
      </c>
    </row>
    <row r="9407" spans="2:3" x14ac:dyDescent="0.75">
      <c r="B9407" s="250">
        <v>9344</v>
      </c>
      <c r="C9407" s="249">
        <v>90.394411605998471</v>
      </c>
    </row>
    <row r="9408" spans="2:3" x14ac:dyDescent="0.75">
      <c r="B9408" s="250">
        <v>9345</v>
      </c>
      <c r="C9408" s="249">
        <v>134.094002097507</v>
      </c>
    </row>
    <row r="9409" spans="2:3" x14ac:dyDescent="0.75">
      <c r="B9409" s="250">
        <v>9346</v>
      </c>
      <c r="C9409" s="249">
        <v>142.27717691555117</v>
      </c>
    </row>
    <row r="9410" spans="2:3" x14ac:dyDescent="0.75">
      <c r="B9410" s="250">
        <v>9347</v>
      </c>
      <c r="C9410" s="249">
        <v>128.56508571823258</v>
      </c>
    </row>
    <row r="9411" spans="2:3" x14ac:dyDescent="0.75">
      <c r="B9411" s="250">
        <v>9348</v>
      </c>
      <c r="C9411" s="249">
        <v>82.43337477172193</v>
      </c>
    </row>
    <row r="9412" spans="2:3" x14ac:dyDescent="0.75">
      <c r="B9412" s="250">
        <v>9349</v>
      </c>
      <c r="C9412" s="249">
        <v>131.4021411679974</v>
      </c>
    </row>
    <row r="9413" spans="2:3" x14ac:dyDescent="0.75">
      <c r="B9413" s="250">
        <v>9350</v>
      </c>
      <c r="C9413" s="249">
        <v>71.419063031677254</v>
      </c>
    </row>
    <row r="9414" spans="2:3" x14ac:dyDescent="0.75">
      <c r="B9414" s="250">
        <v>9351</v>
      </c>
      <c r="C9414" s="249">
        <v>105.73110464778878</v>
      </c>
    </row>
    <row r="9415" spans="2:3" x14ac:dyDescent="0.75">
      <c r="B9415" s="250">
        <v>9352</v>
      </c>
      <c r="C9415" s="249">
        <v>74.751377233793505</v>
      </c>
    </row>
    <row r="9416" spans="2:3" x14ac:dyDescent="0.75">
      <c r="B9416" s="250">
        <v>9353</v>
      </c>
      <c r="C9416" s="249">
        <v>59.073911692716912</v>
      </c>
    </row>
    <row r="9417" spans="2:3" x14ac:dyDescent="0.75">
      <c r="B9417" s="250">
        <v>9354</v>
      </c>
      <c r="C9417" s="249">
        <v>116.48791031502334</v>
      </c>
    </row>
    <row r="9418" spans="2:3" x14ac:dyDescent="0.75">
      <c r="B9418" s="250">
        <v>9355</v>
      </c>
      <c r="C9418" s="249">
        <v>90.478423831876967</v>
      </c>
    </row>
    <row r="9419" spans="2:3" x14ac:dyDescent="0.75">
      <c r="B9419" s="250">
        <v>9356</v>
      </c>
      <c r="C9419" s="249">
        <v>116.99221808027465</v>
      </c>
    </row>
    <row r="9420" spans="2:3" x14ac:dyDescent="0.75">
      <c r="B9420" s="250">
        <v>9357</v>
      </c>
      <c r="C9420" s="249">
        <v>104.4784820925513</v>
      </c>
    </row>
    <row r="9421" spans="2:3" x14ac:dyDescent="0.75">
      <c r="B9421" s="250">
        <v>9358</v>
      </c>
      <c r="C9421" s="249">
        <v>124.57935543422869</v>
      </c>
    </row>
    <row r="9422" spans="2:3" x14ac:dyDescent="0.75">
      <c r="B9422" s="250">
        <v>9359</v>
      </c>
      <c r="C9422" s="249">
        <v>138.59063682004782</v>
      </c>
    </row>
    <row r="9423" spans="2:3" x14ac:dyDescent="0.75">
      <c r="B9423" s="250">
        <v>9360</v>
      </c>
      <c r="C9423" s="249">
        <v>145.60621584407625</v>
      </c>
    </row>
    <row r="9424" spans="2:3" x14ac:dyDescent="0.75">
      <c r="B9424" s="250">
        <v>9361</v>
      </c>
      <c r="C9424" s="249">
        <v>114.30980382765172</v>
      </c>
    </row>
    <row r="9425" spans="2:3" x14ac:dyDescent="0.75">
      <c r="B9425" s="250">
        <v>9362</v>
      </c>
      <c r="C9425" s="249">
        <v>123.19470774344303</v>
      </c>
    </row>
    <row r="9426" spans="2:3" x14ac:dyDescent="0.75">
      <c r="B9426" s="250">
        <v>9363</v>
      </c>
      <c r="C9426" s="249">
        <v>76.794122532205819</v>
      </c>
    </row>
    <row r="9427" spans="2:3" x14ac:dyDescent="0.75">
      <c r="B9427" s="250">
        <v>9364</v>
      </c>
      <c r="C9427" s="249">
        <v>135.40303682106713</v>
      </c>
    </row>
    <row r="9428" spans="2:3" x14ac:dyDescent="0.75">
      <c r="B9428" s="250">
        <v>9365</v>
      </c>
      <c r="C9428" s="249">
        <v>89.793825938429904</v>
      </c>
    </row>
    <row r="9429" spans="2:3" x14ac:dyDescent="0.75">
      <c r="B9429" s="250">
        <v>9366</v>
      </c>
      <c r="C9429" s="249">
        <v>163.00985467822008</v>
      </c>
    </row>
    <row r="9430" spans="2:3" x14ac:dyDescent="0.75">
      <c r="B9430" s="250">
        <v>9367</v>
      </c>
      <c r="C9430" s="249">
        <v>77.204830422581892</v>
      </c>
    </row>
    <row r="9431" spans="2:3" x14ac:dyDescent="0.75">
      <c r="B9431" s="250">
        <v>9368</v>
      </c>
      <c r="C9431" s="249">
        <v>125.2480034875544</v>
      </c>
    </row>
    <row r="9432" spans="2:3" x14ac:dyDescent="0.75">
      <c r="B9432" s="250">
        <v>9369</v>
      </c>
      <c r="C9432" s="249">
        <v>111.36465350144476</v>
      </c>
    </row>
    <row r="9433" spans="2:3" x14ac:dyDescent="0.75">
      <c r="B9433" s="250">
        <v>9370</v>
      </c>
      <c r="C9433" s="249">
        <v>106.11681705483552</v>
      </c>
    </row>
    <row r="9434" spans="2:3" x14ac:dyDescent="0.75">
      <c r="B9434" s="250">
        <v>9371</v>
      </c>
      <c r="C9434" s="249">
        <v>133.81058149287097</v>
      </c>
    </row>
    <row r="9435" spans="2:3" x14ac:dyDescent="0.75">
      <c r="B9435" s="250">
        <v>9372</v>
      </c>
      <c r="C9435" s="249">
        <v>144.30604691347622</v>
      </c>
    </row>
    <row r="9436" spans="2:3" x14ac:dyDescent="0.75">
      <c r="B9436" s="250">
        <v>9373</v>
      </c>
      <c r="C9436" s="249">
        <v>94.593718645861657</v>
      </c>
    </row>
    <row r="9437" spans="2:3" x14ac:dyDescent="0.75">
      <c r="B9437" s="250">
        <v>9374</v>
      </c>
      <c r="C9437" s="249">
        <v>131.12271171248065</v>
      </c>
    </row>
    <row r="9438" spans="2:3" x14ac:dyDescent="0.75">
      <c r="B9438" s="250">
        <v>9375</v>
      </c>
      <c r="C9438" s="249">
        <v>84.329013339925893</v>
      </c>
    </row>
    <row r="9439" spans="2:3" x14ac:dyDescent="0.75">
      <c r="B9439" s="250">
        <v>9376</v>
      </c>
      <c r="C9439" s="249">
        <v>98.7348574549181</v>
      </c>
    </row>
    <row r="9440" spans="2:3" x14ac:dyDescent="0.75">
      <c r="B9440" s="250">
        <v>9377</v>
      </c>
      <c r="C9440" s="249">
        <v>128.1730810558243</v>
      </c>
    </row>
    <row r="9441" spans="2:3" x14ac:dyDescent="0.75">
      <c r="B9441" s="250">
        <v>9378</v>
      </c>
      <c r="C9441" s="249">
        <v>127.51279633812582</v>
      </c>
    </row>
    <row r="9442" spans="2:3" x14ac:dyDescent="0.75">
      <c r="B9442" s="250">
        <v>9379</v>
      </c>
      <c r="C9442" s="249">
        <v>113.31486250806532</v>
      </c>
    </row>
    <row r="9443" spans="2:3" x14ac:dyDescent="0.75">
      <c r="B9443" s="250">
        <v>9380</v>
      </c>
      <c r="C9443" s="249">
        <v>136.32053036212358</v>
      </c>
    </row>
    <row r="9444" spans="2:3" x14ac:dyDescent="0.75">
      <c r="B9444" s="250">
        <v>9381</v>
      </c>
      <c r="C9444" s="249">
        <v>129.12882030925169</v>
      </c>
    </row>
    <row r="9445" spans="2:3" x14ac:dyDescent="0.75">
      <c r="B9445" s="250">
        <v>9382</v>
      </c>
      <c r="C9445" s="249">
        <v>77.102798837003263</v>
      </c>
    </row>
    <row r="9446" spans="2:3" x14ac:dyDescent="0.75">
      <c r="B9446" s="250">
        <v>9383</v>
      </c>
      <c r="C9446" s="249">
        <v>115.21976546322441</v>
      </c>
    </row>
    <row r="9447" spans="2:3" x14ac:dyDescent="0.75">
      <c r="B9447" s="250">
        <v>9384</v>
      </c>
      <c r="C9447" s="249">
        <v>130.24302743083879</v>
      </c>
    </row>
    <row r="9448" spans="2:3" x14ac:dyDescent="0.75">
      <c r="B9448" s="250">
        <v>9385</v>
      </c>
      <c r="C9448" s="249">
        <v>121.97445871339524</v>
      </c>
    </row>
    <row r="9449" spans="2:3" x14ac:dyDescent="0.75">
      <c r="B9449" s="250">
        <v>9386</v>
      </c>
      <c r="C9449" s="249">
        <v>127.71635472733863</v>
      </c>
    </row>
    <row r="9450" spans="2:3" x14ac:dyDescent="0.75">
      <c r="B9450" s="250">
        <v>9387</v>
      </c>
      <c r="C9450" s="249">
        <v>135.46334743380174</v>
      </c>
    </row>
    <row r="9451" spans="2:3" x14ac:dyDescent="0.75">
      <c r="B9451" s="250">
        <v>9388</v>
      </c>
      <c r="C9451" s="249">
        <v>125.61941519039817</v>
      </c>
    </row>
    <row r="9452" spans="2:3" x14ac:dyDescent="0.75">
      <c r="B9452" s="250">
        <v>9389</v>
      </c>
      <c r="C9452" s="249">
        <v>116.65990099865127</v>
      </c>
    </row>
    <row r="9453" spans="2:3" x14ac:dyDescent="0.75">
      <c r="B9453" s="250">
        <v>9390</v>
      </c>
      <c r="C9453" s="249">
        <v>101.88231023351767</v>
      </c>
    </row>
    <row r="9454" spans="2:3" x14ac:dyDescent="0.75">
      <c r="B9454" s="250">
        <v>9391</v>
      </c>
      <c r="C9454" s="249">
        <v>99.103315556264135</v>
      </c>
    </row>
    <row r="9455" spans="2:3" x14ac:dyDescent="0.75">
      <c r="B9455" s="250">
        <v>9392</v>
      </c>
      <c r="C9455" s="249">
        <v>109.1046261082015</v>
      </c>
    </row>
    <row r="9456" spans="2:3" x14ac:dyDescent="0.75">
      <c r="B9456" s="250">
        <v>9393</v>
      </c>
      <c r="C9456" s="249">
        <v>84.600586304566662</v>
      </c>
    </row>
    <row r="9457" spans="2:3" x14ac:dyDescent="0.75">
      <c r="B9457" s="250">
        <v>9394</v>
      </c>
      <c r="C9457" s="249">
        <v>108.20555316094841</v>
      </c>
    </row>
    <row r="9458" spans="2:3" x14ac:dyDescent="0.75">
      <c r="B9458" s="250">
        <v>9395</v>
      </c>
      <c r="C9458" s="249">
        <v>109.00291044305524</v>
      </c>
    </row>
    <row r="9459" spans="2:3" x14ac:dyDescent="0.75">
      <c r="B9459" s="250">
        <v>9396</v>
      </c>
      <c r="C9459" s="249">
        <v>127.45846907219342</v>
      </c>
    </row>
    <row r="9460" spans="2:3" x14ac:dyDescent="0.75">
      <c r="B9460" s="250">
        <v>9397</v>
      </c>
      <c r="C9460" s="249">
        <v>155.84109524177359</v>
      </c>
    </row>
    <row r="9461" spans="2:3" x14ac:dyDescent="0.75">
      <c r="B9461" s="250">
        <v>9398</v>
      </c>
      <c r="C9461" s="249">
        <v>104.35378498686424</v>
      </c>
    </row>
    <row r="9462" spans="2:3" x14ac:dyDescent="0.75">
      <c r="B9462" s="250">
        <v>9399</v>
      </c>
      <c r="C9462" s="249">
        <v>127.22983869763712</v>
      </c>
    </row>
    <row r="9463" spans="2:3" x14ac:dyDescent="0.75">
      <c r="B9463" s="250">
        <v>9400</v>
      </c>
      <c r="C9463" s="249">
        <v>125.55665562075275</v>
      </c>
    </row>
    <row r="9464" spans="2:3" x14ac:dyDescent="0.75">
      <c r="B9464" s="250">
        <v>9401</v>
      </c>
      <c r="C9464" s="249">
        <v>107.169022046273</v>
      </c>
    </row>
    <row r="9465" spans="2:3" x14ac:dyDescent="0.75">
      <c r="B9465" s="250">
        <v>9402</v>
      </c>
      <c r="C9465" s="249">
        <v>133.91124526818615</v>
      </c>
    </row>
    <row r="9466" spans="2:3" x14ac:dyDescent="0.75">
      <c r="B9466" s="250">
        <v>9403</v>
      </c>
      <c r="C9466" s="249">
        <v>111.52769368056022</v>
      </c>
    </row>
    <row r="9467" spans="2:3" x14ac:dyDescent="0.75">
      <c r="B9467" s="250">
        <v>9404</v>
      </c>
      <c r="C9467" s="249">
        <v>77.585100218092236</v>
      </c>
    </row>
    <row r="9468" spans="2:3" x14ac:dyDescent="0.75">
      <c r="B9468" s="250">
        <v>9405</v>
      </c>
      <c r="C9468" s="249">
        <v>128.41056075708516</v>
      </c>
    </row>
    <row r="9469" spans="2:3" x14ac:dyDescent="0.75">
      <c r="B9469" s="250">
        <v>9406</v>
      </c>
      <c r="C9469" s="249">
        <v>95.332030458361615</v>
      </c>
    </row>
    <row r="9470" spans="2:3" x14ac:dyDescent="0.75">
      <c r="B9470" s="250">
        <v>9407</v>
      </c>
      <c r="C9470" s="249">
        <v>123.59206663595866</v>
      </c>
    </row>
    <row r="9471" spans="2:3" x14ac:dyDescent="0.75">
      <c r="B9471" s="250">
        <v>9408</v>
      </c>
      <c r="C9471" s="249">
        <v>101.95021353622808</v>
      </c>
    </row>
    <row r="9472" spans="2:3" x14ac:dyDescent="0.75">
      <c r="B9472" s="250">
        <v>9409</v>
      </c>
      <c r="C9472" s="249">
        <v>82.037718130064718</v>
      </c>
    </row>
    <row r="9473" spans="2:3" x14ac:dyDescent="0.75">
      <c r="B9473" s="250">
        <v>9410</v>
      </c>
      <c r="C9473" s="249">
        <v>166.13473489441856</v>
      </c>
    </row>
    <row r="9474" spans="2:3" x14ac:dyDescent="0.75">
      <c r="B9474" s="250">
        <v>9411</v>
      </c>
      <c r="C9474" s="249">
        <v>137.12989031905175</v>
      </c>
    </row>
    <row r="9475" spans="2:3" x14ac:dyDescent="0.75">
      <c r="B9475" s="250">
        <v>9412</v>
      </c>
      <c r="C9475" s="249">
        <v>123.36846492449473</v>
      </c>
    </row>
    <row r="9476" spans="2:3" x14ac:dyDescent="0.75">
      <c r="B9476" s="250">
        <v>9413</v>
      </c>
      <c r="C9476" s="249">
        <v>124.78484789998885</v>
      </c>
    </row>
    <row r="9477" spans="2:3" x14ac:dyDescent="0.75">
      <c r="B9477" s="250">
        <v>9414</v>
      </c>
      <c r="C9477" s="249">
        <v>169.46871160601106</v>
      </c>
    </row>
    <row r="9478" spans="2:3" x14ac:dyDescent="0.75">
      <c r="B9478" s="250">
        <v>9415</v>
      </c>
      <c r="C9478" s="249">
        <v>93.290997706742758</v>
      </c>
    </row>
    <row r="9479" spans="2:3" x14ac:dyDescent="0.75">
      <c r="B9479" s="250">
        <v>9416</v>
      </c>
      <c r="C9479" s="249">
        <v>124.18999274223991</v>
      </c>
    </row>
    <row r="9480" spans="2:3" x14ac:dyDescent="0.75">
      <c r="B9480" s="250">
        <v>9417</v>
      </c>
      <c r="C9480" s="249">
        <v>110.28093755614702</v>
      </c>
    </row>
    <row r="9481" spans="2:3" x14ac:dyDescent="0.75">
      <c r="B9481" s="250">
        <v>9418</v>
      </c>
      <c r="C9481" s="249">
        <v>86.929470125206109</v>
      </c>
    </row>
    <row r="9482" spans="2:3" x14ac:dyDescent="0.75">
      <c r="B9482" s="250">
        <v>9419</v>
      </c>
      <c r="C9482" s="249">
        <v>129.53482448079848</v>
      </c>
    </row>
    <row r="9483" spans="2:3" x14ac:dyDescent="0.75">
      <c r="B9483" s="250">
        <v>9420</v>
      </c>
      <c r="C9483" s="249">
        <v>170.80035751242485</v>
      </c>
    </row>
    <row r="9484" spans="2:3" x14ac:dyDescent="0.75">
      <c r="B9484" s="250">
        <v>9421</v>
      </c>
      <c r="C9484" s="249">
        <v>167.19358444499025</v>
      </c>
    </row>
    <row r="9485" spans="2:3" x14ac:dyDescent="0.75">
      <c r="B9485" s="250">
        <v>9422</v>
      </c>
      <c r="C9485" s="249">
        <v>141.36143268864069</v>
      </c>
    </row>
    <row r="9486" spans="2:3" x14ac:dyDescent="0.75">
      <c r="B9486" s="250">
        <v>9423</v>
      </c>
      <c r="C9486" s="249">
        <v>111.73291430035388</v>
      </c>
    </row>
    <row r="9487" spans="2:3" x14ac:dyDescent="0.75">
      <c r="B9487" s="250">
        <v>9424</v>
      </c>
      <c r="C9487" s="249">
        <v>104.33482751995365</v>
      </c>
    </row>
    <row r="9488" spans="2:3" x14ac:dyDescent="0.75">
      <c r="B9488" s="250">
        <v>9425</v>
      </c>
      <c r="C9488" s="249">
        <v>99.675980392144552</v>
      </c>
    </row>
    <row r="9489" spans="2:3" x14ac:dyDescent="0.75">
      <c r="B9489" s="250">
        <v>9426</v>
      </c>
      <c r="C9489" s="249">
        <v>119.51840660648196</v>
      </c>
    </row>
    <row r="9490" spans="2:3" x14ac:dyDescent="0.75">
      <c r="B9490" s="250">
        <v>9427</v>
      </c>
      <c r="C9490" s="249">
        <v>95.983644495031484</v>
      </c>
    </row>
    <row r="9491" spans="2:3" x14ac:dyDescent="0.75">
      <c r="B9491" s="250">
        <v>9428</v>
      </c>
      <c r="C9491" s="249">
        <v>119.09483796269842</v>
      </c>
    </row>
    <row r="9492" spans="2:3" x14ac:dyDescent="0.75">
      <c r="B9492" s="250">
        <v>9429</v>
      </c>
      <c r="C9492" s="249">
        <v>102.02781865837724</v>
      </c>
    </row>
    <row r="9493" spans="2:3" x14ac:dyDescent="0.75">
      <c r="B9493" s="250">
        <v>9430</v>
      </c>
      <c r="C9493" s="249">
        <v>91.287589067009137</v>
      </c>
    </row>
    <row r="9494" spans="2:3" x14ac:dyDescent="0.75">
      <c r="B9494" s="250">
        <v>9431</v>
      </c>
      <c r="C9494" s="249">
        <v>89.44496135477128</v>
      </c>
    </row>
    <row r="9495" spans="2:3" x14ac:dyDescent="0.75">
      <c r="B9495" s="250">
        <v>9432</v>
      </c>
      <c r="C9495" s="249">
        <v>124.52469146875032</v>
      </c>
    </row>
    <row r="9496" spans="2:3" x14ac:dyDescent="0.75">
      <c r="B9496" s="250">
        <v>9433</v>
      </c>
      <c r="C9496" s="249">
        <v>80.454687553018232</v>
      </c>
    </row>
    <row r="9497" spans="2:3" x14ac:dyDescent="0.75">
      <c r="B9497" s="250">
        <v>9434</v>
      </c>
      <c r="C9497" s="249">
        <v>122.26491203803903</v>
      </c>
    </row>
    <row r="9498" spans="2:3" x14ac:dyDescent="0.75">
      <c r="B9498" s="250">
        <v>9435</v>
      </c>
      <c r="C9498" s="249">
        <v>72.589925368258065</v>
      </c>
    </row>
    <row r="9499" spans="2:3" x14ac:dyDescent="0.75">
      <c r="B9499" s="250">
        <v>9436</v>
      </c>
      <c r="C9499" s="249">
        <v>142.16338391295434</v>
      </c>
    </row>
    <row r="9500" spans="2:3" x14ac:dyDescent="0.75">
      <c r="B9500" s="250">
        <v>9437</v>
      </c>
      <c r="C9500" s="249">
        <v>118.48913473940024</v>
      </c>
    </row>
    <row r="9501" spans="2:3" x14ac:dyDescent="0.75">
      <c r="B9501" s="250">
        <v>9438</v>
      </c>
      <c r="C9501" s="249">
        <v>113.78351539621934</v>
      </c>
    </row>
    <row r="9502" spans="2:3" x14ac:dyDescent="0.75">
      <c r="B9502" s="250">
        <v>9439</v>
      </c>
      <c r="C9502" s="249">
        <v>163.32006283474132</v>
      </c>
    </row>
    <row r="9503" spans="2:3" x14ac:dyDescent="0.75">
      <c r="B9503" s="250">
        <v>9440</v>
      </c>
      <c r="C9503" s="249">
        <v>108.98024975141678</v>
      </c>
    </row>
    <row r="9504" spans="2:3" x14ac:dyDescent="0.75">
      <c r="B9504" s="250">
        <v>9441</v>
      </c>
      <c r="C9504" s="249">
        <v>108.91426008765065</v>
      </c>
    </row>
    <row r="9505" spans="2:3" x14ac:dyDescent="0.75">
      <c r="B9505" s="250">
        <v>9442</v>
      </c>
      <c r="C9505" s="249">
        <v>151.58065156219217</v>
      </c>
    </row>
    <row r="9506" spans="2:3" x14ac:dyDescent="0.75">
      <c r="B9506" s="250">
        <v>9443</v>
      </c>
      <c r="C9506" s="249">
        <v>141.66951456207676</v>
      </c>
    </row>
    <row r="9507" spans="2:3" x14ac:dyDescent="0.75">
      <c r="B9507" s="250">
        <v>9444</v>
      </c>
      <c r="C9507" s="249">
        <v>125.06343541548914</v>
      </c>
    </row>
    <row r="9508" spans="2:3" x14ac:dyDescent="0.75">
      <c r="B9508" s="250">
        <v>9445</v>
      </c>
      <c r="C9508" s="249">
        <v>117.57273383716331</v>
      </c>
    </row>
    <row r="9509" spans="2:3" x14ac:dyDescent="0.75">
      <c r="B9509" s="250">
        <v>9446</v>
      </c>
      <c r="C9509" s="249">
        <v>104.16358596232881</v>
      </c>
    </row>
    <row r="9510" spans="2:3" x14ac:dyDescent="0.75">
      <c r="B9510" s="250">
        <v>9447</v>
      </c>
      <c r="C9510" s="249">
        <v>120.90734262016761</v>
      </c>
    </row>
    <row r="9511" spans="2:3" x14ac:dyDescent="0.75">
      <c r="B9511" s="250">
        <v>9448</v>
      </c>
      <c r="C9511" s="249">
        <v>95.850657292523692</v>
      </c>
    </row>
    <row r="9512" spans="2:3" x14ac:dyDescent="0.75">
      <c r="B9512" s="250">
        <v>9449</v>
      </c>
      <c r="C9512" s="249">
        <v>146.44292176717167</v>
      </c>
    </row>
    <row r="9513" spans="2:3" x14ac:dyDescent="0.75">
      <c r="B9513" s="250">
        <v>9450</v>
      </c>
      <c r="C9513" s="249">
        <v>121.16273461033317</v>
      </c>
    </row>
    <row r="9514" spans="2:3" x14ac:dyDescent="0.75">
      <c r="B9514" s="250">
        <v>9451</v>
      </c>
      <c r="C9514" s="249">
        <v>119.29550523503954</v>
      </c>
    </row>
    <row r="9515" spans="2:3" x14ac:dyDescent="0.75">
      <c r="B9515" s="250">
        <v>9452</v>
      </c>
      <c r="C9515" s="249">
        <v>119.48996908365598</v>
      </c>
    </row>
    <row r="9516" spans="2:3" x14ac:dyDescent="0.75">
      <c r="B9516" s="250">
        <v>9453</v>
      </c>
      <c r="C9516" s="249">
        <v>126.8386893759322</v>
      </c>
    </row>
    <row r="9517" spans="2:3" x14ac:dyDescent="0.75">
      <c r="B9517" s="250">
        <v>9454</v>
      </c>
      <c r="C9517" s="249">
        <v>139.5180616655577</v>
      </c>
    </row>
    <row r="9518" spans="2:3" x14ac:dyDescent="0.75">
      <c r="B9518" s="250">
        <v>9455</v>
      </c>
      <c r="C9518" s="249">
        <v>113.76700862167222</v>
      </c>
    </row>
    <row r="9519" spans="2:3" x14ac:dyDescent="0.75">
      <c r="B9519" s="250">
        <v>9456</v>
      </c>
      <c r="C9519" s="249">
        <v>134.19931079665039</v>
      </c>
    </row>
    <row r="9520" spans="2:3" x14ac:dyDescent="0.75">
      <c r="B9520" s="250">
        <v>9457</v>
      </c>
      <c r="C9520" s="249">
        <v>131.30929017013722</v>
      </c>
    </row>
    <row r="9521" spans="2:3" x14ac:dyDescent="0.75">
      <c r="B9521" s="250">
        <v>9458</v>
      </c>
      <c r="C9521" s="249">
        <v>121.05911154681823</v>
      </c>
    </row>
    <row r="9522" spans="2:3" x14ac:dyDescent="0.75">
      <c r="B9522" s="250">
        <v>9459</v>
      </c>
      <c r="C9522" s="249">
        <v>139.61303000627237</v>
      </c>
    </row>
    <row r="9523" spans="2:3" x14ac:dyDescent="0.75">
      <c r="B9523" s="250">
        <v>9460</v>
      </c>
      <c r="C9523" s="249">
        <v>144.73414213363188</v>
      </c>
    </row>
    <row r="9524" spans="2:3" x14ac:dyDescent="0.75">
      <c r="B9524" s="250">
        <v>9461</v>
      </c>
      <c r="C9524" s="249">
        <v>95.117351690566295</v>
      </c>
    </row>
    <row r="9525" spans="2:3" x14ac:dyDescent="0.75">
      <c r="B9525" s="250">
        <v>9462</v>
      </c>
      <c r="C9525" s="249">
        <v>126.70039196224361</v>
      </c>
    </row>
    <row r="9526" spans="2:3" x14ac:dyDescent="0.75">
      <c r="B9526" s="250">
        <v>9463</v>
      </c>
      <c r="C9526" s="249">
        <v>93.585239959218981</v>
      </c>
    </row>
    <row r="9527" spans="2:3" x14ac:dyDescent="0.75">
      <c r="B9527" s="250">
        <v>9464</v>
      </c>
      <c r="C9527" s="249">
        <v>104.44013097322843</v>
      </c>
    </row>
    <row r="9528" spans="2:3" x14ac:dyDescent="0.75">
      <c r="B9528" s="250">
        <v>9465</v>
      </c>
      <c r="C9528" s="249">
        <v>148.20486432651973</v>
      </c>
    </row>
    <row r="9529" spans="2:3" x14ac:dyDescent="0.75">
      <c r="B9529" s="250">
        <v>9466</v>
      </c>
      <c r="C9529" s="249">
        <v>123.9477612249802</v>
      </c>
    </row>
    <row r="9530" spans="2:3" x14ac:dyDescent="0.75">
      <c r="B9530" s="250">
        <v>9467</v>
      </c>
      <c r="C9530" s="249">
        <v>140.6017816166104</v>
      </c>
    </row>
    <row r="9531" spans="2:3" x14ac:dyDescent="0.75">
      <c r="B9531" s="250">
        <v>9468</v>
      </c>
      <c r="C9531" s="249">
        <v>110.92799328253406</v>
      </c>
    </row>
    <row r="9532" spans="2:3" x14ac:dyDescent="0.75">
      <c r="B9532" s="250">
        <v>9469</v>
      </c>
      <c r="C9532" s="249">
        <v>82.631445601054423</v>
      </c>
    </row>
    <row r="9533" spans="2:3" x14ac:dyDescent="0.75">
      <c r="B9533" s="250">
        <v>9470</v>
      </c>
      <c r="C9533" s="249">
        <v>127.92528141265038</v>
      </c>
    </row>
    <row r="9534" spans="2:3" x14ac:dyDescent="0.75">
      <c r="B9534" s="250">
        <v>9471</v>
      </c>
      <c r="C9534" s="249">
        <v>108.1486202376614</v>
      </c>
    </row>
    <row r="9535" spans="2:3" x14ac:dyDescent="0.75">
      <c r="B9535" s="250">
        <v>9472</v>
      </c>
      <c r="C9535" s="249">
        <v>140.8978624623488</v>
      </c>
    </row>
    <row r="9536" spans="2:3" x14ac:dyDescent="0.75">
      <c r="B9536" s="250">
        <v>9473</v>
      </c>
      <c r="C9536" s="249">
        <v>141.37622683566963</v>
      </c>
    </row>
    <row r="9537" spans="2:3" x14ac:dyDescent="0.75">
      <c r="B9537" s="250">
        <v>9474</v>
      </c>
      <c r="C9537" s="249">
        <v>121.28606273634966</v>
      </c>
    </row>
    <row r="9538" spans="2:3" x14ac:dyDescent="0.75">
      <c r="B9538" s="250">
        <v>9475</v>
      </c>
      <c r="C9538" s="249">
        <v>133.09262698550498</v>
      </c>
    </row>
    <row r="9539" spans="2:3" x14ac:dyDescent="0.75">
      <c r="B9539" s="250">
        <v>9476</v>
      </c>
      <c r="C9539" s="249">
        <v>118.99366966762368</v>
      </c>
    </row>
    <row r="9540" spans="2:3" x14ac:dyDescent="0.75">
      <c r="B9540" s="250">
        <v>9477</v>
      </c>
      <c r="C9540" s="249">
        <v>132.60244417704229</v>
      </c>
    </row>
    <row r="9541" spans="2:3" x14ac:dyDescent="0.75">
      <c r="B9541" s="250">
        <v>9478</v>
      </c>
      <c r="C9541" s="249">
        <v>107.03141338147249</v>
      </c>
    </row>
    <row r="9542" spans="2:3" x14ac:dyDescent="0.75">
      <c r="B9542" s="250">
        <v>9479</v>
      </c>
      <c r="C9542" s="249">
        <v>132.68286403991149</v>
      </c>
    </row>
    <row r="9543" spans="2:3" x14ac:dyDescent="0.75">
      <c r="B9543" s="250">
        <v>9480</v>
      </c>
      <c r="C9543" s="249">
        <v>68.759060623431765</v>
      </c>
    </row>
    <row r="9544" spans="2:3" x14ac:dyDescent="0.75">
      <c r="B9544" s="250">
        <v>9481</v>
      </c>
      <c r="C9544" s="249">
        <v>87.280416690115743</v>
      </c>
    </row>
    <row r="9545" spans="2:3" x14ac:dyDescent="0.75">
      <c r="B9545" s="250">
        <v>9482</v>
      </c>
      <c r="C9545" s="249">
        <v>81.499012003692656</v>
      </c>
    </row>
    <row r="9546" spans="2:3" x14ac:dyDescent="0.75">
      <c r="B9546" s="250">
        <v>9483</v>
      </c>
      <c r="C9546" s="249">
        <v>141.28458919801537</v>
      </c>
    </row>
    <row r="9547" spans="2:3" x14ac:dyDescent="0.75">
      <c r="B9547" s="250">
        <v>9484</v>
      </c>
      <c r="C9547" s="249">
        <v>95.830858434218328</v>
      </c>
    </row>
    <row r="9548" spans="2:3" x14ac:dyDescent="0.75">
      <c r="B9548" s="250">
        <v>9485</v>
      </c>
      <c r="C9548" s="249">
        <v>106.89675288401115</v>
      </c>
    </row>
    <row r="9549" spans="2:3" x14ac:dyDescent="0.75">
      <c r="B9549" s="250">
        <v>9486</v>
      </c>
      <c r="C9549" s="249">
        <v>151.04719851475835</v>
      </c>
    </row>
    <row r="9550" spans="2:3" x14ac:dyDescent="0.75">
      <c r="B9550" s="250">
        <v>9487</v>
      </c>
      <c r="C9550" s="249">
        <v>114.89125160984864</v>
      </c>
    </row>
    <row r="9551" spans="2:3" x14ac:dyDescent="0.75">
      <c r="B9551" s="250">
        <v>9488</v>
      </c>
      <c r="C9551" s="249">
        <v>94.306163836269448</v>
      </c>
    </row>
    <row r="9552" spans="2:3" x14ac:dyDescent="0.75">
      <c r="B9552" s="250">
        <v>9489</v>
      </c>
      <c r="C9552" s="249">
        <v>115.94605799482682</v>
      </c>
    </row>
    <row r="9553" spans="2:3" x14ac:dyDescent="0.75">
      <c r="B9553" s="250">
        <v>9490</v>
      </c>
      <c r="C9553" s="249">
        <v>186.05417180659435</v>
      </c>
    </row>
    <row r="9554" spans="2:3" x14ac:dyDescent="0.75">
      <c r="B9554" s="250">
        <v>9491</v>
      </c>
      <c r="C9554" s="249">
        <v>106.52443863560637</v>
      </c>
    </row>
    <row r="9555" spans="2:3" x14ac:dyDescent="0.75">
      <c r="B9555" s="250">
        <v>9492</v>
      </c>
      <c r="C9555" s="249">
        <v>123.45372712374764</v>
      </c>
    </row>
    <row r="9556" spans="2:3" x14ac:dyDescent="0.75">
      <c r="B9556" s="250">
        <v>9493</v>
      </c>
      <c r="C9556" s="249">
        <v>97.180035123868549</v>
      </c>
    </row>
    <row r="9557" spans="2:3" x14ac:dyDescent="0.75">
      <c r="B9557" s="250">
        <v>9494</v>
      </c>
      <c r="C9557" s="249">
        <v>150.33811207000363</v>
      </c>
    </row>
    <row r="9558" spans="2:3" x14ac:dyDescent="0.75">
      <c r="B9558" s="250">
        <v>9495</v>
      </c>
      <c r="C9558" s="249">
        <v>75.857249412703823</v>
      </c>
    </row>
    <row r="9559" spans="2:3" x14ac:dyDescent="0.75">
      <c r="B9559" s="250">
        <v>9496</v>
      </c>
      <c r="C9559" s="249">
        <v>130.68544121037496</v>
      </c>
    </row>
    <row r="9560" spans="2:3" x14ac:dyDescent="0.75">
      <c r="B9560" s="250">
        <v>9497</v>
      </c>
      <c r="C9560" s="249">
        <v>131.81685325156553</v>
      </c>
    </row>
    <row r="9561" spans="2:3" x14ac:dyDescent="0.75">
      <c r="B9561" s="250">
        <v>9498</v>
      </c>
      <c r="C9561" s="249">
        <v>122.61640534170803</v>
      </c>
    </row>
    <row r="9562" spans="2:3" x14ac:dyDescent="0.75">
      <c r="B9562" s="250">
        <v>9499</v>
      </c>
      <c r="C9562" s="249">
        <v>124.97476774927478</v>
      </c>
    </row>
    <row r="9563" spans="2:3" x14ac:dyDescent="0.75">
      <c r="B9563" s="250">
        <v>9500</v>
      </c>
      <c r="C9563" s="249">
        <v>116.75317989301924</v>
      </c>
    </row>
    <row r="9564" spans="2:3" x14ac:dyDescent="0.75">
      <c r="B9564" s="250">
        <v>9501</v>
      </c>
      <c r="C9564" s="249">
        <v>155.70759397789249</v>
      </c>
    </row>
    <row r="9565" spans="2:3" x14ac:dyDescent="0.75">
      <c r="B9565" s="250">
        <v>9502</v>
      </c>
      <c r="C9565" s="249">
        <v>101.29627583752543</v>
      </c>
    </row>
    <row r="9566" spans="2:3" x14ac:dyDescent="0.75">
      <c r="B9566" s="250">
        <v>9503</v>
      </c>
      <c r="C9566" s="249">
        <v>141.30646702417587</v>
      </c>
    </row>
    <row r="9567" spans="2:3" x14ac:dyDescent="0.75">
      <c r="B9567" s="250">
        <v>9504</v>
      </c>
      <c r="C9567" s="249">
        <v>90.573178045796766</v>
      </c>
    </row>
    <row r="9568" spans="2:3" x14ac:dyDescent="0.75">
      <c r="B9568" s="250">
        <v>9505</v>
      </c>
      <c r="C9568" s="249">
        <v>108.4356237279821</v>
      </c>
    </row>
    <row r="9569" spans="2:3" x14ac:dyDescent="0.75">
      <c r="B9569" s="250">
        <v>9506</v>
      </c>
      <c r="C9569" s="249">
        <v>95.312713846315432</v>
      </c>
    </row>
    <row r="9570" spans="2:3" x14ac:dyDescent="0.75">
      <c r="B9570" s="250">
        <v>9507</v>
      </c>
      <c r="C9570" s="249">
        <v>123.25176959343746</v>
      </c>
    </row>
    <row r="9571" spans="2:3" x14ac:dyDescent="0.75">
      <c r="B9571" s="250">
        <v>9508</v>
      </c>
      <c r="C9571" s="249">
        <v>116.89702923322686</v>
      </c>
    </row>
    <row r="9572" spans="2:3" x14ac:dyDescent="0.75">
      <c r="B9572" s="250">
        <v>9509</v>
      </c>
      <c r="C9572" s="249">
        <v>120.1802117829333</v>
      </c>
    </row>
    <row r="9573" spans="2:3" x14ac:dyDescent="0.75">
      <c r="B9573" s="250">
        <v>9510</v>
      </c>
      <c r="C9573" s="249">
        <v>93.640613440013595</v>
      </c>
    </row>
    <row r="9574" spans="2:3" x14ac:dyDescent="0.75">
      <c r="B9574" s="250">
        <v>9511</v>
      </c>
      <c r="C9574" s="249">
        <v>129.60153751255297</v>
      </c>
    </row>
    <row r="9575" spans="2:3" x14ac:dyDescent="0.75">
      <c r="B9575" s="250">
        <v>9512</v>
      </c>
      <c r="C9575" s="249">
        <v>137.292710007289</v>
      </c>
    </row>
    <row r="9576" spans="2:3" x14ac:dyDescent="0.75">
      <c r="B9576" s="250">
        <v>9513</v>
      </c>
      <c r="C9576" s="249">
        <v>100.84450913835926</v>
      </c>
    </row>
    <row r="9577" spans="2:3" x14ac:dyDescent="0.75">
      <c r="B9577" s="250">
        <v>9514</v>
      </c>
      <c r="C9577" s="249">
        <v>98.735395421394017</v>
      </c>
    </row>
    <row r="9578" spans="2:3" x14ac:dyDescent="0.75">
      <c r="B9578" s="250">
        <v>9515</v>
      </c>
      <c r="C9578" s="249">
        <v>94.306861369193584</v>
      </c>
    </row>
    <row r="9579" spans="2:3" x14ac:dyDescent="0.75">
      <c r="B9579" s="250">
        <v>9516</v>
      </c>
      <c r="C9579" s="249">
        <v>134.15634442502429</v>
      </c>
    </row>
    <row r="9580" spans="2:3" x14ac:dyDescent="0.75">
      <c r="B9580" s="250">
        <v>9517</v>
      </c>
      <c r="C9580" s="249">
        <v>86.128085739583014</v>
      </c>
    </row>
    <row r="9581" spans="2:3" x14ac:dyDescent="0.75">
      <c r="B9581" s="250">
        <v>9518</v>
      </c>
      <c r="C9581" s="249">
        <v>118.56293666994304</v>
      </c>
    </row>
    <row r="9582" spans="2:3" x14ac:dyDescent="0.75">
      <c r="B9582" s="250">
        <v>9519</v>
      </c>
      <c r="C9582" s="249">
        <v>104.80167360935256</v>
      </c>
    </row>
    <row r="9583" spans="2:3" x14ac:dyDescent="0.75">
      <c r="B9583" s="250">
        <v>9520</v>
      </c>
      <c r="C9583" s="249">
        <v>143.75700415571566</v>
      </c>
    </row>
    <row r="9584" spans="2:3" x14ac:dyDescent="0.75">
      <c r="B9584" s="250">
        <v>9521</v>
      </c>
      <c r="C9584" s="249">
        <v>128.0549444508643</v>
      </c>
    </row>
    <row r="9585" spans="2:3" x14ac:dyDescent="0.75">
      <c r="B9585" s="250">
        <v>9522</v>
      </c>
      <c r="C9585" s="249">
        <v>112.88523901710319</v>
      </c>
    </row>
    <row r="9586" spans="2:3" x14ac:dyDescent="0.75">
      <c r="B9586" s="250">
        <v>9523</v>
      </c>
      <c r="C9586" s="249">
        <v>141.8022267911214</v>
      </c>
    </row>
    <row r="9587" spans="2:3" x14ac:dyDescent="0.75">
      <c r="B9587" s="250">
        <v>9524</v>
      </c>
      <c r="C9587" s="249">
        <v>163.95398579091625</v>
      </c>
    </row>
    <row r="9588" spans="2:3" x14ac:dyDescent="0.75">
      <c r="B9588" s="250">
        <v>9525</v>
      </c>
      <c r="C9588" s="249">
        <v>135.67223953388628</v>
      </c>
    </row>
    <row r="9589" spans="2:3" x14ac:dyDescent="0.75">
      <c r="B9589" s="250">
        <v>9526</v>
      </c>
      <c r="C9589" s="249">
        <v>122.65417493570452</v>
      </c>
    </row>
    <row r="9590" spans="2:3" x14ac:dyDescent="0.75">
      <c r="B9590" s="250">
        <v>9527</v>
      </c>
      <c r="C9590" s="249">
        <v>125.32188321301841</v>
      </c>
    </row>
    <row r="9591" spans="2:3" x14ac:dyDescent="0.75">
      <c r="B9591" s="250">
        <v>9528</v>
      </c>
      <c r="C9591" s="249">
        <v>105.49774925742472</v>
      </c>
    </row>
    <row r="9592" spans="2:3" x14ac:dyDescent="0.75">
      <c r="B9592" s="250">
        <v>9529</v>
      </c>
      <c r="C9592" s="249">
        <v>89.446951119524542</v>
      </c>
    </row>
    <row r="9593" spans="2:3" x14ac:dyDescent="0.75">
      <c r="B9593" s="250">
        <v>9530</v>
      </c>
      <c r="C9593" s="249">
        <v>118.80068696025026</v>
      </c>
    </row>
    <row r="9594" spans="2:3" x14ac:dyDescent="0.75">
      <c r="B9594" s="250">
        <v>9531</v>
      </c>
      <c r="C9594" s="249">
        <v>118.39135001357468</v>
      </c>
    </row>
    <row r="9595" spans="2:3" x14ac:dyDescent="0.75">
      <c r="B9595" s="250">
        <v>9532</v>
      </c>
      <c r="C9595" s="249">
        <v>86.024962652522149</v>
      </c>
    </row>
    <row r="9596" spans="2:3" x14ac:dyDescent="0.75">
      <c r="B9596" s="250">
        <v>9533</v>
      </c>
      <c r="C9596" s="249">
        <v>128.83832144262868</v>
      </c>
    </row>
    <row r="9597" spans="2:3" x14ac:dyDescent="0.75">
      <c r="B9597" s="250">
        <v>9534</v>
      </c>
      <c r="C9597" s="249">
        <v>101.19211503350334</v>
      </c>
    </row>
    <row r="9598" spans="2:3" x14ac:dyDescent="0.75">
      <c r="B9598" s="250">
        <v>9535</v>
      </c>
      <c r="C9598" s="249">
        <v>120.97954160974413</v>
      </c>
    </row>
    <row r="9599" spans="2:3" x14ac:dyDescent="0.75">
      <c r="B9599" s="250">
        <v>9536</v>
      </c>
      <c r="C9599" s="249">
        <v>115.10113304016105</v>
      </c>
    </row>
    <row r="9600" spans="2:3" x14ac:dyDescent="0.75">
      <c r="B9600" s="250">
        <v>9537</v>
      </c>
      <c r="C9600" s="249">
        <v>81.30473158451673</v>
      </c>
    </row>
    <row r="9601" spans="2:3" x14ac:dyDescent="0.75">
      <c r="B9601" s="250">
        <v>9538</v>
      </c>
      <c r="C9601" s="249">
        <v>96.740704171004296</v>
      </c>
    </row>
    <row r="9602" spans="2:3" x14ac:dyDescent="0.75">
      <c r="B9602" s="250">
        <v>9539</v>
      </c>
      <c r="C9602" s="249">
        <v>118.90338224548697</v>
      </c>
    </row>
    <row r="9603" spans="2:3" x14ac:dyDescent="0.75">
      <c r="B9603" s="250">
        <v>9540</v>
      </c>
      <c r="C9603" s="249">
        <v>104.91993453750487</v>
      </c>
    </row>
    <row r="9604" spans="2:3" x14ac:dyDescent="0.75">
      <c r="B9604" s="250">
        <v>9541</v>
      </c>
      <c r="C9604" s="249">
        <v>131.04515403235357</v>
      </c>
    </row>
    <row r="9605" spans="2:3" x14ac:dyDescent="0.75">
      <c r="B9605" s="250">
        <v>9542</v>
      </c>
      <c r="C9605" s="249">
        <v>93.013911673502676</v>
      </c>
    </row>
    <row r="9606" spans="2:3" x14ac:dyDescent="0.75">
      <c r="B9606" s="250">
        <v>9543</v>
      </c>
      <c r="C9606" s="249">
        <v>125.91240291237051</v>
      </c>
    </row>
    <row r="9607" spans="2:3" x14ac:dyDescent="0.75">
      <c r="B9607" s="250">
        <v>9544</v>
      </c>
      <c r="C9607" s="249">
        <v>131.59338937088194</v>
      </c>
    </row>
    <row r="9608" spans="2:3" x14ac:dyDescent="0.75">
      <c r="B9608" s="250">
        <v>9545</v>
      </c>
      <c r="C9608" s="249">
        <v>147.29957660523831</v>
      </c>
    </row>
    <row r="9609" spans="2:3" x14ac:dyDescent="0.75">
      <c r="B9609" s="250">
        <v>9546</v>
      </c>
      <c r="C9609" s="249">
        <v>85.45601205501913</v>
      </c>
    </row>
    <row r="9610" spans="2:3" x14ac:dyDescent="0.75">
      <c r="B9610" s="250">
        <v>9547</v>
      </c>
      <c r="C9610" s="249">
        <v>135.72683393255966</v>
      </c>
    </row>
    <row r="9611" spans="2:3" x14ac:dyDescent="0.75">
      <c r="B9611" s="250">
        <v>9548</v>
      </c>
      <c r="C9611" s="249">
        <v>156.65945993536846</v>
      </c>
    </row>
    <row r="9612" spans="2:3" x14ac:dyDescent="0.75">
      <c r="B9612" s="250">
        <v>9549</v>
      </c>
      <c r="C9612" s="249">
        <v>129.38686128353947</v>
      </c>
    </row>
    <row r="9613" spans="2:3" x14ac:dyDescent="0.75">
      <c r="B9613" s="250">
        <v>9550</v>
      </c>
      <c r="C9613" s="249">
        <v>109.57973218090298</v>
      </c>
    </row>
    <row r="9614" spans="2:3" x14ac:dyDescent="0.75">
      <c r="B9614" s="250">
        <v>9551</v>
      </c>
      <c r="C9614" s="249">
        <v>126.05825084440421</v>
      </c>
    </row>
    <row r="9615" spans="2:3" x14ac:dyDescent="0.75">
      <c r="B9615" s="250">
        <v>9552</v>
      </c>
      <c r="C9615" s="249">
        <v>157.07894785822529</v>
      </c>
    </row>
    <row r="9616" spans="2:3" x14ac:dyDescent="0.75">
      <c r="B9616" s="250">
        <v>9553</v>
      </c>
      <c r="C9616" s="249">
        <v>103.17271093720497</v>
      </c>
    </row>
    <row r="9617" spans="2:3" x14ac:dyDescent="0.75">
      <c r="B9617" s="250">
        <v>9554</v>
      </c>
      <c r="C9617" s="249">
        <v>114.79963123511949</v>
      </c>
    </row>
    <row r="9618" spans="2:3" x14ac:dyDescent="0.75">
      <c r="B9618" s="250">
        <v>9555</v>
      </c>
      <c r="C9618" s="249">
        <v>169.16342636126302</v>
      </c>
    </row>
    <row r="9619" spans="2:3" x14ac:dyDescent="0.75">
      <c r="B9619" s="250">
        <v>9556</v>
      </c>
      <c r="C9619" s="249">
        <v>119.12105629099577</v>
      </c>
    </row>
    <row r="9620" spans="2:3" x14ac:dyDescent="0.75">
      <c r="B9620" s="250">
        <v>9557</v>
      </c>
      <c r="C9620" s="249">
        <v>102.48016321391897</v>
      </c>
    </row>
    <row r="9621" spans="2:3" x14ac:dyDescent="0.75">
      <c r="B9621" s="250">
        <v>9558</v>
      </c>
      <c r="C9621" s="249">
        <v>101.32867268011879</v>
      </c>
    </row>
    <row r="9622" spans="2:3" x14ac:dyDescent="0.75">
      <c r="B9622" s="250">
        <v>9559</v>
      </c>
      <c r="C9622" s="249">
        <v>125.89090075167279</v>
      </c>
    </row>
    <row r="9623" spans="2:3" x14ac:dyDescent="0.75">
      <c r="B9623" s="250">
        <v>9560</v>
      </c>
      <c r="C9623" s="249">
        <v>151.87181626361317</v>
      </c>
    </row>
    <row r="9624" spans="2:3" x14ac:dyDescent="0.75">
      <c r="B9624" s="250">
        <v>9561</v>
      </c>
      <c r="C9624" s="249">
        <v>114.22197293998593</v>
      </c>
    </row>
    <row r="9625" spans="2:3" x14ac:dyDescent="0.75">
      <c r="B9625" s="250">
        <v>9562</v>
      </c>
      <c r="C9625" s="249">
        <v>125.68485265673256</v>
      </c>
    </row>
    <row r="9626" spans="2:3" x14ac:dyDescent="0.75">
      <c r="B9626" s="250">
        <v>9563</v>
      </c>
      <c r="C9626" s="249">
        <v>117.54174183783286</v>
      </c>
    </row>
    <row r="9627" spans="2:3" x14ac:dyDescent="0.75">
      <c r="B9627" s="250">
        <v>9564</v>
      </c>
      <c r="C9627" s="249">
        <v>91.600499880695324</v>
      </c>
    </row>
    <row r="9628" spans="2:3" x14ac:dyDescent="0.75">
      <c r="B9628" s="250">
        <v>9565</v>
      </c>
      <c r="C9628" s="249">
        <v>111.12877293690993</v>
      </c>
    </row>
    <row r="9629" spans="2:3" x14ac:dyDescent="0.75">
      <c r="B9629" s="250">
        <v>9566</v>
      </c>
      <c r="C9629" s="249">
        <v>168.24620669446813</v>
      </c>
    </row>
    <row r="9630" spans="2:3" x14ac:dyDescent="0.75">
      <c r="B9630" s="250">
        <v>9567</v>
      </c>
      <c r="C9630" s="249">
        <v>103.29929374146658</v>
      </c>
    </row>
    <row r="9631" spans="2:3" x14ac:dyDescent="0.75">
      <c r="B9631" s="250">
        <v>9568</v>
      </c>
      <c r="C9631" s="249">
        <v>86.866900931887869</v>
      </c>
    </row>
    <row r="9632" spans="2:3" x14ac:dyDescent="0.75">
      <c r="B9632" s="250">
        <v>9569</v>
      </c>
      <c r="C9632" s="249">
        <v>107.14985187228653</v>
      </c>
    </row>
    <row r="9633" spans="2:3" x14ac:dyDescent="0.75">
      <c r="B9633" s="250">
        <v>9570</v>
      </c>
      <c r="C9633" s="249">
        <v>106.37686479034122</v>
      </c>
    </row>
    <row r="9634" spans="2:3" x14ac:dyDescent="0.75">
      <c r="B9634" s="250">
        <v>9571</v>
      </c>
      <c r="C9634" s="249">
        <v>100.49897530368843</v>
      </c>
    </row>
    <row r="9635" spans="2:3" x14ac:dyDescent="0.75">
      <c r="B9635" s="250">
        <v>9572</v>
      </c>
      <c r="C9635" s="249">
        <v>109.98864511950553</v>
      </c>
    </row>
    <row r="9636" spans="2:3" x14ac:dyDescent="0.75">
      <c r="B9636" s="250">
        <v>9573</v>
      </c>
      <c r="C9636" s="249">
        <v>146.14797757264228</v>
      </c>
    </row>
    <row r="9637" spans="2:3" x14ac:dyDescent="0.75">
      <c r="B9637" s="250">
        <v>9574</v>
      </c>
      <c r="C9637" s="249">
        <v>139.5855066884763</v>
      </c>
    </row>
    <row r="9638" spans="2:3" x14ac:dyDescent="0.75">
      <c r="B9638" s="250">
        <v>9575</v>
      </c>
      <c r="C9638" s="249">
        <v>108.4434196460288</v>
      </c>
    </row>
    <row r="9639" spans="2:3" x14ac:dyDescent="0.75">
      <c r="B9639" s="250">
        <v>9576</v>
      </c>
      <c r="C9639" s="249">
        <v>100.44793423111778</v>
      </c>
    </row>
    <row r="9640" spans="2:3" x14ac:dyDescent="0.75">
      <c r="B9640" s="250">
        <v>9577</v>
      </c>
      <c r="C9640" s="249">
        <v>158.52987117405428</v>
      </c>
    </row>
    <row r="9641" spans="2:3" x14ac:dyDescent="0.75">
      <c r="B9641" s="250">
        <v>9578</v>
      </c>
      <c r="C9641" s="249">
        <v>100.53789046343437</v>
      </c>
    </row>
    <row r="9642" spans="2:3" x14ac:dyDescent="0.75">
      <c r="B9642" s="250">
        <v>9579</v>
      </c>
      <c r="C9642" s="249">
        <v>113.89223781268564</v>
      </c>
    </row>
    <row r="9643" spans="2:3" x14ac:dyDescent="0.75">
      <c r="B9643" s="250">
        <v>9580</v>
      </c>
      <c r="C9643" s="249">
        <v>131.92059028664031</v>
      </c>
    </row>
    <row r="9644" spans="2:3" x14ac:dyDescent="0.75">
      <c r="B9644" s="250">
        <v>9581</v>
      </c>
      <c r="C9644" s="249">
        <v>132.78495703658189</v>
      </c>
    </row>
    <row r="9645" spans="2:3" x14ac:dyDescent="0.75">
      <c r="B9645" s="250">
        <v>9582</v>
      </c>
      <c r="C9645" s="249">
        <v>114.84722841324843</v>
      </c>
    </row>
    <row r="9646" spans="2:3" x14ac:dyDescent="0.75">
      <c r="B9646" s="250">
        <v>9583</v>
      </c>
      <c r="C9646" s="249">
        <v>147.79473445427237</v>
      </c>
    </row>
    <row r="9647" spans="2:3" x14ac:dyDescent="0.75">
      <c r="B9647" s="250">
        <v>9584</v>
      </c>
      <c r="C9647" s="249">
        <v>120.94118297298324</v>
      </c>
    </row>
    <row r="9648" spans="2:3" x14ac:dyDescent="0.75">
      <c r="B9648" s="250">
        <v>9585</v>
      </c>
      <c r="C9648" s="249">
        <v>176.72484264372719</v>
      </c>
    </row>
    <row r="9649" spans="2:3" x14ac:dyDescent="0.75">
      <c r="B9649" s="250">
        <v>9586</v>
      </c>
      <c r="C9649" s="249">
        <v>127.25251844979311</v>
      </c>
    </row>
    <row r="9650" spans="2:3" x14ac:dyDescent="0.75">
      <c r="B9650" s="250">
        <v>9587</v>
      </c>
      <c r="C9650" s="249">
        <v>121.3907313893863</v>
      </c>
    </row>
    <row r="9651" spans="2:3" x14ac:dyDescent="0.75">
      <c r="B9651" s="250">
        <v>9588</v>
      </c>
      <c r="C9651" s="249">
        <v>66.575992128217365</v>
      </c>
    </row>
    <row r="9652" spans="2:3" x14ac:dyDescent="0.75">
      <c r="B9652" s="250">
        <v>9589</v>
      </c>
      <c r="C9652" s="249">
        <v>103.55162275051984</v>
      </c>
    </row>
    <row r="9653" spans="2:3" x14ac:dyDescent="0.75">
      <c r="B9653" s="250">
        <v>9590</v>
      </c>
      <c r="C9653" s="249">
        <v>133.51590294807812</v>
      </c>
    </row>
    <row r="9654" spans="2:3" x14ac:dyDescent="0.75">
      <c r="B9654" s="250">
        <v>9591</v>
      </c>
      <c r="C9654" s="249">
        <v>154.65387322274273</v>
      </c>
    </row>
    <row r="9655" spans="2:3" x14ac:dyDescent="0.75">
      <c r="B9655" s="250">
        <v>9592</v>
      </c>
      <c r="C9655" s="249">
        <v>147.3092552125263</v>
      </c>
    </row>
    <row r="9656" spans="2:3" x14ac:dyDescent="0.75">
      <c r="B9656" s="250">
        <v>9593</v>
      </c>
      <c r="C9656" s="249">
        <v>108.72031200185666</v>
      </c>
    </row>
    <row r="9657" spans="2:3" x14ac:dyDescent="0.75">
      <c r="B9657" s="250">
        <v>9594</v>
      </c>
      <c r="C9657" s="249">
        <v>141.11308752158743</v>
      </c>
    </row>
    <row r="9658" spans="2:3" x14ac:dyDescent="0.75">
      <c r="B9658" s="250">
        <v>9595</v>
      </c>
      <c r="C9658" s="249">
        <v>125.31444672173618</v>
      </c>
    </row>
    <row r="9659" spans="2:3" x14ac:dyDescent="0.75">
      <c r="B9659" s="250">
        <v>9596</v>
      </c>
      <c r="C9659" s="249">
        <v>120.79276486015134</v>
      </c>
    </row>
    <row r="9660" spans="2:3" x14ac:dyDescent="0.75">
      <c r="B9660" s="250">
        <v>9597</v>
      </c>
      <c r="C9660" s="249">
        <v>122.52496188016806</v>
      </c>
    </row>
    <row r="9661" spans="2:3" x14ac:dyDescent="0.75">
      <c r="B9661" s="250">
        <v>9598</v>
      </c>
      <c r="C9661" s="249">
        <v>91.668173037503564</v>
      </c>
    </row>
    <row r="9662" spans="2:3" x14ac:dyDescent="0.75">
      <c r="B9662" s="250">
        <v>9599</v>
      </c>
      <c r="C9662" s="249">
        <v>115.95783571122752</v>
      </c>
    </row>
    <row r="9663" spans="2:3" x14ac:dyDescent="0.75">
      <c r="B9663" s="250">
        <v>9600</v>
      </c>
      <c r="C9663" s="249">
        <v>149.52967774984253</v>
      </c>
    </row>
    <row r="9664" spans="2:3" x14ac:dyDescent="0.75">
      <c r="B9664" s="250">
        <v>9601</v>
      </c>
      <c r="C9664" s="249">
        <v>120.5141510441435</v>
      </c>
    </row>
    <row r="9665" spans="2:3" x14ac:dyDescent="0.75">
      <c r="B9665" s="250">
        <v>9602</v>
      </c>
      <c r="C9665" s="249">
        <v>123.6685917469371</v>
      </c>
    </row>
    <row r="9666" spans="2:3" x14ac:dyDescent="0.75">
      <c r="B9666" s="250">
        <v>9603</v>
      </c>
      <c r="C9666" s="249">
        <v>117.73976499000104</v>
      </c>
    </row>
    <row r="9667" spans="2:3" x14ac:dyDescent="0.75">
      <c r="B9667" s="250">
        <v>9604</v>
      </c>
      <c r="C9667" s="249">
        <v>156.7922276131807</v>
      </c>
    </row>
    <row r="9668" spans="2:3" x14ac:dyDescent="0.75">
      <c r="B9668" s="250">
        <v>9605</v>
      </c>
      <c r="C9668" s="249">
        <v>134.34935576407841</v>
      </c>
    </row>
    <row r="9669" spans="2:3" x14ac:dyDescent="0.75">
      <c r="B9669" s="250">
        <v>9606</v>
      </c>
      <c r="C9669" s="249">
        <v>112.11201654162066</v>
      </c>
    </row>
    <row r="9670" spans="2:3" x14ac:dyDescent="0.75">
      <c r="B9670" s="250">
        <v>9607</v>
      </c>
      <c r="C9670" s="249">
        <v>113.99503353758361</v>
      </c>
    </row>
    <row r="9671" spans="2:3" x14ac:dyDescent="0.75">
      <c r="B9671" s="250">
        <v>9608</v>
      </c>
      <c r="C9671" s="249">
        <v>137.0797072866242</v>
      </c>
    </row>
    <row r="9672" spans="2:3" x14ac:dyDescent="0.75">
      <c r="B9672" s="250">
        <v>9609</v>
      </c>
      <c r="C9672" s="249">
        <v>140.28483123232652</v>
      </c>
    </row>
    <row r="9673" spans="2:3" x14ac:dyDescent="0.75">
      <c r="B9673" s="250">
        <v>9610</v>
      </c>
      <c r="C9673" s="249">
        <v>110.50028311965968</v>
      </c>
    </row>
    <row r="9674" spans="2:3" x14ac:dyDescent="0.75">
      <c r="B9674" s="250">
        <v>9611</v>
      </c>
      <c r="C9674" s="249">
        <v>111.14790915408201</v>
      </c>
    </row>
    <row r="9675" spans="2:3" x14ac:dyDescent="0.75">
      <c r="B9675" s="250">
        <v>9612</v>
      </c>
      <c r="C9675" s="249">
        <v>134.62208555678967</v>
      </c>
    </row>
    <row r="9676" spans="2:3" x14ac:dyDescent="0.75">
      <c r="B9676" s="250">
        <v>9613</v>
      </c>
      <c r="C9676" s="249">
        <v>115.91639857925243</v>
      </c>
    </row>
    <row r="9677" spans="2:3" x14ac:dyDescent="0.75">
      <c r="B9677" s="250">
        <v>9614</v>
      </c>
      <c r="C9677" s="249">
        <v>93.966741214258946</v>
      </c>
    </row>
    <row r="9678" spans="2:3" x14ac:dyDescent="0.75">
      <c r="B9678" s="250">
        <v>9615</v>
      </c>
      <c r="C9678" s="249">
        <v>133.28662854967575</v>
      </c>
    </row>
    <row r="9679" spans="2:3" x14ac:dyDescent="0.75">
      <c r="B9679" s="250">
        <v>9616</v>
      </c>
      <c r="C9679" s="249">
        <v>104.08470398976499</v>
      </c>
    </row>
    <row r="9680" spans="2:3" x14ac:dyDescent="0.75">
      <c r="B9680" s="250">
        <v>9617</v>
      </c>
      <c r="C9680" s="249">
        <v>108.48173280126153</v>
      </c>
    </row>
    <row r="9681" spans="2:3" x14ac:dyDescent="0.75">
      <c r="B9681" s="250">
        <v>9618</v>
      </c>
      <c r="C9681" s="249">
        <v>142.55233799060184</v>
      </c>
    </row>
    <row r="9682" spans="2:3" x14ac:dyDescent="0.75">
      <c r="B9682" s="250">
        <v>9619</v>
      </c>
      <c r="C9682" s="249">
        <v>85.256715951926026</v>
      </c>
    </row>
    <row r="9683" spans="2:3" x14ac:dyDescent="0.75">
      <c r="B9683" s="250">
        <v>9620</v>
      </c>
      <c r="C9683" s="249">
        <v>193.17948019766277</v>
      </c>
    </row>
    <row r="9684" spans="2:3" x14ac:dyDescent="0.75">
      <c r="B9684" s="250">
        <v>9621</v>
      </c>
      <c r="C9684" s="249">
        <v>130.15041198687999</v>
      </c>
    </row>
    <row r="9685" spans="2:3" x14ac:dyDescent="0.75">
      <c r="B9685" s="250">
        <v>9622</v>
      </c>
      <c r="C9685" s="249">
        <v>161.20503138364501</v>
      </c>
    </row>
    <row r="9686" spans="2:3" x14ac:dyDescent="0.75">
      <c r="B9686" s="250">
        <v>9623</v>
      </c>
      <c r="C9686" s="249">
        <v>119.13546156721141</v>
      </c>
    </row>
    <row r="9687" spans="2:3" x14ac:dyDescent="0.75">
      <c r="B9687" s="250">
        <v>9624</v>
      </c>
      <c r="C9687" s="249">
        <v>137.59199830002891</v>
      </c>
    </row>
    <row r="9688" spans="2:3" x14ac:dyDescent="0.75">
      <c r="B9688" s="250">
        <v>9625</v>
      </c>
      <c r="C9688" s="249">
        <v>92.375227587405277</v>
      </c>
    </row>
    <row r="9689" spans="2:3" x14ac:dyDescent="0.75">
      <c r="B9689" s="250">
        <v>9626</v>
      </c>
      <c r="C9689" s="249">
        <v>105.17363989116629</v>
      </c>
    </row>
    <row r="9690" spans="2:3" x14ac:dyDescent="0.75">
      <c r="B9690" s="250">
        <v>9627</v>
      </c>
      <c r="C9690" s="249">
        <v>126.82235183038303</v>
      </c>
    </row>
    <row r="9691" spans="2:3" x14ac:dyDescent="0.75">
      <c r="B9691" s="250">
        <v>9628</v>
      </c>
      <c r="C9691" s="249">
        <v>108.75831423869786</v>
      </c>
    </row>
    <row r="9692" spans="2:3" x14ac:dyDescent="0.75">
      <c r="B9692" s="250">
        <v>9629</v>
      </c>
      <c r="C9692" s="249">
        <v>145.24541835147105</v>
      </c>
    </row>
    <row r="9693" spans="2:3" x14ac:dyDescent="0.75">
      <c r="B9693" s="250">
        <v>9630</v>
      </c>
      <c r="C9693" s="249">
        <v>137.74863570770884</v>
      </c>
    </row>
    <row r="9694" spans="2:3" x14ac:dyDescent="0.75">
      <c r="B9694" s="250">
        <v>9631</v>
      </c>
      <c r="C9694" s="249">
        <v>140.38858917327343</v>
      </c>
    </row>
    <row r="9695" spans="2:3" x14ac:dyDescent="0.75">
      <c r="B9695" s="250">
        <v>9632</v>
      </c>
      <c r="C9695" s="249">
        <v>116.81863795194506</v>
      </c>
    </row>
    <row r="9696" spans="2:3" x14ac:dyDescent="0.75">
      <c r="B9696" s="250">
        <v>9633</v>
      </c>
      <c r="C9696" s="249">
        <v>103.90612635875152</v>
      </c>
    </row>
    <row r="9697" spans="2:3" x14ac:dyDescent="0.75">
      <c r="B9697" s="250">
        <v>9634</v>
      </c>
      <c r="C9697" s="249">
        <v>127.61786799222814</v>
      </c>
    </row>
    <row r="9698" spans="2:3" x14ac:dyDescent="0.75">
      <c r="B9698" s="250">
        <v>9635</v>
      </c>
      <c r="C9698" s="249">
        <v>70.587734987091721</v>
      </c>
    </row>
    <row r="9699" spans="2:3" x14ac:dyDescent="0.75">
      <c r="B9699" s="250">
        <v>9636</v>
      </c>
      <c r="C9699" s="249">
        <v>106.52390415431563</v>
      </c>
    </row>
    <row r="9700" spans="2:3" x14ac:dyDescent="0.75">
      <c r="B9700" s="250">
        <v>9637</v>
      </c>
      <c r="C9700" s="249">
        <v>99.850627143108511</v>
      </c>
    </row>
    <row r="9701" spans="2:3" x14ac:dyDescent="0.75">
      <c r="B9701" s="250">
        <v>9638</v>
      </c>
      <c r="C9701" s="249">
        <v>119.00852927694174</v>
      </c>
    </row>
    <row r="9702" spans="2:3" x14ac:dyDescent="0.75">
      <c r="B9702" s="250">
        <v>9639</v>
      </c>
      <c r="C9702" s="249">
        <v>138.09766331523335</v>
      </c>
    </row>
    <row r="9703" spans="2:3" x14ac:dyDescent="0.75">
      <c r="B9703" s="250">
        <v>9640</v>
      </c>
      <c r="C9703" s="249">
        <v>122.79008008068315</v>
      </c>
    </row>
    <row r="9704" spans="2:3" x14ac:dyDescent="0.75">
      <c r="B9704" s="250">
        <v>9641</v>
      </c>
      <c r="C9704" s="249">
        <v>99.526533277614902</v>
      </c>
    </row>
    <row r="9705" spans="2:3" x14ac:dyDescent="0.75">
      <c r="B9705" s="250">
        <v>9642</v>
      </c>
      <c r="C9705" s="249">
        <v>91.856570233069334</v>
      </c>
    </row>
    <row r="9706" spans="2:3" x14ac:dyDescent="0.75">
      <c r="B9706" s="250">
        <v>9643</v>
      </c>
      <c r="C9706" s="249">
        <v>93.41848643174032</v>
      </c>
    </row>
    <row r="9707" spans="2:3" x14ac:dyDescent="0.75">
      <c r="B9707" s="250">
        <v>9644</v>
      </c>
      <c r="C9707" s="249">
        <v>90.796691125669554</v>
      </c>
    </row>
    <row r="9708" spans="2:3" x14ac:dyDescent="0.75">
      <c r="B9708" s="250">
        <v>9645</v>
      </c>
      <c r="C9708" s="249">
        <v>96.870843727199954</v>
      </c>
    </row>
    <row r="9709" spans="2:3" x14ac:dyDescent="0.75">
      <c r="B9709" s="250">
        <v>9646</v>
      </c>
      <c r="C9709" s="249">
        <v>128.25630006858705</v>
      </c>
    </row>
    <row r="9710" spans="2:3" x14ac:dyDescent="0.75">
      <c r="B9710" s="250">
        <v>9647</v>
      </c>
      <c r="C9710" s="249">
        <v>110.17882103406642</v>
      </c>
    </row>
    <row r="9711" spans="2:3" x14ac:dyDescent="0.75">
      <c r="B9711" s="250">
        <v>9648</v>
      </c>
      <c r="C9711" s="249">
        <v>136.1330066920587</v>
      </c>
    </row>
    <row r="9712" spans="2:3" x14ac:dyDescent="0.75">
      <c r="B9712" s="250">
        <v>9649</v>
      </c>
      <c r="C9712" s="249">
        <v>116.58482249090461</v>
      </c>
    </row>
    <row r="9713" spans="2:3" x14ac:dyDescent="0.75">
      <c r="B9713" s="250">
        <v>9650</v>
      </c>
      <c r="C9713" s="249">
        <v>121.7248938603732</v>
      </c>
    </row>
    <row r="9714" spans="2:3" x14ac:dyDescent="0.75">
      <c r="B9714" s="250">
        <v>9651</v>
      </c>
      <c r="C9714" s="249">
        <v>93.17303189571804</v>
      </c>
    </row>
    <row r="9715" spans="2:3" x14ac:dyDescent="0.75">
      <c r="B9715" s="250">
        <v>9652</v>
      </c>
      <c r="C9715" s="249">
        <v>148.47850458381606</v>
      </c>
    </row>
    <row r="9716" spans="2:3" x14ac:dyDescent="0.75">
      <c r="B9716" s="250">
        <v>9653</v>
      </c>
      <c r="C9716" s="249">
        <v>126.09580907476467</v>
      </c>
    </row>
    <row r="9717" spans="2:3" x14ac:dyDescent="0.75">
      <c r="B9717" s="250">
        <v>9654</v>
      </c>
      <c r="C9717" s="249">
        <v>140.2758479600229</v>
      </c>
    </row>
    <row r="9718" spans="2:3" x14ac:dyDescent="0.75">
      <c r="B9718" s="250">
        <v>9655</v>
      </c>
      <c r="C9718" s="249">
        <v>111.43072196686998</v>
      </c>
    </row>
    <row r="9719" spans="2:3" x14ac:dyDescent="0.75">
      <c r="B9719" s="250">
        <v>9656</v>
      </c>
      <c r="C9719" s="249">
        <v>103.15434180181076</v>
      </c>
    </row>
    <row r="9720" spans="2:3" x14ac:dyDescent="0.75">
      <c r="B9720" s="250">
        <v>9657</v>
      </c>
      <c r="C9720" s="249">
        <v>121.18770782774595</v>
      </c>
    </row>
    <row r="9721" spans="2:3" x14ac:dyDescent="0.75">
      <c r="B9721" s="250">
        <v>9658</v>
      </c>
      <c r="C9721" s="249">
        <v>143.40555156490259</v>
      </c>
    </row>
    <row r="9722" spans="2:3" x14ac:dyDescent="0.75">
      <c r="B9722" s="250">
        <v>9659</v>
      </c>
      <c r="C9722" s="249">
        <v>115.21883179172555</v>
      </c>
    </row>
    <row r="9723" spans="2:3" x14ac:dyDescent="0.75">
      <c r="B9723" s="250">
        <v>9660</v>
      </c>
      <c r="C9723" s="249">
        <v>170.26968587456994</v>
      </c>
    </row>
    <row r="9724" spans="2:3" x14ac:dyDescent="0.75">
      <c r="B9724" s="250">
        <v>9661</v>
      </c>
      <c r="C9724" s="249">
        <v>87.515423257384995</v>
      </c>
    </row>
    <row r="9725" spans="2:3" x14ac:dyDescent="0.75">
      <c r="B9725" s="250">
        <v>9662</v>
      </c>
      <c r="C9725" s="249">
        <v>143.91332389440475</v>
      </c>
    </row>
    <row r="9726" spans="2:3" x14ac:dyDescent="0.75">
      <c r="B9726" s="250">
        <v>9663</v>
      </c>
      <c r="C9726" s="249">
        <v>100.42847281629531</v>
      </c>
    </row>
    <row r="9727" spans="2:3" x14ac:dyDescent="0.75">
      <c r="B9727" s="250">
        <v>9664</v>
      </c>
      <c r="C9727" s="249">
        <v>103.0889520012911</v>
      </c>
    </row>
    <row r="9728" spans="2:3" x14ac:dyDescent="0.75">
      <c r="B9728" s="250">
        <v>9665</v>
      </c>
      <c r="C9728" s="249">
        <v>118.59163618092303</v>
      </c>
    </row>
    <row r="9729" spans="2:3" x14ac:dyDescent="0.75">
      <c r="B9729" s="250">
        <v>9666</v>
      </c>
      <c r="C9729" s="249">
        <v>111.67807088179973</v>
      </c>
    </row>
    <row r="9730" spans="2:3" x14ac:dyDescent="0.75">
      <c r="B9730" s="250">
        <v>9667</v>
      </c>
      <c r="C9730" s="249">
        <v>143.06352398556558</v>
      </c>
    </row>
    <row r="9731" spans="2:3" x14ac:dyDescent="0.75">
      <c r="B9731" s="250">
        <v>9668</v>
      </c>
      <c r="C9731" s="249">
        <v>104.75147132438646</v>
      </c>
    </row>
    <row r="9732" spans="2:3" x14ac:dyDescent="0.75">
      <c r="B9732" s="250">
        <v>9669</v>
      </c>
      <c r="C9732" s="249">
        <v>150.03459769531017</v>
      </c>
    </row>
    <row r="9733" spans="2:3" x14ac:dyDescent="0.75">
      <c r="B9733" s="250">
        <v>9670</v>
      </c>
      <c r="C9733" s="249">
        <v>173.27185437142873</v>
      </c>
    </row>
    <row r="9734" spans="2:3" x14ac:dyDescent="0.75">
      <c r="B9734" s="250">
        <v>9671</v>
      </c>
      <c r="C9734" s="249">
        <v>129.22830638225474</v>
      </c>
    </row>
    <row r="9735" spans="2:3" x14ac:dyDescent="0.75">
      <c r="B9735" s="250">
        <v>9672</v>
      </c>
      <c r="C9735" s="249">
        <v>113.61216035861426</v>
      </c>
    </row>
    <row r="9736" spans="2:3" x14ac:dyDescent="0.75">
      <c r="B9736" s="250">
        <v>9673</v>
      </c>
      <c r="C9736" s="249">
        <v>174.56252117780465</v>
      </c>
    </row>
    <row r="9737" spans="2:3" x14ac:dyDescent="0.75">
      <c r="B9737" s="250">
        <v>9674</v>
      </c>
      <c r="C9737" s="249">
        <v>106.01214990739604</v>
      </c>
    </row>
    <row r="9738" spans="2:3" x14ac:dyDescent="0.75">
      <c r="B9738" s="250">
        <v>9675</v>
      </c>
      <c r="C9738" s="249">
        <v>135.22318607281633</v>
      </c>
    </row>
    <row r="9739" spans="2:3" x14ac:dyDescent="0.75">
      <c r="B9739" s="250">
        <v>9676</v>
      </c>
      <c r="C9739" s="249">
        <v>81.276584421744616</v>
      </c>
    </row>
    <row r="9740" spans="2:3" x14ac:dyDescent="0.75">
      <c r="B9740" s="250">
        <v>9677</v>
      </c>
      <c r="C9740" s="249">
        <v>100.9970503126887</v>
      </c>
    </row>
    <row r="9741" spans="2:3" x14ac:dyDescent="0.75">
      <c r="B9741" s="250">
        <v>9678</v>
      </c>
      <c r="C9741" s="249">
        <v>148.04274600204226</v>
      </c>
    </row>
    <row r="9742" spans="2:3" x14ac:dyDescent="0.75">
      <c r="B9742" s="250">
        <v>9679</v>
      </c>
      <c r="C9742" s="249">
        <v>125.98484300923354</v>
      </c>
    </row>
    <row r="9743" spans="2:3" x14ac:dyDescent="0.75">
      <c r="B9743" s="250">
        <v>9680</v>
      </c>
      <c r="C9743" s="249">
        <v>137.3835663359323</v>
      </c>
    </row>
    <row r="9744" spans="2:3" x14ac:dyDescent="0.75">
      <c r="B9744" s="250">
        <v>9681</v>
      </c>
      <c r="C9744" s="249">
        <v>102.65140444805846</v>
      </c>
    </row>
    <row r="9745" spans="2:3" x14ac:dyDescent="0.75">
      <c r="B9745" s="250">
        <v>9682</v>
      </c>
      <c r="C9745" s="249">
        <v>157.36302484903641</v>
      </c>
    </row>
    <row r="9746" spans="2:3" x14ac:dyDescent="0.75">
      <c r="B9746" s="250">
        <v>9683</v>
      </c>
      <c r="C9746" s="249">
        <v>72.851994162147307</v>
      </c>
    </row>
    <row r="9747" spans="2:3" x14ac:dyDescent="0.75">
      <c r="B9747" s="250">
        <v>9684</v>
      </c>
      <c r="C9747" s="249">
        <v>162.48730870145798</v>
      </c>
    </row>
    <row r="9748" spans="2:3" x14ac:dyDescent="0.75">
      <c r="B9748" s="250">
        <v>9685</v>
      </c>
      <c r="C9748" s="249">
        <v>111.09170563804966</v>
      </c>
    </row>
    <row r="9749" spans="2:3" x14ac:dyDescent="0.75">
      <c r="B9749" s="250">
        <v>9686</v>
      </c>
      <c r="C9749" s="249">
        <v>121.14089334601221</v>
      </c>
    </row>
    <row r="9750" spans="2:3" x14ac:dyDescent="0.75">
      <c r="B9750" s="250">
        <v>9687</v>
      </c>
      <c r="C9750" s="249">
        <v>131.26339419484589</v>
      </c>
    </row>
    <row r="9751" spans="2:3" x14ac:dyDescent="0.75">
      <c r="B9751" s="250">
        <v>9688</v>
      </c>
      <c r="C9751" s="249">
        <v>119.92433867982876</v>
      </c>
    </row>
    <row r="9752" spans="2:3" x14ac:dyDescent="0.75">
      <c r="B9752" s="250">
        <v>9689</v>
      </c>
      <c r="C9752" s="249">
        <v>95.497109446819394</v>
      </c>
    </row>
    <row r="9753" spans="2:3" x14ac:dyDescent="0.75">
      <c r="B9753" s="250">
        <v>9690</v>
      </c>
      <c r="C9753" s="249">
        <v>119.41107587468652</v>
      </c>
    </row>
    <row r="9754" spans="2:3" x14ac:dyDescent="0.75">
      <c r="B9754" s="250">
        <v>9691</v>
      </c>
      <c r="C9754" s="249">
        <v>161.78126132661163</v>
      </c>
    </row>
    <row r="9755" spans="2:3" x14ac:dyDescent="0.75">
      <c r="B9755" s="250">
        <v>9692</v>
      </c>
      <c r="C9755" s="249">
        <v>85.314076914331991</v>
      </c>
    </row>
    <row r="9756" spans="2:3" x14ac:dyDescent="0.75">
      <c r="B9756" s="250">
        <v>9693</v>
      </c>
      <c r="C9756" s="249">
        <v>145.43069063378758</v>
      </c>
    </row>
    <row r="9757" spans="2:3" x14ac:dyDescent="0.75">
      <c r="B9757" s="250">
        <v>9694</v>
      </c>
      <c r="C9757" s="249">
        <v>123.06827989449428</v>
      </c>
    </row>
    <row r="9758" spans="2:3" x14ac:dyDescent="0.75">
      <c r="B9758" s="250">
        <v>9695</v>
      </c>
      <c r="C9758" s="249">
        <v>116.90107518110261</v>
      </c>
    </row>
    <row r="9759" spans="2:3" x14ac:dyDescent="0.75">
      <c r="B9759" s="250">
        <v>9696</v>
      </c>
      <c r="C9759" s="249">
        <v>127.94900948220891</v>
      </c>
    </row>
    <row r="9760" spans="2:3" x14ac:dyDescent="0.75">
      <c r="B9760" s="250">
        <v>9697</v>
      </c>
      <c r="C9760" s="249">
        <v>104.1130609992164</v>
      </c>
    </row>
    <row r="9761" spans="2:3" x14ac:dyDescent="0.75">
      <c r="B9761" s="250">
        <v>9698</v>
      </c>
      <c r="C9761" s="249">
        <v>151.96396716502269</v>
      </c>
    </row>
    <row r="9762" spans="2:3" x14ac:dyDescent="0.75">
      <c r="B9762" s="250">
        <v>9699</v>
      </c>
      <c r="C9762" s="249">
        <v>118.30148627952167</v>
      </c>
    </row>
    <row r="9763" spans="2:3" x14ac:dyDescent="0.75">
      <c r="B9763" s="250">
        <v>9700</v>
      </c>
      <c r="C9763" s="249">
        <v>151.76761111603199</v>
      </c>
    </row>
    <row r="9764" spans="2:3" x14ac:dyDescent="0.75">
      <c r="B9764" s="250">
        <v>9701</v>
      </c>
      <c r="C9764" s="249">
        <v>124.72522792214566</v>
      </c>
    </row>
    <row r="9765" spans="2:3" x14ac:dyDescent="0.75">
      <c r="B9765" s="250">
        <v>9702</v>
      </c>
      <c r="C9765" s="249">
        <v>161.82245718546127</v>
      </c>
    </row>
    <row r="9766" spans="2:3" x14ac:dyDescent="0.75">
      <c r="B9766" s="250">
        <v>9703</v>
      </c>
      <c r="C9766" s="249">
        <v>143.301204527783</v>
      </c>
    </row>
    <row r="9767" spans="2:3" x14ac:dyDescent="0.75">
      <c r="B9767" s="250">
        <v>9704</v>
      </c>
      <c r="C9767" s="249">
        <v>69.303399298210351</v>
      </c>
    </row>
    <row r="9768" spans="2:3" x14ac:dyDescent="0.75">
      <c r="B9768" s="250">
        <v>9705</v>
      </c>
      <c r="C9768" s="249">
        <v>145.67095132868604</v>
      </c>
    </row>
    <row r="9769" spans="2:3" x14ac:dyDescent="0.75">
      <c r="B9769" s="250">
        <v>9706</v>
      </c>
      <c r="C9769" s="249">
        <v>119.64229382058738</v>
      </c>
    </row>
    <row r="9770" spans="2:3" x14ac:dyDescent="0.75">
      <c r="B9770" s="250">
        <v>9707</v>
      </c>
      <c r="C9770" s="249">
        <v>144.77150041128417</v>
      </c>
    </row>
    <row r="9771" spans="2:3" x14ac:dyDescent="0.75">
      <c r="B9771" s="250">
        <v>9708</v>
      </c>
      <c r="C9771" s="249">
        <v>122.43506641530186</v>
      </c>
    </row>
    <row r="9772" spans="2:3" x14ac:dyDescent="0.75">
      <c r="B9772" s="250">
        <v>9709</v>
      </c>
      <c r="C9772" s="249">
        <v>129.78719141746188</v>
      </c>
    </row>
    <row r="9773" spans="2:3" x14ac:dyDescent="0.75">
      <c r="B9773" s="250">
        <v>9710</v>
      </c>
      <c r="C9773" s="249">
        <v>101.88660464849933</v>
      </c>
    </row>
    <row r="9774" spans="2:3" x14ac:dyDescent="0.75">
      <c r="B9774" s="250">
        <v>9711</v>
      </c>
      <c r="C9774" s="249">
        <v>89.236866910426826</v>
      </c>
    </row>
    <row r="9775" spans="2:3" x14ac:dyDescent="0.75">
      <c r="B9775" s="250">
        <v>9712</v>
      </c>
      <c r="C9775" s="249">
        <v>117.3787505643535</v>
      </c>
    </row>
    <row r="9776" spans="2:3" x14ac:dyDescent="0.75">
      <c r="B9776" s="250">
        <v>9713</v>
      </c>
      <c r="C9776" s="249">
        <v>127.36755231698888</v>
      </c>
    </row>
    <row r="9777" spans="2:3" x14ac:dyDescent="0.75">
      <c r="B9777" s="250">
        <v>9714</v>
      </c>
      <c r="C9777" s="249">
        <v>83.177918773769392</v>
      </c>
    </row>
    <row r="9778" spans="2:3" x14ac:dyDescent="0.75">
      <c r="B9778" s="250">
        <v>9715</v>
      </c>
      <c r="C9778" s="249">
        <v>62.373101491069349</v>
      </c>
    </row>
    <row r="9779" spans="2:3" x14ac:dyDescent="0.75">
      <c r="B9779" s="250">
        <v>9716</v>
      </c>
      <c r="C9779" s="249">
        <v>101.28052349679733</v>
      </c>
    </row>
    <row r="9780" spans="2:3" x14ac:dyDescent="0.75">
      <c r="B9780" s="250">
        <v>9717</v>
      </c>
      <c r="C9780" s="249">
        <v>95.920897377332238</v>
      </c>
    </row>
    <row r="9781" spans="2:3" x14ac:dyDescent="0.75">
      <c r="B9781" s="250">
        <v>9718</v>
      </c>
      <c r="C9781" s="249">
        <v>140.53940327186237</v>
      </c>
    </row>
    <row r="9782" spans="2:3" x14ac:dyDescent="0.75">
      <c r="B9782" s="250">
        <v>9719</v>
      </c>
      <c r="C9782" s="249">
        <v>151.02657957001838</v>
      </c>
    </row>
    <row r="9783" spans="2:3" x14ac:dyDescent="0.75">
      <c r="B9783" s="250">
        <v>9720</v>
      </c>
      <c r="C9783" s="249">
        <v>108.35921881762576</v>
      </c>
    </row>
    <row r="9784" spans="2:3" x14ac:dyDescent="0.75">
      <c r="B9784" s="250">
        <v>9721</v>
      </c>
      <c r="C9784" s="249">
        <v>169.39277607574718</v>
      </c>
    </row>
    <row r="9785" spans="2:3" x14ac:dyDescent="0.75">
      <c r="B9785" s="250">
        <v>9722</v>
      </c>
      <c r="C9785" s="249">
        <v>140.82803350210074</v>
      </c>
    </row>
    <row r="9786" spans="2:3" x14ac:dyDescent="0.75">
      <c r="B9786" s="250">
        <v>9723</v>
      </c>
      <c r="C9786" s="249">
        <v>129.12530186793236</v>
      </c>
    </row>
    <row r="9787" spans="2:3" x14ac:dyDescent="0.75">
      <c r="B9787" s="250">
        <v>9724</v>
      </c>
      <c r="C9787" s="249">
        <v>123.18440429264506</v>
      </c>
    </row>
    <row r="9788" spans="2:3" x14ac:dyDescent="0.75">
      <c r="B9788" s="250">
        <v>9725</v>
      </c>
      <c r="C9788" s="249">
        <v>108.80799215631012</v>
      </c>
    </row>
    <row r="9789" spans="2:3" x14ac:dyDescent="0.75">
      <c r="B9789" s="250">
        <v>9726</v>
      </c>
      <c r="C9789" s="249">
        <v>143.62320783238036</v>
      </c>
    </row>
    <row r="9790" spans="2:3" x14ac:dyDescent="0.75">
      <c r="B9790" s="250">
        <v>9727</v>
      </c>
      <c r="C9790" s="249">
        <v>106.34882928962196</v>
      </c>
    </row>
    <row r="9791" spans="2:3" x14ac:dyDescent="0.75">
      <c r="B9791" s="250">
        <v>9728</v>
      </c>
      <c r="C9791" s="249">
        <v>128.04702781023246</v>
      </c>
    </row>
    <row r="9792" spans="2:3" x14ac:dyDescent="0.75">
      <c r="B9792" s="250">
        <v>9729</v>
      </c>
      <c r="C9792" s="249">
        <v>111.08768921090849</v>
      </c>
    </row>
    <row r="9793" spans="2:3" x14ac:dyDescent="0.75">
      <c r="B9793" s="250">
        <v>9730</v>
      </c>
      <c r="C9793" s="249">
        <v>111.05119489232328</v>
      </c>
    </row>
    <row r="9794" spans="2:3" x14ac:dyDescent="0.75">
      <c r="B9794" s="250">
        <v>9731</v>
      </c>
      <c r="C9794" s="249">
        <v>127.06351393689795</v>
      </c>
    </row>
    <row r="9795" spans="2:3" x14ac:dyDescent="0.75">
      <c r="B9795" s="250">
        <v>9732</v>
      </c>
      <c r="C9795" s="249">
        <v>137.50966229225887</v>
      </c>
    </row>
    <row r="9796" spans="2:3" x14ac:dyDescent="0.75">
      <c r="B9796" s="250">
        <v>9733</v>
      </c>
      <c r="C9796" s="249">
        <v>155.36271510659779</v>
      </c>
    </row>
    <row r="9797" spans="2:3" x14ac:dyDescent="0.75">
      <c r="B9797" s="250">
        <v>9734</v>
      </c>
      <c r="C9797" s="249">
        <v>99.452242434156034</v>
      </c>
    </row>
    <row r="9798" spans="2:3" x14ac:dyDescent="0.75">
      <c r="B9798" s="250">
        <v>9735</v>
      </c>
      <c r="C9798" s="249">
        <v>81.686221927186608</v>
      </c>
    </row>
    <row r="9799" spans="2:3" x14ac:dyDescent="0.75">
      <c r="B9799" s="250">
        <v>9736</v>
      </c>
      <c r="C9799" s="249">
        <v>137.95447727101973</v>
      </c>
    </row>
    <row r="9800" spans="2:3" x14ac:dyDescent="0.75">
      <c r="B9800" s="250">
        <v>9737</v>
      </c>
      <c r="C9800" s="249">
        <v>144.74300028633365</v>
      </c>
    </row>
    <row r="9801" spans="2:3" x14ac:dyDescent="0.75">
      <c r="B9801" s="250">
        <v>9738</v>
      </c>
      <c r="C9801" s="249">
        <v>131.26432992443736</v>
      </c>
    </row>
    <row r="9802" spans="2:3" x14ac:dyDescent="0.75">
      <c r="B9802" s="250">
        <v>9739</v>
      </c>
      <c r="C9802" s="249">
        <v>112.10186887725182</v>
      </c>
    </row>
    <row r="9803" spans="2:3" x14ac:dyDescent="0.75">
      <c r="B9803" s="250">
        <v>9740</v>
      </c>
      <c r="C9803" s="249">
        <v>121.20808879691447</v>
      </c>
    </row>
    <row r="9804" spans="2:3" x14ac:dyDescent="0.75">
      <c r="B9804" s="250">
        <v>9741</v>
      </c>
      <c r="C9804" s="249">
        <v>135.01938345380321</v>
      </c>
    </row>
    <row r="9805" spans="2:3" x14ac:dyDescent="0.75">
      <c r="B9805" s="250">
        <v>9742</v>
      </c>
      <c r="C9805" s="249">
        <v>121.65115130935487</v>
      </c>
    </row>
    <row r="9806" spans="2:3" x14ac:dyDescent="0.75">
      <c r="B9806" s="250">
        <v>9743</v>
      </c>
      <c r="C9806" s="249">
        <v>125.16166870864308</v>
      </c>
    </row>
    <row r="9807" spans="2:3" x14ac:dyDescent="0.75">
      <c r="B9807" s="250">
        <v>9744</v>
      </c>
      <c r="C9807" s="249">
        <v>84.908487885862996</v>
      </c>
    </row>
    <row r="9808" spans="2:3" x14ac:dyDescent="0.75">
      <c r="B9808" s="250">
        <v>9745</v>
      </c>
      <c r="C9808" s="249">
        <v>100.53901473561852</v>
      </c>
    </row>
    <row r="9809" spans="2:3" x14ac:dyDescent="0.75">
      <c r="B9809" s="250">
        <v>9746</v>
      </c>
      <c r="C9809" s="249">
        <v>132.92374371285482</v>
      </c>
    </row>
    <row r="9810" spans="2:3" x14ac:dyDescent="0.75">
      <c r="B9810" s="250">
        <v>9747</v>
      </c>
      <c r="C9810" s="249">
        <v>116.77686797832853</v>
      </c>
    </row>
    <row r="9811" spans="2:3" x14ac:dyDescent="0.75">
      <c r="B9811" s="250">
        <v>9748</v>
      </c>
      <c r="C9811" s="249">
        <v>90.195187303319926</v>
      </c>
    </row>
    <row r="9812" spans="2:3" x14ac:dyDescent="0.75">
      <c r="B9812" s="250">
        <v>9749</v>
      </c>
      <c r="C9812" s="249">
        <v>100.98996501519618</v>
      </c>
    </row>
    <row r="9813" spans="2:3" x14ac:dyDescent="0.75">
      <c r="B9813" s="250">
        <v>9750</v>
      </c>
      <c r="C9813" s="249">
        <v>118.00702315006141</v>
      </c>
    </row>
    <row r="9814" spans="2:3" x14ac:dyDescent="0.75">
      <c r="B9814" s="250">
        <v>9751</v>
      </c>
      <c r="C9814" s="249">
        <v>125.05122498433082</v>
      </c>
    </row>
    <row r="9815" spans="2:3" x14ac:dyDescent="0.75">
      <c r="B9815" s="250">
        <v>9752</v>
      </c>
      <c r="C9815" s="249">
        <v>139.93131512803569</v>
      </c>
    </row>
    <row r="9816" spans="2:3" x14ac:dyDescent="0.75">
      <c r="B9816" s="250">
        <v>9753</v>
      </c>
      <c r="C9816" s="249">
        <v>107.89371904611193</v>
      </c>
    </row>
    <row r="9817" spans="2:3" x14ac:dyDescent="0.75">
      <c r="B9817" s="250">
        <v>9754</v>
      </c>
      <c r="C9817" s="249">
        <v>192.91835459999422</v>
      </c>
    </row>
    <row r="9818" spans="2:3" x14ac:dyDescent="0.75">
      <c r="B9818" s="250">
        <v>9755</v>
      </c>
      <c r="C9818" s="249">
        <v>99.743933863927552</v>
      </c>
    </row>
    <row r="9819" spans="2:3" x14ac:dyDescent="0.75">
      <c r="B9819" s="250">
        <v>9756</v>
      </c>
      <c r="C9819" s="249">
        <v>73.624265009833721</v>
      </c>
    </row>
    <row r="9820" spans="2:3" x14ac:dyDescent="0.75">
      <c r="B9820" s="250">
        <v>9757</v>
      </c>
      <c r="C9820" s="249">
        <v>139.99592510883284</v>
      </c>
    </row>
    <row r="9821" spans="2:3" x14ac:dyDescent="0.75">
      <c r="B9821" s="250">
        <v>9758</v>
      </c>
      <c r="C9821" s="249">
        <v>135.29323545923907</v>
      </c>
    </row>
    <row r="9822" spans="2:3" x14ac:dyDescent="0.75">
      <c r="B9822" s="250">
        <v>9759</v>
      </c>
      <c r="C9822" s="249">
        <v>117.21040441708062</v>
      </c>
    </row>
    <row r="9823" spans="2:3" x14ac:dyDescent="0.75">
      <c r="B9823" s="250">
        <v>9760</v>
      </c>
      <c r="C9823" s="249">
        <v>136.16484762232827</v>
      </c>
    </row>
    <row r="9824" spans="2:3" x14ac:dyDescent="0.75">
      <c r="B9824" s="250">
        <v>9761</v>
      </c>
      <c r="C9824" s="249">
        <v>96.328279811014667</v>
      </c>
    </row>
    <row r="9825" spans="2:3" x14ac:dyDescent="0.75">
      <c r="B9825" s="250">
        <v>9762</v>
      </c>
      <c r="C9825" s="249">
        <v>87.193694359269585</v>
      </c>
    </row>
    <row r="9826" spans="2:3" x14ac:dyDescent="0.75">
      <c r="B9826" s="250">
        <v>9763</v>
      </c>
      <c r="C9826" s="249">
        <v>134.34473394929427</v>
      </c>
    </row>
    <row r="9827" spans="2:3" x14ac:dyDescent="0.75">
      <c r="B9827" s="250">
        <v>9764</v>
      </c>
      <c r="C9827" s="249">
        <v>104.19211466580046</v>
      </c>
    </row>
    <row r="9828" spans="2:3" x14ac:dyDescent="0.75">
      <c r="B9828" s="250">
        <v>9765</v>
      </c>
      <c r="C9828" s="249">
        <v>75.600341765089041</v>
      </c>
    </row>
    <row r="9829" spans="2:3" x14ac:dyDescent="0.75">
      <c r="B9829" s="250">
        <v>9766</v>
      </c>
      <c r="C9829" s="249">
        <v>120.84945758277836</v>
      </c>
    </row>
    <row r="9830" spans="2:3" x14ac:dyDescent="0.75">
      <c r="B9830" s="250">
        <v>9767</v>
      </c>
      <c r="C9830" s="249">
        <v>122.94753590205688</v>
      </c>
    </row>
    <row r="9831" spans="2:3" x14ac:dyDescent="0.75">
      <c r="B9831" s="250">
        <v>9768</v>
      </c>
      <c r="C9831" s="249">
        <v>146.8268102960939</v>
      </c>
    </row>
    <row r="9832" spans="2:3" x14ac:dyDescent="0.75">
      <c r="B9832" s="250">
        <v>9769</v>
      </c>
      <c r="C9832" s="249">
        <v>104.34434168988687</v>
      </c>
    </row>
    <row r="9833" spans="2:3" x14ac:dyDescent="0.75">
      <c r="B9833" s="250">
        <v>9770</v>
      </c>
      <c r="C9833" s="249">
        <v>136.71282310418059</v>
      </c>
    </row>
    <row r="9834" spans="2:3" x14ac:dyDescent="0.75">
      <c r="B9834" s="250">
        <v>9771</v>
      </c>
      <c r="C9834" s="249">
        <v>107.39039889919316</v>
      </c>
    </row>
    <row r="9835" spans="2:3" x14ac:dyDescent="0.75">
      <c r="B9835" s="250">
        <v>9772</v>
      </c>
      <c r="C9835" s="249">
        <v>148.85591553098143</v>
      </c>
    </row>
    <row r="9836" spans="2:3" x14ac:dyDescent="0.75">
      <c r="B9836" s="250">
        <v>9773</v>
      </c>
      <c r="C9836" s="249">
        <v>101.9820999771399</v>
      </c>
    </row>
    <row r="9837" spans="2:3" x14ac:dyDescent="0.75">
      <c r="B9837" s="250">
        <v>9774</v>
      </c>
      <c r="C9837" s="249">
        <v>144.48173204849661</v>
      </c>
    </row>
    <row r="9838" spans="2:3" x14ac:dyDescent="0.75">
      <c r="B9838" s="250">
        <v>9775</v>
      </c>
      <c r="C9838" s="249">
        <v>110.80933076622257</v>
      </c>
    </row>
    <row r="9839" spans="2:3" x14ac:dyDescent="0.75">
      <c r="B9839" s="250">
        <v>9776</v>
      </c>
      <c r="C9839" s="249">
        <v>119.11177177622996</v>
      </c>
    </row>
    <row r="9840" spans="2:3" x14ac:dyDescent="0.75">
      <c r="B9840" s="250">
        <v>9777</v>
      </c>
      <c r="C9840" s="249">
        <v>133.97639194150713</v>
      </c>
    </row>
    <row r="9841" spans="2:3" x14ac:dyDescent="0.75">
      <c r="B9841" s="250">
        <v>9778</v>
      </c>
      <c r="C9841" s="249">
        <v>122.57261888268124</v>
      </c>
    </row>
    <row r="9842" spans="2:3" x14ac:dyDescent="0.75">
      <c r="B9842" s="250">
        <v>9779</v>
      </c>
      <c r="C9842" s="249">
        <v>124.82465230149792</v>
      </c>
    </row>
    <row r="9843" spans="2:3" x14ac:dyDescent="0.75">
      <c r="B9843" s="250">
        <v>9780</v>
      </c>
      <c r="C9843" s="249">
        <v>131.07912724959183</v>
      </c>
    </row>
    <row r="9844" spans="2:3" x14ac:dyDescent="0.75">
      <c r="B9844" s="250">
        <v>9781</v>
      </c>
      <c r="C9844" s="249">
        <v>67.840406014916539</v>
      </c>
    </row>
    <row r="9845" spans="2:3" x14ac:dyDescent="0.75">
      <c r="B9845" s="250">
        <v>9782</v>
      </c>
      <c r="C9845" s="249">
        <v>133.71583206234587</v>
      </c>
    </row>
    <row r="9846" spans="2:3" x14ac:dyDescent="0.75">
      <c r="B9846" s="250">
        <v>9783</v>
      </c>
      <c r="C9846" s="249">
        <v>119.18733328340832</v>
      </c>
    </row>
    <row r="9847" spans="2:3" x14ac:dyDescent="0.75">
      <c r="B9847" s="250">
        <v>9784</v>
      </c>
      <c r="C9847" s="249">
        <v>111.53611366436172</v>
      </c>
    </row>
    <row r="9848" spans="2:3" x14ac:dyDescent="0.75">
      <c r="B9848" s="250">
        <v>9785</v>
      </c>
      <c r="C9848" s="249">
        <v>124.26403335924788</v>
      </c>
    </row>
    <row r="9849" spans="2:3" x14ac:dyDescent="0.75">
      <c r="B9849" s="250">
        <v>9786</v>
      </c>
      <c r="C9849" s="249">
        <v>112.90714492478061</v>
      </c>
    </row>
    <row r="9850" spans="2:3" x14ac:dyDescent="0.75">
      <c r="B9850" s="250">
        <v>9787</v>
      </c>
      <c r="C9850" s="249">
        <v>102.65347752668637</v>
      </c>
    </row>
    <row r="9851" spans="2:3" x14ac:dyDescent="0.75">
      <c r="B9851" s="250">
        <v>9788</v>
      </c>
      <c r="C9851" s="249">
        <v>135.87178940503483</v>
      </c>
    </row>
    <row r="9852" spans="2:3" x14ac:dyDescent="0.75">
      <c r="B9852" s="250">
        <v>9789</v>
      </c>
      <c r="C9852" s="249">
        <v>101.7407809271658</v>
      </c>
    </row>
    <row r="9853" spans="2:3" x14ac:dyDescent="0.75">
      <c r="B9853" s="250">
        <v>9790</v>
      </c>
      <c r="C9853" s="249">
        <v>117.27972066254509</v>
      </c>
    </row>
    <row r="9854" spans="2:3" x14ac:dyDescent="0.75">
      <c r="B9854" s="250">
        <v>9791</v>
      </c>
      <c r="C9854" s="249">
        <v>123.41724424865791</v>
      </c>
    </row>
    <row r="9855" spans="2:3" x14ac:dyDescent="0.75">
      <c r="B9855" s="250">
        <v>9792</v>
      </c>
      <c r="C9855" s="249">
        <v>117.71261094429559</v>
      </c>
    </row>
    <row r="9856" spans="2:3" x14ac:dyDescent="0.75">
      <c r="B9856" s="250">
        <v>9793</v>
      </c>
      <c r="C9856" s="249">
        <v>107.02101192748179</v>
      </c>
    </row>
    <row r="9857" spans="2:3" x14ac:dyDescent="0.75">
      <c r="B9857" s="250">
        <v>9794</v>
      </c>
      <c r="C9857" s="249">
        <v>124.22947371809481</v>
      </c>
    </row>
    <row r="9858" spans="2:3" x14ac:dyDescent="0.75">
      <c r="B9858" s="250">
        <v>9795</v>
      </c>
      <c r="C9858" s="249">
        <v>152.53384204943737</v>
      </c>
    </row>
    <row r="9859" spans="2:3" x14ac:dyDescent="0.75">
      <c r="B9859" s="250">
        <v>9796</v>
      </c>
      <c r="C9859" s="249">
        <v>121.0660966572878</v>
      </c>
    </row>
    <row r="9860" spans="2:3" x14ac:dyDescent="0.75">
      <c r="B9860" s="250">
        <v>9797</v>
      </c>
      <c r="C9860" s="249">
        <v>93.283364388164756</v>
      </c>
    </row>
    <row r="9861" spans="2:3" x14ac:dyDescent="0.75">
      <c r="B9861" s="250">
        <v>9798</v>
      </c>
      <c r="C9861" s="249">
        <v>124.34359159868077</v>
      </c>
    </row>
    <row r="9862" spans="2:3" x14ac:dyDescent="0.75">
      <c r="B9862" s="250">
        <v>9799</v>
      </c>
      <c r="C9862" s="249">
        <v>139.86790065235238</v>
      </c>
    </row>
    <row r="9863" spans="2:3" x14ac:dyDescent="0.75">
      <c r="B9863" s="250">
        <v>9800</v>
      </c>
      <c r="C9863" s="249">
        <v>131.23408157666788</v>
      </c>
    </row>
    <row r="9864" spans="2:3" x14ac:dyDescent="0.75">
      <c r="B9864" s="250">
        <v>9801</v>
      </c>
      <c r="C9864" s="249">
        <v>146.97798840787269</v>
      </c>
    </row>
    <row r="9865" spans="2:3" x14ac:dyDescent="0.75">
      <c r="B9865" s="250">
        <v>9802</v>
      </c>
      <c r="C9865" s="249">
        <v>116.35860353860603</v>
      </c>
    </row>
    <row r="9866" spans="2:3" x14ac:dyDescent="0.75">
      <c r="B9866" s="250">
        <v>9803</v>
      </c>
      <c r="C9866" s="249">
        <v>121.24398990668224</v>
      </c>
    </row>
    <row r="9867" spans="2:3" x14ac:dyDescent="0.75">
      <c r="B9867" s="250">
        <v>9804</v>
      </c>
      <c r="C9867" s="249">
        <v>97.698111778320694</v>
      </c>
    </row>
    <row r="9868" spans="2:3" x14ac:dyDescent="0.75">
      <c r="B9868" s="250">
        <v>9805</v>
      </c>
      <c r="C9868" s="249">
        <v>120.97272571689625</v>
      </c>
    </row>
    <row r="9869" spans="2:3" x14ac:dyDescent="0.75">
      <c r="B9869" s="250">
        <v>9806</v>
      </c>
      <c r="C9869" s="249">
        <v>138.15785717097793</v>
      </c>
    </row>
    <row r="9870" spans="2:3" x14ac:dyDescent="0.75">
      <c r="B9870" s="250">
        <v>9807</v>
      </c>
      <c r="C9870" s="249">
        <v>112.7840622647245</v>
      </c>
    </row>
    <row r="9871" spans="2:3" x14ac:dyDescent="0.75">
      <c r="B9871" s="250">
        <v>9808</v>
      </c>
      <c r="C9871" s="249">
        <v>99.80215832503437</v>
      </c>
    </row>
    <row r="9872" spans="2:3" x14ac:dyDescent="0.75">
      <c r="B9872" s="250">
        <v>9809</v>
      </c>
      <c r="C9872" s="249">
        <v>134.04713471780744</v>
      </c>
    </row>
    <row r="9873" spans="2:3" x14ac:dyDescent="0.75">
      <c r="B9873" s="250">
        <v>9810</v>
      </c>
      <c r="C9873" s="249">
        <v>100.08416143384949</v>
      </c>
    </row>
    <row r="9874" spans="2:3" x14ac:dyDescent="0.75">
      <c r="B9874" s="250">
        <v>9811</v>
      </c>
      <c r="C9874" s="249">
        <v>75.667696881846155</v>
      </c>
    </row>
    <row r="9875" spans="2:3" x14ac:dyDescent="0.75">
      <c r="B9875" s="250">
        <v>9812</v>
      </c>
      <c r="C9875" s="249">
        <v>123.84578266263046</v>
      </c>
    </row>
    <row r="9876" spans="2:3" x14ac:dyDescent="0.75">
      <c r="B9876" s="250">
        <v>9813</v>
      </c>
      <c r="C9876" s="249">
        <v>108.4801706982372</v>
      </c>
    </row>
    <row r="9877" spans="2:3" x14ac:dyDescent="0.75">
      <c r="B9877" s="250">
        <v>9814</v>
      </c>
      <c r="C9877" s="249">
        <v>76.729629449724357</v>
      </c>
    </row>
    <row r="9878" spans="2:3" x14ac:dyDescent="0.75">
      <c r="B9878" s="250">
        <v>9815</v>
      </c>
      <c r="C9878" s="249">
        <v>126.24562538442964</v>
      </c>
    </row>
    <row r="9879" spans="2:3" x14ac:dyDescent="0.75">
      <c r="B9879" s="250">
        <v>9816</v>
      </c>
      <c r="C9879" s="249">
        <v>138.25499820486624</v>
      </c>
    </row>
    <row r="9880" spans="2:3" x14ac:dyDescent="0.75">
      <c r="B9880" s="250">
        <v>9817</v>
      </c>
      <c r="C9880" s="249">
        <v>115.19616607398049</v>
      </c>
    </row>
    <row r="9881" spans="2:3" x14ac:dyDescent="0.75">
      <c r="B9881" s="250">
        <v>9818</v>
      </c>
      <c r="C9881" s="249">
        <v>90.609049823657841</v>
      </c>
    </row>
    <row r="9882" spans="2:3" x14ac:dyDescent="0.75">
      <c r="B9882" s="250">
        <v>9819</v>
      </c>
      <c r="C9882" s="249">
        <v>134.35806065757245</v>
      </c>
    </row>
    <row r="9883" spans="2:3" x14ac:dyDescent="0.75">
      <c r="B9883" s="250">
        <v>9820</v>
      </c>
      <c r="C9883" s="249">
        <v>140.83679759788922</v>
      </c>
    </row>
    <row r="9884" spans="2:3" x14ac:dyDescent="0.75">
      <c r="B9884" s="250">
        <v>9821</v>
      </c>
      <c r="C9884" s="249">
        <v>133.84285345906017</v>
      </c>
    </row>
    <row r="9885" spans="2:3" x14ac:dyDescent="0.75">
      <c r="B9885" s="250">
        <v>9822</v>
      </c>
      <c r="C9885" s="249">
        <v>80.021955553594097</v>
      </c>
    </row>
    <row r="9886" spans="2:3" x14ac:dyDescent="0.75">
      <c r="B9886" s="250">
        <v>9823</v>
      </c>
      <c r="C9886" s="249">
        <v>87.35071517636797</v>
      </c>
    </row>
    <row r="9887" spans="2:3" x14ac:dyDescent="0.75">
      <c r="B9887" s="250">
        <v>9824</v>
      </c>
      <c r="C9887" s="249">
        <v>126.61400539885634</v>
      </c>
    </row>
    <row r="9888" spans="2:3" x14ac:dyDescent="0.75">
      <c r="B9888" s="250">
        <v>9825</v>
      </c>
      <c r="C9888" s="249">
        <v>126.51524649453647</v>
      </c>
    </row>
    <row r="9889" spans="2:3" x14ac:dyDescent="0.75">
      <c r="B9889" s="250">
        <v>9826</v>
      </c>
      <c r="C9889" s="249">
        <v>143.37831954583334</v>
      </c>
    </row>
    <row r="9890" spans="2:3" x14ac:dyDescent="0.75">
      <c r="B9890" s="250">
        <v>9827</v>
      </c>
      <c r="C9890" s="249">
        <v>135.73163957662604</v>
      </c>
    </row>
    <row r="9891" spans="2:3" x14ac:dyDescent="0.75">
      <c r="B9891" s="250">
        <v>9828</v>
      </c>
      <c r="C9891" s="249">
        <v>105.49595848321657</v>
      </c>
    </row>
    <row r="9892" spans="2:3" x14ac:dyDescent="0.75">
      <c r="B9892" s="250">
        <v>9829</v>
      </c>
      <c r="C9892" s="249">
        <v>98.76480207855758</v>
      </c>
    </row>
    <row r="9893" spans="2:3" x14ac:dyDescent="0.75">
      <c r="B9893" s="250">
        <v>9830</v>
      </c>
      <c r="C9893" s="249">
        <v>105.78366941820863</v>
      </c>
    </row>
    <row r="9894" spans="2:3" x14ac:dyDescent="0.75">
      <c r="B9894" s="250">
        <v>9831</v>
      </c>
      <c r="C9894" s="249">
        <v>112.88326977396846</v>
      </c>
    </row>
    <row r="9895" spans="2:3" x14ac:dyDescent="0.75">
      <c r="B9895" s="250">
        <v>9832</v>
      </c>
      <c r="C9895" s="249">
        <v>101.40334142273767</v>
      </c>
    </row>
    <row r="9896" spans="2:3" x14ac:dyDescent="0.75">
      <c r="B9896" s="250">
        <v>9833</v>
      </c>
      <c r="C9896" s="249">
        <v>102.81816975297032</v>
      </c>
    </row>
    <row r="9897" spans="2:3" x14ac:dyDescent="0.75">
      <c r="B9897" s="250">
        <v>9834</v>
      </c>
      <c r="C9897" s="249">
        <v>94.779333861889739</v>
      </c>
    </row>
    <row r="9898" spans="2:3" x14ac:dyDescent="0.75">
      <c r="B9898" s="250">
        <v>9835</v>
      </c>
      <c r="C9898" s="249">
        <v>115.19742796335797</v>
      </c>
    </row>
    <row r="9899" spans="2:3" x14ac:dyDescent="0.75">
      <c r="B9899" s="250">
        <v>9836</v>
      </c>
      <c r="C9899" s="249">
        <v>91.072558098319831</v>
      </c>
    </row>
    <row r="9900" spans="2:3" x14ac:dyDescent="0.75">
      <c r="B9900" s="250">
        <v>9837</v>
      </c>
      <c r="C9900" s="249">
        <v>79.942800356167538</v>
      </c>
    </row>
    <row r="9901" spans="2:3" x14ac:dyDescent="0.75">
      <c r="B9901" s="250">
        <v>9838</v>
      </c>
      <c r="C9901" s="249">
        <v>110.83148495494471</v>
      </c>
    </row>
    <row r="9902" spans="2:3" x14ac:dyDescent="0.75">
      <c r="B9902" s="250">
        <v>9839</v>
      </c>
      <c r="C9902" s="249">
        <v>123.05957429169</v>
      </c>
    </row>
    <row r="9903" spans="2:3" x14ac:dyDescent="0.75">
      <c r="B9903" s="250">
        <v>9840</v>
      </c>
      <c r="C9903" s="249">
        <v>80.576572110760452</v>
      </c>
    </row>
    <row r="9904" spans="2:3" x14ac:dyDescent="0.75">
      <c r="B9904" s="250">
        <v>9841</v>
      </c>
      <c r="C9904" s="249">
        <v>102.29254572219082</v>
      </c>
    </row>
    <row r="9905" spans="2:3" x14ac:dyDescent="0.75">
      <c r="B9905" s="250">
        <v>9842</v>
      </c>
      <c r="C9905" s="249">
        <v>131.93050797274196</v>
      </c>
    </row>
    <row r="9906" spans="2:3" x14ac:dyDescent="0.75">
      <c r="B9906" s="250">
        <v>9843</v>
      </c>
      <c r="C9906" s="249">
        <v>74.852143893467826</v>
      </c>
    </row>
    <row r="9907" spans="2:3" x14ac:dyDescent="0.75">
      <c r="B9907" s="250">
        <v>9844</v>
      </c>
      <c r="C9907" s="249">
        <v>138.74649275680974</v>
      </c>
    </row>
    <row r="9908" spans="2:3" x14ac:dyDescent="0.75">
      <c r="B9908" s="250">
        <v>9845</v>
      </c>
      <c r="C9908" s="249">
        <v>128.29418327662154</v>
      </c>
    </row>
    <row r="9909" spans="2:3" x14ac:dyDescent="0.75">
      <c r="B9909" s="250">
        <v>9846</v>
      </c>
      <c r="C9909" s="249">
        <v>103.79218041219008</v>
      </c>
    </row>
    <row r="9910" spans="2:3" x14ac:dyDescent="0.75">
      <c r="B9910" s="250">
        <v>9847</v>
      </c>
      <c r="C9910" s="249">
        <v>120.78828096986609</v>
      </c>
    </row>
    <row r="9911" spans="2:3" x14ac:dyDescent="0.75">
      <c r="B9911" s="250">
        <v>9848</v>
      </c>
      <c r="C9911" s="249">
        <v>121.91532799372456</v>
      </c>
    </row>
    <row r="9912" spans="2:3" x14ac:dyDescent="0.75">
      <c r="B9912" s="250">
        <v>9849</v>
      </c>
      <c r="C9912" s="249">
        <v>141.87992295299932</v>
      </c>
    </row>
    <row r="9913" spans="2:3" x14ac:dyDescent="0.75">
      <c r="B9913" s="250">
        <v>9850</v>
      </c>
      <c r="C9913" s="249">
        <v>118.67370622960328</v>
      </c>
    </row>
    <row r="9914" spans="2:3" x14ac:dyDescent="0.75">
      <c r="B9914" s="250">
        <v>9851</v>
      </c>
      <c r="C9914" s="249">
        <v>114.06360572083284</v>
      </c>
    </row>
    <row r="9915" spans="2:3" x14ac:dyDescent="0.75">
      <c r="B9915" s="250">
        <v>9852</v>
      </c>
      <c r="C9915" s="249">
        <v>120.16344337141042</v>
      </c>
    </row>
    <row r="9916" spans="2:3" x14ac:dyDescent="0.75">
      <c r="B9916" s="250">
        <v>9853</v>
      </c>
      <c r="C9916" s="249">
        <v>105.71974257919723</v>
      </c>
    </row>
    <row r="9917" spans="2:3" x14ac:dyDescent="0.75">
      <c r="B9917" s="250">
        <v>9854</v>
      </c>
      <c r="C9917" s="249">
        <v>99.017163879836929</v>
      </c>
    </row>
    <row r="9918" spans="2:3" x14ac:dyDescent="0.75">
      <c r="B9918" s="250">
        <v>9855</v>
      </c>
      <c r="C9918" s="249">
        <v>116.47706868376443</v>
      </c>
    </row>
    <row r="9919" spans="2:3" x14ac:dyDescent="0.75">
      <c r="B9919" s="250">
        <v>9856</v>
      </c>
      <c r="C9919" s="249">
        <v>135.68307802626458</v>
      </c>
    </row>
    <row r="9920" spans="2:3" x14ac:dyDescent="0.75">
      <c r="B9920" s="250">
        <v>9857</v>
      </c>
      <c r="C9920" s="249">
        <v>106.13194153578169</v>
      </c>
    </row>
    <row r="9921" spans="2:3" x14ac:dyDescent="0.75">
      <c r="B9921" s="250">
        <v>9858</v>
      </c>
      <c r="C9921" s="249">
        <v>120.4700748889959</v>
      </c>
    </row>
    <row r="9922" spans="2:3" x14ac:dyDescent="0.75">
      <c r="B9922" s="250">
        <v>9859</v>
      </c>
      <c r="C9922" s="249">
        <v>107.2078428919645</v>
      </c>
    </row>
    <row r="9923" spans="2:3" x14ac:dyDescent="0.75">
      <c r="B9923" s="250">
        <v>9860</v>
      </c>
      <c r="C9923" s="249">
        <v>72.703801329263598</v>
      </c>
    </row>
    <row r="9924" spans="2:3" x14ac:dyDescent="0.75">
      <c r="B9924" s="250">
        <v>9861</v>
      </c>
      <c r="C9924" s="249">
        <v>90.826488794311416</v>
      </c>
    </row>
    <row r="9925" spans="2:3" x14ac:dyDescent="0.75">
      <c r="B9925" s="250">
        <v>9862</v>
      </c>
      <c r="C9925" s="249">
        <v>126.43371573898793</v>
      </c>
    </row>
    <row r="9926" spans="2:3" x14ac:dyDescent="0.75">
      <c r="B9926" s="250">
        <v>9863</v>
      </c>
      <c r="C9926" s="249">
        <v>130.73716341713762</v>
      </c>
    </row>
    <row r="9927" spans="2:3" x14ac:dyDescent="0.75">
      <c r="B9927" s="250">
        <v>9864</v>
      </c>
      <c r="C9927" s="249">
        <v>132.40904363744397</v>
      </c>
    </row>
    <row r="9928" spans="2:3" x14ac:dyDescent="0.75">
      <c r="B9928" s="250">
        <v>9865</v>
      </c>
      <c r="C9928" s="249">
        <v>164.1010378161231</v>
      </c>
    </row>
    <row r="9929" spans="2:3" x14ac:dyDescent="0.75">
      <c r="B9929" s="250">
        <v>9866</v>
      </c>
      <c r="C9929" s="249">
        <v>131.45055088717692</v>
      </c>
    </row>
    <row r="9930" spans="2:3" x14ac:dyDescent="0.75">
      <c r="B9930" s="250">
        <v>9867</v>
      </c>
      <c r="C9930" s="249">
        <v>131.03802494743496</v>
      </c>
    </row>
    <row r="9931" spans="2:3" x14ac:dyDescent="0.75">
      <c r="B9931" s="250">
        <v>9868</v>
      </c>
      <c r="C9931" s="249">
        <v>139.74303954511049</v>
      </c>
    </row>
    <row r="9932" spans="2:3" x14ac:dyDescent="0.75">
      <c r="B9932" s="250">
        <v>9869</v>
      </c>
      <c r="C9932" s="249">
        <v>114.80013967404017</v>
      </c>
    </row>
    <row r="9933" spans="2:3" x14ac:dyDescent="0.75">
      <c r="B9933" s="250">
        <v>9870</v>
      </c>
      <c r="C9933" s="249">
        <v>95.661546695946939</v>
      </c>
    </row>
    <row r="9934" spans="2:3" x14ac:dyDescent="0.75">
      <c r="B9934" s="250">
        <v>9871</v>
      </c>
      <c r="C9934" s="249">
        <v>117.10046705182839</v>
      </c>
    </row>
    <row r="9935" spans="2:3" x14ac:dyDescent="0.75">
      <c r="B9935" s="250">
        <v>9872</v>
      </c>
      <c r="C9935" s="249">
        <v>86.973568285118063</v>
      </c>
    </row>
    <row r="9936" spans="2:3" x14ac:dyDescent="0.75">
      <c r="B9936" s="250">
        <v>9873</v>
      </c>
      <c r="C9936" s="249">
        <v>109.19924634934918</v>
      </c>
    </row>
    <row r="9937" spans="2:3" x14ac:dyDescent="0.75">
      <c r="B9937" s="250">
        <v>9874</v>
      </c>
      <c r="C9937" s="249">
        <v>112.66559922475619</v>
      </c>
    </row>
    <row r="9938" spans="2:3" x14ac:dyDescent="0.75">
      <c r="B9938" s="250">
        <v>9875</v>
      </c>
      <c r="C9938" s="249">
        <v>81.716833935750202</v>
      </c>
    </row>
    <row r="9939" spans="2:3" x14ac:dyDescent="0.75">
      <c r="B9939" s="250">
        <v>9876</v>
      </c>
      <c r="C9939" s="249">
        <v>88.055651653232175</v>
      </c>
    </row>
    <row r="9940" spans="2:3" x14ac:dyDescent="0.75">
      <c r="B9940" s="250">
        <v>9877</v>
      </c>
      <c r="C9940" s="249">
        <v>106.3792967660612</v>
      </c>
    </row>
    <row r="9941" spans="2:3" x14ac:dyDescent="0.75">
      <c r="B9941" s="250">
        <v>9878</v>
      </c>
      <c r="C9941" s="249">
        <v>86.867733018093361</v>
      </c>
    </row>
    <row r="9942" spans="2:3" x14ac:dyDescent="0.75">
      <c r="B9942" s="250">
        <v>9879</v>
      </c>
      <c r="C9942" s="249">
        <v>104.77072429736722</v>
      </c>
    </row>
    <row r="9943" spans="2:3" x14ac:dyDescent="0.75">
      <c r="B9943" s="250">
        <v>9880</v>
      </c>
      <c r="C9943" s="249">
        <v>162.6628509900531</v>
      </c>
    </row>
    <row r="9944" spans="2:3" x14ac:dyDescent="0.75">
      <c r="B9944" s="250">
        <v>9881</v>
      </c>
      <c r="C9944" s="249">
        <v>106.22257275943389</v>
      </c>
    </row>
    <row r="9945" spans="2:3" x14ac:dyDescent="0.75">
      <c r="B9945" s="250">
        <v>9882</v>
      </c>
      <c r="C9945" s="249">
        <v>90.585510876352956</v>
      </c>
    </row>
    <row r="9946" spans="2:3" x14ac:dyDescent="0.75">
      <c r="B9946" s="250">
        <v>9883</v>
      </c>
      <c r="C9946" s="249">
        <v>154.21662973224514</v>
      </c>
    </row>
    <row r="9947" spans="2:3" x14ac:dyDescent="0.75">
      <c r="B9947" s="250">
        <v>9884</v>
      </c>
      <c r="C9947" s="249">
        <v>99.8083613075936</v>
      </c>
    </row>
    <row r="9948" spans="2:3" x14ac:dyDescent="0.75">
      <c r="B9948" s="250">
        <v>9885</v>
      </c>
      <c r="C9948" s="249">
        <v>96.855842526397566</v>
      </c>
    </row>
    <row r="9949" spans="2:3" x14ac:dyDescent="0.75">
      <c r="B9949" s="250">
        <v>9886</v>
      </c>
      <c r="C9949" s="249">
        <v>128.52579630735312</v>
      </c>
    </row>
    <row r="9950" spans="2:3" x14ac:dyDescent="0.75">
      <c r="B9950" s="250">
        <v>9887</v>
      </c>
      <c r="C9950" s="249">
        <v>136.72964363364937</v>
      </c>
    </row>
    <row r="9951" spans="2:3" x14ac:dyDescent="0.75">
      <c r="B9951" s="250">
        <v>9888</v>
      </c>
      <c r="C9951" s="249">
        <v>136.09158313180635</v>
      </c>
    </row>
    <row r="9952" spans="2:3" x14ac:dyDescent="0.75">
      <c r="B9952" s="250">
        <v>9889</v>
      </c>
      <c r="C9952" s="249">
        <v>88.972827476242458</v>
      </c>
    </row>
    <row r="9953" spans="2:3" x14ac:dyDescent="0.75">
      <c r="B9953" s="250">
        <v>9890</v>
      </c>
      <c r="C9953" s="249">
        <v>135.42623177055961</v>
      </c>
    </row>
    <row r="9954" spans="2:3" x14ac:dyDescent="0.75">
      <c r="B9954" s="250">
        <v>9891</v>
      </c>
      <c r="C9954" s="249">
        <v>124.34983887310361</v>
      </c>
    </row>
    <row r="9955" spans="2:3" x14ac:dyDescent="0.75">
      <c r="B9955" s="250">
        <v>9892</v>
      </c>
      <c r="C9955" s="249">
        <v>115.94651203578024</v>
      </c>
    </row>
    <row r="9956" spans="2:3" x14ac:dyDescent="0.75">
      <c r="B9956" s="250">
        <v>9893</v>
      </c>
      <c r="C9956" s="249">
        <v>125.3768717123821</v>
      </c>
    </row>
    <row r="9957" spans="2:3" x14ac:dyDescent="0.75">
      <c r="B9957" s="250">
        <v>9894</v>
      </c>
      <c r="C9957" s="249">
        <v>117.20093816963704</v>
      </c>
    </row>
    <row r="9958" spans="2:3" x14ac:dyDescent="0.75">
      <c r="B9958" s="250">
        <v>9895</v>
      </c>
      <c r="C9958" s="249">
        <v>155.81146384717923</v>
      </c>
    </row>
    <row r="9959" spans="2:3" x14ac:dyDescent="0.75">
      <c r="B9959" s="250">
        <v>9896</v>
      </c>
      <c r="C9959" s="249">
        <v>103.48820456527088</v>
      </c>
    </row>
    <row r="9960" spans="2:3" x14ac:dyDescent="0.75">
      <c r="B9960" s="250">
        <v>9897</v>
      </c>
      <c r="C9960" s="249">
        <v>141.61195373448246</v>
      </c>
    </row>
    <row r="9961" spans="2:3" x14ac:dyDescent="0.75">
      <c r="B9961" s="250">
        <v>9898</v>
      </c>
      <c r="C9961" s="249">
        <v>89.351531258880911</v>
      </c>
    </row>
    <row r="9962" spans="2:3" x14ac:dyDescent="0.75">
      <c r="B9962" s="250">
        <v>9899</v>
      </c>
      <c r="C9962" s="249">
        <v>157.16869647821272</v>
      </c>
    </row>
    <row r="9963" spans="2:3" x14ac:dyDescent="0.75">
      <c r="B9963" s="250">
        <v>9900</v>
      </c>
      <c r="C9963" s="249">
        <v>136.64029083364301</v>
      </c>
    </row>
    <row r="9964" spans="2:3" x14ac:dyDescent="0.75">
      <c r="B9964" s="250">
        <v>9901</v>
      </c>
      <c r="C9964" s="249">
        <v>139.82170719060261</v>
      </c>
    </row>
    <row r="9965" spans="2:3" x14ac:dyDescent="0.75">
      <c r="B9965" s="250">
        <v>9902</v>
      </c>
      <c r="C9965" s="249">
        <v>83.760924395434245</v>
      </c>
    </row>
    <row r="9966" spans="2:3" x14ac:dyDescent="0.75">
      <c r="B9966" s="250">
        <v>9903</v>
      </c>
      <c r="C9966" s="249">
        <v>123.35643767712392</v>
      </c>
    </row>
    <row r="9967" spans="2:3" x14ac:dyDescent="0.75">
      <c r="B9967" s="250">
        <v>9904</v>
      </c>
      <c r="C9967" s="249">
        <v>60.588373930903643</v>
      </c>
    </row>
    <row r="9968" spans="2:3" x14ac:dyDescent="0.75">
      <c r="B9968" s="250">
        <v>9905</v>
      </c>
      <c r="C9968" s="249">
        <v>117.3931632291868</v>
      </c>
    </row>
    <row r="9969" spans="2:3" x14ac:dyDescent="0.75">
      <c r="B9969" s="250">
        <v>9906</v>
      </c>
      <c r="C9969" s="249">
        <v>131.69371402766649</v>
      </c>
    </row>
    <row r="9970" spans="2:3" x14ac:dyDescent="0.75">
      <c r="B9970" s="250">
        <v>9907</v>
      </c>
      <c r="C9970" s="249">
        <v>121.81873899419806</v>
      </c>
    </row>
    <row r="9971" spans="2:3" x14ac:dyDescent="0.75">
      <c r="B9971" s="250">
        <v>9908</v>
      </c>
      <c r="C9971" s="249">
        <v>76.334908732876528</v>
      </c>
    </row>
    <row r="9972" spans="2:3" x14ac:dyDescent="0.75">
      <c r="B9972" s="250">
        <v>9909</v>
      </c>
      <c r="C9972" s="249">
        <v>129.07515192504675</v>
      </c>
    </row>
    <row r="9973" spans="2:3" x14ac:dyDescent="0.75">
      <c r="B9973" s="250">
        <v>9910</v>
      </c>
      <c r="C9973" s="249">
        <v>105.11660406497549</v>
      </c>
    </row>
    <row r="9974" spans="2:3" x14ac:dyDescent="0.75">
      <c r="B9974" s="250">
        <v>9911</v>
      </c>
      <c r="C9974" s="249">
        <v>113.51360963937336</v>
      </c>
    </row>
    <row r="9975" spans="2:3" x14ac:dyDescent="0.75">
      <c r="B9975" s="250">
        <v>9912</v>
      </c>
      <c r="C9975" s="249">
        <v>132.17373704994148</v>
      </c>
    </row>
    <row r="9976" spans="2:3" x14ac:dyDescent="0.75">
      <c r="B9976" s="250">
        <v>9913</v>
      </c>
      <c r="C9976" s="249">
        <v>98.474552560067849</v>
      </c>
    </row>
    <row r="9977" spans="2:3" x14ac:dyDescent="0.75">
      <c r="B9977" s="250">
        <v>9914</v>
      </c>
      <c r="C9977" s="249">
        <v>105.19570544619182</v>
      </c>
    </row>
    <row r="9978" spans="2:3" x14ac:dyDescent="0.75">
      <c r="B9978" s="250">
        <v>9915</v>
      </c>
      <c r="C9978" s="249">
        <v>131.63373106966924</v>
      </c>
    </row>
    <row r="9979" spans="2:3" x14ac:dyDescent="0.75">
      <c r="B9979" s="250">
        <v>9916</v>
      </c>
      <c r="C9979" s="249">
        <v>165.01342113103868</v>
      </c>
    </row>
    <row r="9980" spans="2:3" x14ac:dyDescent="0.75">
      <c r="B9980" s="250">
        <v>9917</v>
      </c>
      <c r="C9980" s="249">
        <v>153.18855039222228</v>
      </c>
    </row>
    <row r="9981" spans="2:3" x14ac:dyDescent="0.75">
      <c r="B9981" s="250">
        <v>9918</v>
      </c>
      <c r="C9981" s="249">
        <v>140.10963198118188</v>
      </c>
    </row>
    <row r="9982" spans="2:3" x14ac:dyDescent="0.75">
      <c r="B9982" s="250">
        <v>9919</v>
      </c>
      <c r="C9982" s="249">
        <v>90.741308821249874</v>
      </c>
    </row>
    <row r="9983" spans="2:3" x14ac:dyDescent="0.75">
      <c r="B9983" s="250">
        <v>9920</v>
      </c>
      <c r="C9983" s="249">
        <v>94.30344419950292</v>
      </c>
    </row>
    <row r="9984" spans="2:3" x14ac:dyDescent="0.75">
      <c r="B9984" s="250">
        <v>9921</v>
      </c>
      <c r="C9984" s="249">
        <v>138.62689292431509</v>
      </c>
    </row>
    <row r="9985" spans="2:3" x14ac:dyDescent="0.75">
      <c r="B9985" s="250">
        <v>9922</v>
      </c>
      <c r="C9985" s="249">
        <v>87.373100976784514</v>
      </c>
    </row>
    <row r="9986" spans="2:3" x14ac:dyDescent="0.75">
      <c r="B9986" s="250">
        <v>9923</v>
      </c>
      <c r="C9986" s="249">
        <v>94.074834118214653</v>
      </c>
    </row>
    <row r="9987" spans="2:3" x14ac:dyDescent="0.75">
      <c r="B9987" s="250">
        <v>9924</v>
      </c>
      <c r="C9987" s="249">
        <v>107.44417391699169</v>
      </c>
    </row>
    <row r="9988" spans="2:3" x14ac:dyDescent="0.75">
      <c r="B9988" s="250">
        <v>9925</v>
      </c>
      <c r="C9988" s="249">
        <v>112.75488984369069</v>
      </c>
    </row>
    <row r="9989" spans="2:3" x14ac:dyDescent="0.75">
      <c r="B9989" s="250">
        <v>9926</v>
      </c>
      <c r="C9989" s="249">
        <v>67.398742910050629</v>
      </c>
    </row>
    <row r="9990" spans="2:3" x14ac:dyDescent="0.75">
      <c r="B9990" s="250">
        <v>9927</v>
      </c>
      <c r="C9990" s="249">
        <v>113.09816967149855</v>
      </c>
    </row>
    <row r="9991" spans="2:3" x14ac:dyDescent="0.75">
      <c r="B9991" s="250">
        <v>9928</v>
      </c>
      <c r="C9991" s="249">
        <v>71.794180129371682</v>
      </c>
    </row>
    <row r="9992" spans="2:3" x14ac:dyDescent="0.75">
      <c r="B9992" s="250">
        <v>9929</v>
      </c>
      <c r="C9992" s="249">
        <v>129.61451075593979</v>
      </c>
    </row>
    <row r="9993" spans="2:3" x14ac:dyDescent="0.75">
      <c r="B9993" s="250">
        <v>9930</v>
      </c>
      <c r="C9993" s="249">
        <v>133.32775348494832</v>
      </c>
    </row>
    <row r="9994" spans="2:3" x14ac:dyDescent="0.75">
      <c r="B9994" s="250">
        <v>9931</v>
      </c>
      <c r="C9994" s="249">
        <v>151.3708872200454</v>
      </c>
    </row>
    <row r="9995" spans="2:3" x14ac:dyDescent="0.75">
      <c r="B9995" s="250">
        <v>9932</v>
      </c>
      <c r="C9995" s="249">
        <v>146.68440021002797</v>
      </c>
    </row>
    <row r="9996" spans="2:3" x14ac:dyDescent="0.75">
      <c r="B9996" s="250">
        <v>9933</v>
      </c>
      <c r="C9996" s="249">
        <v>74.96778666302302</v>
      </c>
    </row>
    <row r="9997" spans="2:3" x14ac:dyDescent="0.75">
      <c r="B9997" s="250">
        <v>9934</v>
      </c>
      <c r="C9997" s="249">
        <v>136.33934338924706</v>
      </c>
    </row>
    <row r="9998" spans="2:3" x14ac:dyDescent="0.75">
      <c r="B9998" s="250">
        <v>9935</v>
      </c>
      <c r="C9998" s="249">
        <v>106.08337203122272</v>
      </c>
    </row>
    <row r="9999" spans="2:3" x14ac:dyDescent="0.75">
      <c r="B9999" s="250">
        <v>9936</v>
      </c>
      <c r="C9999" s="249">
        <v>102.95070115536078</v>
      </c>
    </row>
    <row r="10000" spans="2:3" x14ac:dyDescent="0.75">
      <c r="B10000" s="250">
        <v>9937</v>
      </c>
      <c r="C10000" s="249">
        <v>122.52470482694174</v>
      </c>
    </row>
    <row r="10001" spans="2:3" x14ac:dyDescent="0.75">
      <c r="B10001" s="250">
        <v>9938</v>
      </c>
      <c r="C10001" s="249">
        <v>90.118933654161083</v>
      </c>
    </row>
    <row r="10002" spans="2:3" x14ac:dyDescent="0.75">
      <c r="B10002" s="250">
        <v>9939</v>
      </c>
      <c r="C10002" s="249">
        <v>115.58887273393245</v>
      </c>
    </row>
    <row r="10003" spans="2:3" x14ac:dyDescent="0.75">
      <c r="B10003" s="250">
        <v>9940</v>
      </c>
      <c r="C10003" s="249">
        <v>120.14592795093387</v>
      </c>
    </row>
    <row r="10004" spans="2:3" x14ac:dyDescent="0.75">
      <c r="B10004" s="250">
        <v>9941</v>
      </c>
      <c r="C10004" s="249">
        <v>95.205396648123653</v>
      </c>
    </row>
    <row r="10005" spans="2:3" x14ac:dyDescent="0.75">
      <c r="B10005" s="250">
        <v>9942</v>
      </c>
      <c r="C10005" s="249">
        <v>90.708278535410841</v>
      </c>
    </row>
    <row r="10006" spans="2:3" x14ac:dyDescent="0.75">
      <c r="B10006" s="250">
        <v>9943</v>
      </c>
      <c r="C10006" s="249">
        <v>116.28831342283551</v>
      </c>
    </row>
    <row r="10007" spans="2:3" x14ac:dyDescent="0.75">
      <c r="B10007" s="250">
        <v>9944</v>
      </c>
      <c r="C10007" s="249">
        <v>146.90695323861064</v>
      </c>
    </row>
    <row r="10008" spans="2:3" x14ac:dyDescent="0.75">
      <c r="B10008" s="250">
        <v>9945</v>
      </c>
      <c r="C10008" s="249">
        <v>104.70475347901217</v>
      </c>
    </row>
    <row r="10009" spans="2:3" x14ac:dyDescent="0.75">
      <c r="B10009" s="250">
        <v>9946</v>
      </c>
      <c r="C10009" s="249">
        <v>108.41326188717656</v>
      </c>
    </row>
    <row r="10010" spans="2:3" x14ac:dyDescent="0.75">
      <c r="B10010" s="250">
        <v>9947</v>
      </c>
      <c r="C10010" s="249">
        <v>120.67372190843744</v>
      </c>
    </row>
    <row r="10011" spans="2:3" x14ac:dyDescent="0.75">
      <c r="B10011" s="250">
        <v>9948</v>
      </c>
      <c r="C10011" s="249">
        <v>72.963832565221026</v>
      </c>
    </row>
    <row r="10012" spans="2:3" x14ac:dyDescent="0.75">
      <c r="B10012" s="250">
        <v>9949</v>
      </c>
      <c r="C10012" s="249">
        <v>144.69579089258002</v>
      </c>
    </row>
    <row r="10013" spans="2:3" x14ac:dyDescent="0.75">
      <c r="B10013" s="250">
        <v>9950</v>
      </c>
      <c r="C10013" s="249">
        <v>89.68707558519236</v>
      </c>
    </row>
    <row r="10014" spans="2:3" x14ac:dyDescent="0.75">
      <c r="B10014" s="250">
        <v>9951</v>
      </c>
      <c r="C10014" s="249">
        <v>134.63016648949105</v>
      </c>
    </row>
    <row r="10015" spans="2:3" x14ac:dyDescent="0.75">
      <c r="B10015" s="250">
        <v>9952</v>
      </c>
      <c r="C10015" s="249">
        <v>161.69489316056064</v>
      </c>
    </row>
    <row r="10016" spans="2:3" x14ac:dyDescent="0.75">
      <c r="B10016" s="250">
        <v>9953</v>
      </c>
      <c r="C10016" s="249">
        <v>107.1259815715967</v>
      </c>
    </row>
    <row r="10017" spans="2:3" x14ac:dyDescent="0.75">
      <c r="B10017" s="250">
        <v>9954</v>
      </c>
      <c r="C10017" s="249">
        <v>112.21612311912018</v>
      </c>
    </row>
    <row r="10018" spans="2:3" x14ac:dyDescent="0.75">
      <c r="B10018" s="250">
        <v>9955</v>
      </c>
      <c r="C10018" s="249">
        <v>87.32232792676669</v>
      </c>
    </row>
    <row r="10019" spans="2:3" x14ac:dyDescent="0.75">
      <c r="B10019" s="250">
        <v>9956</v>
      </c>
      <c r="C10019" s="249">
        <v>145.00356491049939</v>
      </c>
    </row>
    <row r="10020" spans="2:3" x14ac:dyDescent="0.75">
      <c r="B10020" s="250">
        <v>9957</v>
      </c>
      <c r="C10020" s="249">
        <v>135.75684646759973</v>
      </c>
    </row>
    <row r="10021" spans="2:3" x14ac:dyDescent="0.75">
      <c r="B10021" s="250">
        <v>9958</v>
      </c>
      <c r="C10021" s="249">
        <v>107.06351785468581</v>
      </c>
    </row>
    <row r="10022" spans="2:3" x14ac:dyDescent="0.75">
      <c r="B10022" s="250">
        <v>9959</v>
      </c>
      <c r="C10022" s="249">
        <v>156.69478144600674</v>
      </c>
    </row>
    <row r="10023" spans="2:3" x14ac:dyDescent="0.75">
      <c r="B10023" s="250">
        <v>9960</v>
      </c>
      <c r="C10023" s="249">
        <v>120.91527749108842</v>
      </c>
    </row>
    <row r="10024" spans="2:3" x14ac:dyDescent="0.75">
      <c r="B10024" s="250">
        <v>9961</v>
      </c>
      <c r="C10024" s="249">
        <v>111.63803059059914</v>
      </c>
    </row>
    <row r="10025" spans="2:3" x14ac:dyDescent="0.75">
      <c r="B10025" s="250">
        <v>9962</v>
      </c>
      <c r="C10025" s="249">
        <v>96.194345711153431</v>
      </c>
    </row>
    <row r="10026" spans="2:3" x14ac:dyDescent="0.75">
      <c r="B10026" s="250">
        <v>9963</v>
      </c>
      <c r="C10026" s="249">
        <v>123.56107835511251</v>
      </c>
    </row>
    <row r="10027" spans="2:3" x14ac:dyDescent="0.75">
      <c r="B10027" s="250">
        <v>9964</v>
      </c>
      <c r="C10027" s="249">
        <v>117.84362523998109</v>
      </c>
    </row>
    <row r="10028" spans="2:3" x14ac:dyDescent="0.75">
      <c r="B10028" s="250">
        <v>9965</v>
      </c>
      <c r="C10028" s="249">
        <v>123.18161516381598</v>
      </c>
    </row>
    <row r="10029" spans="2:3" x14ac:dyDescent="0.75">
      <c r="B10029" s="250">
        <v>9966</v>
      </c>
      <c r="C10029" s="249">
        <v>104.61723652167873</v>
      </c>
    </row>
    <row r="10030" spans="2:3" x14ac:dyDescent="0.75">
      <c r="B10030" s="250">
        <v>9967</v>
      </c>
      <c r="C10030" s="249">
        <v>93.441023572397938</v>
      </c>
    </row>
    <row r="10031" spans="2:3" x14ac:dyDescent="0.75">
      <c r="B10031" s="250">
        <v>9968</v>
      </c>
      <c r="C10031" s="249">
        <v>126.73764196505662</v>
      </c>
    </row>
    <row r="10032" spans="2:3" x14ac:dyDescent="0.75">
      <c r="B10032" s="250">
        <v>9969</v>
      </c>
      <c r="C10032" s="249">
        <v>117.24735481541079</v>
      </c>
    </row>
    <row r="10033" spans="2:3" x14ac:dyDescent="0.75">
      <c r="B10033" s="250">
        <v>9970</v>
      </c>
      <c r="C10033" s="249">
        <v>114.31657567095424</v>
      </c>
    </row>
    <row r="10034" spans="2:3" x14ac:dyDescent="0.75">
      <c r="B10034" s="250">
        <v>9971</v>
      </c>
      <c r="C10034" s="249">
        <v>129.74004212618175</v>
      </c>
    </row>
    <row r="10035" spans="2:3" x14ac:dyDescent="0.75">
      <c r="B10035" s="250">
        <v>9972</v>
      </c>
      <c r="C10035" s="249">
        <v>157.67535418295247</v>
      </c>
    </row>
    <row r="10036" spans="2:3" x14ac:dyDescent="0.75">
      <c r="B10036" s="250">
        <v>9973</v>
      </c>
      <c r="C10036" s="249">
        <v>120.53945845303706</v>
      </c>
    </row>
    <row r="10037" spans="2:3" x14ac:dyDescent="0.75">
      <c r="B10037" s="250">
        <v>9974</v>
      </c>
      <c r="C10037" s="249">
        <v>148.22462182180254</v>
      </c>
    </row>
    <row r="10038" spans="2:3" x14ac:dyDescent="0.75">
      <c r="B10038" s="250">
        <v>9975</v>
      </c>
      <c r="C10038" s="249">
        <v>56.918709682445446</v>
      </c>
    </row>
    <row r="10039" spans="2:3" x14ac:dyDescent="0.75">
      <c r="B10039" s="250">
        <v>9976</v>
      </c>
      <c r="C10039" s="249">
        <v>115.53567125931247</v>
      </c>
    </row>
    <row r="10040" spans="2:3" x14ac:dyDescent="0.75">
      <c r="B10040" s="250">
        <v>9977</v>
      </c>
      <c r="C10040" s="249">
        <v>97.139987422534631</v>
      </c>
    </row>
    <row r="10041" spans="2:3" x14ac:dyDescent="0.75">
      <c r="B10041" s="250">
        <v>9978</v>
      </c>
      <c r="C10041" s="249">
        <v>97.034583705923183</v>
      </c>
    </row>
    <row r="10042" spans="2:3" x14ac:dyDescent="0.75">
      <c r="B10042" s="250">
        <v>9979</v>
      </c>
      <c r="C10042" s="249">
        <v>82.388606146937207</v>
      </c>
    </row>
    <row r="10043" spans="2:3" x14ac:dyDescent="0.75">
      <c r="B10043" s="250">
        <v>9980</v>
      </c>
      <c r="C10043" s="249">
        <v>148.01955246011175</v>
      </c>
    </row>
    <row r="10044" spans="2:3" x14ac:dyDescent="0.75">
      <c r="B10044" s="250">
        <v>9981</v>
      </c>
      <c r="C10044" s="249">
        <v>111.94342837190923</v>
      </c>
    </row>
    <row r="10045" spans="2:3" x14ac:dyDescent="0.75">
      <c r="B10045" s="250">
        <v>9982</v>
      </c>
      <c r="C10045" s="249">
        <v>93.567077204585118</v>
      </c>
    </row>
    <row r="10046" spans="2:3" x14ac:dyDescent="0.75">
      <c r="B10046" s="250">
        <v>9983</v>
      </c>
      <c r="C10046" s="249">
        <v>89.814287392048044</v>
      </c>
    </row>
    <row r="10047" spans="2:3" x14ac:dyDescent="0.75">
      <c r="B10047" s="250">
        <v>9984</v>
      </c>
      <c r="C10047" s="249">
        <v>166.56325409003512</v>
      </c>
    </row>
    <row r="10048" spans="2:3" x14ac:dyDescent="0.75">
      <c r="B10048" s="250">
        <v>9985</v>
      </c>
      <c r="C10048" s="249">
        <v>109.64372248489265</v>
      </c>
    </row>
    <row r="10049" spans="2:3" x14ac:dyDescent="0.75">
      <c r="B10049" s="250">
        <v>9986</v>
      </c>
      <c r="C10049" s="249">
        <v>104.1346556810166</v>
      </c>
    </row>
    <row r="10050" spans="2:3" x14ac:dyDescent="0.75">
      <c r="B10050" s="250">
        <v>9987</v>
      </c>
      <c r="C10050" s="249">
        <v>99.528708618118699</v>
      </c>
    </row>
    <row r="10051" spans="2:3" x14ac:dyDescent="0.75">
      <c r="B10051" s="250">
        <v>9988</v>
      </c>
      <c r="C10051" s="249">
        <v>122.06449495062182</v>
      </c>
    </row>
    <row r="10052" spans="2:3" x14ac:dyDescent="0.75">
      <c r="B10052" s="250">
        <v>9989</v>
      </c>
      <c r="C10052" s="249">
        <v>110.59761810429337</v>
      </c>
    </row>
    <row r="10053" spans="2:3" x14ac:dyDescent="0.75">
      <c r="B10053" s="250">
        <v>9990</v>
      </c>
      <c r="C10053" s="249">
        <v>119.31648515613693</v>
      </c>
    </row>
    <row r="10054" spans="2:3" x14ac:dyDescent="0.75">
      <c r="B10054" s="250">
        <v>9991</v>
      </c>
      <c r="C10054" s="249">
        <v>129.24424466213978</v>
      </c>
    </row>
    <row r="10055" spans="2:3" x14ac:dyDescent="0.75">
      <c r="B10055" s="250">
        <v>9992</v>
      </c>
      <c r="C10055" s="249">
        <v>132.01350389758167</v>
      </c>
    </row>
    <row r="10056" spans="2:3" x14ac:dyDescent="0.75">
      <c r="B10056" s="250">
        <v>9993</v>
      </c>
      <c r="C10056" s="249">
        <v>117.05521000727499</v>
      </c>
    </row>
    <row r="10057" spans="2:3" x14ac:dyDescent="0.75">
      <c r="B10057" s="250">
        <v>9994</v>
      </c>
      <c r="C10057" s="249">
        <v>137.22687296635243</v>
      </c>
    </row>
    <row r="10058" spans="2:3" x14ac:dyDescent="0.75">
      <c r="B10058" s="250">
        <v>9995</v>
      </c>
      <c r="C10058" s="249">
        <v>134.61986614041962</v>
      </c>
    </row>
    <row r="10059" spans="2:3" x14ac:dyDescent="0.75">
      <c r="B10059" s="250">
        <v>9996</v>
      </c>
      <c r="C10059" s="249">
        <v>160.85658359668361</v>
      </c>
    </row>
    <row r="10060" spans="2:3" x14ac:dyDescent="0.75">
      <c r="B10060" s="250">
        <v>9997</v>
      </c>
      <c r="C10060" s="249">
        <v>116.29855742098579</v>
      </c>
    </row>
    <row r="10061" spans="2:3" x14ac:dyDescent="0.75">
      <c r="B10061" s="250">
        <v>9998</v>
      </c>
      <c r="C10061" s="249">
        <v>53.372665094832627</v>
      </c>
    </row>
    <row r="10062" spans="2:3" x14ac:dyDescent="0.75">
      <c r="B10062" s="250">
        <v>9999</v>
      </c>
      <c r="C10062" s="249">
        <v>128.08558988888629</v>
      </c>
    </row>
    <row r="10063" spans="2:3" x14ac:dyDescent="0.75">
      <c r="B10063" s="250">
        <v>10000</v>
      </c>
      <c r="C10063" s="249">
        <v>108.51329101348307</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VLookups!$A$64:$A$71</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816</v>
      </c>
      <c r="C1" s="344"/>
      <c r="D1" s="343"/>
      <c r="E1" s="344"/>
      <c r="F1" s="319"/>
      <c r="G1" s="5"/>
      <c r="H1" s="5"/>
      <c r="I1" s="5"/>
      <c r="J1" s="5"/>
      <c r="K1" s="5"/>
      <c r="L1" s="5"/>
      <c r="M1" s="5"/>
      <c r="N1" s="5"/>
      <c r="O1" s="5"/>
      <c r="P1" s="5"/>
      <c r="Q1" s="161"/>
      <c r="R1" s="229" t="s">
        <v>216</v>
      </c>
      <c r="S1" s="229" t="s">
        <v>217</v>
      </c>
      <c r="T1" s="229" t="s">
        <v>218</v>
      </c>
    </row>
    <row r="2" spans="1:21" x14ac:dyDescent="0.75">
      <c r="A2" s="2"/>
      <c r="B2" s="5"/>
      <c r="C2" s="230" t="s">
        <v>216</v>
      </c>
      <c r="D2" s="230" t="s">
        <v>217</v>
      </c>
      <c r="E2" s="230" t="s">
        <v>218</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228</v>
      </c>
    </row>
    <row r="3" spans="1:21" x14ac:dyDescent="0.75">
      <c r="A3" s="5"/>
      <c r="B3" s="162" t="s">
        <v>914</v>
      </c>
      <c r="C3" s="232">
        <v>44683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145</v>
      </c>
      <c r="C4" s="234">
        <v>2</v>
      </c>
      <c r="D4" s="235"/>
      <c r="E4" s="235"/>
      <c r="F4" s="163" t="s">
        <v>146</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147</v>
      </c>
      <c r="C5" s="236">
        <v>18</v>
      </c>
      <c r="D5" s="237"/>
      <c r="E5" s="237"/>
      <c r="F5" s="163" t="s">
        <v>160</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148</v>
      </c>
      <c r="C6" s="267" t="s">
        <v>1</v>
      </c>
      <c r="D6" s="268"/>
      <c r="E6" s="268"/>
      <c r="F6" s="163" t="s">
        <v>149</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150</v>
      </c>
      <c r="C7" s="234">
        <v>10</v>
      </c>
      <c r="D7" s="235"/>
      <c r="E7" s="235"/>
      <c r="F7" s="163" t="s">
        <v>161</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151</v>
      </c>
      <c r="C8" s="234">
        <v>30</v>
      </c>
      <c r="D8" s="235"/>
      <c r="E8" s="235"/>
      <c r="F8" s="163" t="s">
        <v>162</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220</v>
      </c>
      <c r="C9" s="236">
        <v>200</v>
      </c>
      <c r="D9" s="237"/>
      <c r="E9" s="237"/>
      <c r="F9" s="163" t="s">
        <v>163</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221</v>
      </c>
      <c r="C10" s="238">
        <v>0.5</v>
      </c>
      <c r="D10" s="239">
        <v>0.8</v>
      </c>
      <c r="E10" s="239">
        <v>0.9</v>
      </c>
      <c r="F10" s="163" t="s">
        <v>222</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166</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167</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152</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164</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153</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165</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766</v>
      </c>
      <c r="C14" s="351"/>
      <c r="D14" s="351"/>
      <c r="E14" s="351"/>
      <c r="F14" s="285" t="s">
        <v>771</v>
      </c>
      <c r="G14" s="5"/>
      <c r="H14" s="5"/>
      <c r="I14" s="5"/>
      <c r="J14" s="5"/>
      <c r="K14" s="5"/>
      <c r="L14" s="5"/>
      <c r="M14" s="5"/>
      <c r="N14" s="5"/>
      <c r="O14" s="5"/>
      <c r="P14" s="5"/>
      <c r="Q14" s="161"/>
      <c r="R14" s="20"/>
      <c r="S14" s="20"/>
      <c r="T14" s="20"/>
    </row>
    <row r="15" spans="1:21" x14ac:dyDescent="0.75">
      <c r="A15" s="5"/>
      <c r="B15" s="162" t="s">
        <v>154</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915</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155</v>
      </c>
      <c r="C16" s="352">
        <f>IF(OR(C9="",C15=""),"",C9/C15)</f>
        <v>10.714285714285714</v>
      </c>
      <c r="D16" s="353">
        <f>IF(OR($C$9="",$C$15=""),"",IF(ISBLANK(D9),$C$9,D9)/IF(ISBLANK(D15),$C$15,D15))</f>
        <v>13.071740159582699</v>
      </c>
      <c r="E16" s="353">
        <f>IF(OR($C$9="",$C$15=""),"",IF(ISBLANK(E9),$C$9,E9)/IF(ISBLANK(E15),$C$15,E15))</f>
        <v>14.770546497348485</v>
      </c>
      <c r="F16" s="163" t="s">
        <v>219</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826</v>
      </c>
      <c r="C17" s="351">
        <v>0.3</v>
      </c>
      <c r="D17" s="351"/>
      <c r="E17" s="351"/>
      <c r="F17" s="285" t="s">
        <v>825</v>
      </c>
      <c r="G17" s="5"/>
      <c r="H17" s="5"/>
      <c r="I17" s="5"/>
      <c r="J17" s="5"/>
      <c r="K17" s="5"/>
      <c r="L17" s="5"/>
      <c r="M17" s="5"/>
      <c r="N17" s="5"/>
      <c r="O17" s="5"/>
      <c r="P17" s="5"/>
      <c r="Q17" s="161"/>
      <c r="R17" s="20"/>
      <c r="S17" s="20"/>
      <c r="T17" s="20"/>
    </row>
    <row r="18" spans="1:20" x14ac:dyDescent="0.75">
      <c r="A18" s="5"/>
      <c r="B18" s="162" t="s">
        <v>156</v>
      </c>
      <c r="C18" s="242">
        <f>IF(OR(C4="",C16=""),"",C4*ROUND(C16+C17,0))</f>
        <v>22</v>
      </c>
      <c r="D18" s="243">
        <f>IF(OR($C$4="",$C$16=""),"",IF(ISBLANK(D4),$C$4,D4)*ROUND(IF(ISBLANK(D16),$C$16,D16)+(IF(ISBLANK(D17),$C$17,D17)),0))</f>
        <v>26</v>
      </c>
      <c r="E18" s="243">
        <f>IF(OR($C$4="",$C$16=""),"",IF(ISBLANK(E4),$C$4,E4)*ROUND(IF(ISBLANK(E16),$C$16,E16)+(IF(ISBLANK(E17),$C$17,E17)),0))</f>
        <v>30</v>
      </c>
      <c r="F18" s="163" t="s">
        <v>157</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823</v>
      </c>
      <c r="C19" s="235"/>
      <c r="D19" s="235"/>
      <c r="E19" s="235"/>
      <c r="F19" s="285" t="s">
        <v>824</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158</v>
      </c>
      <c r="C20" s="244">
        <f>IF(C18="","",C18*7+C19)</f>
        <v>154</v>
      </c>
      <c r="D20" s="245">
        <f>IF($C$18="","",IF(ISBLANK(D18),$C$18,D18)*7+IF(ISBLANK(D19),$C$19,D19))</f>
        <v>182</v>
      </c>
      <c r="E20" s="245">
        <f>IF($C$18="","",IF(ISBLANK(E18),$C$18,E18)*7+IF(ISBLANK(E19),$C$19,E19))</f>
        <v>210</v>
      </c>
      <c r="F20" s="165" t="s">
        <v>159</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223</v>
      </c>
      <c r="C21" s="350">
        <f>IF(OR(C3="",C20=""),"",C3+C20)</f>
        <v>44837</v>
      </c>
      <c r="D21" s="350">
        <f>IF(OR($C$3="",$C$20=""),"",IF(ISBLANK(D3),$C$3,D3)+IF(ISBLANK(D20),$C$20,D20))</f>
        <v>44865</v>
      </c>
      <c r="E21" s="350">
        <f>IF(OR($C$3="",$C$20=""),"",IF(ISBLANK(E3),$C$3,E3)+IF(ISBLANK(E20),$C$20,E20))</f>
        <v>44893</v>
      </c>
      <c r="F21" s="163" t="s">
        <v>853</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942</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14" t="s">
        <v>137</v>
      </c>
      <c r="C24" s="414"/>
      <c r="D24" s="414"/>
      <c r="E24" s="414"/>
      <c r="F24" s="414"/>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14" t="s">
        <v>138</v>
      </c>
      <c r="C25" s="414"/>
      <c r="D25" s="414"/>
      <c r="E25" s="414"/>
      <c r="F25" s="414"/>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14" t="s">
        <v>92</v>
      </c>
      <c r="C26" s="414"/>
      <c r="D26" s="414"/>
      <c r="E26" s="414"/>
      <c r="F26" s="414"/>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14" t="s">
        <v>212</v>
      </c>
      <c r="C27" s="414"/>
      <c r="D27" s="414"/>
      <c r="E27" s="414"/>
      <c r="F27" s="414"/>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14" t="s">
        <v>829</v>
      </c>
      <c r="C28" s="414"/>
      <c r="D28" s="414"/>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207</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90</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206</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208</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750</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751</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752</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89</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15" t="s">
        <v>757</v>
      </c>
      <c r="C38" s="415"/>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951</v>
      </c>
      <c r="C1" s="55"/>
      <c r="D1" s="5"/>
      <c r="E1" s="5"/>
      <c r="F1" s="2"/>
      <c r="G1" s="2"/>
      <c r="H1" s="2"/>
      <c r="I1" s="2"/>
      <c r="J1" s="2"/>
      <c r="K1" s="2"/>
      <c r="L1" s="5"/>
      <c r="M1" s="2"/>
      <c r="N1" s="2"/>
      <c r="O1" s="5"/>
      <c r="P1" s="5"/>
      <c r="Q1" s="5"/>
      <c r="R1" s="5"/>
      <c r="S1" s="5"/>
      <c r="T1" s="5"/>
      <c r="U1" s="5"/>
      <c r="V1" s="5"/>
      <c r="W1" s="5"/>
      <c r="X1" s="5"/>
      <c r="Y1" s="5"/>
      <c r="Z1" s="5"/>
    </row>
    <row r="2" spans="1:26" x14ac:dyDescent="0.75">
      <c r="A2" s="456" t="s">
        <v>5</v>
      </c>
      <c r="B2" s="456" t="s">
        <v>818</v>
      </c>
      <c r="C2" s="453" t="s">
        <v>849</v>
      </c>
      <c r="D2" s="456" t="s">
        <v>794</v>
      </c>
      <c r="E2" s="456" t="s">
        <v>819</v>
      </c>
      <c r="F2" s="453" t="s">
        <v>796</v>
      </c>
      <c r="G2" s="453" t="s">
        <v>817</v>
      </c>
      <c r="H2" s="453" t="s">
        <v>820</v>
      </c>
      <c r="I2" s="453" t="s">
        <v>820</v>
      </c>
      <c r="J2" s="453" t="s">
        <v>795</v>
      </c>
      <c r="K2" s="453" t="s">
        <v>795</v>
      </c>
      <c r="L2" s="327" t="s">
        <v>832</v>
      </c>
      <c r="M2" s="327" t="s">
        <v>793</v>
      </c>
      <c r="O2" s="458" t="s">
        <v>797</v>
      </c>
      <c r="P2" s="458" t="s">
        <v>798</v>
      </c>
    </row>
    <row r="3" spans="1:26" x14ac:dyDescent="0.75">
      <c r="A3" s="457"/>
      <c r="B3" s="457"/>
      <c r="C3" s="454"/>
      <c r="D3" s="457"/>
      <c r="E3" s="457"/>
      <c r="F3" s="454"/>
      <c r="G3" s="454"/>
      <c r="H3" s="454"/>
      <c r="I3" s="454"/>
      <c r="J3" s="454"/>
      <c r="K3" s="454"/>
      <c r="L3" s="329">
        <v>0.15</v>
      </c>
      <c r="M3" s="329">
        <v>0.85</v>
      </c>
      <c r="O3" s="458"/>
      <c r="P3" s="458"/>
    </row>
    <row r="4" spans="1:26" x14ac:dyDescent="0.75">
      <c r="A4" s="457"/>
      <c r="B4" s="457"/>
      <c r="C4" s="454"/>
      <c r="D4" s="457"/>
      <c r="E4" s="457"/>
      <c r="F4" s="454"/>
      <c r="G4" s="454"/>
      <c r="H4" s="454"/>
      <c r="I4" s="454"/>
      <c r="J4" s="454"/>
      <c r="K4" s="454"/>
      <c r="L4" s="341">
        <f ca="1">IFERROR(_xlfn.NORM.INV(1-L3,$O$20,$P$20),"")</f>
        <v>47.183839733347298</v>
      </c>
      <c r="M4" s="341">
        <f ca="1">IFERROR(_xlfn.NORM.INV(1-M3,$O$20,$P$20),"")</f>
        <v>21.566160266652698</v>
      </c>
      <c r="O4" s="458"/>
      <c r="P4" s="458"/>
    </row>
    <row r="5" spans="1:26" x14ac:dyDescent="0.75">
      <c r="A5" s="334">
        <v>1</v>
      </c>
      <c r="B5" s="370">
        <v>44754</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44768</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44782</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53" t="s">
        <v>827</v>
      </c>
      <c r="P7" s="453" t="s">
        <v>799</v>
      </c>
      <c r="Q7" s="453" t="s">
        <v>800</v>
      </c>
    </row>
    <row r="8" spans="1:26" ht="15" customHeight="1" x14ac:dyDescent="0.75">
      <c r="A8" s="334">
        <v>4</v>
      </c>
      <c r="B8" s="332">
        <v>44796</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54"/>
      <c r="P8" s="454"/>
      <c r="Q8" s="454"/>
    </row>
    <row r="9" spans="1:26" x14ac:dyDescent="0.75">
      <c r="A9" s="334">
        <v>5</v>
      </c>
      <c r="B9" s="332">
        <v>44810</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55"/>
      <c r="P9" s="455"/>
      <c r="Q9" s="455"/>
    </row>
    <row r="10" spans="1:26" x14ac:dyDescent="0.75">
      <c r="A10" s="334">
        <v>6</v>
      </c>
      <c r="B10" s="332">
        <v>44824</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44838</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44852</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53" t="s">
        <v>803</v>
      </c>
      <c r="P12" s="453" t="s">
        <v>804</v>
      </c>
    </row>
    <row r="13" spans="1:26" x14ac:dyDescent="0.75">
      <c r="A13" s="334">
        <v>9</v>
      </c>
      <c r="B13" s="332">
        <v>44866</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54"/>
      <c r="P13" s="454"/>
    </row>
    <row r="14" spans="1:26" x14ac:dyDescent="0.75">
      <c r="A14" s="334">
        <v>10</v>
      </c>
      <c r="B14" s="332">
        <v>44880</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55"/>
      <c r="P14" s="455"/>
    </row>
    <row r="15" spans="1:26" x14ac:dyDescent="0.75">
      <c r="A15" s="334">
        <v>11</v>
      </c>
      <c r="B15" s="332">
        <v>44894</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44908</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44922</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53" t="s">
        <v>802</v>
      </c>
      <c r="P17" s="453" t="s">
        <v>801</v>
      </c>
    </row>
    <row r="18" spans="1:16" x14ac:dyDescent="0.75">
      <c r="A18" s="334">
        <v>14</v>
      </c>
      <c r="B18" s="332">
        <v>44936</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54"/>
      <c r="P18" s="454"/>
    </row>
    <row r="19" spans="1:16" x14ac:dyDescent="0.75">
      <c r="A19" s="334">
        <v>15</v>
      </c>
      <c r="B19" s="332">
        <v>44950</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55"/>
      <c r="P19" s="455"/>
    </row>
    <row r="20" spans="1:16" x14ac:dyDescent="0.75">
      <c r="A20" s="334">
        <v>16</v>
      </c>
      <c r="B20" s="332">
        <v>44964</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831</v>
      </c>
      <c r="B57" s="1"/>
      <c r="C57" s="1"/>
      <c r="J57" s="325"/>
      <c r="K57" s="325"/>
      <c r="L57" s="368" t="s">
        <v>942</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 – © 2015-2021, William W. Davis, MSPM, PMP</v>
      </c>
      <c r="C78" s="19"/>
      <c r="D78" s="5"/>
      <c r="E78" s="5"/>
      <c r="F78" s="5"/>
      <c r="G78" s="5"/>
    </row>
    <row r="79" spans="1:11" x14ac:dyDescent="0.75">
      <c r="A79" s="2"/>
      <c r="B79" s="414" t="s">
        <v>137</v>
      </c>
      <c r="C79" s="414"/>
      <c r="D79" s="414"/>
      <c r="E79" s="414"/>
      <c r="F79" s="414"/>
      <c r="G79" s="414"/>
      <c r="H79" s="414"/>
      <c r="I79" s="414"/>
      <c r="J79" s="414"/>
      <c r="K79" s="414"/>
    </row>
    <row r="80" spans="1:11" x14ac:dyDescent="0.75">
      <c r="A80" s="2"/>
      <c r="B80" s="414" t="s">
        <v>138</v>
      </c>
      <c r="C80" s="414"/>
      <c r="D80" s="414"/>
      <c r="E80" s="414"/>
      <c r="F80" s="414"/>
      <c r="G80" s="414"/>
      <c r="H80" s="354"/>
      <c r="I80" s="354"/>
    </row>
    <row r="81" spans="1:12" x14ac:dyDescent="0.75">
      <c r="A81" s="2"/>
      <c r="B81" s="414" t="s">
        <v>92</v>
      </c>
      <c r="C81" s="414"/>
      <c r="D81" s="414"/>
      <c r="E81" s="414"/>
      <c r="F81" s="354"/>
      <c r="G81" s="354"/>
    </row>
    <row r="82" spans="1:12" x14ac:dyDescent="0.75">
      <c r="A82" s="2"/>
      <c r="B82" s="414" t="s">
        <v>212</v>
      </c>
      <c r="C82" s="414"/>
      <c r="D82" s="414"/>
      <c r="E82" s="414"/>
      <c r="F82" s="414"/>
      <c r="G82" s="414"/>
      <c r="H82" s="354"/>
      <c r="I82" s="354"/>
    </row>
    <row r="83" spans="1:12" x14ac:dyDescent="0.75">
      <c r="A83" s="2"/>
      <c r="B83" s="414" t="s">
        <v>829</v>
      </c>
      <c r="C83" s="414"/>
      <c r="D83" s="414"/>
      <c r="E83" s="414"/>
      <c r="F83" s="414"/>
      <c r="G83" s="414"/>
      <c r="H83" s="414"/>
      <c r="I83" s="414"/>
      <c r="J83" s="414"/>
      <c r="K83" s="414"/>
    </row>
    <row r="84" spans="1:12" x14ac:dyDescent="0.75">
      <c r="A84" s="2"/>
      <c r="B84" s="155" t="s">
        <v>207</v>
      </c>
      <c r="C84" s="155"/>
      <c r="D84" s="5"/>
      <c r="E84" s="5"/>
      <c r="F84" s="5"/>
      <c r="G84" s="5"/>
    </row>
    <row r="85" spans="1:12" x14ac:dyDescent="0.75">
      <c r="A85" s="2"/>
      <c r="B85" s="155" t="s">
        <v>90</v>
      </c>
      <c r="C85" s="155"/>
      <c r="D85" s="5"/>
      <c r="E85" s="5"/>
      <c r="F85" s="5"/>
      <c r="G85" s="5"/>
    </row>
    <row r="86" spans="1:12" x14ac:dyDescent="0.75">
      <c r="A86" s="19"/>
      <c r="B86" s="155" t="s">
        <v>206</v>
      </c>
      <c r="C86" s="155"/>
      <c r="D86" s="5"/>
      <c r="E86" s="5"/>
      <c r="F86" s="5"/>
      <c r="G86" s="5"/>
    </row>
    <row r="87" spans="1:12" x14ac:dyDescent="0.75">
      <c r="A87" s="19"/>
      <c r="B87" s="155" t="s">
        <v>208</v>
      </c>
      <c r="C87" s="155"/>
      <c r="D87" s="5"/>
      <c r="E87" s="5"/>
      <c r="F87" s="5"/>
      <c r="G87" s="5"/>
    </row>
    <row r="88" spans="1:12" x14ac:dyDescent="0.75">
      <c r="A88" s="19"/>
      <c r="B88" s="155" t="s">
        <v>750</v>
      </c>
      <c r="C88" s="155"/>
      <c r="D88" s="5"/>
      <c r="E88" s="5"/>
      <c r="F88" s="5"/>
      <c r="G88" s="5"/>
    </row>
    <row r="89" spans="1:12" x14ac:dyDescent="0.75">
      <c r="A89" s="19"/>
      <c r="B89" s="155" t="s">
        <v>751</v>
      </c>
      <c r="C89" s="155"/>
      <c r="D89" s="5"/>
      <c r="E89" s="5"/>
      <c r="F89" s="5"/>
      <c r="G89" s="5"/>
    </row>
    <row r="90" spans="1:12" x14ac:dyDescent="0.75">
      <c r="A90" s="2"/>
      <c r="B90" s="155"/>
      <c r="C90" s="155"/>
      <c r="D90" s="5"/>
      <c r="E90" s="5"/>
      <c r="F90" s="5"/>
      <c r="G90" s="5"/>
    </row>
    <row r="91" spans="1:12" x14ac:dyDescent="0.75">
      <c r="A91" s="2"/>
      <c r="B91" s="155" t="s">
        <v>752</v>
      </c>
      <c r="C91" s="155"/>
      <c r="D91" s="5"/>
      <c r="E91" s="5"/>
      <c r="F91" s="5"/>
      <c r="G91" s="5"/>
    </row>
    <row r="92" spans="1:12" x14ac:dyDescent="0.75">
      <c r="A92" s="2"/>
      <c r="B92" s="155" t="s">
        <v>89</v>
      </c>
      <c r="C92" s="155"/>
      <c r="D92" s="5"/>
      <c r="E92" s="5"/>
      <c r="F92" s="5"/>
      <c r="G92" s="5"/>
    </row>
    <row r="93" spans="1:12" x14ac:dyDescent="0.75">
      <c r="A93" s="1"/>
      <c r="B93" s="415" t="s">
        <v>757</v>
      </c>
      <c r="C93" s="415"/>
      <c r="D93" s="415"/>
      <c r="E93" s="415"/>
      <c r="F93" s="415"/>
      <c r="G93" s="415"/>
      <c r="H93" s="415"/>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7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5"/>
      <c r="B1" s="55" t="s">
        <v>907</v>
      </c>
    </row>
    <row r="2" spans="1:23" x14ac:dyDescent="0.75">
      <c r="A2" s="459" t="s">
        <v>905</v>
      </c>
      <c r="B2" s="459" t="s">
        <v>15</v>
      </c>
      <c r="C2" s="459" t="s">
        <v>859</v>
      </c>
      <c r="D2" s="459" t="s">
        <v>922</v>
      </c>
      <c r="E2" s="459" t="s">
        <v>923</v>
      </c>
      <c r="F2" s="459" t="s">
        <v>921</v>
      </c>
      <c r="G2" s="459" t="s">
        <v>860</v>
      </c>
      <c r="H2" s="459" t="s">
        <v>890</v>
      </c>
      <c r="I2" s="459" t="s">
        <v>891</v>
      </c>
      <c r="J2" s="459" t="s">
        <v>892</v>
      </c>
      <c r="K2" s="459" t="s">
        <v>893</v>
      </c>
      <c r="L2" s="459" t="s">
        <v>894</v>
      </c>
      <c r="M2" s="459" t="s">
        <v>895</v>
      </c>
      <c r="N2" s="459" t="s">
        <v>896</v>
      </c>
      <c r="O2" s="459" t="s">
        <v>897</v>
      </c>
      <c r="P2" s="459" t="s">
        <v>898</v>
      </c>
      <c r="Q2" s="459" t="s">
        <v>899</v>
      </c>
      <c r="R2" s="459" t="s">
        <v>900</v>
      </c>
      <c r="S2" s="459" t="s">
        <v>901</v>
      </c>
      <c r="T2" s="459" t="s">
        <v>902</v>
      </c>
      <c r="U2" s="459" t="s">
        <v>903</v>
      </c>
      <c r="V2" s="459" t="s">
        <v>904</v>
      </c>
      <c r="W2" s="410"/>
    </row>
    <row r="3" spans="1:23" x14ac:dyDescent="0.75">
      <c r="A3" s="459"/>
      <c r="B3" s="459"/>
      <c r="C3" s="459"/>
      <c r="D3" s="459"/>
      <c r="E3" s="459"/>
      <c r="F3" s="459"/>
      <c r="G3" s="459"/>
      <c r="H3" s="459"/>
      <c r="I3" s="459"/>
      <c r="J3" s="459"/>
      <c r="K3" s="459"/>
      <c r="L3" s="459"/>
      <c r="M3" s="459"/>
      <c r="N3" s="459"/>
      <c r="O3" s="459"/>
      <c r="P3" s="459"/>
      <c r="Q3" s="459"/>
      <c r="R3" s="459"/>
      <c r="S3" s="459"/>
      <c r="T3" s="459"/>
      <c r="U3" s="459"/>
      <c r="V3" s="459"/>
      <c r="W3" s="410" t="s">
        <v>943</v>
      </c>
    </row>
    <row r="4" spans="1:23" x14ac:dyDescent="0.75">
      <c r="A4" s="459"/>
      <c r="B4" s="459"/>
      <c r="C4" s="459"/>
      <c r="D4" s="459"/>
      <c r="E4" s="459"/>
      <c r="F4" s="459"/>
      <c r="G4" s="459"/>
      <c r="H4" s="459"/>
      <c r="I4" s="459"/>
      <c r="J4" s="459"/>
      <c r="K4" s="459"/>
      <c r="L4" s="459"/>
      <c r="M4" s="459"/>
      <c r="N4" s="459"/>
      <c r="O4" s="459"/>
      <c r="P4" s="459"/>
      <c r="Q4" s="459"/>
      <c r="R4" s="459"/>
      <c r="S4" s="459"/>
      <c r="T4" s="459"/>
      <c r="U4" s="459"/>
      <c r="V4" s="459"/>
    </row>
    <row r="5" spans="1:23" x14ac:dyDescent="0.75">
      <c r="A5" s="460" t="s">
        <v>906</v>
      </c>
      <c r="B5" s="461"/>
      <c r="C5" s="461"/>
      <c r="D5" s="461"/>
      <c r="E5" s="461"/>
      <c r="F5" s="461"/>
      <c r="G5" s="462"/>
      <c r="H5" s="408"/>
      <c r="I5" s="408"/>
      <c r="J5" s="408"/>
      <c r="K5" s="408"/>
      <c r="L5" s="408"/>
      <c r="M5" s="408"/>
      <c r="N5" s="408"/>
      <c r="O5" s="408"/>
      <c r="P5" s="408"/>
      <c r="Q5" s="408"/>
      <c r="R5" s="408"/>
      <c r="S5" s="408"/>
      <c r="T5" s="408"/>
      <c r="U5" s="408"/>
      <c r="V5" s="408"/>
    </row>
    <row r="6" spans="1:23" x14ac:dyDescent="0.75">
      <c r="A6" s="384">
        <v>1</v>
      </c>
      <c r="B6" s="385">
        <v>44837</v>
      </c>
      <c r="C6" s="409">
        <v>97</v>
      </c>
      <c r="D6" s="409">
        <v>3</v>
      </c>
      <c r="E6" s="409">
        <v>0</v>
      </c>
      <c r="F6" s="409">
        <v>0</v>
      </c>
      <c r="G6" s="409">
        <v>0</v>
      </c>
      <c r="H6" s="409">
        <v>0</v>
      </c>
      <c r="I6" s="409">
        <v>0</v>
      </c>
      <c r="J6" s="409">
        <v>0</v>
      </c>
      <c r="K6" s="409">
        <v>0</v>
      </c>
      <c r="L6" s="409">
        <v>0</v>
      </c>
      <c r="M6" s="409">
        <v>0</v>
      </c>
      <c r="N6" s="409">
        <v>0</v>
      </c>
      <c r="O6" s="409">
        <v>0</v>
      </c>
      <c r="P6" s="409">
        <v>0</v>
      </c>
      <c r="Q6" s="409">
        <v>0</v>
      </c>
      <c r="R6" s="409">
        <v>0</v>
      </c>
      <c r="S6" s="409">
        <v>0</v>
      </c>
      <c r="T6" s="409">
        <v>0</v>
      </c>
      <c r="U6" s="409">
        <v>0</v>
      </c>
      <c r="V6" s="409">
        <v>0</v>
      </c>
    </row>
    <row r="7" spans="1:23" x14ac:dyDescent="0.75">
      <c r="A7" s="384">
        <v>2</v>
      </c>
      <c r="B7" s="385">
        <v>44838</v>
      </c>
      <c r="C7" s="407">
        <v>95</v>
      </c>
      <c r="D7" s="407">
        <v>3</v>
      </c>
      <c r="E7" s="407">
        <v>2</v>
      </c>
      <c r="F7" s="407">
        <v>0</v>
      </c>
      <c r="G7" s="407">
        <v>0</v>
      </c>
      <c r="H7" s="407"/>
      <c r="I7" s="407"/>
      <c r="J7" s="407"/>
      <c r="K7" s="407"/>
      <c r="L7" s="407"/>
      <c r="M7" s="407"/>
      <c r="N7" s="407"/>
      <c r="O7" s="407"/>
      <c r="P7" s="407"/>
      <c r="Q7" s="407"/>
      <c r="R7" s="407"/>
      <c r="S7" s="407"/>
      <c r="T7" s="407"/>
      <c r="U7" s="407"/>
      <c r="V7" s="407"/>
    </row>
    <row r="8" spans="1:23" x14ac:dyDescent="0.75">
      <c r="A8" s="384">
        <v>3</v>
      </c>
      <c r="B8" s="385">
        <v>44839</v>
      </c>
      <c r="C8" s="407">
        <v>94</v>
      </c>
      <c r="D8" s="407">
        <v>3</v>
      </c>
      <c r="E8" s="407">
        <v>3</v>
      </c>
      <c r="F8" s="407">
        <v>0</v>
      </c>
      <c r="G8" s="407">
        <v>0</v>
      </c>
      <c r="H8" s="407"/>
      <c r="I8" s="407"/>
      <c r="J8" s="407"/>
      <c r="K8" s="407"/>
      <c r="L8" s="407"/>
      <c r="M8" s="407"/>
      <c r="N8" s="407"/>
      <c r="O8" s="407"/>
      <c r="P8" s="407"/>
      <c r="Q8" s="407"/>
      <c r="R8" s="407"/>
      <c r="S8" s="407"/>
      <c r="T8" s="407"/>
      <c r="U8" s="407"/>
      <c r="V8" s="407"/>
    </row>
    <row r="9" spans="1:23" x14ac:dyDescent="0.75">
      <c r="A9" s="384">
        <v>4</v>
      </c>
      <c r="B9" s="385">
        <v>44840</v>
      </c>
      <c r="C9" s="407">
        <v>90</v>
      </c>
      <c r="D9" s="407">
        <v>3</v>
      </c>
      <c r="E9" s="407">
        <v>2</v>
      </c>
      <c r="F9" s="407">
        <v>2</v>
      </c>
      <c r="G9" s="407">
        <v>3</v>
      </c>
      <c r="H9" s="407"/>
      <c r="I9" s="407"/>
      <c r="J9" s="407"/>
      <c r="K9" s="407"/>
      <c r="L9" s="407"/>
      <c r="M9" s="407"/>
      <c r="N9" s="407"/>
      <c r="O9" s="407"/>
      <c r="P9" s="407"/>
      <c r="Q9" s="407"/>
      <c r="R9" s="407"/>
      <c r="S9" s="407"/>
      <c r="T9" s="407"/>
      <c r="U9" s="407"/>
      <c r="V9" s="407"/>
    </row>
    <row r="10" spans="1:23" x14ac:dyDescent="0.75">
      <c r="A10" s="384">
        <v>5</v>
      </c>
      <c r="B10" s="385">
        <v>44841</v>
      </c>
      <c r="C10" s="407">
        <v>88</v>
      </c>
      <c r="D10" s="407">
        <v>2</v>
      </c>
      <c r="E10" s="407">
        <v>3</v>
      </c>
      <c r="F10" s="407">
        <v>3</v>
      </c>
      <c r="G10" s="407">
        <v>4</v>
      </c>
      <c r="H10" s="407"/>
      <c r="I10" s="407"/>
      <c r="J10" s="407"/>
      <c r="K10" s="407"/>
      <c r="L10" s="407"/>
      <c r="M10" s="407"/>
      <c r="N10" s="407"/>
      <c r="O10" s="407"/>
      <c r="P10" s="407"/>
      <c r="Q10" s="407"/>
      <c r="R10" s="407"/>
      <c r="S10" s="407"/>
      <c r="T10" s="407"/>
      <c r="U10" s="407"/>
      <c r="V10" s="407"/>
    </row>
    <row r="11" spans="1:23" x14ac:dyDescent="0.75">
      <c r="A11" s="384">
        <v>6</v>
      </c>
      <c r="B11" s="385">
        <v>44844</v>
      </c>
      <c r="C11" s="407">
        <v>85</v>
      </c>
      <c r="D11" s="407">
        <v>4</v>
      </c>
      <c r="E11" s="407">
        <v>4</v>
      </c>
      <c r="F11" s="407">
        <v>2</v>
      </c>
      <c r="G11" s="407">
        <v>5</v>
      </c>
      <c r="H11" s="407"/>
      <c r="I11" s="407"/>
      <c r="J11" s="407"/>
      <c r="K11" s="407"/>
      <c r="L11" s="407"/>
      <c r="M11" s="407"/>
      <c r="N11" s="407"/>
      <c r="O11" s="407"/>
      <c r="P11" s="407"/>
      <c r="Q11" s="407"/>
      <c r="R11" s="407"/>
      <c r="S11" s="407"/>
      <c r="T11" s="407"/>
      <c r="U11" s="407"/>
      <c r="V11" s="407"/>
    </row>
    <row r="12" spans="1:23" x14ac:dyDescent="0.75">
      <c r="A12" s="384">
        <v>7</v>
      </c>
      <c r="B12" s="385">
        <v>44845</v>
      </c>
      <c r="C12" s="407">
        <v>81</v>
      </c>
      <c r="D12" s="407">
        <v>3</v>
      </c>
      <c r="E12" s="407">
        <v>3</v>
      </c>
      <c r="F12" s="407">
        <v>1</v>
      </c>
      <c r="G12" s="407">
        <v>12</v>
      </c>
      <c r="H12" s="407"/>
      <c r="I12" s="407"/>
      <c r="J12" s="407"/>
      <c r="K12" s="407"/>
      <c r="L12" s="407"/>
      <c r="M12" s="407"/>
      <c r="N12" s="407"/>
      <c r="O12" s="407"/>
      <c r="P12" s="407"/>
      <c r="Q12" s="407"/>
      <c r="R12" s="407"/>
      <c r="S12" s="407"/>
      <c r="T12" s="407"/>
      <c r="U12" s="407"/>
      <c r="V12" s="407"/>
    </row>
    <row r="13" spans="1:23" x14ac:dyDescent="0.75">
      <c r="A13" s="384">
        <v>8</v>
      </c>
      <c r="B13" s="385">
        <v>44846</v>
      </c>
      <c r="C13" s="407">
        <v>101</v>
      </c>
      <c r="D13" s="407">
        <v>3</v>
      </c>
      <c r="E13" s="407">
        <v>4</v>
      </c>
      <c r="F13" s="407">
        <v>0</v>
      </c>
      <c r="G13" s="407">
        <v>14</v>
      </c>
      <c r="H13" s="407"/>
      <c r="I13" s="407"/>
      <c r="J13" s="407"/>
      <c r="K13" s="407"/>
      <c r="L13" s="407"/>
      <c r="M13" s="407"/>
      <c r="N13" s="407"/>
      <c r="O13" s="407"/>
      <c r="P13" s="407"/>
      <c r="Q13" s="407"/>
      <c r="R13" s="407"/>
      <c r="S13" s="407"/>
      <c r="T13" s="407"/>
      <c r="U13" s="407"/>
      <c r="V13" s="407"/>
    </row>
    <row r="14" spans="1:23" x14ac:dyDescent="0.75">
      <c r="A14" s="384">
        <v>9</v>
      </c>
      <c r="B14" s="385">
        <v>44847</v>
      </c>
      <c r="C14" s="407">
        <v>98</v>
      </c>
      <c r="D14" s="407">
        <v>4</v>
      </c>
      <c r="E14" s="407">
        <v>5</v>
      </c>
      <c r="F14" s="407">
        <v>1</v>
      </c>
      <c r="G14" s="407">
        <v>14</v>
      </c>
      <c r="H14" s="407"/>
      <c r="I14" s="407"/>
      <c r="J14" s="407"/>
      <c r="K14" s="407"/>
      <c r="L14" s="407"/>
      <c r="M14" s="407"/>
      <c r="N14" s="407"/>
      <c r="O14" s="407"/>
      <c r="P14" s="407"/>
      <c r="Q14" s="407"/>
      <c r="R14" s="407"/>
      <c r="S14" s="407"/>
      <c r="T14" s="407"/>
      <c r="U14" s="407"/>
      <c r="V14" s="407"/>
    </row>
    <row r="15" spans="1:23" x14ac:dyDescent="0.75">
      <c r="A15" s="384">
        <v>10</v>
      </c>
      <c r="B15" s="385">
        <v>44848</v>
      </c>
      <c r="C15" s="407">
        <v>93</v>
      </c>
      <c r="D15" s="407">
        <v>3</v>
      </c>
      <c r="E15" s="407">
        <v>8</v>
      </c>
      <c r="F15" s="407">
        <v>3</v>
      </c>
      <c r="G15" s="407">
        <v>15</v>
      </c>
      <c r="H15" s="407"/>
      <c r="I15" s="407"/>
      <c r="J15" s="407"/>
      <c r="K15" s="407"/>
      <c r="L15" s="407"/>
      <c r="M15" s="407"/>
      <c r="N15" s="407"/>
      <c r="O15" s="407"/>
      <c r="P15" s="407"/>
      <c r="Q15" s="407"/>
      <c r="R15" s="407"/>
      <c r="S15" s="407"/>
      <c r="T15" s="407"/>
      <c r="U15" s="407"/>
      <c r="V15" s="407"/>
    </row>
    <row r="16" spans="1:23" x14ac:dyDescent="0.75">
      <c r="A16" s="384">
        <v>11</v>
      </c>
      <c r="B16" s="385">
        <v>44851</v>
      </c>
      <c r="C16" s="407">
        <v>90</v>
      </c>
      <c r="D16" s="407">
        <v>3</v>
      </c>
      <c r="E16" s="407">
        <v>11</v>
      </c>
      <c r="F16" s="407">
        <v>1</v>
      </c>
      <c r="G16" s="407">
        <v>17</v>
      </c>
      <c r="H16" s="407"/>
      <c r="I16" s="407"/>
      <c r="J16" s="407"/>
      <c r="K16" s="407"/>
      <c r="L16" s="407"/>
      <c r="M16" s="407"/>
      <c r="N16" s="407"/>
      <c r="O16" s="407"/>
      <c r="P16" s="407"/>
      <c r="Q16" s="407"/>
      <c r="R16" s="407"/>
      <c r="S16" s="407"/>
      <c r="T16" s="407"/>
      <c r="U16" s="407"/>
      <c r="V16" s="407"/>
    </row>
    <row r="17" spans="1:22" x14ac:dyDescent="0.75">
      <c r="A17" s="384">
        <v>12</v>
      </c>
      <c r="B17" s="385">
        <v>44852</v>
      </c>
      <c r="C17" s="407">
        <v>85</v>
      </c>
      <c r="D17" s="407">
        <v>4</v>
      </c>
      <c r="E17" s="407">
        <v>16</v>
      </c>
      <c r="F17" s="407">
        <v>0</v>
      </c>
      <c r="G17" s="407">
        <v>18</v>
      </c>
      <c r="H17" s="407"/>
      <c r="I17" s="407"/>
      <c r="J17" s="407"/>
      <c r="K17" s="407"/>
      <c r="L17" s="407"/>
      <c r="M17" s="407"/>
      <c r="N17" s="407"/>
      <c r="O17" s="407"/>
      <c r="P17" s="407"/>
      <c r="Q17" s="407"/>
      <c r="R17" s="407"/>
      <c r="S17" s="407"/>
      <c r="T17" s="407"/>
      <c r="U17" s="407"/>
      <c r="V17" s="407"/>
    </row>
    <row r="18" spans="1:22" x14ac:dyDescent="0.75">
      <c r="A18" s="384">
        <v>13</v>
      </c>
      <c r="B18" s="385"/>
      <c r="C18" s="407"/>
      <c r="D18" s="407"/>
      <c r="E18" s="407"/>
      <c r="F18" s="407"/>
      <c r="G18" s="407"/>
      <c r="H18" s="407"/>
      <c r="I18" s="407"/>
      <c r="J18" s="407"/>
      <c r="K18" s="407"/>
      <c r="L18" s="407"/>
      <c r="M18" s="407"/>
      <c r="N18" s="407"/>
      <c r="O18" s="407"/>
      <c r="P18" s="407"/>
      <c r="Q18" s="407"/>
      <c r="R18" s="407"/>
      <c r="S18" s="407"/>
      <c r="T18" s="407"/>
      <c r="U18" s="407"/>
      <c r="V18" s="407"/>
    </row>
    <row r="19" spans="1:22" x14ac:dyDescent="0.75">
      <c r="A19" s="384">
        <v>14</v>
      </c>
      <c r="B19" s="385"/>
      <c r="C19" s="407"/>
      <c r="D19" s="407"/>
      <c r="E19" s="407"/>
      <c r="F19" s="407"/>
      <c r="G19" s="407"/>
      <c r="H19" s="407"/>
      <c r="I19" s="407"/>
      <c r="J19" s="407"/>
      <c r="K19" s="407"/>
      <c r="L19" s="407"/>
      <c r="M19" s="407"/>
      <c r="N19" s="407"/>
      <c r="O19" s="407"/>
      <c r="P19" s="407"/>
      <c r="Q19" s="407"/>
      <c r="R19" s="407"/>
      <c r="S19" s="407"/>
      <c r="T19" s="407"/>
      <c r="U19" s="407"/>
      <c r="V19" s="407"/>
    </row>
    <row r="20" spans="1:22" x14ac:dyDescent="0.75">
      <c r="A20" s="384">
        <v>15</v>
      </c>
      <c r="B20" s="385"/>
      <c r="C20" s="407"/>
      <c r="D20" s="407"/>
      <c r="E20" s="407"/>
      <c r="F20" s="407"/>
      <c r="G20" s="407"/>
      <c r="H20" s="407"/>
      <c r="I20" s="407"/>
      <c r="J20" s="407"/>
      <c r="K20" s="407"/>
      <c r="L20" s="407"/>
      <c r="M20" s="407"/>
      <c r="N20" s="407"/>
      <c r="O20" s="407"/>
      <c r="P20" s="407"/>
      <c r="Q20" s="407"/>
      <c r="R20" s="407"/>
      <c r="S20" s="407"/>
      <c r="T20" s="407"/>
      <c r="U20" s="407"/>
      <c r="V20" s="407"/>
    </row>
    <row r="21" spans="1:22" x14ac:dyDescent="0.75">
      <c r="A21" s="384">
        <v>16</v>
      </c>
      <c r="B21" s="385"/>
      <c r="C21" s="407"/>
      <c r="D21" s="407"/>
      <c r="E21" s="407"/>
      <c r="F21" s="407"/>
      <c r="G21" s="407"/>
      <c r="H21" s="407"/>
      <c r="I21" s="407"/>
      <c r="J21" s="407"/>
      <c r="K21" s="407"/>
      <c r="L21" s="407"/>
      <c r="M21" s="407"/>
      <c r="N21" s="407"/>
      <c r="O21" s="407"/>
      <c r="P21" s="407"/>
      <c r="Q21" s="407"/>
      <c r="R21" s="407"/>
      <c r="S21" s="407"/>
      <c r="T21" s="407"/>
      <c r="U21" s="407"/>
      <c r="V21" s="407"/>
    </row>
    <row r="22" spans="1:22" x14ac:dyDescent="0.75">
      <c r="A22" s="384">
        <v>17</v>
      </c>
      <c r="B22" s="385"/>
      <c r="C22" s="407"/>
      <c r="D22" s="407"/>
      <c r="E22" s="407"/>
      <c r="F22" s="407"/>
      <c r="G22" s="407"/>
      <c r="H22" s="407"/>
      <c r="I22" s="407"/>
      <c r="J22" s="407"/>
      <c r="K22" s="407"/>
      <c r="L22" s="407"/>
      <c r="M22" s="407"/>
      <c r="N22" s="407"/>
      <c r="O22" s="407"/>
      <c r="P22" s="407"/>
      <c r="Q22" s="407"/>
      <c r="R22" s="407"/>
      <c r="S22" s="407"/>
      <c r="T22" s="407"/>
      <c r="U22" s="407"/>
      <c r="V22" s="407"/>
    </row>
    <row r="23" spans="1:22" x14ac:dyDescent="0.75">
      <c r="A23" s="384">
        <v>18</v>
      </c>
      <c r="B23" s="385"/>
      <c r="C23" s="407"/>
      <c r="D23" s="407"/>
      <c r="E23" s="407"/>
      <c r="F23" s="407"/>
      <c r="G23" s="407"/>
      <c r="H23" s="407"/>
      <c r="I23" s="407"/>
      <c r="J23" s="407"/>
      <c r="K23" s="407"/>
      <c r="L23" s="407"/>
      <c r="M23" s="407"/>
      <c r="N23" s="407"/>
      <c r="O23" s="407"/>
      <c r="P23" s="407"/>
      <c r="Q23" s="407"/>
      <c r="R23" s="407"/>
      <c r="S23" s="407"/>
      <c r="T23" s="407"/>
      <c r="U23" s="407"/>
      <c r="V23" s="407"/>
    </row>
    <row r="24" spans="1:22" x14ac:dyDescent="0.75">
      <c r="A24" s="384">
        <v>19</v>
      </c>
      <c r="B24" s="385"/>
      <c r="C24" s="407"/>
      <c r="D24" s="407"/>
      <c r="E24" s="407"/>
      <c r="F24" s="407"/>
      <c r="G24" s="407"/>
      <c r="H24" s="407"/>
      <c r="I24" s="407"/>
      <c r="J24" s="407"/>
      <c r="K24" s="407"/>
      <c r="L24" s="407"/>
      <c r="M24" s="407"/>
      <c r="N24" s="407"/>
      <c r="O24" s="407"/>
      <c r="P24" s="407"/>
      <c r="Q24" s="407"/>
      <c r="R24" s="407"/>
      <c r="S24" s="407"/>
      <c r="T24" s="407"/>
      <c r="U24" s="407"/>
      <c r="V24" s="407"/>
    </row>
    <row r="25" spans="1:22" x14ac:dyDescent="0.75">
      <c r="A25" s="384">
        <v>20</v>
      </c>
      <c r="B25" s="385"/>
      <c r="C25" s="407"/>
      <c r="D25" s="407"/>
      <c r="E25" s="407"/>
      <c r="F25" s="407"/>
      <c r="G25" s="407"/>
      <c r="H25" s="407"/>
      <c r="I25" s="407"/>
      <c r="J25" s="407"/>
      <c r="K25" s="407"/>
      <c r="L25" s="407"/>
      <c r="M25" s="407"/>
      <c r="N25" s="407"/>
      <c r="O25" s="407"/>
      <c r="P25" s="407"/>
      <c r="Q25" s="407"/>
      <c r="R25" s="407"/>
      <c r="S25" s="407"/>
      <c r="T25" s="407"/>
      <c r="U25" s="407"/>
      <c r="V25" s="407"/>
    </row>
    <row r="26" spans="1:22" x14ac:dyDescent="0.75">
      <c r="A26" s="384">
        <v>21</v>
      </c>
      <c r="B26" s="385"/>
      <c r="C26" s="407"/>
      <c r="D26" s="407"/>
      <c r="E26" s="407"/>
      <c r="F26" s="407"/>
      <c r="G26" s="407"/>
      <c r="H26" s="407"/>
      <c r="I26" s="407"/>
      <c r="J26" s="407"/>
      <c r="K26" s="407"/>
      <c r="L26" s="407"/>
      <c r="M26" s="407"/>
      <c r="N26" s="407"/>
      <c r="O26" s="407"/>
      <c r="P26" s="407"/>
      <c r="Q26" s="407"/>
      <c r="R26" s="407"/>
      <c r="S26" s="407"/>
      <c r="T26" s="407"/>
      <c r="U26" s="407"/>
      <c r="V26" s="407"/>
    </row>
    <row r="27" spans="1:22" x14ac:dyDescent="0.75">
      <c r="A27" s="384">
        <v>22</v>
      </c>
      <c r="B27" s="385"/>
      <c r="C27" s="407"/>
      <c r="D27" s="407"/>
      <c r="E27" s="407"/>
      <c r="F27" s="407"/>
      <c r="G27" s="407"/>
      <c r="H27" s="407"/>
      <c r="I27" s="407"/>
      <c r="J27" s="407"/>
      <c r="K27" s="407"/>
      <c r="L27" s="407"/>
      <c r="M27" s="407"/>
      <c r="N27" s="407"/>
      <c r="O27" s="407"/>
      <c r="P27" s="407"/>
      <c r="Q27" s="407"/>
      <c r="R27" s="407"/>
      <c r="S27" s="407"/>
      <c r="T27" s="407"/>
      <c r="U27" s="407"/>
      <c r="V27" s="407"/>
    </row>
    <row r="28" spans="1:22" x14ac:dyDescent="0.75">
      <c r="A28" s="384">
        <v>23</v>
      </c>
      <c r="B28" s="385"/>
      <c r="C28" s="407"/>
      <c r="D28" s="407"/>
      <c r="E28" s="407"/>
      <c r="F28" s="407"/>
      <c r="G28" s="407"/>
      <c r="H28" s="407"/>
      <c r="I28" s="407"/>
      <c r="J28" s="407"/>
      <c r="K28" s="407"/>
      <c r="L28" s="407"/>
      <c r="M28" s="407"/>
      <c r="N28" s="407"/>
      <c r="O28" s="407"/>
      <c r="P28" s="407"/>
      <c r="Q28" s="407"/>
      <c r="R28" s="407"/>
      <c r="S28" s="407"/>
      <c r="T28" s="407"/>
      <c r="U28" s="407"/>
      <c r="V28" s="407"/>
    </row>
    <row r="29" spans="1:22" x14ac:dyDescent="0.75">
      <c r="A29" s="384">
        <v>24</v>
      </c>
      <c r="B29" s="385"/>
      <c r="C29" s="407"/>
      <c r="D29" s="407"/>
      <c r="E29" s="407"/>
      <c r="F29" s="407"/>
      <c r="G29" s="407"/>
      <c r="H29" s="407"/>
      <c r="I29" s="407"/>
      <c r="J29" s="407"/>
      <c r="K29" s="407"/>
      <c r="L29" s="407"/>
      <c r="M29" s="407"/>
      <c r="N29" s="407"/>
      <c r="O29" s="407"/>
      <c r="P29" s="407"/>
      <c r="Q29" s="407"/>
      <c r="R29" s="407"/>
      <c r="S29" s="407"/>
      <c r="T29" s="407"/>
      <c r="U29" s="407"/>
      <c r="V29" s="407"/>
    </row>
    <row r="30" spans="1:22" x14ac:dyDescent="0.75">
      <c r="A30" s="384">
        <v>25</v>
      </c>
      <c r="B30" s="385"/>
      <c r="C30" s="407"/>
      <c r="D30" s="407"/>
      <c r="E30" s="407"/>
      <c r="F30" s="407"/>
      <c r="G30" s="407"/>
      <c r="H30" s="407"/>
      <c r="I30" s="407"/>
      <c r="J30" s="407"/>
      <c r="K30" s="407"/>
      <c r="L30" s="407"/>
      <c r="M30" s="407"/>
      <c r="N30" s="407"/>
      <c r="O30" s="407"/>
      <c r="P30" s="407"/>
      <c r="Q30" s="407"/>
      <c r="R30" s="407"/>
      <c r="S30" s="407"/>
      <c r="T30" s="407"/>
      <c r="U30" s="407"/>
      <c r="V30" s="407"/>
    </row>
    <row r="31" spans="1:22" x14ac:dyDescent="0.75">
      <c r="A31" s="384">
        <v>26</v>
      </c>
      <c r="B31" s="385"/>
      <c r="C31" s="407"/>
      <c r="D31" s="407"/>
      <c r="E31" s="407"/>
      <c r="F31" s="407"/>
      <c r="G31" s="407"/>
      <c r="H31" s="407"/>
      <c r="I31" s="407"/>
      <c r="J31" s="407"/>
      <c r="K31" s="407"/>
      <c r="L31" s="407"/>
      <c r="M31" s="407"/>
      <c r="N31" s="407"/>
      <c r="O31" s="407"/>
      <c r="P31" s="407"/>
      <c r="Q31" s="407"/>
      <c r="R31" s="407"/>
      <c r="S31" s="407"/>
      <c r="T31" s="407"/>
      <c r="U31" s="407"/>
      <c r="V31" s="407"/>
    </row>
    <row r="32" spans="1:22" x14ac:dyDescent="0.75">
      <c r="A32" s="384">
        <v>27</v>
      </c>
      <c r="B32" s="385"/>
      <c r="C32" s="407"/>
      <c r="D32" s="407"/>
      <c r="E32" s="407"/>
      <c r="F32" s="407"/>
      <c r="G32" s="407"/>
      <c r="H32" s="407"/>
      <c r="I32" s="407"/>
      <c r="J32" s="407"/>
      <c r="K32" s="407"/>
      <c r="L32" s="407"/>
      <c r="M32" s="407"/>
      <c r="N32" s="407"/>
      <c r="O32" s="407"/>
      <c r="P32" s="407"/>
      <c r="Q32" s="407"/>
      <c r="R32" s="407"/>
      <c r="S32" s="407"/>
      <c r="T32" s="407"/>
      <c r="U32" s="407"/>
      <c r="V32" s="407"/>
    </row>
    <row r="33" spans="1:22" x14ac:dyDescent="0.75">
      <c r="A33" s="384">
        <v>28</v>
      </c>
      <c r="B33" s="385"/>
      <c r="C33" s="407"/>
      <c r="D33" s="407"/>
      <c r="E33" s="407"/>
      <c r="F33" s="407"/>
      <c r="G33" s="407"/>
      <c r="H33" s="407"/>
      <c r="I33" s="407"/>
      <c r="J33" s="407"/>
      <c r="K33" s="407"/>
      <c r="L33" s="407"/>
      <c r="M33" s="407"/>
      <c r="N33" s="407"/>
      <c r="O33" s="407"/>
      <c r="P33" s="407"/>
      <c r="Q33" s="407"/>
      <c r="R33" s="407"/>
      <c r="S33" s="407"/>
      <c r="T33" s="407"/>
      <c r="U33" s="407"/>
      <c r="V33" s="407"/>
    </row>
    <row r="34" spans="1:22" x14ac:dyDescent="0.75">
      <c r="A34" s="384">
        <v>29</v>
      </c>
      <c r="B34" s="385"/>
      <c r="C34" s="407"/>
      <c r="D34" s="407"/>
      <c r="E34" s="407"/>
      <c r="F34" s="407"/>
      <c r="G34" s="407"/>
      <c r="H34" s="407"/>
      <c r="I34" s="407"/>
      <c r="J34" s="407"/>
      <c r="K34" s="407"/>
      <c r="L34" s="407"/>
      <c r="M34" s="407"/>
      <c r="N34" s="407"/>
      <c r="O34" s="407"/>
      <c r="P34" s="407"/>
      <c r="Q34" s="407"/>
      <c r="R34" s="407"/>
      <c r="S34" s="407"/>
      <c r="T34" s="407"/>
      <c r="U34" s="407"/>
      <c r="V34" s="407"/>
    </row>
    <row r="35" spans="1:22" x14ac:dyDescent="0.75">
      <c r="A35" s="384">
        <v>30</v>
      </c>
      <c r="B35" s="385"/>
      <c r="C35" s="407"/>
      <c r="D35" s="407"/>
      <c r="E35" s="407"/>
      <c r="F35" s="407"/>
      <c r="G35" s="407"/>
      <c r="H35" s="407"/>
      <c r="I35" s="407"/>
      <c r="J35" s="407"/>
      <c r="K35" s="407"/>
      <c r="L35" s="407"/>
      <c r="M35" s="407"/>
      <c r="N35" s="407"/>
      <c r="O35" s="407"/>
      <c r="P35" s="407"/>
      <c r="Q35" s="407"/>
      <c r="R35" s="407"/>
      <c r="S35" s="407"/>
      <c r="T35" s="407"/>
      <c r="U35" s="407"/>
      <c r="V35" s="407"/>
    </row>
    <row r="36" spans="1:22" x14ac:dyDescent="0.75">
      <c r="A36" s="384">
        <v>31</v>
      </c>
      <c r="B36" s="385"/>
      <c r="C36" s="407"/>
      <c r="D36" s="407"/>
      <c r="E36" s="407"/>
      <c r="F36" s="407"/>
      <c r="G36" s="407"/>
      <c r="H36" s="407"/>
      <c r="I36" s="407"/>
      <c r="J36" s="407"/>
      <c r="K36" s="407"/>
      <c r="L36" s="407"/>
      <c r="M36" s="407"/>
      <c r="N36" s="407"/>
      <c r="O36" s="407"/>
      <c r="P36" s="407"/>
      <c r="Q36" s="407"/>
      <c r="R36" s="407"/>
      <c r="S36" s="407"/>
      <c r="T36" s="407"/>
      <c r="U36" s="407"/>
      <c r="V36" s="407"/>
    </row>
    <row r="37" spans="1:22" x14ac:dyDescent="0.75">
      <c r="A37" s="384">
        <v>32</v>
      </c>
      <c r="B37" s="385"/>
      <c r="C37" s="407"/>
      <c r="D37" s="407"/>
      <c r="E37" s="407"/>
      <c r="F37" s="407"/>
      <c r="G37" s="407"/>
      <c r="H37" s="407"/>
      <c r="I37" s="407"/>
      <c r="J37" s="407"/>
      <c r="K37" s="407"/>
      <c r="L37" s="407"/>
      <c r="M37" s="407"/>
      <c r="N37" s="407"/>
      <c r="O37" s="407"/>
      <c r="P37" s="407"/>
      <c r="Q37" s="407"/>
      <c r="R37" s="407"/>
      <c r="S37" s="407"/>
      <c r="T37" s="407"/>
      <c r="U37" s="407"/>
      <c r="V37" s="407"/>
    </row>
    <row r="38" spans="1:22" x14ac:dyDescent="0.75">
      <c r="A38" s="384">
        <v>33</v>
      </c>
      <c r="B38" s="385"/>
      <c r="C38" s="407"/>
      <c r="D38" s="407"/>
      <c r="E38" s="407"/>
      <c r="F38" s="407"/>
      <c r="G38" s="407"/>
      <c r="H38" s="407"/>
      <c r="I38" s="407"/>
      <c r="J38" s="407"/>
      <c r="K38" s="407"/>
      <c r="L38" s="407"/>
      <c r="M38" s="407"/>
      <c r="N38" s="407"/>
      <c r="O38" s="407"/>
      <c r="P38" s="407"/>
      <c r="Q38" s="407"/>
      <c r="R38" s="407"/>
      <c r="S38" s="407"/>
      <c r="T38" s="407"/>
      <c r="U38" s="407"/>
      <c r="V38" s="407"/>
    </row>
    <row r="39" spans="1:22" x14ac:dyDescent="0.75">
      <c r="A39" s="384">
        <v>34</v>
      </c>
      <c r="B39" s="385"/>
      <c r="C39" s="407"/>
      <c r="D39" s="407"/>
      <c r="E39" s="407"/>
      <c r="F39" s="407"/>
      <c r="G39" s="407"/>
      <c r="H39" s="407"/>
      <c r="I39" s="407"/>
      <c r="J39" s="407"/>
      <c r="K39" s="407"/>
      <c r="L39" s="407"/>
      <c r="M39" s="407"/>
      <c r="N39" s="407"/>
      <c r="O39" s="407"/>
      <c r="P39" s="407"/>
      <c r="Q39" s="407"/>
      <c r="R39" s="407"/>
      <c r="S39" s="407"/>
      <c r="T39" s="407"/>
      <c r="U39" s="407"/>
      <c r="V39" s="407"/>
    </row>
    <row r="40" spans="1:22" x14ac:dyDescent="0.75">
      <c r="A40" s="384">
        <v>35</v>
      </c>
      <c r="B40" s="385"/>
      <c r="C40" s="407"/>
      <c r="D40" s="407"/>
      <c r="E40" s="407"/>
      <c r="F40" s="407"/>
      <c r="G40" s="407"/>
      <c r="H40" s="407"/>
      <c r="I40" s="407"/>
      <c r="J40" s="407"/>
      <c r="K40" s="407"/>
      <c r="L40" s="407"/>
      <c r="M40" s="407"/>
      <c r="N40" s="407"/>
      <c r="O40" s="407"/>
      <c r="P40" s="407"/>
      <c r="Q40" s="407"/>
      <c r="R40" s="407"/>
      <c r="S40" s="407"/>
      <c r="T40" s="407"/>
      <c r="U40" s="407"/>
      <c r="V40" s="407"/>
    </row>
    <row r="41" spans="1:22" x14ac:dyDescent="0.75">
      <c r="A41" s="384">
        <v>36</v>
      </c>
      <c r="B41" s="385"/>
      <c r="C41" s="407"/>
      <c r="D41" s="407"/>
      <c r="E41" s="407"/>
      <c r="F41" s="407"/>
      <c r="G41" s="407"/>
      <c r="H41" s="407"/>
      <c r="I41" s="407"/>
      <c r="J41" s="407"/>
      <c r="K41" s="407"/>
      <c r="L41" s="407"/>
      <c r="M41" s="407"/>
      <c r="N41" s="407"/>
      <c r="O41" s="407"/>
      <c r="P41" s="407"/>
      <c r="Q41" s="407"/>
      <c r="R41" s="407"/>
      <c r="S41" s="407"/>
      <c r="T41" s="407"/>
      <c r="U41" s="407"/>
      <c r="V41" s="407"/>
    </row>
    <row r="42" spans="1:22" x14ac:dyDescent="0.75">
      <c r="A42" s="384">
        <v>37</v>
      </c>
      <c r="B42" s="385"/>
      <c r="C42" s="407"/>
      <c r="D42" s="407"/>
      <c r="E42" s="407"/>
      <c r="F42" s="407"/>
      <c r="G42" s="407"/>
      <c r="H42" s="407"/>
      <c r="I42" s="407"/>
      <c r="J42" s="407"/>
      <c r="K42" s="407"/>
      <c r="L42" s="407"/>
      <c r="M42" s="407"/>
      <c r="N42" s="407"/>
      <c r="O42" s="407"/>
      <c r="P42" s="407"/>
      <c r="Q42" s="407"/>
      <c r="R42" s="407"/>
      <c r="S42" s="407"/>
      <c r="T42" s="407"/>
      <c r="U42" s="407"/>
      <c r="V42" s="407"/>
    </row>
    <row r="43" spans="1:22" x14ac:dyDescent="0.75">
      <c r="A43" s="384">
        <v>38</v>
      </c>
      <c r="B43" s="385"/>
      <c r="C43" s="407"/>
      <c r="D43" s="407"/>
      <c r="E43" s="407"/>
      <c r="F43" s="407"/>
      <c r="G43" s="407"/>
      <c r="H43" s="407"/>
      <c r="I43" s="407"/>
      <c r="J43" s="407"/>
      <c r="K43" s="407"/>
      <c r="L43" s="407"/>
      <c r="M43" s="407"/>
      <c r="N43" s="407"/>
      <c r="O43" s="407"/>
      <c r="P43" s="407"/>
      <c r="Q43" s="407"/>
      <c r="R43" s="407"/>
      <c r="S43" s="407"/>
      <c r="T43" s="407"/>
      <c r="U43" s="407"/>
      <c r="V43" s="407"/>
    </row>
    <row r="44" spans="1:22" x14ac:dyDescent="0.75">
      <c r="A44" s="384">
        <v>39</v>
      </c>
      <c r="B44" s="385"/>
      <c r="C44" s="407"/>
      <c r="D44" s="407"/>
      <c r="E44" s="407"/>
      <c r="F44" s="407"/>
      <c r="G44" s="407"/>
      <c r="H44" s="407"/>
      <c r="I44" s="407"/>
      <c r="J44" s="407"/>
      <c r="K44" s="407"/>
      <c r="L44" s="407"/>
      <c r="M44" s="407"/>
      <c r="N44" s="407"/>
      <c r="O44" s="407"/>
      <c r="P44" s="407"/>
      <c r="Q44" s="407"/>
      <c r="R44" s="407"/>
      <c r="S44" s="407"/>
      <c r="T44" s="407"/>
      <c r="U44" s="407"/>
      <c r="V44" s="407"/>
    </row>
    <row r="45" spans="1:22" x14ac:dyDescent="0.75">
      <c r="A45" s="384">
        <v>40</v>
      </c>
      <c r="B45" s="385"/>
      <c r="C45" s="407"/>
      <c r="D45" s="407"/>
      <c r="E45" s="407"/>
      <c r="F45" s="407"/>
      <c r="G45" s="407"/>
      <c r="H45" s="407"/>
      <c r="I45" s="407"/>
      <c r="J45" s="407"/>
      <c r="K45" s="407"/>
      <c r="L45" s="407"/>
      <c r="M45" s="407"/>
      <c r="N45" s="407"/>
      <c r="O45" s="407"/>
      <c r="P45" s="407"/>
      <c r="Q45" s="407"/>
      <c r="R45" s="407"/>
      <c r="S45" s="407"/>
      <c r="T45" s="407"/>
      <c r="U45" s="407"/>
      <c r="V45" s="407"/>
    </row>
    <row r="46" spans="1:22" x14ac:dyDescent="0.75">
      <c r="A46" s="384">
        <v>41</v>
      </c>
      <c r="B46" s="385"/>
      <c r="C46" s="407"/>
      <c r="D46" s="407"/>
      <c r="E46" s="407"/>
      <c r="F46" s="407"/>
      <c r="G46" s="407"/>
      <c r="H46" s="407"/>
      <c r="I46" s="407"/>
      <c r="J46" s="407"/>
      <c r="K46" s="407"/>
      <c r="L46" s="407"/>
      <c r="M46" s="407"/>
      <c r="N46" s="407"/>
      <c r="O46" s="407"/>
      <c r="P46" s="407"/>
      <c r="Q46" s="407"/>
      <c r="R46" s="407"/>
      <c r="S46" s="407"/>
      <c r="T46" s="407"/>
      <c r="U46" s="407"/>
      <c r="V46" s="407"/>
    </row>
    <row r="47" spans="1:22" x14ac:dyDescent="0.75">
      <c r="A47" s="384">
        <v>42</v>
      </c>
      <c r="B47" s="385"/>
      <c r="C47" s="407"/>
      <c r="D47" s="407"/>
      <c r="E47" s="407"/>
      <c r="F47" s="407"/>
      <c r="G47" s="407"/>
      <c r="H47" s="407"/>
      <c r="I47" s="407"/>
      <c r="J47" s="407"/>
      <c r="K47" s="407"/>
      <c r="L47" s="407"/>
      <c r="M47" s="407"/>
      <c r="N47" s="407"/>
      <c r="O47" s="407"/>
      <c r="P47" s="407"/>
      <c r="Q47" s="407"/>
      <c r="R47" s="407"/>
      <c r="S47" s="407"/>
      <c r="T47" s="407"/>
      <c r="U47" s="407"/>
      <c r="V47" s="407"/>
    </row>
    <row r="48" spans="1:22" x14ac:dyDescent="0.75">
      <c r="A48" s="384">
        <v>43</v>
      </c>
      <c r="B48" s="385"/>
      <c r="C48" s="407"/>
      <c r="D48" s="407"/>
      <c r="E48" s="407"/>
      <c r="F48" s="407"/>
      <c r="G48" s="407"/>
      <c r="H48" s="407"/>
      <c r="I48" s="407"/>
      <c r="J48" s="407"/>
      <c r="K48" s="407"/>
      <c r="L48" s="407"/>
      <c r="M48" s="407"/>
      <c r="N48" s="407"/>
      <c r="O48" s="407"/>
      <c r="P48" s="407"/>
      <c r="Q48" s="407"/>
      <c r="R48" s="407"/>
      <c r="S48" s="407"/>
      <c r="T48" s="407"/>
      <c r="U48" s="407"/>
      <c r="V48" s="407"/>
    </row>
    <row r="49" spans="1:22" x14ac:dyDescent="0.75">
      <c r="A49" s="384">
        <v>44</v>
      </c>
      <c r="B49" s="385"/>
      <c r="C49" s="407"/>
      <c r="D49" s="407"/>
      <c r="E49" s="407"/>
      <c r="F49" s="407"/>
      <c r="G49" s="407"/>
      <c r="H49" s="407"/>
      <c r="I49" s="407"/>
      <c r="J49" s="407"/>
      <c r="K49" s="407"/>
      <c r="L49" s="407"/>
      <c r="M49" s="407"/>
      <c r="N49" s="407"/>
      <c r="O49" s="407"/>
      <c r="P49" s="407"/>
      <c r="Q49" s="407"/>
      <c r="R49" s="407"/>
      <c r="S49" s="407"/>
      <c r="T49" s="407"/>
      <c r="U49" s="407"/>
      <c r="V49" s="407"/>
    </row>
    <row r="50" spans="1:22" x14ac:dyDescent="0.75">
      <c r="A50" s="384">
        <v>45</v>
      </c>
      <c r="B50" s="385"/>
      <c r="C50" s="407"/>
      <c r="D50" s="407"/>
      <c r="E50" s="407"/>
      <c r="F50" s="407"/>
      <c r="G50" s="407"/>
      <c r="H50" s="407"/>
      <c r="I50" s="407"/>
      <c r="J50" s="407"/>
      <c r="K50" s="407"/>
      <c r="L50" s="407"/>
      <c r="M50" s="407"/>
      <c r="N50" s="407"/>
      <c r="O50" s="407"/>
      <c r="P50" s="407"/>
      <c r="Q50" s="407"/>
      <c r="R50" s="407"/>
      <c r="S50" s="407"/>
      <c r="T50" s="407"/>
      <c r="U50" s="407"/>
      <c r="V50" s="407"/>
    </row>
    <row r="51" spans="1:22" x14ac:dyDescent="0.75">
      <c r="A51" s="384">
        <v>46</v>
      </c>
      <c r="B51" s="385"/>
      <c r="C51" s="407"/>
      <c r="D51" s="407"/>
      <c r="E51" s="407"/>
      <c r="F51" s="407"/>
      <c r="G51" s="407"/>
      <c r="H51" s="407"/>
      <c r="I51" s="407"/>
      <c r="J51" s="407"/>
      <c r="K51" s="407"/>
      <c r="L51" s="407"/>
      <c r="M51" s="407"/>
      <c r="N51" s="407"/>
      <c r="O51" s="407"/>
      <c r="P51" s="407"/>
      <c r="Q51" s="407"/>
      <c r="R51" s="407"/>
      <c r="S51" s="407"/>
      <c r="T51" s="407"/>
      <c r="U51" s="407"/>
      <c r="V51" s="407"/>
    </row>
    <row r="52" spans="1:22" x14ac:dyDescent="0.75">
      <c r="A52" s="384">
        <v>47</v>
      </c>
      <c r="B52" s="385"/>
      <c r="C52" s="407"/>
      <c r="D52" s="407"/>
      <c r="E52" s="407"/>
      <c r="F52" s="407"/>
      <c r="G52" s="407"/>
      <c r="H52" s="407"/>
      <c r="I52" s="407"/>
      <c r="J52" s="407"/>
      <c r="K52" s="407"/>
      <c r="L52" s="407"/>
      <c r="M52" s="407"/>
      <c r="N52" s="407"/>
      <c r="O52" s="407"/>
      <c r="P52" s="407"/>
      <c r="Q52" s="407"/>
      <c r="R52" s="407"/>
      <c r="S52" s="407"/>
      <c r="T52" s="407"/>
      <c r="U52" s="407"/>
      <c r="V52" s="407"/>
    </row>
    <row r="53" spans="1:22" x14ac:dyDescent="0.75">
      <c r="A53" s="384">
        <v>48</v>
      </c>
      <c r="B53" s="385"/>
      <c r="C53" s="407"/>
      <c r="D53" s="407"/>
      <c r="E53" s="407"/>
      <c r="F53" s="407"/>
      <c r="G53" s="407"/>
      <c r="H53" s="407"/>
      <c r="I53" s="407"/>
      <c r="J53" s="407"/>
      <c r="K53" s="407"/>
      <c r="L53" s="407"/>
      <c r="M53" s="407"/>
      <c r="N53" s="407"/>
      <c r="O53" s="407"/>
      <c r="P53" s="407"/>
      <c r="Q53" s="407"/>
      <c r="R53" s="407"/>
      <c r="S53" s="407"/>
      <c r="T53" s="407"/>
      <c r="U53" s="407"/>
      <c r="V53" s="407"/>
    </row>
    <row r="54" spans="1:22" x14ac:dyDescent="0.75">
      <c r="A54" s="384">
        <v>49</v>
      </c>
      <c r="B54" s="385"/>
      <c r="C54" s="407"/>
      <c r="D54" s="407"/>
      <c r="E54" s="407"/>
      <c r="F54" s="407"/>
      <c r="G54" s="407"/>
      <c r="H54" s="407"/>
      <c r="I54" s="407"/>
      <c r="J54" s="407"/>
      <c r="K54" s="407"/>
      <c r="L54" s="407"/>
      <c r="M54" s="407"/>
      <c r="N54" s="407"/>
      <c r="O54" s="407"/>
      <c r="P54" s="407"/>
      <c r="Q54" s="407"/>
      <c r="R54" s="407"/>
      <c r="S54" s="407"/>
      <c r="T54" s="407"/>
      <c r="U54" s="407"/>
      <c r="V54" s="407"/>
    </row>
    <row r="55" spans="1:22" x14ac:dyDescent="0.75">
      <c r="A55" s="384">
        <v>50</v>
      </c>
      <c r="B55" s="385"/>
      <c r="C55" s="407"/>
      <c r="D55" s="407"/>
      <c r="E55" s="407"/>
      <c r="F55" s="407"/>
      <c r="G55" s="407"/>
      <c r="H55" s="407"/>
      <c r="I55" s="407"/>
      <c r="J55" s="407"/>
      <c r="K55" s="407"/>
      <c r="L55" s="407"/>
      <c r="M55" s="407"/>
      <c r="N55" s="407"/>
      <c r="O55" s="407"/>
      <c r="P55" s="407"/>
      <c r="Q55" s="407"/>
      <c r="R55" s="407"/>
      <c r="S55" s="407"/>
      <c r="T55" s="407"/>
      <c r="U55" s="407"/>
      <c r="V55" s="407"/>
    </row>
    <row r="56" spans="1:22" hidden="1" x14ac:dyDescent="0.75">
      <c r="A56" s="384">
        <v>51</v>
      </c>
      <c r="B56" s="385"/>
      <c r="C56" s="407"/>
      <c r="D56" s="407"/>
      <c r="E56" s="407"/>
      <c r="F56" s="407"/>
      <c r="G56" s="407"/>
      <c r="H56" s="407"/>
      <c r="I56" s="407"/>
      <c r="J56" s="407"/>
      <c r="K56" s="407"/>
      <c r="L56" s="407"/>
      <c r="M56" s="407"/>
      <c r="N56" s="407"/>
      <c r="O56" s="407"/>
      <c r="P56" s="407"/>
      <c r="Q56" s="407"/>
      <c r="R56" s="407"/>
      <c r="S56" s="407"/>
      <c r="T56" s="407"/>
      <c r="U56" s="407"/>
      <c r="V56" s="407"/>
    </row>
    <row r="57" spans="1:22" hidden="1" x14ac:dyDescent="0.75">
      <c r="A57" s="384">
        <v>52</v>
      </c>
      <c r="B57" s="385"/>
      <c r="C57" s="407"/>
      <c r="D57" s="407"/>
      <c r="E57" s="407"/>
      <c r="F57" s="407"/>
      <c r="G57" s="407"/>
      <c r="H57" s="407"/>
      <c r="I57" s="407"/>
      <c r="J57" s="407"/>
      <c r="K57" s="407"/>
      <c r="L57" s="407"/>
      <c r="M57" s="407"/>
      <c r="N57" s="407"/>
      <c r="O57" s="407"/>
      <c r="P57" s="407"/>
      <c r="Q57" s="407"/>
      <c r="R57" s="407"/>
      <c r="S57" s="407"/>
      <c r="T57" s="407"/>
      <c r="U57" s="407"/>
      <c r="V57" s="407"/>
    </row>
    <row r="58" spans="1:22" hidden="1" x14ac:dyDescent="0.75">
      <c r="A58" s="384">
        <v>53</v>
      </c>
      <c r="B58" s="385"/>
      <c r="C58" s="407"/>
      <c r="D58" s="407"/>
      <c r="E58" s="407"/>
      <c r="F58" s="407"/>
      <c r="G58" s="407"/>
      <c r="H58" s="407"/>
      <c r="I58" s="407"/>
      <c r="J58" s="407"/>
      <c r="K58" s="407"/>
      <c r="L58" s="407"/>
      <c r="M58" s="407"/>
      <c r="N58" s="407"/>
      <c r="O58" s="407"/>
      <c r="P58" s="407"/>
      <c r="Q58" s="407"/>
      <c r="R58" s="407"/>
      <c r="S58" s="407"/>
      <c r="T58" s="407"/>
      <c r="U58" s="407"/>
      <c r="V58" s="407"/>
    </row>
    <row r="59" spans="1:22" hidden="1" x14ac:dyDescent="0.75">
      <c r="A59" s="384">
        <v>54</v>
      </c>
      <c r="B59" s="385"/>
      <c r="C59" s="407"/>
      <c r="D59" s="407"/>
      <c r="E59" s="407"/>
      <c r="F59" s="407"/>
      <c r="G59" s="407"/>
      <c r="H59" s="407"/>
      <c r="I59" s="407"/>
      <c r="J59" s="407"/>
      <c r="K59" s="407"/>
      <c r="L59" s="407"/>
      <c r="M59" s="407"/>
      <c r="N59" s="407"/>
      <c r="O59" s="407"/>
      <c r="P59" s="407"/>
      <c r="Q59" s="407"/>
      <c r="R59" s="407"/>
      <c r="S59" s="407"/>
      <c r="T59" s="407"/>
      <c r="U59" s="407"/>
      <c r="V59" s="407"/>
    </row>
    <row r="60" spans="1:22" hidden="1" x14ac:dyDescent="0.75">
      <c r="A60" s="384">
        <v>55</v>
      </c>
      <c r="B60" s="385"/>
      <c r="C60" s="407"/>
      <c r="D60" s="407"/>
      <c r="E60" s="407"/>
      <c r="F60" s="407"/>
      <c r="G60" s="407"/>
      <c r="H60" s="407"/>
      <c r="I60" s="407"/>
      <c r="J60" s="407"/>
      <c r="K60" s="407"/>
      <c r="L60" s="407"/>
      <c r="M60" s="407"/>
      <c r="N60" s="407"/>
      <c r="O60" s="407"/>
      <c r="P60" s="407"/>
      <c r="Q60" s="407"/>
      <c r="R60" s="407"/>
      <c r="S60" s="407"/>
      <c r="T60" s="407"/>
      <c r="U60" s="407"/>
      <c r="V60" s="407"/>
    </row>
    <row r="61" spans="1:22" hidden="1" x14ac:dyDescent="0.75">
      <c r="A61" s="384">
        <v>56</v>
      </c>
      <c r="B61" s="385"/>
      <c r="C61" s="407"/>
      <c r="D61" s="407"/>
      <c r="E61" s="407"/>
      <c r="F61" s="407"/>
      <c r="G61" s="407"/>
      <c r="H61" s="407"/>
      <c r="I61" s="407"/>
      <c r="J61" s="407"/>
      <c r="K61" s="407"/>
      <c r="L61" s="407"/>
      <c r="M61" s="407"/>
      <c r="N61" s="407"/>
      <c r="O61" s="407"/>
      <c r="P61" s="407"/>
      <c r="Q61" s="407"/>
      <c r="R61" s="407"/>
      <c r="S61" s="407"/>
      <c r="T61" s="407"/>
      <c r="U61" s="407"/>
      <c r="V61" s="407"/>
    </row>
    <row r="62" spans="1:22" hidden="1" x14ac:dyDescent="0.75">
      <c r="A62" s="384">
        <v>57</v>
      </c>
      <c r="B62" s="385"/>
      <c r="C62" s="407"/>
      <c r="D62" s="407"/>
      <c r="E62" s="407"/>
      <c r="F62" s="407"/>
      <c r="G62" s="407"/>
      <c r="H62" s="407"/>
      <c r="I62" s="407"/>
      <c r="J62" s="407"/>
      <c r="K62" s="407"/>
      <c r="L62" s="407"/>
      <c r="M62" s="407"/>
      <c r="N62" s="407"/>
      <c r="O62" s="407"/>
      <c r="P62" s="407"/>
      <c r="Q62" s="407"/>
      <c r="R62" s="407"/>
      <c r="S62" s="407"/>
      <c r="T62" s="407"/>
      <c r="U62" s="407"/>
      <c r="V62" s="407"/>
    </row>
    <row r="63" spans="1:22" hidden="1" x14ac:dyDescent="0.75">
      <c r="A63" s="384">
        <v>58</v>
      </c>
      <c r="B63" s="385"/>
      <c r="C63" s="407"/>
      <c r="D63" s="407"/>
      <c r="E63" s="407"/>
      <c r="F63" s="407"/>
      <c r="G63" s="407"/>
      <c r="H63" s="407"/>
      <c r="I63" s="407"/>
      <c r="J63" s="407"/>
      <c r="K63" s="407"/>
      <c r="L63" s="407"/>
      <c r="M63" s="407"/>
      <c r="N63" s="407"/>
      <c r="O63" s="407"/>
      <c r="P63" s="407"/>
      <c r="Q63" s="407"/>
      <c r="R63" s="407"/>
      <c r="S63" s="407"/>
      <c r="T63" s="407"/>
      <c r="U63" s="407"/>
      <c r="V63" s="407"/>
    </row>
    <row r="64" spans="1:22" hidden="1" x14ac:dyDescent="0.75">
      <c r="A64" s="384">
        <v>59</v>
      </c>
      <c r="B64" s="385"/>
      <c r="C64" s="407"/>
      <c r="D64" s="407"/>
      <c r="E64" s="407"/>
      <c r="F64" s="407"/>
      <c r="G64" s="407"/>
      <c r="H64" s="407"/>
      <c r="I64" s="407"/>
      <c r="J64" s="407"/>
      <c r="K64" s="407"/>
      <c r="L64" s="407"/>
      <c r="M64" s="407"/>
      <c r="N64" s="407"/>
      <c r="O64" s="407"/>
      <c r="P64" s="407"/>
      <c r="Q64" s="407"/>
      <c r="R64" s="407"/>
      <c r="S64" s="407"/>
      <c r="T64" s="407"/>
      <c r="U64" s="407"/>
      <c r="V64" s="407"/>
    </row>
    <row r="65" spans="1:22" hidden="1" x14ac:dyDescent="0.75">
      <c r="A65" s="384">
        <v>60</v>
      </c>
      <c r="B65" s="385"/>
      <c r="C65" s="407"/>
      <c r="D65" s="407"/>
      <c r="E65" s="407"/>
      <c r="F65" s="407"/>
      <c r="G65" s="407"/>
      <c r="H65" s="407"/>
      <c r="I65" s="407"/>
      <c r="J65" s="407"/>
      <c r="K65" s="407"/>
      <c r="L65" s="407"/>
      <c r="M65" s="407"/>
      <c r="N65" s="407"/>
      <c r="O65" s="407"/>
      <c r="P65" s="407"/>
      <c r="Q65" s="407"/>
      <c r="R65" s="407"/>
      <c r="S65" s="407"/>
      <c r="T65" s="407"/>
      <c r="U65" s="407"/>
      <c r="V65" s="407"/>
    </row>
    <row r="66" spans="1:22" hidden="1" x14ac:dyDescent="0.75">
      <c r="A66" s="384">
        <v>61</v>
      </c>
      <c r="B66" s="385"/>
      <c r="C66" s="407"/>
      <c r="D66" s="407"/>
      <c r="E66" s="407"/>
      <c r="F66" s="407"/>
      <c r="G66" s="407"/>
      <c r="H66" s="407"/>
      <c r="I66" s="407"/>
      <c r="J66" s="407"/>
      <c r="K66" s="407"/>
      <c r="L66" s="407"/>
      <c r="M66" s="407"/>
      <c r="N66" s="407"/>
      <c r="O66" s="407"/>
      <c r="P66" s="407"/>
      <c r="Q66" s="407"/>
      <c r="R66" s="407"/>
      <c r="S66" s="407"/>
      <c r="T66" s="407"/>
      <c r="U66" s="407"/>
      <c r="V66" s="407"/>
    </row>
    <row r="67" spans="1:22" hidden="1" x14ac:dyDescent="0.75">
      <c r="A67" s="384">
        <v>62</v>
      </c>
      <c r="B67" s="385"/>
      <c r="C67" s="407"/>
      <c r="D67" s="407"/>
      <c r="E67" s="407"/>
      <c r="F67" s="407"/>
      <c r="G67" s="407"/>
      <c r="H67" s="407"/>
      <c r="I67" s="407"/>
      <c r="J67" s="407"/>
      <c r="K67" s="407"/>
      <c r="L67" s="407"/>
      <c r="M67" s="407"/>
      <c r="N67" s="407"/>
      <c r="O67" s="407"/>
      <c r="P67" s="407"/>
      <c r="Q67" s="407"/>
      <c r="R67" s="407"/>
      <c r="S67" s="407"/>
      <c r="T67" s="407"/>
      <c r="U67" s="407"/>
      <c r="V67" s="407"/>
    </row>
    <row r="68" spans="1:22" hidden="1" x14ac:dyDescent="0.75">
      <c r="A68" s="384">
        <v>63</v>
      </c>
      <c r="B68" s="385"/>
      <c r="C68" s="407"/>
      <c r="D68" s="407"/>
      <c r="E68" s="407"/>
      <c r="F68" s="407"/>
      <c r="G68" s="407"/>
      <c r="H68" s="407"/>
      <c r="I68" s="407"/>
      <c r="J68" s="407"/>
      <c r="K68" s="407"/>
      <c r="L68" s="407"/>
      <c r="M68" s="407"/>
      <c r="N68" s="407"/>
      <c r="O68" s="407"/>
      <c r="P68" s="407"/>
      <c r="Q68" s="407"/>
      <c r="R68" s="407"/>
      <c r="S68" s="407"/>
      <c r="T68" s="407"/>
      <c r="U68" s="407"/>
      <c r="V68" s="407"/>
    </row>
    <row r="69" spans="1:22" hidden="1" x14ac:dyDescent="0.75">
      <c r="A69" s="384">
        <v>64</v>
      </c>
      <c r="B69" s="385"/>
      <c r="C69" s="407"/>
      <c r="D69" s="407"/>
      <c r="E69" s="407"/>
      <c r="F69" s="407"/>
      <c r="G69" s="407"/>
      <c r="H69" s="407"/>
      <c r="I69" s="407"/>
      <c r="J69" s="407"/>
      <c r="K69" s="407"/>
      <c r="L69" s="407"/>
      <c r="M69" s="407"/>
      <c r="N69" s="407"/>
      <c r="O69" s="407"/>
      <c r="P69" s="407"/>
      <c r="Q69" s="407"/>
      <c r="R69" s="407"/>
      <c r="S69" s="407"/>
      <c r="T69" s="407"/>
      <c r="U69" s="407"/>
      <c r="V69" s="407"/>
    </row>
    <row r="70" spans="1:22" hidden="1" x14ac:dyDescent="0.75">
      <c r="A70" s="384">
        <v>65</v>
      </c>
      <c r="B70" s="385"/>
      <c r="C70" s="407"/>
      <c r="D70" s="407"/>
      <c r="E70" s="407"/>
      <c r="F70" s="407"/>
      <c r="G70" s="407"/>
      <c r="H70" s="407"/>
      <c r="I70" s="407"/>
      <c r="J70" s="407"/>
      <c r="K70" s="407"/>
      <c r="L70" s="407"/>
      <c r="M70" s="407"/>
      <c r="N70" s="407"/>
      <c r="O70" s="407"/>
      <c r="P70" s="407"/>
      <c r="Q70" s="407"/>
      <c r="R70" s="407"/>
      <c r="S70" s="407"/>
      <c r="T70" s="407"/>
      <c r="U70" s="407"/>
      <c r="V70" s="407"/>
    </row>
    <row r="71" spans="1:22" hidden="1" x14ac:dyDescent="0.75">
      <c r="A71" s="384">
        <v>66</v>
      </c>
      <c r="B71" s="385"/>
      <c r="C71" s="407"/>
      <c r="D71" s="407"/>
      <c r="E71" s="407"/>
      <c r="F71" s="407"/>
      <c r="G71" s="407"/>
      <c r="H71" s="407"/>
      <c r="I71" s="407"/>
      <c r="J71" s="407"/>
      <c r="K71" s="407"/>
      <c r="L71" s="407"/>
      <c r="M71" s="407"/>
      <c r="N71" s="407"/>
      <c r="O71" s="407"/>
      <c r="P71" s="407"/>
      <c r="Q71" s="407"/>
      <c r="R71" s="407"/>
      <c r="S71" s="407"/>
      <c r="T71" s="407"/>
      <c r="U71" s="407"/>
      <c r="V71" s="407"/>
    </row>
    <row r="72" spans="1:22" hidden="1" x14ac:dyDescent="0.75">
      <c r="A72" s="384">
        <v>67</v>
      </c>
      <c r="B72" s="385"/>
      <c r="C72" s="407"/>
      <c r="D72" s="407"/>
      <c r="E72" s="407"/>
      <c r="F72" s="407"/>
      <c r="G72" s="407"/>
      <c r="H72" s="407"/>
      <c r="I72" s="407"/>
      <c r="J72" s="407"/>
      <c r="K72" s="407"/>
      <c r="L72" s="407"/>
      <c r="M72" s="407"/>
      <c r="N72" s="407"/>
      <c r="O72" s="407"/>
      <c r="P72" s="407"/>
      <c r="Q72" s="407"/>
      <c r="R72" s="407"/>
      <c r="S72" s="407"/>
      <c r="T72" s="407"/>
      <c r="U72" s="407"/>
      <c r="V72" s="407"/>
    </row>
    <row r="73" spans="1:22" hidden="1" x14ac:dyDescent="0.75">
      <c r="A73" s="384">
        <v>68</v>
      </c>
      <c r="B73" s="385"/>
      <c r="C73" s="407"/>
      <c r="D73" s="407"/>
      <c r="E73" s="407"/>
      <c r="F73" s="407"/>
      <c r="G73" s="407"/>
      <c r="H73" s="407"/>
      <c r="I73" s="407"/>
      <c r="J73" s="407"/>
      <c r="K73" s="407"/>
      <c r="L73" s="407"/>
      <c r="M73" s="407"/>
      <c r="N73" s="407"/>
      <c r="O73" s="407"/>
      <c r="P73" s="407"/>
      <c r="Q73" s="407"/>
      <c r="R73" s="407"/>
      <c r="S73" s="407"/>
      <c r="T73" s="407"/>
      <c r="U73" s="407"/>
      <c r="V73" s="407"/>
    </row>
    <row r="74" spans="1:22" hidden="1" x14ac:dyDescent="0.75">
      <c r="A74" s="384">
        <v>69</v>
      </c>
      <c r="B74" s="385"/>
      <c r="C74" s="407"/>
      <c r="D74" s="407"/>
      <c r="E74" s="407"/>
      <c r="F74" s="407"/>
      <c r="G74" s="407"/>
      <c r="H74" s="407"/>
      <c r="I74" s="407"/>
      <c r="J74" s="407"/>
      <c r="K74" s="407"/>
      <c r="L74" s="407"/>
      <c r="M74" s="407"/>
      <c r="N74" s="407"/>
      <c r="O74" s="407"/>
      <c r="P74" s="407"/>
      <c r="Q74" s="407"/>
      <c r="R74" s="407"/>
      <c r="S74" s="407"/>
      <c r="T74" s="407"/>
      <c r="U74" s="407"/>
      <c r="V74" s="407"/>
    </row>
    <row r="75" spans="1:22" hidden="1" x14ac:dyDescent="0.75">
      <c r="A75" s="384">
        <v>70</v>
      </c>
      <c r="B75" s="385"/>
      <c r="C75" s="407"/>
      <c r="D75" s="407"/>
      <c r="E75" s="407"/>
      <c r="F75" s="407"/>
      <c r="G75" s="407"/>
      <c r="H75" s="407"/>
      <c r="I75" s="407"/>
      <c r="J75" s="407"/>
      <c r="K75" s="407"/>
      <c r="L75" s="407"/>
      <c r="M75" s="407"/>
      <c r="N75" s="407"/>
      <c r="O75" s="407"/>
      <c r="P75" s="407"/>
      <c r="Q75" s="407"/>
      <c r="R75" s="407"/>
      <c r="S75" s="407"/>
      <c r="T75" s="407"/>
      <c r="U75" s="407"/>
      <c r="V75" s="407"/>
    </row>
    <row r="76" spans="1:22" hidden="1" x14ac:dyDescent="0.75">
      <c r="A76" s="384">
        <v>71</v>
      </c>
      <c r="B76" s="385"/>
      <c r="C76" s="407"/>
      <c r="D76" s="407"/>
      <c r="E76" s="407"/>
      <c r="F76" s="407"/>
      <c r="G76" s="407"/>
      <c r="H76" s="407"/>
      <c r="I76" s="407"/>
      <c r="J76" s="407"/>
      <c r="K76" s="407"/>
      <c r="L76" s="407"/>
      <c r="M76" s="407"/>
      <c r="N76" s="407"/>
      <c r="O76" s="407"/>
      <c r="P76" s="407"/>
      <c r="Q76" s="407"/>
      <c r="R76" s="407"/>
      <c r="S76" s="407"/>
      <c r="T76" s="407"/>
      <c r="U76" s="407"/>
      <c r="V76" s="407"/>
    </row>
    <row r="77" spans="1:22" hidden="1" x14ac:dyDescent="0.75">
      <c r="A77" s="384">
        <v>72</v>
      </c>
      <c r="B77" s="385"/>
      <c r="C77" s="407"/>
      <c r="D77" s="407"/>
      <c r="E77" s="407"/>
      <c r="F77" s="407"/>
      <c r="G77" s="407"/>
      <c r="H77" s="407"/>
      <c r="I77" s="407"/>
      <c r="J77" s="407"/>
      <c r="K77" s="407"/>
      <c r="L77" s="407"/>
      <c r="M77" s="407"/>
      <c r="N77" s="407"/>
      <c r="O77" s="407"/>
      <c r="P77" s="407"/>
      <c r="Q77" s="407"/>
      <c r="R77" s="407"/>
      <c r="S77" s="407"/>
      <c r="T77" s="407"/>
      <c r="U77" s="407"/>
      <c r="V77" s="407"/>
    </row>
    <row r="78" spans="1:22" hidden="1" x14ac:dyDescent="0.75">
      <c r="A78" s="384">
        <v>73</v>
      </c>
      <c r="B78" s="385"/>
      <c r="C78" s="407"/>
      <c r="D78" s="407"/>
      <c r="E78" s="407"/>
      <c r="F78" s="407"/>
      <c r="G78" s="407"/>
      <c r="H78" s="407"/>
      <c r="I78" s="407"/>
      <c r="J78" s="407"/>
      <c r="K78" s="407"/>
      <c r="L78" s="407"/>
      <c r="M78" s="407"/>
      <c r="N78" s="407"/>
      <c r="O78" s="407"/>
      <c r="P78" s="407"/>
      <c r="Q78" s="407"/>
      <c r="R78" s="407"/>
      <c r="S78" s="407"/>
      <c r="T78" s="407"/>
      <c r="U78" s="407"/>
      <c r="V78" s="407"/>
    </row>
    <row r="79" spans="1:22" hidden="1" x14ac:dyDescent="0.75">
      <c r="A79" s="384">
        <v>74</v>
      </c>
      <c r="B79" s="385"/>
      <c r="C79" s="407"/>
      <c r="D79" s="407"/>
      <c r="E79" s="407"/>
      <c r="F79" s="407"/>
      <c r="G79" s="407"/>
      <c r="H79" s="407"/>
      <c r="I79" s="407"/>
      <c r="J79" s="407"/>
      <c r="K79" s="407"/>
      <c r="L79" s="407"/>
      <c r="M79" s="407"/>
      <c r="N79" s="407"/>
      <c r="O79" s="407"/>
      <c r="P79" s="407"/>
      <c r="Q79" s="407"/>
      <c r="R79" s="407"/>
      <c r="S79" s="407"/>
      <c r="T79" s="407"/>
      <c r="U79" s="407"/>
      <c r="V79" s="407"/>
    </row>
    <row r="80" spans="1:22" hidden="1" x14ac:dyDescent="0.75">
      <c r="A80" s="384">
        <v>75</v>
      </c>
      <c r="B80" s="385"/>
      <c r="C80" s="407"/>
      <c r="D80" s="407"/>
      <c r="E80" s="407"/>
      <c r="F80" s="407"/>
      <c r="G80" s="407"/>
      <c r="H80" s="407"/>
      <c r="I80" s="407"/>
      <c r="J80" s="407"/>
      <c r="K80" s="407"/>
      <c r="L80" s="407"/>
      <c r="M80" s="407"/>
      <c r="N80" s="407"/>
      <c r="O80" s="407"/>
      <c r="P80" s="407"/>
      <c r="Q80" s="407"/>
      <c r="R80" s="407"/>
      <c r="S80" s="407"/>
      <c r="T80" s="407"/>
      <c r="U80" s="407"/>
      <c r="V80" s="407"/>
    </row>
    <row r="81" spans="1:22" hidden="1" x14ac:dyDescent="0.75">
      <c r="A81" s="384">
        <v>76</v>
      </c>
      <c r="B81" s="385"/>
      <c r="C81" s="407"/>
      <c r="D81" s="407"/>
      <c r="E81" s="407"/>
      <c r="F81" s="407"/>
      <c r="G81" s="407"/>
      <c r="H81" s="407"/>
      <c r="I81" s="407"/>
      <c r="J81" s="407"/>
      <c r="K81" s="407"/>
      <c r="L81" s="407"/>
      <c r="M81" s="407"/>
      <c r="N81" s="407"/>
      <c r="O81" s="407"/>
      <c r="P81" s="407"/>
      <c r="Q81" s="407"/>
      <c r="R81" s="407"/>
      <c r="S81" s="407"/>
      <c r="T81" s="407"/>
      <c r="U81" s="407"/>
      <c r="V81" s="407"/>
    </row>
    <row r="82" spans="1:22" hidden="1" x14ac:dyDescent="0.75">
      <c r="A82" s="384">
        <v>77</v>
      </c>
      <c r="B82" s="385"/>
      <c r="C82" s="407"/>
      <c r="D82" s="407"/>
      <c r="E82" s="407"/>
      <c r="F82" s="407"/>
      <c r="G82" s="407"/>
      <c r="H82" s="407"/>
      <c r="I82" s="407"/>
      <c r="J82" s="407"/>
      <c r="K82" s="407"/>
      <c r="L82" s="407"/>
      <c r="M82" s="407"/>
      <c r="N82" s="407"/>
      <c r="O82" s="407"/>
      <c r="P82" s="407"/>
      <c r="Q82" s="407"/>
      <c r="R82" s="407"/>
      <c r="S82" s="407"/>
      <c r="T82" s="407"/>
      <c r="U82" s="407"/>
      <c r="V82" s="407"/>
    </row>
    <row r="83" spans="1:22" hidden="1" x14ac:dyDescent="0.75">
      <c r="A83" s="384">
        <v>78</v>
      </c>
      <c r="B83" s="385"/>
      <c r="C83" s="407"/>
      <c r="D83" s="407"/>
      <c r="E83" s="407"/>
      <c r="F83" s="407"/>
      <c r="G83" s="407"/>
      <c r="H83" s="407"/>
      <c r="I83" s="407"/>
      <c r="J83" s="407"/>
      <c r="K83" s="407"/>
      <c r="L83" s="407"/>
      <c r="M83" s="407"/>
      <c r="N83" s="407"/>
      <c r="O83" s="407"/>
      <c r="P83" s="407"/>
      <c r="Q83" s="407"/>
      <c r="R83" s="407"/>
      <c r="S83" s="407"/>
      <c r="T83" s="407"/>
      <c r="U83" s="407"/>
      <c r="V83" s="407"/>
    </row>
    <row r="84" spans="1:22" hidden="1" x14ac:dyDescent="0.75">
      <c r="A84" s="384">
        <v>79</v>
      </c>
      <c r="B84" s="385"/>
      <c r="C84" s="407"/>
      <c r="D84" s="407"/>
      <c r="E84" s="407"/>
      <c r="F84" s="407"/>
      <c r="G84" s="407"/>
      <c r="H84" s="407"/>
      <c r="I84" s="407"/>
      <c r="J84" s="407"/>
      <c r="K84" s="407"/>
      <c r="L84" s="407"/>
      <c r="M84" s="407"/>
      <c r="N84" s="407"/>
      <c r="O84" s="407"/>
      <c r="P84" s="407"/>
      <c r="Q84" s="407"/>
      <c r="R84" s="407"/>
      <c r="S84" s="407"/>
      <c r="T84" s="407"/>
      <c r="U84" s="407"/>
      <c r="V84" s="407"/>
    </row>
    <row r="85" spans="1:22" hidden="1" x14ac:dyDescent="0.75">
      <c r="A85" s="384">
        <v>80</v>
      </c>
      <c r="B85" s="385"/>
      <c r="C85" s="407"/>
      <c r="D85" s="407"/>
      <c r="E85" s="407"/>
      <c r="F85" s="407"/>
      <c r="G85" s="407"/>
      <c r="H85" s="407"/>
      <c r="I85" s="407"/>
      <c r="J85" s="407"/>
      <c r="K85" s="407"/>
      <c r="L85" s="407"/>
      <c r="M85" s="407"/>
      <c r="N85" s="407"/>
      <c r="O85" s="407"/>
      <c r="P85" s="407"/>
      <c r="Q85" s="407"/>
      <c r="R85" s="407"/>
      <c r="S85" s="407"/>
      <c r="T85" s="407"/>
      <c r="U85" s="407"/>
      <c r="V85" s="407"/>
    </row>
    <row r="86" spans="1:22" hidden="1" x14ac:dyDescent="0.75">
      <c r="A86" s="384">
        <v>81</v>
      </c>
      <c r="B86" s="385"/>
      <c r="C86" s="407"/>
      <c r="D86" s="407"/>
      <c r="E86" s="407"/>
      <c r="F86" s="407"/>
      <c r="G86" s="407"/>
      <c r="H86" s="407"/>
      <c r="I86" s="407"/>
      <c r="J86" s="407"/>
      <c r="K86" s="407"/>
      <c r="L86" s="407"/>
      <c r="M86" s="407"/>
      <c r="N86" s="407"/>
      <c r="O86" s="407"/>
      <c r="P86" s="407"/>
      <c r="Q86" s="407"/>
      <c r="R86" s="407"/>
      <c r="S86" s="407"/>
      <c r="T86" s="407"/>
      <c r="U86" s="407"/>
      <c r="V86" s="407"/>
    </row>
    <row r="87" spans="1:22" hidden="1" x14ac:dyDescent="0.75">
      <c r="A87" s="384">
        <v>82</v>
      </c>
      <c r="B87" s="385"/>
      <c r="C87" s="407"/>
      <c r="D87" s="407"/>
      <c r="E87" s="407"/>
      <c r="F87" s="407"/>
      <c r="G87" s="407"/>
      <c r="H87" s="407"/>
      <c r="I87" s="407"/>
      <c r="J87" s="407"/>
      <c r="K87" s="407"/>
      <c r="L87" s="407"/>
      <c r="M87" s="407"/>
      <c r="N87" s="407"/>
      <c r="O87" s="407"/>
      <c r="P87" s="407"/>
      <c r="Q87" s="407"/>
      <c r="R87" s="407"/>
      <c r="S87" s="407"/>
      <c r="T87" s="407"/>
      <c r="U87" s="407"/>
      <c r="V87" s="407"/>
    </row>
    <row r="88" spans="1:22" hidden="1" x14ac:dyDescent="0.75">
      <c r="A88" s="384">
        <v>83</v>
      </c>
      <c r="B88" s="385"/>
      <c r="C88" s="407"/>
      <c r="D88" s="407"/>
      <c r="E88" s="407"/>
      <c r="F88" s="407"/>
      <c r="G88" s="407"/>
      <c r="H88" s="407"/>
      <c r="I88" s="407"/>
      <c r="J88" s="407"/>
      <c r="K88" s="407"/>
      <c r="L88" s="407"/>
      <c r="M88" s="407"/>
      <c r="N88" s="407"/>
      <c r="O88" s="407"/>
      <c r="P88" s="407"/>
      <c r="Q88" s="407"/>
      <c r="R88" s="407"/>
      <c r="S88" s="407"/>
      <c r="T88" s="407"/>
      <c r="U88" s="407"/>
      <c r="V88" s="407"/>
    </row>
    <row r="89" spans="1:22" hidden="1" x14ac:dyDescent="0.75">
      <c r="A89" s="384">
        <v>84</v>
      </c>
      <c r="B89" s="385"/>
      <c r="C89" s="407"/>
      <c r="D89" s="407"/>
      <c r="E89" s="407"/>
      <c r="F89" s="407"/>
      <c r="G89" s="407"/>
      <c r="H89" s="407"/>
      <c r="I89" s="407"/>
      <c r="J89" s="407"/>
      <c r="K89" s="407"/>
      <c r="L89" s="407"/>
      <c r="M89" s="407"/>
      <c r="N89" s="407"/>
      <c r="O89" s="407"/>
      <c r="P89" s="407"/>
      <c r="Q89" s="407"/>
      <c r="R89" s="407"/>
      <c r="S89" s="407"/>
      <c r="T89" s="407"/>
      <c r="U89" s="407"/>
      <c r="V89" s="407"/>
    </row>
    <row r="90" spans="1:22" hidden="1" x14ac:dyDescent="0.75">
      <c r="A90" s="384">
        <v>85</v>
      </c>
      <c r="B90" s="385"/>
      <c r="C90" s="407"/>
      <c r="D90" s="407"/>
      <c r="E90" s="407"/>
      <c r="F90" s="407"/>
      <c r="G90" s="407"/>
      <c r="H90" s="407"/>
      <c r="I90" s="407"/>
      <c r="J90" s="407"/>
      <c r="K90" s="407"/>
      <c r="L90" s="407"/>
      <c r="M90" s="407"/>
      <c r="N90" s="407"/>
      <c r="O90" s="407"/>
      <c r="P90" s="407"/>
      <c r="Q90" s="407"/>
      <c r="R90" s="407"/>
      <c r="S90" s="407"/>
      <c r="T90" s="407"/>
      <c r="U90" s="407"/>
      <c r="V90" s="407"/>
    </row>
    <row r="91" spans="1:22" hidden="1" x14ac:dyDescent="0.75">
      <c r="A91" s="384">
        <v>86</v>
      </c>
      <c r="B91" s="385"/>
      <c r="C91" s="407"/>
      <c r="D91" s="407"/>
      <c r="E91" s="407"/>
      <c r="F91" s="407"/>
      <c r="G91" s="407"/>
      <c r="H91" s="407"/>
      <c r="I91" s="407"/>
      <c r="J91" s="407"/>
      <c r="K91" s="407"/>
      <c r="L91" s="407"/>
      <c r="M91" s="407"/>
      <c r="N91" s="407"/>
      <c r="O91" s="407"/>
      <c r="P91" s="407"/>
      <c r="Q91" s="407"/>
      <c r="R91" s="407"/>
      <c r="S91" s="407"/>
      <c r="T91" s="407"/>
      <c r="U91" s="407"/>
      <c r="V91" s="407"/>
    </row>
    <row r="92" spans="1:22" hidden="1" x14ac:dyDescent="0.75">
      <c r="A92" s="384">
        <v>87</v>
      </c>
      <c r="B92" s="385"/>
      <c r="C92" s="407"/>
      <c r="D92" s="407"/>
      <c r="E92" s="407"/>
      <c r="F92" s="407"/>
      <c r="G92" s="407"/>
      <c r="H92" s="407"/>
      <c r="I92" s="407"/>
      <c r="J92" s="407"/>
      <c r="K92" s="407"/>
      <c r="L92" s="407"/>
      <c r="M92" s="407"/>
      <c r="N92" s="407"/>
      <c r="O92" s="407"/>
      <c r="P92" s="407"/>
      <c r="Q92" s="407"/>
      <c r="R92" s="407"/>
      <c r="S92" s="407"/>
      <c r="T92" s="407"/>
      <c r="U92" s="407"/>
      <c r="V92" s="407"/>
    </row>
    <row r="93" spans="1:22" hidden="1" x14ac:dyDescent="0.75">
      <c r="A93" s="384">
        <v>88</v>
      </c>
      <c r="B93" s="385"/>
      <c r="C93" s="407"/>
      <c r="D93" s="407"/>
      <c r="E93" s="407"/>
      <c r="F93" s="407"/>
      <c r="G93" s="407"/>
      <c r="H93" s="407"/>
      <c r="I93" s="407"/>
      <c r="J93" s="407"/>
      <c r="K93" s="407"/>
      <c r="L93" s="407"/>
      <c r="M93" s="407"/>
      <c r="N93" s="407"/>
      <c r="O93" s="407"/>
      <c r="P93" s="407"/>
      <c r="Q93" s="407"/>
      <c r="R93" s="407"/>
      <c r="S93" s="407"/>
      <c r="T93" s="407"/>
      <c r="U93" s="407"/>
      <c r="V93" s="407"/>
    </row>
    <row r="94" spans="1:22" hidden="1" x14ac:dyDescent="0.75">
      <c r="A94" s="384">
        <v>89</v>
      </c>
      <c r="B94" s="385"/>
      <c r="C94" s="407"/>
      <c r="D94" s="407"/>
      <c r="E94" s="407"/>
      <c r="F94" s="407"/>
      <c r="G94" s="407"/>
      <c r="H94" s="407"/>
      <c r="I94" s="407"/>
      <c r="J94" s="407"/>
      <c r="K94" s="407"/>
      <c r="L94" s="407"/>
      <c r="M94" s="407"/>
      <c r="N94" s="407"/>
      <c r="O94" s="407"/>
      <c r="P94" s="407"/>
      <c r="Q94" s="407"/>
      <c r="R94" s="407"/>
      <c r="S94" s="407"/>
      <c r="T94" s="407"/>
      <c r="U94" s="407"/>
      <c r="V94" s="407"/>
    </row>
    <row r="95" spans="1:22" hidden="1" x14ac:dyDescent="0.75">
      <c r="A95" s="384">
        <v>90</v>
      </c>
      <c r="B95" s="385"/>
      <c r="C95" s="407"/>
      <c r="D95" s="407"/>
      <c r="E95" s="407"/>
      <c r="F95" s="407"/>
      <c r="G95" s="407"/>
      <c r="H95" s="407"/>
      <c r="I95" s="407"/>
      <c r="J95" s="407"/>
      <c r="K95" s="407"/>
      <c r="L95" s="407"/>
      <c r="M95" s="407"/>
      <c r="N95" s="407"/>
      <c r="O95" s="407"/>
      <c r="P95" s="407"/>
      <c r="Q95" s="407"/>
      <c r="R95" s="407"/>
      <c r="S95" s="407"/>
      <c r="T95" s="407"/>
      <c r="U95" s="407"/>
      <c r="V95" s="407"/>
    </row>
    <row r="96" spans="1:22" hidden="1" x14ac:dyDescent="0.75">
      <c r="A96" s="384">
        <v>91</v>
      </c>
      <c r="B96" s="385"/>
      <c r="C96" s="407"/>
      <c r="D96" s="407"/>
      <c r="E96" s="407"/>
      <c r="F96" s="407"/>
      <c r="G96" s="407"/>
      <c r="H96" s="407"/>
      <c r="I96" s="407"/>
      <c r="J96" s="407"/>
      <c r="K96" s="407"/>
      <c r="L96" s="407"/>
      <c r="M96" s="407"/>
      <c r="N96" s="407"/>
      <c r="O96" s="407"/>
      <c r="P96" s="407"/>
      <c r="Q96" s="407"/>
      <c r="R96" s="407"/>
      <c r="S96" s="407"/>
      <c r="T96" s="407"/>
      <c r="U96" s="407"/>
      <c r="V96" s="407"/>
    </row>
    <row r="97" spans="1:22" hidden="1" x14ac:dyDescent="0.75">
      <c r="A97" s="384">
        <v>92</v>
      </c>
      <c r="B97" s="385"/>
      <c r="C97" s="407"/>
      <c r="D97" s="407"/>
      <c r="E97" s="407"/>
      <c r="F97" s="407"/>
      <c r="G97" s="407"/>
      <c r="H97" s="407"/>
      <c r="I97" s="407"/>
      <c r="J97" s="407"/>
      <c r="K97" s="407"/>
      <c r="L97" s="407"/>
      <c r="M97" s="407"/>
      <c r="N97" s="407"/>
      <c r="O97" s="407"/>
      <c r="P97" s="407"/>
      <c r="Q97" s="407"/>
      <c r="R97" s="407"/>
      <c r="S97" s="407"/>
      <c r="T97" s="407"/>
      <c r="U97" s="407"/>
      <c r="V97" s="407"/>
    </row>
    <row r="98" spans="1:22" hidden="1" x14ac:dyDescent="0.75">
      <c r="A98" s="384">
        <v>93</v>
      </c>
      <c r="B98" s="385"/>
      <c r="C98" s="407"/>
      <c r="D98" s="407"/>
      <c r="E98" s="407"/>
      <c r="F98" s="407"/>
      <c r="G98" s="407"/>
      <c r="H98" s="407"/>
      <c r="I98" s="407"/>
      <c r="J98" s="407"/>
      <c r="K98" s="407"/>
      <c r="L98" s="407"/>
      <c r="M98" s="407"/>
      <c r="N98" s="407"/>
      <c r="O98" s="407"/>
      <c r="P98" s="407"/>
      <c r="Q98" s="407"/>
      <c r="R98" s="407"/>
      <c r="S98" s="407"/>
      <c r="T98" s="407"/>
      <c r="U98" s="407"/>
      <c r="V98" s="407"/>
    </row>
    <row r="99" spans="1:22" hidden="1" x14ac:dyDescent="0.75">
      <c r="A99" s="384">
        <v>94</v>
      </c>
      <c r="B99" s="385"/>
      <c r="C99" s="407"/>
      <c r="D99" s="407"/>
      <c r="E99" s="407"/>
      <c r="F99" s="407"/>
      <c r="G99" s="407"/>
      <c r="H99" s="407"/>
      <c r="I99" s="407"/>
      <c r="J99" s="407"/>
      <c r="K99" s="407"/>
      <c r="L99" s="407"/>
      <c r="M99" s="407"/>
      <c r="N99" s="407"/>
      <c r="O99" s="407"/>
      <c r="P99" s="407"/>
      <c r="Q99" s="407"/>
      <c r="R99" s="407"/>
      <c r="S99" s="407"/>
      <c r="T99" s="407"/>
      <c r="U99" s="407"/>
      <c r="V99" s="407"/>
    </row>
    <row r="100" spans="1:22" hidden="1" x14ac:dyDescent="0.75">
      <c r="A100" s="384">
        <v>95</v>
      </c>
      <c r="B100" s="385"/>
      <c r="C100" s="407"/>
      <c r="D100" s="407"/>
      <c r="E100" s="407"/>
      <c r="F100" s="407"/>
      <c r="G100" s="407"/>
      <c r="H100" s="407"/>
      <c r="I100" s="407"/>
      <c r="J100" s="407"/>
      <c r="K100" s="407"/>
      <c r="L100" s="407"/>
      <c r="M100" s="407"/>
      <c r="N100" s="407"/>
      <c r="O100" s="407"/>
      <c r="P100" s="407"/>
      <c r="Q100" s="407"/>
      <c r="R100" s="407"/>
      <c r="S100" s="407"/>
      <c r="T100" s="407"/>
      <c r="U100" s="407"/>
      <c r="V100" s="407"/>
    </row>
    <row r="101" spans="1:22" hidden="1" x14ac:dyDescent="0.75">
      <c r="A101" s="384">
        <v>96</v>
      </c>
      <c r="B101" s="385"/>
      <c r="C101" s="407"/>
      <c r="D101" s="407"/>
      <c r="E101" s="407"/>
      <c r="F101" s="407"/>
      <c r="G101" s="407"/>
      <c r="H101" s="407"/>
      <c r="I101" s="407"/>
      <c r="J101" s="407"/>
      <c r="K101" s="407"/>
      <c r="L101" s="407"/>
      <c r="M101" s="407"/>
      <c r="N101" s="407"/>
      <c r="O101" s="407"/>
      <c r="P101" s="407"/>
      <c r="Q101" s="407"/>
      <c r="R101" s="407"/>
      <c r="S101" s="407"/>
      <c r="T101" s="407"/>
      <c r="U101" s="407"/>
      <c r="V101" s="407"/>
    </row>
    <row r="102" spans="1:22" hidden="1" x14ac:dyDescent="0.75">
      <c r="A102" s="384">
        <v>97</v>
      </c>
      <c r="B102" s="385"/>
      <c r="C102" s="407"/>
      <c r="D102" s="407"/>
      <c r="E102" s="407"/>
      <c r="F102" s="407"/>
      <c r="G102" s="407"/>
      <c r="H102" s="407"/>
      <c r="I102" s="407"/>
      <c r="J102" s="407"/>
      <c r="K102" s="407"/>
      <c r="L102" s="407"/>
      <c r="M102" s="407"/>
      <c r="N102" s="407"/>
      <c r="O102" s="407"/>
      <c r="P102" s="407"/>
      <c r="Q102" s="407"/>
      <c r="R102" s="407"/>
      <c r="S102" s="407"/>
      <c r="T102" s="407"/>
      <c r="U102" s="407"/>
      <c r="V102" s="407"/>
    </row>
    <row r="103" spans="1:22" hidden="1" x14ac:dyDescent="0.75">
      <c r="A103" s="384">
        <v>98</v>
      </c>
      <c r="B103" s="385"/>
      <c r="C103" s="407"/>
      <c r="D103" s="407"/>
      <c r="E103" s="407"/>
      <c r="F103" s="407"/>
      <c r="G103" s="407"/>
      <c r="H103" s="407"/>
      <c r="I103" s="407"/>
      <c r="J103" s="407"/>
      <c r="K103" s="407"/>
      <c r="L103" s="407"/>
      <c r="M103" s="407"/>
      <c r="N103" s="407"/>
      <c r="O103" s="407"/>
      <c r="P103" s="407"/>
      <c r="Q103" s="407"/>
      <c r="R103" s="407"/>
      <c r="S103" s="407"/>
      <c r="T103" s="407"/>
      <c r="U103" s="407"/>
      <c r="V103" s="407"/>
    </row>
    <row r="104" spans="1:22" hidden="1" x14ac:dyDescent="0.75">
      <c r="A104" s="384">
        <v>99</v>
      </c>
      <c r="B104" s="385"/>
      <c r="C104" s="407"/>
      <c r="D104" s="407"/>
      <c r="E104" s="407"/>
      <c r="F104" s="407"/>
      <c r="G104" s="407"/>
      <c r="H104" s="407"/>
      <c r="I104" s="407"/>
      <c r="J104" s="407"/>
      <c r="K104" s="407"/>
      <c r="L104" s="407"/>
      <c r="M104" s="407"/>
      <c r="N104" s="407"/>
      <c r="O104" s="407"/>
      <c r="P104" s="407"/>
      <c r="Q104" s="407"/>
      <c r="R104" s="407"/>
      <c r="S104" s="407"/>
      <c r="T104" s="407"/>
      <c r="U104" s="407"/>
      <c r="V104" s="407"/>
    </row>
    <row r="105" spans="1:22" hidden="1" x14ac:dyDescent="0.75">
      <c r="A105" s="384">
        <v>100</v>
      </c>
      <c r="B105" s="385"/>
      <c r="C105" s="407"/>
      <c r="D105" s="407"/>
      <c r="E105" s="407"/>
      <c r="F105" s="407"/>
      <c r="G105" s="407"/>
      <c r="H105" s="407"/>
      <c r="I105" s="407"/>
      <c r="J105" s="407"/>
      <c r="K105" s="407"/>
      <c r="L105" s="407"/>
      <c r="M105" s="407"/>
      <c r="N105" s="407"/>
      <c r="O105" s="407"/>
      <c r="P105" s="407"/>
      <c r="Q105" s="407"/>
      <c r="R105" s="407"/>
      <c r="S105" s="407"/>
      <c r="T105" s="407"/>
      <c r="U105" s="407"/>
      <c r="V105" s="407"/>
    </row>
    <row r="106" spans="1:22" hidden="1" x14ac:dyDescent="0.75">
      <c r="A106" s="384">
        <v>101</v>
      </c>
      <c r="B106" s="385"/>
      <c r="C106" s="407"/>
      <c r="D106" s="407"/>
      <c r="E106" s="407"/>
      <c r="F106" s="407"/>
      <c r="G106" s="407"/>
      <c r="H106" s="407"/>
      <c r="I106" s="407"/>
      <c r="J106" s="407"/>
      <c r="K106" s="407"/>
      <c r="L106" s="407"/>
      <c r="M106" s="407"/>
      <c r="N106" s="407"/>
      <c r="O106" s="407"/>
      <c r="P106" s="407"/>
      <c r="Q106" s="407"/>
      <c r="R106" s="407"/>
      <c r="S106" s="407"/>
      <c r="T106" s="407"/>
      <c r="U106" s="407"/>
      <c r="V106" s="407"/>
    </row>
    <row r="107" spans="1:22" hidden="1" x14ac:dyDescent="0.75">
      <c r="A107" s="384">
        <v>102</v>
      </c>
      <c r="B107" s="385"/>
      <c r="C107" s="407"/>
      <c r="D107" s="407"/>
      <c r="E107" s="407"/>
      <c r="F107" s="407"/>
      <c r="G107" s="407"/>
      <c r="H107" s="407"/>
      <c r="I107" s="407"/>
      <c r="J107" s="407"/>
      <c r="K107" s="407"/>
      <c r="L107" s="407"/>
      <c r="M107" s="407"/>
      <c r="N107" s="407"/>
      <c r="O107" s="407"/>
      <c r="P107" s="407"/>
      <c r="Q107" s="407"/>
      <c r="R107" s="407"/>
      <c r="S107" s="407"/>
      <c r="T107" s="407"/>
      <c r="U107" s="407"/>
      <c r="V107" s="407"/>
    </row>
    <row r="108" spans="1:22" hidden="1" x14ac:dyDescent="0.75">
      <c r="A108" s="384">
        <v>103</v>
      </c>
      <c r="B108" s="385"/>
      <c r="C108" s="407"/>
      <c r="D108" s="407"/>
      <c r="E108" s="407"/>
      <c r="F108" s="407"/>
      <c r="G108" s="407"/>
      <c r="H108" s="407"/>
      <c r="I108" s="407"/>
      <c r="J108" s="407"/>
      <c r="K108" s="407"/>
      <c r="L108" s="407"/>
      <c r="M108" s="407"/>
      <c r="N108" s="407"/>
      <c r="O108" s="407"/>
      <c r="P108" s="407"/>
      <c r="Q108" s="407"/>
      <c r="R108" s="407"/>
      <c r="S108" s="407"/>
      <c r="T108" s="407"/>
      <c r="U108" s="407"/>
      <c r="V108" s="407"/>
    </row>
    <row r="109" spans="1:22" hidden="1" x14ac:dyDescent="0.75">
      <c r="A109" s="384">
        <v>104</v>
      </c>
      <c r="B109" s="385"/>
      <c r="C109" s="407"/>
      <c r="D109" s="407"/>
      <c r="E109" s="407"/>
      <c r="F109" s="407"/>
      <c r="G109" s="407"/>
      <c r="H109" s="407"/>
      <c r="I109" s="407"/>
      <c r="J109" s="407"/>
      <c r="K109" s="407"/>
      <c r="L109" s="407"/>
      <c r="M109" s="407"/>
      <c r="N109" s="407"/>
      <c r="O109" s="407"/>
      <c r="P109" s="407"/>
      <c r="Q109" s="407"/>
      <c r="R109" s="407"/>
      <c r="S109" s="407"/>
      <c r="T109" s="407"/>
      <c r="U109" s="407"/>
      <c r="V109" s="407"/>
    </row>
    <row r="110" spans="1:22" hidden="1" x14ac:dyDescent="0.75">
      <c r="A110" s="384">
        <v>105</v>
      </c>
      <c r="B110" s="385"/>
      <c r="C110" s="407"/>
      <c r="D110" s="407"/>
      <c r="E110" s="407"/>
      <c r="F110" s="407"/>
      <c r="G110" s="407"/>
      <c r="H110" s="407"/>
      <c r="I110" s="407"/>
      <c r="J110" s="407"/>
      <c r="K110" s="407"/>
      <c r="L110" s="407"/>
      <c r="M110" s="407"/>
      <c r="N110" s="407"/>
      <c r="O110" s="407"/>
      <c r="P110" s="407"/>
      <c r="Q110" s="407"/>
      <c r="R110" s="407"/>
      <c r="S110" s="407"/>
      <c r="T110" s="407"/>
      <c r="U110" s="407"/>
      <c r="V110" s="407"/>
    </row>
    <row r="111" spans="1:22" hidden="1" x14ac:dyDescent="0.75">
      <c r="A111" s="384">
        <v>106</v>
      </c>
      <c r="B111" s="385"/>
      <c r="C111" s="407"/>
      <c r="D111" s="407"/>
      <c r="E111" s="407"/>
      <c r="F111" s="407"/>
      <c r="G111" s="407"/>
      <c r="H111" s="407"/>
      <c r="I111" s="407"/>
      <c r="J111" s="407"/>
      <c r="K111" s="407"/>
      <c r="L111" s="407"/>
      <c r="M111" s="407"/>
      <c r="N111" s="407"/>
      <c r="O111" s="407"/>
      <c r="P111" s="407"/>
      <c r="Q111" s="407"/>
      <c r="R111" s="407"/>
      <c r="S111" s="407"/>
      <c r="T111" s="407"/>
      <c r="U111" s="407"/>
      <c r="V111" s="407"/>
    </row>
    <row r="112" spans="1:22" hidden="1" x14ac:dyDescent="0.75">
      <c r="A112" s="384">
        <v>107</v>
      </c>
      <c r="B112" s="385"/>
      <c r="C112" s="407"/>
      <c r="D112" s="407"/>
      <c r="E112" s="407"/>
      <c r="F112" s="407"/>
      <c r="G112" s="407"/>
      <c r="H112" s="407"/>
      <c r="I112" s="407"/>
      <c r="J112" s="407"/>
      <c r="K112" s="407"/>
      <c r="L112" s="407"/>
      <c r="M112" s="407"/>
      <c r="N112" s="407"/>
      <c r="O112" s="407"/>
      <c r="P112" s="407"/>
      <c r="Q112" s="407"/>
      <c r="R112" s="407"/>
      <c r="S112" s="407"/>
      <c r="T112" s="407"/>
      <c r="U112" s="407"/>
      <c r="V112" s="407"/>
    </row>
    <row r="113" spans="1:22" hidden="1" x14ac:dyDescent="0.75">
      <c r="A113" s="384">
        <v>108</v>
      </c>
      <c r="B113" s="385"/>
      <c r="C113" s="407"/>
      <c r="D113" s="407"/>
      <c r="E113" s="407"/>
      <c r="F113" s="407"/>
      <c r="G113" s="407"/>
      <c r="H113" s="407"/>
      <c r="I113" s="407"/>
      <c r="J113" s="407"/>
      <c r="K113" s="407"/>
      <c r="L113" s="407"/>
      <c r="M113" s="407"/>
      <c r="N113" s="407"/>
      <c r="O113" s="407"/>
      <c r="P113" s="407"/>
      <c r="Q113" s="407"/>
      <c r="R113" s="407"/>
      <c r="S113" s="407"/>
      <c r="T113" s="407"/>
      <c r="U113" s="407"/>
      <c r="V113" s="407"/>
    </row>
    <row r="114" spans="1:22" hidden="1" x14ac:dyDescent="0.75">
      <c r="A114" s="384">
        <v>109</v>
      </c>
      <c r="B114" s="385"/>
      <c r="C114" s="407"/>
      <c r="D114" s="407"/>
      <c r="E114" s="407"/>
      <c r="F114" s="407"/>
      <c r="G114" s="407"/>
      <c r="H114" s="407"/>
      <c r="I114" s="407"/>
      <c r="J114" s="407"/>
      <c r="K114" s="407"/>
      <c r="L114" s="407"/>
      <c r="M114" s="407"/>
      <c r="N114" s="407"/>
      <c r="O114" s="407"/>
      <c r="P114" s="407"/>
      <c r="Q114" s="407"/>
      <c r="R114" s="407"/>
      <c r="S114" s="407"/>
      <c r="T114" s="407"/>
      <c r="U114" s="407"/>
      <c r="V114" s="407"/>
    </row>
    <row r="115" spans="1:22" hidden="1" x14ac:dyDescent="0.75">
      <c r="A115" s="384">
        <v>110</v>
      </c>
      <c r="B115" s="385"/>
      <c r="C115" s="407"/>
      <c r="D115" s="407"/>
      <c r="E115" s="407"/>
      <c r="F115" s="407"/>
      <c r="G115" s="407"/>
      <c r="H115" s="407"/>
      <c r="I115" s="407"/>
      <c r="J115" s="407"/>
      <c r="K115" s="407"/>
      <c r="L115" s="407"/>
      <c r="M115" s="407"/>
      <c r="N115" s="407"/>
      <c r="O115" s="407"/>
      <c r="P115" s="407"/>
      <c r="Q115" s="407"/>
      <c r="R115" s="407"/>
      <c r="S115" s="407"/>
      <c r="T115" s="407"/>
      <c r="U115" s="407"/>
      <c r="V115" s="407"/>
    </row>
    <row r="116" spans="1:22" hidden="1" x14ac:dyDescent="0.75">
      <c r="A116" s="384">
        <v>111</v>
      </c>
      <c r="B116" s="385"/>
      <c r="C116" s="407"/>
      <c r="D116" s="407"/>
      <c r="E116" s="407"/>
      <c r="F116" s="407"/>
      <c r="G116" s="407"/>
      <c r="H116" s="407"/>
      <c r="I116" s="407"/>
      <c r="J116" s="407"/>
      <c r="K116" s="407"/>
      <c r="L116" s="407"/>
      <c r="M116" s="407"/>
      <c r="N116" s="407"/>
      <c r="O116" s="407"/>
      <c r="P116" s="407"/>
      <c r="Q116" s="407"/>
      <c r="R116" s="407"/>
      <c r="S116" s="407"/>
      <c r="T116" s="407"/>
      <c r="U116" s="407"/>
      <c r="V116" s="407"/>
    </row>
    <row r="117" spans="1:22" hidden="1" x14ac:dyDescent="0.75">
      <c r="A117" s="384">
        <v>112</v>
      </c>
      <c r="B117" s="385"/>
      <c r="C117" s="407"/>
      <c r="D117" s="407"/>
      <c r="E117" s="407"/>
      <c r="F117" s="407"/>
      <c r="G117" s="407"/>
      <c r="H117" s="407"/>
      <c r="I117" s="407"/>
      <c r="J117" s="407"/>
      <c r="K117" s="407"/>
      <c r="L117" s="407"/>
      <c r="M117" s="407"/>
      <c r="N117" s="407"/>
      <c r="O117" s="407"/>
      <c r="P117" s="407"/>
      <c r="Q117" s="407"/>
      <c r="R117" s="407"/>
      <c r="S117" s="407"/>
      <c r="T117" s="407"/>
      <c r="U117" s="407"/>
      <c r="V117" s="407"/>
    </row>
    <row r="118" spans="1:22" hidden="1" x14ac:dyDescent="0.75">
      <c r="A118" s="384">
        <v>113</v>
      </c>
      <c r="B118" s="385"/>
      <c r="C118" s="407"/>
      <c r="D118" s="407"/>
      <c r="E118" s="407"/>
      <c r="F118" s="407"/>
      <c r="G118" s="407"/>
      <c r="H118" s="407"/>
      <c r="I118" s="407"/>
      <c r="J118" s="407"/>
      <c r="K118" s="407"/>
      <c r="L118" s="407"/>
      <c r="M118" s="407"/>
      <c r="N118" s="407"/>
      <c r="O118" s="407"/>
      <c r="P118" s="407"/>
      <c r="Q118" s="407"/>
      <c r="R118" s="407"/>
      <c r="S118" s="407"/>
      <c r="T118" s="407"/>
      <c r="U118" s="407"/>
      <c r="V118" s="407"/>
    </row>
    <row r="119" spans="1:22" hidden="1" x14ac:dyDescent="0.75">
      <c r="A119" s="384">
        <v>114</v>
      </c>
      <c r="B119" s="385"/>
      <c r="C119" s="407"/>
      <c r="D119" s="407"/>
      <c r="E119" s="407"/>
      <c r="F119" s="407"/>
      <c r="G119" s="407"/>
      <c r="H119" s="407"/>
      <c r="I119" s="407"/>
      <c r="J119" s="407"/>
      <c r="K119" s="407"/>
      <c r="L119" s="407"/>
      <c r="M119" s="407"/>
      <c r="N119" s="407"/>
      <c r="O119" s="407"/>
      <c r="P119" s="407"/>
      <c r="Q119" s="407"/>
      <c r="R119" s="407"/>
      <c r="S119" s="407"/>
      <c r="T119" s="407"/>
      <c r="U119" s="407"/>
      <c r="V119" s="407"/>
    </row>
    <row r="120" spans="1:22" hidden="1" x14ac:dyDescent="0.75">
      <c r="A120" s="384">
        <v>115</v>
      </c>
      <c r="B120" s="385"/>
      <c r="C120" s="407"/>
      <c r="D120" s="407"/>
      <c r="E120" s="407"/>
      <c r="F120" s="407"/>
      <c r="G120" s="407"/>
      <c r="H120" s="407"/>
      <c r="I120" s="407"/>
      <c r="J120" s="407"/>
      <c r="K120" s="407"/>
      <c r="L120" s="407"/>
      <c r="M120" s="407"/>
      <c r="N120" s="407"/>
      <c r="O120" s="407"/>
      <c r="P120" s="407"/>
      <c r="Q120" s="407"/>
      <c r="R120" s="407"/>
      <c r="S120" s="407"/>
      <c r="T120" s="407"/>
      <c r="U120" s="407"/>
      <c r="V120" s="407"/>
    </row>
    <row r="121" spans="1:22" hidden="1" x14ac:dyDescent="0.75">
      <c r="A121" s="384">
        <v>116</v>
      </c>
      <c r="B121" s="385"/>
      <c r="C121" s="407"/>
      <c r="D121" s="407"/>
      <c r="E121" s="407"/>
      <c r="F121" s="407"/>
      <c r="G121" s="407"/>
      <c r="H121" s="407"/>
      <c r="I121" s="407"/>
      <c r="J121" s="407"/>
      <c r="K121" s="407"/>
      <c r="L121" s="407"/>
      <c r="M121" s="407"/>
      <c r="N121" s="407"/>
      <c r="O121" s="407"/>
      <c r="P121" s="407"/>
      <c r="Q121" s="407"/>
      <c r="R121" s="407"/>
      <c r="S121" s="407"/>
      <c r="T121" s="407"/>
      <c r="U121" s="407"/>
      <c r="V121" s="407"/>
    </row>
    <row r="122" spans="1:22" hidden="1" x14ac:dyDescent="0.75">
      <c r="A122" s="384">
        <v>117</v>
      </c>
      <c r="B122" s="385"/>
      <c r="C122" s="407"/>
      <c r="D122" s="407"/>
      <c r="E122" s="407"/>
      <c r="F122" s="407"/>
      <c r="G122" s="407"/>
      <c r="H122" s="407"/>
      <c r="I122" s="407"/>
      <c r="J122" s="407"/>
      <c r="K122" s="407"/>
      <c r="L122" s="407"/>
      <c r="M122" s="407"/>
      <c r="N122" s="407"/>
      <c r="O122" s="407"/>
      <c r="P122" s="407"/>
      <c r="Q122" s="407"/>
      <c r="R122" s="407"/>
      <c r="S122" s="407"/>
      <c r="T122" s="407"/>
      <c r="U122" s="407"/>
      <c r="V122" s="407"/>
    </row>
    <row r="123" spans="1:22" hidden="1" x14ac:dyDescent="0.75">
      <c r="A123" s="384">
        <v>118</v>
      </c>
      <c r="B123" s="385"/>
      <c r="C123" s="407"/>
      <c r="D123" s="407"/>
      <c r="E123" s="407"/>
      <c r="F123" s="407"/>
      <c r="G123" s="407"/>
      <c r="H123" s="407"/>
      <c r="I123" s="407"/>
      <c r="J123" s="407"/>
      <c r="K123" s="407"/>
      <c r="L123" s="407"/>
      <c r="M123" s="407"/>
      <c r="N123" s="407"/>
      <c r="O123" s="407"/>
      <c r="P123" s="407"/>
      <c r="Q123" s="407"/>
      <c r="R123" s="407"/>
      <c r="S123" s="407"/>
      <c r="T123" s="407"/>
      <c r="U123" s="407"/>
      <c r="V123" s="407"/>
    </row>
    <row r="124" spans="1:22" hidden="1" x14ac:dyDescent="0.75">
      <c r="A124" s="384">
        <v>119</v>
      </c>
      <c r="B124" s="385"/>
      <c r="C124" s="407"/>
      <c r="D124" s="407"/>
      <c r="E124" s="407"/>
      <c r="F124" s="407"/>
      <c r="G124" s="407"/>
      <c r="H124" s="407"/>
      <c r="I124" s="407"/>
      <c r="J124" s="407"/>
      <c r="K124" s="407"/>
      <c r="L124" s="407"/>
      <c r="M124" s="407"/>
      <c r="N124" s="407"/>
      <c r="O124" s="407"/>
      <c r="P124" s="407"/>
      <c r="Q124" s="407"/>
      <c r="R124" s="407"/>
      <c r="S124" s="407"/>
      <c r="T124" s="407"/>
      <c r="U124" s="407"/>
      <c r="V124" s="407"/>
    </row>
    <row r="125" spans="1:22" hidden="1" x14ac:dyDescent="0.75">
      <c r="A125" s="384">
        <v>120</v>
      </c>
      <c r="B125" s="385"/>
      <c r="C125" s="407"/>
      <c r="D125" s="407"/>
      <c r="E125" s="407"/>
      <c r="F125" s="407"/>
      <c r="G125" s="407"/>
      <c r="H125" s="407"/>
      <c r="I125" s="407"/>
      <c r="J125" s="407"/>
      <c r="K125" s="407"/>
      <c r="L125" s="407"/>
      <c r="M125" s="407"/>
      <c r="N125" s="407"/>
      <c r="O125" s="407"/>
      <c r="P125" s="407"/>
      <c r="Q125" s="407"/>
      <c r="R125" s="407"/>
      <c r="S125" s="407"/>
      <c r="T125" s="407"/>
      <c r="U125" s="407"/>
      <c r="V125" s="407"/>
    </row>
    <row r="126" spans="1:22" hidden="1" x14ac:dyDescent="0.75">
      <c r="A126" s="384">
        <v>121</v>
      </c>
      <c r="B126" s="385"/>
      <c r="C126" s="407"/>
      <c r="D126" s="407"/>
      <c r="E126" s="407"/>
      <c r="F126" s="407"/>
      <c r="G126" s="407"/>
      <c r="H126" s="407"/>
      <c r="I126" s="407"/>
      <c r="J126" s="407"/>
      <c r="K126" s="407"/>
      <c r="L126" s="407"/>
      <c r="M126" s="407"/>
      <c r="N126" s="407"/>
      <c r="O126" s="407"/>
      <c r="P126" s="407"/>
      <c r="Q126" s="407"/>
      <c r="R126" s="407"/>
      <c r="S126" s="407"/>
      <c r="T126" s="407"/>
      <c r="U126" s="407"/>
      <c r="V126" s="407"/>
    </row>
    <row r="127" spans="1:22" hidden="1" x14ac:dyDescent="0.75">
      <c r="A127" s="384">
        <v>122</v>
      </c>
      <c r="B127" s="385"/>
      <c r="C127" s="407"/>
      <c r="D127" s="407"/>
      <c r="E127" s="407"/>
      <c r="F127" s="407"/>
      <c r="G127" s="407"/>
      <c r="H127" s="407"/>
      <c r="I127" s="407"/>
      <c r="J127" s="407"/>
      <c r="K127" s="407"/>
      <c r="L127" s="407"/>
      <c r="M127" s="407"/>
      <c r="N127" s="407"/>
      <c r="O127" s="407"/>
      <c r="P127" s="407"/>
      <c r="Q127" s="407"/>
      <c r="R127" s="407"/>
      <c r="S127" s="407"/>
      <c r="T127" s="407"/>
      <c r="U127" s="407"/>
      <c r="V127" s="407"/>
    </row>
    <row r="128" spans="1:22" hidden="1" x14ac:dyDescent="0.75">
      <c r="A128" s="384">
        <v>123</v>
      </c>
      <c r="B128" s="385"/>
      <c r="C128" s="407"/>
      <c r="D128" s="407"/>
      <c r="E128" s="407"/>
      <c r="F128" s="407"/>
      <c r="G128" s="407"/>
      <c r="H128" s="407"/>
      <c r="I128" s="407"/>
      <c r="J128" s="407"/>
      <c r="K128" s="407"/>
      <c r="L128" s="407"/>
      <c r="M128" s="407"/>
      <c r="N128" s="407"/>
      <c r="O128" s="407"/>
      <c r="P128" s="407"/>
      <c r="Q128" s="407"/>
      <c r="R128" s="407"/>
      <c r="S128" s="407"/>
      <c r="T128" s="407"/>
      <c r="U128" s="407"/>
      <c r="V128" s="407"/>
    </row>
    <row r="129" spans="1:22" hidden="1" x14ac:dyDescent="0.75">
      <c r="A129" s="384">
        <v>124</v>
      </c>
      <c r="B129" s="385"/>
      <c r="C129" s="407"/>
      <c r="D129" s="407"/>
      <c r="E129" s="407"/>
      <c r="F129" s="407"/>
      <c r="G129" s="407"/>
      <c r="H129" s="407"/>
      <c r="I129" s="407"/>
      <c r="J129" s="407"/>
      <c r="K129" s="407"/>
      <c r="L129" s="407"/>
      <c r="M129" s="407"/>
      <c r="N129" s="407"/>
      <c r="O129" s="407"/>
      <c r="P129" s="407"/>
      <c r="Q129" s="407"/>
      <c r="R129" s="407"/>
      <c r="S129" s="407"/>
      <c r="T129" s="407"/>
      <c r="U129" s="407"/>
      <c r="V129" s="407"/>
    </row>
    <row r="130" spans="1:22" hidden="1" x14ac:dyDescent="0.75">
      <c r="A130" s="384">
        <v>125</v>
      </c>
      <c r="B130" s="385"/>
      <c r="C130" s="407"/>
      <c r="D130" s="407"/>
      <c r="E130" s="407"/>
      <c r="F130" s="407"/>
      <c r="G130" s="407"/>
      <c r="H130" s="407"/>
      <c r="I130" s="407"/>
      <c r="J130" s="407"/>
      <c r="K130" s="407"/>
      <c r="L130" s="407"/>
      <c r="M130" s="407"/>
      <c r="N130" s="407"/>
      <c r="O130" s="407"/>
      <c r="P130" s="407"/>
      <c r="Q130" s="407"/>
      <c r="R130" s="407"/>
      <c r="S130" s="407"/>
      <c r="T130" s="407"/>
      <c r="U130" s="407"/>
      <c r="V130" s="407"/>
    </row>
    <row r="131" spans="1:22" hidden="1" x14ac:dyDescent="0.75">
      <c r="A131" s="384">
        <v>126</v>
      </c>
      <c r="B131" s="385"/>
      <c r="C131" s="407"/>
      <c r="D131" s="407"/>
      <c r="E131" s="407"/>
      <c r="F131" s="407"/>
      <c r="G131" s="407"/>
      <c r="H131" s="407"/>
      <c r="I131" s="407"/>
      <c r="J131" s="407"/>
      <c r="K131" s="407"/>
      <c r="L131" s="407"/>
      <c r="M131" s="407"/>
      <c r="N131" s="407"/>
      <c r="O131" s="407"/>
      <c r="P131" s="407"/>
      <c r="Q131" s="407"/>
      <c r="R131" s="407"/>
      <c r="S131" s="407"/>
      <c r="T131" s="407"/>
      <c r="U131" s="407"/>
      <c r="V131" s="407"/>
    </row>
    <row r="132" spans="1:22" hidden="1" x14ac:dyDescent="0.75">
      <c r="A132" s="384">
        <v>127</v>
      </c>
      <c r="B132" s="385"/>
      <c r="C132" s="407"/>
      <c r="D132" s="407"/>
      <c r="E132" s="407"/>
      <c r="F132" s="407"/>
      <c r="G132" s="407"/>
      <c r="H132" s="407"/>
      <c r="I132" s="407"/>
      <c r="J132" s="407"/>
      <c r="K132" s="407"/>
      <c r="L132" s="407"/>
      <c r="M132" s="407"/>
      <c r="N132" s="407"/>
      <c r="O132" s="407"/>
      <c r="P132" s="407"/>
      <c r="Q132" s="407"/>
      <c r="R132" s="407"/>
      <c r="S132" s="407"/>
      <c r="T132" s="407"/>
      <c r="U132" s="407"/>
      <c r="V132" s="407"/>
    </row>
    <row r="133" spans="1:22" hidden="1" x14ac:dyDescent="0.75">
      <c r="A133" s="384">
        <v>128</v>
      </c>
      <c r="B133" s="385"/>
      <c r="C133" s="407"/>
      <c r="D133" s="407"/>
      <c r="E133" s="407"/>
      <c r="F133" s="407"/>
      <c r="G133" s="407"/>
      <c r="H133" s="407"/>
      <c r="I133" s="407"/>
      <c r="J133" s="407"/>
      <c r="K133" s="407"/>
      <c r="L133" s="407"/>
      <c r="M133" s="407"/>
      <c r="N133" s="407"/>
      <c r="O133" s="407"/>
      <c r="P133" s="407"/>
      <c r="Q133" s="407"/>
      <c r="R133" s="407"/>
      <c r="S133" s="407"/>
      <c r="T133" s="407"/>
      <c r="U133" s="407"/>
      <c r="V133" s="407"/>
    </row>
    <row r="134" spans="1:22" hidden="1" x14ac:dyDescent="0.75">
      <c r="A134" s="384">
        <v>129</v>
      </c>
      <c r="B134" s="385"/>
      <c r="C134" s="407"/>
      <c r="D134" s="407"/>
      <c r="E134" s="407"/>
      <c r="F134" s="407"/>
      <c r="G134" s="407"/>
      <c r="H134" s="407"/>
      <c r="I134" s="407"/>
      <c r="J134" s="407"/>
      <c r="K134" s="407"/>
      <c r="L134" s="407"/>
      <c r="M134" s="407"/>
      <c r="N134" s="407"/>
      <c r="O134" s="407"/>
      <c r="P134" s="407"/>
      <c r="Q134" s="407"/>
      <c r="R134" s="407"/>
      <c r="S134" s="407"/>
      <c r="T134" s="407"/>
      <c r="U134" s="407"/>
      <c r="V134" s="407"/>
    </row>
    <row r="135" spans="1:22" hidden="1" x14ac:dyDescent="0.75">
      <c r="A135" s="384">
        <v>130</v>
      </c>
      <c r="B135" s="385"/>
      <c r="C135" s="407"/>
      <c r="D135" s="407"/>
      <c r="E135" s="407"/>
      <c r="F135" s="407"/>
      <c r="G135" s="407"/>
      <c r="H135" s="407"/>
      <c r="I135" s="407"/>
      <c r="J135" s="407"/>
      <c r="K135" s="407"/>
      <c r="L135" s="407"/>
      <c r="M135" s="407"/>
      <c r="N135" s="407"/>
      <c r="O135" s="407"/>
      <c r="P135" s="407"/>
      <c r="Q135" s="407"/>
      <c r="R135" s="407"/>
      <c r="S135" s="407"/>
      <c r="T135" s="407"/>
      <c r="U135" s="407"/>
      <c r="V135" s="407"/>
    </row>
    <row r="136" spans="1:22" hidden="1" x14ac:dyDescent="0.75">
      <c r="A136" s="384">
        <v>131</v>
      </c>
      <c r="B136" s="385"/>
      <c r="C136" s="407"/>
      <c r="D136" s="407"/>
      <c r="E136" s="407"/>
      <c r="F136" s="407"/>
      <c r="G136" s="407"/>
      <c r="H136" s="407"/>
      <c r="I136" s="407"/>
      <c r="J136" s="407"/>
      <c r="K136" s="407"/>
      <c r="L136" s="407"/>
      <c r="M136" s="407"/>
      <c r="N136" s="407"/>
      <c r="O136" s="407"/>
      <c r="P136" s="407"/>
      <c r="Q136" s="407"/>
      <c r="R136" s="407"/>
      <c r="S136" s="407"/>
      <c r="T136" s="407"/>
      <c r="U136" s="407"/>
      <c r="V136" s="407"/>
    </row>
    <row r="137" spans="1:22" hidden="1" x14ac:dyDescent="0.75">
      <c r="A137" s="384">
        <v>132</v>
      </c>
      <c r="B137" s="385"/>
      <c r="C137" s="407"/>
      <c r="D137" s="407"/>
      <c r="E137" s="407"/>
      <c r="F137" s="407"/>
      <c r="G137" s="407"/>
      <c r="H137" s="407"/>
      <c r="I137" s="407"/>
      <c r="J137" s="407"/>
      <c r="K137" s="407"/>
      <c r="L137" s="407"/>
      <c r="M137" s="407"/>
      <c r="N137" s="407"/>
      <c r="O137" s="407"/>
      <c r="P137" s="407"/>
      <c r="Q137" s="407"/>
      <c r="R137" s="407"/>
      <c r="S137" s="407"/>
      <c r="T137" s="407"/>
      <c r="U137" s="407"/>
      <c r="V137" s="407"/>
    </row>
    <row r="138" spans="1:22" hidden="1" x14ac:dyDescent="0.75">
      <c r="A138" s="384">
        <v>133</v>
      </c>
      <c r="B138" s="385"/>
      <c r="C138" s="407"/>
      <c r="D138" s="407"/>
      <c r="E138" s="407"/>
      <c r="F138" s="407"/>
      <c r="G138" s="407"/>
      <c r="H138" s="407"/>
      <c r="I138" s="407"/>
      <c r="J138" s="407"/>
      <c r="K138" s="407"/>
      <c r="L138" s="407"/>
      <c r="M138" s="407"/>
      <c r="N138" s="407"/>
      <c r="O138" s="407"/>
      <c r="P138" s="407"/>
      <c r="Q138" s="407"/>
      <c r="R138" s="407"/>
      <c r="S138" s="407"/>
      <c r="T138" s="407"/>
      <c r="U138" s="407"/>
      <c r="V138" s="407"/>
    </row>
    <row r="139" spans="1:22" hidden="1" x14ac:dyDescent="0.75">
      <c r="A139" s="384">
        <v>134</v>
      </c>
      <c r="B139" s="385"/>
      <c r="C139" s="407"/>
      <c r="D139" s="407"/>
      <c r="E139" s="407"/>
      <c r="F139" s="407"/>
      <c r="G139" s="407"/>
      <c r="H139" s="407"/>
      <c r="I139" s="407"/>
      <c r="J139" s="407"/>
      <c r="K139" s="407"/>
      <c r="L139" s="407"/>
      <c r="M139" s="407"/>
      <c r="N139" s="407"/>
      <c r="O139" s="407"/>
      <c r="P139" s="407"/>
      <c r="Q139" s="407"/>
      <c r="R139" s="407"/>
      <c r="S139" s="407"/>
      <c r="T139" s="407"/>
      <c r="U139" s="407"/>
      <c r="V139" s="407"/>
    </row>
    <row r="140" spans="1:22" hidden="1" x14ac:dyDescent="0.75">
      <c r="A140" s="384">
        <v>135</v>
      </c>
      <c r="B140" s="385"/>
      <c r="C140" s="407"/>
      <c r="D140" s="407"/>
      <c r="E140" s="407"/>
      <c r="F140" s="407"/>
      <c r="G140" s="407"/>
      <c r="H140" s="407"/>
      <c r="I140" s="407"/>
      <c r="J140" s="407"/>
      <c r="K140" s="407"/>
      <c r="L140" s="407"/>
      <c r="M140" s="407"/>
      <c r="N140" s="407"/>
      <c r="O140" s="407"/>
      <c r="P140" s="407"/>
      <c r="Q140" s="407"/>
      <c r="R140" s="407"/>
      <c r="S140" s="407"/>
      <c r="T140" s="407"/>
      <c r="U140" s="407"/>
      <c r="V140" s="407"/>
    </row>
    <row r="141" spans="1:22" hidden="1" x14ac:dyDescent="0.75">
      <c r="A141" s="384">
        <v>136</v>
      </c>
      <c r="B141" s="385"/>
      <c r="C141" s="407"/>
      <c r="D141" s="407"/>
      <c r="E141" s="407"/>
      <c r="F141" s="407"/>
      <c r="G141" s="407"/>
      <c r="H141" s="407"/>
      <c r="I141" s="407"/>
      <c r="J141" s="407"/>
      <c r="K141" s="407"/>
      <c r="L141" s="407"/>
      <c r="M141" s="407"/>
      <c r="N141" s="407"/>
      <c r="O141" s="407"/>
      <c r="P141" s="407"/>
      <c r="Q141" s="407"/>
      <c r="R141" s="407"/>
      <c r="S141" s="407"/>
      <c r="T141" s="407"/>
      <c r="U141" s="407"/>
      <c r="V141" s="407"/>
    </row>
    <row r="142" spans="1:22" hidden="1" x14ac:dyDescent="0.75">
      <c r="A142" s="384">
        <v>137</v>
      </c>
      <c r="B142" s="385"/>
      <c r="C142" s="407"/>
      <c r="D142" s="407"/>
      <c r="E142" s="407"/>
      <c r="F142" s="407"/>
      <c r="G142" s="407"/>
      <c r="H142" s="407"/>
      <c r="I142" s="407"/>
      <c r="J142" s="407"/>
      <c r="K142" s="407"/>
      <c r="L142" s="407"/>
      <c r="M142" s="407"/>
      <c r="N142" s="407"/>
      <c r="O142" s="407"/>
      <c r="P142" s="407"/>
      <c r="Q142" s="407"/>
      <c r="R142" s="407"/>
      <c r="S142" s="407"/>
      <c r="T142" s="407"/>
      <c r="U142" s="407"/>
      <c r="V142" s="407"/>
    </row>
    <row r="143" spans="1:22" hidden="1" x14ac:dyDescent="0.75">
      <c r="A143" s="384">
        <v>138</v>
      </c>
      <c r="B143" s="385"/>
      <c r="C143" s="407"/>
      <c r="D143" s="407"/>
      <c r="E143" s="407"/>
      <c r="F143" s="407"/>
      <c r="G143" s="407"/>
      <c r="H143" s="407"/>
      <c r="I143" s="407"/>
      <c r="J143" s="407"/>
      <c r="K143" s="407"/>
      <c r="L143" s="407"/>
      <c r="M143" s="407"/>
      <c r="N143" s="407"/>
      <c r="O143" s="407"/>
      <c r="P143" s="407"/>
      <c r="Q143" s="407"/>
      <c r="R143" s="407"/>
      <c r="S143" s="407"/>
      <c r="T143" s="407"/>
      <c r="U143" s="407"/>
      <c r="V143" s="407"/>
    </row>
    <row r="144" spans="1:22" hidden="1" x14ac:dyDescent="0.75">
      <c r="A144" s="384">
        <v>139</v>
      </c>
      <c r="B144" s="385"/>
      <c r="C144" s="407"/>
      <c r="D144" s="407"/>
      <c r="E144" s="407"/>
      <c r="F144" s="407"/>
      <c r="G144" s="407"/>
      <c r="H144" s="407"/>
      <c r="I144" s="407"/>
      <c r="J144" s="407"/>
      <c r="K144" s="407"/>
      <c r="L144" s="407"/>
      <c r="M144" s="407"/>
      <c r="N144" s="407"/>
      <c r="O144" s="407"/>
      <c r="P144" s="407"/>
      <c r="Q144" s="407"/>
      <c r="R144" s="407"/>
      <c r="S144" s="407"/>
      <c r="T144" s="407"/>
      <c r="U144" s="407"/>
      <c r="V144" s="407"/>
    </row>
    <row r="145" spans="1:22" hidden="1" x14ac:dyDescent="0.75">
      <c r="A145" s="384">
        <v>140</v>
      </c>
      <c r="B145" s="385"/>
      <c r="C145" s="407"/>
      <c r="D145" s="407"/>
      <c r="E145" s="407"/>
      <c r="F145" s="407"/>
      <c r="G145" s="407"/>
      <c r="H145" s="407"/>
      <c r="I145" s="407"/>
      <c r="J145" s="407"/>
      <c r="K145" s="407"/>
      <c r="L145" s="407"/>
      <c r="M145" s="407"/>
      <c r="N145" s="407"/>
      <c r="O145" s="407"/>
      <c r="P145" s="407"/>
      <c r="Q145" s="407"/>
      <c r="R145" s="407"/>
      <c r="S145" s="407"/>
      <c r="T145" s="407"/>
      <c r="U145" s="407"/>
      <c r="V145" s="407"/>
    </row>
    <row r="146" spans="1:22" hidden="1" x14ac:dyDescent="0.75">
      <c r="A146" s="384">
        <v>141</v>
      </c>
      <c r="B146" s="385"/>
      <c r="C146" s="407"/>
      <c r="D146" s="407"/>
      <c r="E146" s="407"/>
      <c r="F146" s="407"/>
      <c r="G146" s="407"/>
      <c r="H146" s="407"/>
      <c r="I146" s="407"/>
      <c r="J146" s="407"/>
      <c r="K146" s="407"/>
      <c r="L146" s="407"/>
      <c r="M146" s="407"/>
      <c r="N146" s="407"/>
      <c r="O146" s="407"/>
      <c r="P146" s="407"/>
      <c r="Q146" s="407"/>
      <c r="R146" s="407"/>
      <c r="S146" s="407"/>
      <c r="T146" s="407"/>
      <c r="U146" s="407"/>
      <c r="V146" s="407"/>
    </row>
    <row r="147" spans="1:22" hidden="1" x14ac:dyDescent="0.75">
      <c r="A147" s="384">
        <v>142</v>
      </c>
      <c r="B147" s="385"/>
      <c r="C147" s="407"/>
      <c r="D147" s="407"/>
      <c r="E147" s="407"/>
      <c r="F147" s="407"/>
      <c r="G147" s="407"/>
      <c r="H147" s="407"/>
      <c r="I147" s="407"/>
      <c r="J147" s="407"/>
      <c r="K147" s="407"/>
      <c r="L147" s="407"/>
      <c r="M147" s="407"/>
      <c r="N147" s="407"/>
      <c r="O147" s="407"/>
      <c r="P147" s="407"/>
      <c r="Q147" s="407"/>
      <c r="R147" s="407"/>
      <c r="S147" s="407"/>
      <c r="T147" s="407"/>
      <c r="U147" s="407"/>
      <c r="V147" s="407"/>
    </row>
    <row r="148" spans="1:22" hidden="1" x14ac:dyDescent="0.75">
      <c r="A148" s="384">
        <v>143</v>
      </c>
      <c r="B148" s="385"/>
      <c r="C148" s="407"/>
      <c r="D148" s="407"/>
      <c r="E148" s="407"/>
      <c r="F148" s="407"/>
      <c r="G148" s="407"/>
      <c r="H148" s="407"/>
      <c r="I148" s="407"/>
      <c r="J148" s="407"/>
      <c r="K148" s="407"/>
      <c r="L148" s="407"/>
      <c r="M148" s="407"/>
      <c r="N148" s="407"/>
      <c r="O148" s="407"/>
      <c r="P148" s="407"/>
      <c r="Q148" s="407"/>
      <c r="R148" s="407"/>
      <c r="S148" s="407"/>
      <c r="T148" s="407"/>
      <c r="U148" s="407"/>
      <c r="V148" s="407"/>
    </row>
    <row r="149" spans="1:22" hidden="1" x14ac:dyDescent="0.75">
      <c r="A149" s="384">
        <v>144</v>
      </c>
      <c r="B149" s="385"/>
      <c r="C149" s="407"/>
      <c r="D149" s="407"/>
      <c r="E149" s="407"/>
      <c r="F149" s="407"/>
      <c r="G149" s="407"/>
      <c r="H149" s="407"/>
      <c r="I149" s="407"/>
      <c r="J149" s="407"/>
      <c r="K149" s="407"/>
      <c r="L149" s="407"/>
      <c r="M149" s="407"/>
      <c r="N149" s="407"/>
      <c r="O149" s="407"/>
      <c r="P149" s="407"/>
      <c r="Q149" s="407"/>
      <c r="R149" s="407"/>
      <c r="S149" s="407"/>
      <c r="T149" s="407"/>
      <c r="U149" s="407"/>
      <c r="V149" s="407"/>
    </row>
    <row r="150" spans="1:22" hidden="1" x14ac:dyDescent="0.75">
      <c r="A150" s="384">
        <v>145</v>
      </c>
      <c r="B150" s="385"/>
      <c r="C150" s="407"/>
      <c r="D150" s="407"/>
      <c r="E150" s="407"/>
      <c r="F150" s="407"/>
      <c r="G150" s="407"/>
      <c r="H150" s="407"/>
      <c r="I150" s="407"/>
      <c r="J150" s="407"/>
      <c r="K150" s="407"/>
      <c r="L150" s="407"/>
      <c r="M150" s="407"/>
      <c r="N150" s="407"/>
      <c r="O150" s="407"/>
      <c r="P150" s="407"/>
      <c r="Q150" s="407"/>
      <c r="R150" s="407"/>
      <c r="S150" s="407"/>
      <c r="T150" s="407"/>
      <c r="U150" s="407"/>
      <c r="V150" s="407"/>
    </row>
    <row r="151" spans="1:22" hidden="1" x14ac:dyDescent="0.75">
      <c r="A151" s="384">
        <v>146</v>
      </c>
      <c r="B151" s="385"/>
      <c r="C151" s="407"/>
      <c r="D151" s="407"/>
      <c r="E151" s="407"/>
      <c r="F151" s="407"/>
      <c r="G151" s="407"/>
      <c r="H151" s="407"/>
      <c r="I151" s="407"/>
      <c r="J151" s="407"/>
      <c r="K151" s="407"/>
      <c r="L151" s="407"/>
      <c r="M151" s="407"/>
      <c r="N151" s="407"/>
      <c r="O151" s="407"/>
      <c r="P151" s="407"/>
      <c r="Q151" s="407"/>
      <c r="R151" s="407"/>
      <c r="S151" s="407"/>
      <c r="T151" s="407"/>
      <c r="U151" s="407"/>
      <c r="V151" s="407"/>
    </row>
    <row r="152" spans="1:22" hidden="1" x14ac:dyDescent="0.75">
      <c r="A152" s="384">
        <v>147</v>
      </c>
      <c r="B152" s="385"/>
      <c r="C152" s="407"/>
      <c r="D152" s="407"/>
      <c r="E152" s="407"/>
      <c r="F152" s="407"/>
      <c r="G152" s="407"/>
      <c r="H152" s="407"/>
      <c r="I152" s="407"/>
      <c r="J152" s="407"/>
      <c r="K152" s="407"/>
      <c r="L152" s="407"/>
      <c r="M152" s="407"/>
      <c r="N152" s="407"/>
      <c r="O152" s="407"/>
      <c r="P152" s="407"/>
      <c r="Q152" s="407"/>
      <c r="R152" s="407"/>
      <c r="S152" s="407"/>
      <c r="T152" s="407"/>
      <c r="U152" s="407"/>
      <c r="V152" s="407"/>
    </row>
    <row r="153" spans="1:22" hidden="1" x14ac:dyDescent="0.75">
      <c r="A153" s="384">
        <v>148</v>
      </c>
      <c r="B153" s="385"/>
      <c r="C153" s="407"/>
      <c r="D153" s="407"/>
      <c r="E153" s="407"/>
      <c r="F153" s="407"/>
      <c r="G153" s="407"/>
      <c r="H153" s="407"/>
      <c r="I153" s="407"/>
      <c r="J153" s="407"/>
      <c r="K153" s="407"/>
      <c r="L153" s="407"/>
      <c r="M153" s="407"/>
      <c r="N153" s="407"/>
      <c r="O153" s="407"/>
      <c r="P153" s="407"/>
      <c r="Q153" s="407"/>
      <c r="R153" s="407"/>
      <c r="S153" s="407"/>
      <c r="T153" s="407"/>
      <c r="U153" s="407"/>
      <c r="V153" s="407"/>
    </row>
    <row r="154" spans="1:22" hidden="1" x14ac:dyDescent="0.75">
      <c r="A154" s="384">
        <v>149</v>
      </c>
      <c r="B154" s="385"/>
      <c r="C154" s="407"/>
      <c r="D154" s="407"/>
      <c r="E154" s="407"/>
      <c r="F154" s="407"/>
      <c r="G154" s="407"/>
      <c r="H154" s="407"/>
      <c r="I154" s="407"/>
      <c r="J154" s="407"/>
      <c r="K154" s="407"/>
      <c r="L154" s="407"/>
      <c r="M154" s="407"/>
      <c r="N154" s="407"/>
      <c r="O154" s="407"/>
      <c r="P154" s="407"/>
      <c r="Q154" s="407"/>
      <c r="R154" s="407"/>
      <c r="S154" s="407"/>
      <c r="T154" s="407"/>
      <c r="U154" s="407"/>
      <c r="V154" s="407"/>
    </row>
    <row r="155" spans="1:22" hidden="1" x14ac:dyDescent="0.75">
      <c r="A155" s="384">
        <v>150</v>
      </c>
      <c r="B155" s="385"/>
      <c r="C155" s="407"/>
      <c r="D155" s="407"/>
      <c r="E155" s="407"/>
      <c r="F155" s="407"/>
      <c r="G155" s="407"/>
      <c r="H155" s="407"/>
      <c r="I155" s="407"/>
      <c r="J155" s="407"/>
      <c r="K155" s="407"/>
      <c r="L155" s="407"/>
      <c r="M155" s="407"/>
      <c r="N155" s="407"/>
      <c r="O155" s="407"/>
      <c r="P155" s="407"/>
      <c r="Q155" s="407"/>
      <c r="R155" s="407"/>
      <c r="S155" s="407"/>
      <c r="T155" s="407"/>
      <c r="U155" s="407"/>
      <c r="V155" s="407"/>
    </row>
    <row r="156" spans="1:22" hidden="1" x14ac:dyDescent="0.75">
      <c r="A156" s="384">
        <v>151</v>
      </c>
      <c r="B156" s="385"/>
      <c r="C156" s="407"/>
      <c r="D156" s="407"/>
      <c r="E156" s="407"/>
      <c r="F156" s="407"/>
      <c r="G156" s="407"/>
      <c r="H156" s="407"/>
      <c r="I156" s="407"/>
      <c r="J156" s="407"/>
      <c r="K156" s="407"/>
      <c r="L156" s="407"/>
      <c r="M156" s="407"/>
      <c r="N156" s="407"/>
      <c r="O156" s="407"/>
      <c r="P156" s="407"/>
      <c r="Q156" s="407"/>
      <c r="R156" s="407"/>
      <c r="S156" s="407"/>
      <c r="T156" s="407"/>
      <c r="U156" s="407"/>
      <c r="V156" s="407"/>
    </row>
    <row r="157" spans="1:22" hidden="1" x14ac:dyDescent="0.75">
      <c r="A157" s="384">
        <v>152</v>
      </c>
      <c r="B157" s="385"/>
      <c r="C157" s="407"/>
      <c r="D157" s="407"/>
      <c r="E157" s="407"/>
      <c r="F157" s="407"/>
      <c r="G157" s="407"/>
      <c r="H157" s="407"/>
      <c r="I157" s="407"/>
      <c r="J157" s="407"/>
      <c r="K157" s="407"/>
      <c r="L157" s="407"/>
      <c r="M157" s="407"/>
      <c r="N157" s="407"/>
      <c r="O157" s="407"/>
      <c r="P157" s="407"/>
      <c r="Q157" s="407"/>
      <c r="R157" s="407"/>
      <c r="S157" s="407"/>
      <c r="T157" s="407"/>
      <c r="U157" s="407"/>
      <c r="V157" s="407"/>
    </row>
    <row r="158" spans="1:22" hidden="1" x14ac:dyDescent="0.75">
      <c r="A158" s="384">
        <v>153</v>
      </c>
      <c r="B158" s="385"/>
      <c r="C158" s="407"/>
      <c r="D158" s="407"/>
      <c r="E158" s="407"/>
      <c r="F158" s="407"/>
      <c r="G158" s="407"/>
      <c r="H158" s="407"/>
      <c r="I158" s="407"/>
      <c r="J158" s="407"/>
      <c r="K158" s="407"/>
      <c r="L158" s="407"/>
      <c r="M158" s="407"/>
      <c r="N158" s="407"/>
      <c r="O158" s="407"/>
      <c r="P158" s="407"/>
      <c r="Q158" s="407"/>
      <c r="R158" s="407"/>
      <c r="S158" s="407"/>
      <c r="T158" s="407"/>
      <c r="U158" s="407"/>
      <c r="V158" s="407"/>
    </row>
    <row r="159" spans="1:22" hidden="1" x14ac:dyDescent="0.75">
      <c r="A159" s="384">
        <v>154</v>
      </c>
      <c r="B159" s="385"/>
      <c r="C159" s="407"/>
      <c r="D159" s="407"/>
      <c r="E159" s="407"/>
      <c r="F159" s="407"/>
      <c r="G159" s="407"/>
      <c r="H159" s="407"/>
      <c r="I159" s="407"/>
      <c r="J159" s="407"/>
      <c r="K159" s="407"/>
      <c r="L159" s="407"/>
      <c r="M159" s="407"/>
      <c r="N159" s="407"/>
      <c r="O159" s="407"/>
      <c r="P159" s="407"/>
      <c r="Q159" s="407"/>
      <c r="R159" s="407"/>
      <c r="S159" s="407"/>
      <c r="T159" s="407"/>
      <c r="U159" s="407"/>
      <c r="V159" s="407"/>
    </row>
    <row r="160" spans="1:22" hidden="1" x14ac:dyDescent="0.75">
      <c r="A160" s="384">
        <v>155</v>
      </c>
      <c r="B160" s="385"/>
      <c r="C160" s="407"/>
      <c r="D160" s="407"/>
      <c r="E160" s="407"/>
      <c r="F160" s="407"/>
      <c r="G160" s="407"/>
      <c r="H160" s="407"/>
      <c r="I160" s="407"/>
      <c r="J160" s="407"/>
      <c r="K160" s="407"/>
      <c r="L160" s="407"/>
      <c r="M160" s="407"/>
      <c r="N160" s="407"/>
      <c r="O160" s="407"/>
      <c r="P160" s="407"/>
      <c r="Q160" s="407"/>
      <c r="R160" s="407"/>
      <c r="S160" s="407"/>
      <c r="T160" s="407"/>
      <c r="U160" s="407"/>
      <c r="V160" s="407"/>
    </row>
    <row r="161" spans="1:22" hidden="1" x14ac:dyDescent="0.75">
      <c r="A161" s="384">
        <v>156</v>
      </c>
      <c r="B161" s="385"/>
      <c r="C161" s="407"/>
      <c r="D161" s="407"/>
      <c r="E161" s="407"/>
      <c r="F161" s="407"/>
      <c r="G161" s="407"/>
      <c r="H161" s="407"/>
      <c r="I161" s="407"/>
      <c r="J161" s="407"/>
      <c r="K161" s="407"/>
      <c r="L161" s="407"/>
      <c r="M161" s="407"/>
      <c r="N161" s="407"/>
      <c r="O161" s="407"/>
      <c r="P161" s="407"/>
      <c r="Q161" s="407"/>
      <c r="R161" s="407"/>
      <c r="S161" s="407"/>
      <c r="T161" s="407"/>
      <c r="U161" s="407"/>
      <c r="V161" s="407"/>
    </row>
    <row r="162" spans="1:22" hidden="1" x14ac:dyDescent="0.75">
      <c r="A162" s="384">
        <v>157</v>
      </c>
      <c r="B162" s="385"/>
      <c r="C162" s="407"/>
      <c r="D162" s="407"/>
      <c r="E162" s="407"/>
      <c r="F162" s="407"/>
      <c r="G162" s="407"/>
      <c r="H162" s="407"/>
      <c r="I162" s="407"/>
      <c r="J162" s="407"/>
      <c r="K162" s="407"/>
      <c r="L162" s="407"/>
      <c r="M162" s="407"/>
      <c r="N162" s="407"/>
      <c r="O162" s="407"/>
      <c r="P162" s="407"/>
      <c r="Q162" s="407"/>
      <c r="R162" s="407"/>
      <c r="S162" s="407"/>
      <c r="T162" s="407"/>
      <c r="U162" s="407"/>
      <c r="V162" s="407"/>
    </row>
    <row r="163" spans="1:22" hidden="1" x14ac:dyDescent="0.75">
      <c r="A163" s="384">
        <v>158</v>
      </c>
      <c r="B163" s="385"/>
      <c r="C163" s="407"/>
      <c r="D163" s="407"/>
      <c r="E163" s="407"/>
      <c r="F163" s="407"/>
      <c r="G163" s="407"/>
      <c r="H163" s="407"/>
      <c r="I163" s="407"/>
      <c r="J163" s="407"/>
      <c r="K163" s="407"/>
      <c r="L163" s="407"/>
      <c r="M163" s="407"/>
      <c r="N163" s="407"/>
      <c r="O163" s="407"/>
      <c r="P163" s="407"/>
      <c r="Q163" s="407"/>
      <c r="R163" s="407"/>
      <c r="S163" s="407"/>
      <c r="T163" s="407"/>
      <c r="U163" s="407"/>
      <c r="V163" s="407"/>
    </row>
    <row r="164" spans="1:22" hidden="1" x14ac:dyDescent="0.75">
      <c r="A164" s="384">
        <v>159</v>
      </c>
      <c r="B164" s="385"/>
      <c r="C164" s="407"/>
      <c r="D164" s="407"/>
      <c r="E164" s="407"/>
      <c r="F164" s="407"/>
      <c r="G164" s="407"/>
      <c r="H164" s="407"/>
      <c r="I164" s="407"/>
      <c r="J164" s="407"/>
      <c r="K164" s="407"/>
      <c r="L164" s="407"/>
      <c r="M164" s="407"/>
      <c r="N164" s="407"/>
      <c r="O164" s="407"/>
      <c r="P164" s="407"/>
      <c r="Q164" s="407"/>
      <c r="R164" s="407"/>
      <c r="S164" s="407"/>
      <c r="T164" s="407"/>
      <c r="U164" s="407"/>
      <c r="V164" s="407"/>
    </row>
    <row r="165" spans="1:22" hidden="1" x14ac:dyDescent="0.75">
      <c r="A165" s="384">
        <v>160</v>
      </c>
      <c r="B165" s="385"/>
      <c r="C165" s="407"/>
      <c r="D165" s="407"/>
      <c r="E165" s="407"/>
      <c r="F165" s="407"/>
      <c r="G165" s="407"/>
      <c r="H165" s="407"/>
      <c r="I165" s="407"/>
      <c r="J165" s="407"/>
      <c r="K165" s="407"/>
      <c r="L165" s="407"/>
      <c r="M165" s="407"/>
      <c r="N165" s="407"/>
      <c r="O165" s="407"/>
      <c r="P165" s="407"/>
      <c r="Q165" s="407"/>
      <c r="R165" s="407"/>
      <c r="S165" s="407"/>
      <c r="T165" s="407"/>
      <c r="U165" s="407"/>
      <c r="V165" s="407"/>
    </row>
    <row r="166" spans="1:22" hidden="1" x14ac:dyDescent="0.75">
      <c r="A166" s="384">
        <v>161</v>
      </c>
      <c r="B166" s="385"/>
      <c r="C166" s="407"/>
      <c r="D166" s="407"/>
      <c r="E166" s="407"/>
      <c r="F166" s="407"/>
      <c r="G166" s="407"/>
      <c r="H166" s="407"/>
      <c r="I166" s="407"/>
      <c r="J166" s="407"/>
      <c r="K166" s="407"/>
      <c r="L166" s="407"/>
      <c r="M166" s="407"/>
      <c r="N166" s="407"/>
      <c r="O166" s="407"/>
      <c r="P166" s="407"/>
      <c r="Q166" s="407"/>
      <c r="R166" s="407"/>
      <c r="S166" s="407"/>
      <c r="T166" s="407"/>
      <c r="U166" s="407"/>
      <c r="V166" s="407"/>
    </row>
    <row r="167" spans="1:22" hidden="1" x14ac:dyDescent="0.75">
      <c r="A167" s="384">
        <v>162</v>
      </c>
      <c r="B167" s="385"/>
      <c r="C167" s="407"/>
      <c r="D167" s="407"/>
      <c r="E167" s="407"/>
      <c r="F167" s="407"/>
      <c r="G167" s="407"/>
      <c r="H167" s="407"/>
      <c r="I167" s="407"/>
      <c r="J167" s="407"/>
      <c r="K167" s="407"/>
      <c r="L167" s="407"/>
      <c r="M167" s="407"/>
      <c r="N167" s="407"/>
      <c r="O167" s="407"/>
      <c r="P167" s="407"/>
      <c r="Q167" s="407"/>
      <c r="R167" s="407"/>
      <c r="S167" s="407"/>
      <c r="T167" s="407"/>
      <c r="U167" s="407"/>
      <c r="V167" s="407"/>
    </row>
    <row r="168" spans="1:22" hidden="1" x14ac:dyDescent="0.75">
      <c r="A168" s="384">
        <v>163</v>
      </c>
      <c r="B168" s="385"/>
      <c r="C168" s="407"/>
      <c r="D168" s="407"/>
      <c r="E168" s="407"/>
      <c r="F168" s="407"/>
      <c r="G168" s="407"/>
      <c r="H168" s="407"/>
      <c r="I168" s="407"/>
      <c r="J168" s="407"/>
      <c r="K168" s="407"/>
      <c r="L168" s="407"/>
      <c r="M168" s="407"/>
      <c r="N168" s="407"/>
      <c r="O168" s="407"/>
      <c r="P168" s="407"/>
      <c r="Q168" s="407"/>
      <c r="R168" s="407"/>
      <c r="S168" s="407"/>
      <c r="T168" s="407"/>
      <c r="U168" s="407"/>
      <c r="V168" s="407"/>
    </row>
    <row r="169" spans="1:22" hidden="1" x14ac:dyDescent="0.75">
      <c r="A169" s="384">
        <v>164</v>
      </c>
      <c r="B169" s="385"/>
      <c r="C169" s="407"/>
      <c r="D169" s="407"/>
      <c r="E169" s="407"/>
      <c r="F169" s="407"/>
      <c r="G169" s="407"/>
      <c r="H169" s="407"/>
      <c r="I169" s="407"/>
      <c r="J169" s="407"/>
      <c r="K169" s="407"/>
      <c r="L169" s="407"/>
      <c r="M169" s="407"/>
      <c r="N169" s="407"/>
      <c r="O169" s="407"/>
      <c r="P169" s="407"/>
      <c r="Q169" s="407"/>
      <c r="R169" s="407"/>
      <c r="S169" s="407"/>
      <c r="T169" s="407"/>
      <c r="U169" s="407"/>
      <c r="V169" s="407"/>
    </row>
    <row r="170" spans="1:22" hidden="1" x14ac:dyDescent="0.75">
      <c r="A170" s="384">
        <v>165</v>
      </c>
      <c r="B170" s="385"/>
      <c r="C170" s="407"/>
      <c r="D170" s="407"/>
      <c r="E170" s="407"/>
      <c r="F170" s="407"/>
      <c r="G170" s="407"/>
      <c r="H170" s="407"/>
      <c r="I170" s="407"/>
      <c r="J170" s="407"/>
      <c r="K170" s="407"/>
      <c r="L170" s="407"/>
      <c r="M170" s="407"/>
      <c r="N170" s="407"/>
      <c r="O170" s="407"/>
      <c r="P170" s="407"/>
      <c r="Q170" s="407"/>
      <c r="R170" s="407"/>
      <c r="S170" s="407"/>
      <c r="T170" s="407"/>
      <c r="U170" s="407"/>
      <c r="V170" s="407"/>
    </row>
    <row r="171" spans="1:22" hidden="1" x14ac:dyDescent="0.75">
      <c r="A171" s="384">
        <v>166</v>
      </c>
      <c r="B171" s="385"/>
      <c r="C171" s="407"/>
      <c r="D171" s="407"/>
      <c r="E171" s="407"/>
      <c r="F171" s="407"/>
      <c r="G171" s="407"/>
      <c r="H171" s="407"/>
      <c r="I171" s="407"/>
      <c r="J171" s="407"/>
      <c r="K171" s="407"/>
      <c r="L171" s="407"/>
      <c r="M171" s="407"/>
      <c r="N171" s="407"/>
      <c r="O171" s="407"/>
      <c r="P171" s="407"/>
      <c r="Q171" s="407"/>
      <c r="R171" s="407"/>
      <c r="S171" s="407"/>
      <c r="T171" s="407"/>
      <c r="U171" s="407"/>
      <c r="V171" s="407"/>
    </row>
    <row r="172" spans="1:22" hidden="1" x14ac:dyDescent="0.75">
      <c r="A172" s="384">
        <v>167</v>
      </c>
      <c r="B172" s="385"/>
      <c r="C172" s="407"/>
      <c r="D172" s="407"/>
      <c r="E172" s="407"/>
      <c r="F172" s="407"/>
      <c r="G172" s="407"/>
      <c r="H172" s="407"/>
      <c r="I172" s="407"/>
      <c r="J172" s="407"/>
      <c r="K172" s="407"/>
      <c r="L172" s="407"/>
      <c r="M172" s="407"/>
      <c r="N172" s="407"/>
      <c r="O172" s="407"/>
      <c r="P172" s="407"/>
      <c r="Q172" s="407"/>
      <c r="R172" s="407"/>
      <c r="S172" s="407"/>
      <c r="T172" s="407"/>
      <c r="U172" s="407"/>
      <c r="V172" s="407"/>
    </row>
    <row r="173" spans="1:22" hidden="1" x14ac:dyDescent="0.75">
      <c r="A173" s="384">
        <v>168</v>
      </c>
      <c r="B173" s="385"/>
      <c r="C173" s="407"/>
      <c r="D173" s="407"/>
      <c r="E173" s="407"/>
      <c r="F173" s="407"/>
      <c r="G173" s="407"/>
      <c r="H173" s="407"/>
      <c r="I173" s="407"/>
      <c r="J173" s="407"/>
      <c r="K173" s="407"/>
      <c r="L173" s="407"/>
      <c r="M173" s="407"/>
      <c r="N173" s="407"/>
      <c r="O173" s="407"/>
      <c r="P173" s="407"/>
      <c r="Q173" s="407"/>
      <c r="R173" s="407"/>
      <c r="S173" s="407"/>
      <c r="T173" s="407"/>
      <c r="U173" s="407"/>
      <c r="V173" s="407"/>
    </row>
    <row r="174" spans="1:22" hidden="1" x14ac:dyDescent="0.75">
      <c r="A174" s="384">
        <v>169</v>
      </c>
      <c r="B174" s="385"/>
      <c r="C174" s="407"/>
      <c r="D174" s="407"/>
      <c r="E174" s="407"/>
      <c r="F174" s="407"/>
      <c r="G174" s="407"/>
      <c r="H174" s="407"/>
      <c r="I174" s="407"/>
      <c r="J174" s="407"/>
      <c r="K174" s="407"/>
      <c r="L174" s="407"/>
      <c r="M174" s="407"/>
      <c r="N174" s="407"/>
      <c r="O174" s="407"/>
      <c r="P174" s="407"/>
      <c r="Q174" s="407"/>
      <c r="R174" s="407"/>
      <c r="S174" s="407"/>
      <c r="T174" s="407"/>
      <c r="U174" s="407"/>
      <c r="V174" s="407"/>
    </row>
    <row r="175" spans="1:22" hidden="1" x14ac:dyDescent="0.75">
      <c r="A175" s="384">
        <v>170</v>
      </c>
      <c r="B175" s="385"/>
      <c r="C175" s="407"/>
      <c r="D175" s="407"/>
      <c r="E175" s="407"/>
      <c r="F175" s="407"/>
      <c r="G175" s="407"/>
      <c r="H175" s="407"/>
      <c r="I175" s="407"/>
      <c r="J175" s="407"/>
      <c r="K175" s="407"/>
      <c r="L175" s="407"/>
      <c r="M175" s="407"/>
      <c r="N175" s="407"/>
      <c r="O175" s="407"/>
      <c r="P175" s="407"/>
      <c r="Q175" s="407"/>
      <c r="R175" s="407"/>
      <c r="S175" s="407"/>
      <c r="T175" s="407"/>
      <c r="U175" s="407"/>
      <c r="V175" s="407"/>
    </row>
    <row r="176" spans="1:22" hidden="1" x14ac:dyDescent="0.75">
      <c r="A176" s="384">
        <v>171</v>
      </c>
      <c r="B176" s="385"/>
      <c r="C176" s="407"/>
      <c r="D176" s="407"/>
      <c r="E176" s="407"/>
      <c r="F176" s="407"/>
      <c r="G176" s="407"/>
      <c r="H176" s="407"/>
      <c r="I176" s="407"/>
      <c r="J176" s="407"/>
      <c r="K176" s="407"/>
      <c r="L176" s="407"/>
      <c r="M176" s="407"/>
      <c r="N176" s="407"/>
      <c r="O176" s="407"/>
      <c r="P176" s="407"/>
      <c r="Q176" s="407"/>
      <c r="R176" s="407"/>
      <c r="S176" s="407"/>
      <c r="T176" s="407"/>
      <c r="U176" s="407"/>
      <c r="V176" s="407"/>
    </row>
    <row r="177" spans="1:22" hidden="1" x14ac:dyDescent="0.75">
      <c r="A177" s="384">
        <v>172</v>
      </c>
      <c r="B177" s="385"/>
      <c r="C177" s="407"/>
      <c r="D177" s="407"/>
      <c r="E177" s="407"/>
      <c r="F177" s="407"/>
      <c r="G177" s="407"/>
      <c r="H177" s="407"/>
      <c r="I177" s="407"/>
      <c r="J177" s="407"/>
      <c r="K177" s="407"/>
      <c r="L177" s="407"/>
      <c r="M177" s="407"/>
      <c r="N177" s="407"/>
      <c r="O177" s="407"/>
      <c r="P177" s="407"/>
      <c r="Q177" s="407"/>
      <c r="R177" s="407"/>
      <c r="S177" s="407"/>
      <c r="T177" s="407"/>
      <c r="U177" s="407"/>
      <c r="V177" s="407"/>
    </row>
    <row r="178" spans="1:22" hidden="1" x14ac:dyDescent="0.75">
      <c r="A178" s="384">
        <v>173</v>
      </c>
      <c r="B178" s="385"/>
      <c r="C178" s="407"/>
      <c r="D178" s="407"/>
      <c r="E178" s="407"/>
      <c r="F178" s="407"/>
      <c r="G178" s="407"/>
      <c r="H178" s="407"/>
      <c r="I178" s="407"/>
      <c r="J178" s="407"/>
      <c r="K178" s="407"/>
      <c r="L178" s="407"/>
      <c r="M178" s="407"/>
      <c r="N178" s="407"/>
      <c r="O178" s="407"/>
      <c r="P178" s="407"/>
      <c r="Q178" s="407"/>
      <c r="R178" s="407"/>
      <c r="S178" s="407"/>
      <c r="T178" s="407"/>
      <c r="U178" s="407"/>
      <c r="V178" s="407"/>
    </row>
    <row r="179" spans="1:22" hidden="1" x14ac:dyDescent="0.75">
      <c r="A179" s="384">
        <v>174</v>
      </c>
      <c r="B179" s="385"/>
      <c r="C179" s="407"/>
      <c r="D179" s="407"/>
      <c r="E179" s="407"/>
      <c r="F179" s="407"/>
      <c r="G179" s="407"/>
      <c r="H179" s="407"/>
      <c r="I179" s="407"/>
      <c r="J179" s="407"/>
      <c r="K179" s="407"/>
      <c r="L179" s="407"/>
      <c r="M179" s="407"/>
      <c r="N179" s="407"/>
      <c r="O179" s="407"/>
      <c r="P179" s="407"/>
      <c r="Q179" s="407"/>
      <c r="R179" s="407"/>
      <c r="S179" s="407"/>
      <c r="T179" s="407"/>
      <c r="U179" s="407"/>
      <c r="V179" s="407"/>
    </row>
    <row r="180" spans="1:22" hidden="1" x14ac:dyDescent="0.75">
      <c r="A180" s="384">
        <v>175</v>
      </c>
      <c r="B180" s="385"/>
      <c r="C180" s="407"/>
      <c r="D180" s="407"/>
      <c r="E180" s="407"/>
      <c r="F180" s="407"/>
      <c r="G180" s="407"/>
      <c r="H180" s="407"/>
      <c r="I180" s="407"/>
      <c r="J180" s="407"/>
      <c r="K180" s="407"/>
      <c r="L180" s="407"/>
      <c r="M180" s="407"/>
      <c r="N180" s="407"/>
      <c r="O180" s="407"/>
      <c r="P180" s="407"/>
      <c r="Q180" s="407"/>
      <c r="R180" s="407"/>
      <c r="S180" s="407"/>
      <c r="T180" s="407"/>
      <c r="U180" s="407"/>
      <c r="V180" s="407"/>
    </row>
    <row r="181" spans="1:22" hidden="1" x14ac:dyDescent="0.75">
      <c r="A181" s="384">
        <v>176</v>
      </c>
      <c r="B181" s="385"/>
      <c r="C181" s="407"/>
      <c r="D181" s="407"/>
      <c r="E181" s="407"/>
      <c r="F181" s="407"/>
      <c r="G181" s="407"/>
      <c r="H181" s="407"/>
      <c r="I181" s="407"/>
      <c r="J181" s="407"/>
      <c r="K181" s="407"/>
      <c r="L181" s="407"/>
      <c r="M181" s="407"/>
      <c r="N181" s="407"/>
      <c r="O181" s="407"/>
      <c r="P181" s="407"/>
      <c r="Q181" s="407"/>
      <c r="R181" s="407"/>
      <c r="S181" s="407"/>
      <c r="T181" s="407"/>
      <c r="U181" s="407"/>
      <c r="V181" s="407"/>
    </row>
    <row r="182" spans="1:22" hidden="1" x14ac:dyDescent="0.75">
      <c r="A182" s="384">
        <v>177</v>
      </c>
      <c r="B182" s="385"/>
      <c r="C182" s="407"/>
      <c r="D182" s="407"/>
      <c r="E182" s="407"/>
      <c r="F182" s="407"/>
      <c r="G182" s="407"/>
      <c r="H182" s="407"/>
      <c r="I182" s="407"/>
      <c r="J182" s="407"/>
      <c r="K182" s="407"/>
      <c r="L182" s="407"/>
      <c r="M182" s="407"/>
      <c r="N182" s="407"/>
      <c r="O182" s="407"/>
      <c r="P182" s="407"/>
      <c r="Q182" s="407"/>
      <c r="R182" s="407"/>
      <c r="S182" s="407"/>
      <c r="T182" s="407"/>
      <c r="U182" s="407"/>
      <c r="V182" s="407"/>
    </row>
    <row r="183" spans="1:22" hidden="1" x14ac:dyDescent="0.75">
      <c r="A183" s="384">
        <v>178</v>
      </c>
      <c r="B183" s="385"/>
      <c r="C183" s="407"/>
      <c r="D183" s="407"/>
      <c r="E183" s="407"/>
      <c r="F183" s="407"/>
      <c r="G183" s="407"/>
      <c r="H183" s="407"/>
      <c r="I183" s="407"/>
      <c r="J183" s="407"/>
      <c r="K183" s="407"/>
      <c r="L183" s="407"/>
      <c r="M183" s="407"/>
      <c r="N183" s="407"/>
      <c r="O183" s="407"/>
      <c r="P183" s="407"/>
      <c r="Q183" s="407"/>
      <c r="R183" s="407"/>
      <c r="S183" s="407"/>
      <c r="T183" s="407"/>
      <c r="U183" s="407"/>
      <c r="V183" s="407"/>
    </row>
    <row r="184" spans="1:22" hidden="1" x14ac:dyDescent="0.75">
      <c r="A184" s="384">
        <v>179</v>
      </c>
      <c r="B184" s="385"/>
      <c r="C184" s="407"/>
      <c r="D184" s="407"/>
      <c r="E184" s="407"/>
      <c r="F184" s="407"/>
      <c r="G184" s="407"/>
      <c r="H184" s="407"/>
      <c r="I184" s="407"/>
      <c r="J184" s="407"/>
      <c r="K184" s="407"/>
      <c r="L184" s="407"/>
      <c r="M184" s="407"/>
      <c r="N184" s="407"/>
      <c r="O184" s="407"/>
      <c r="P184" s="407"/>
      <c r="Q184" s="407"/>
      <c r="R184" s="407"/>
      <c r="S184" s="407"/>
      <c r="T184" s="407"/>
      <c r="U184" s="407"/>
      <c r="V184" s="407"/>
    </row>
    <row r="185" spans="1:22" hidden="1" x14ac:dyDescent="0.75">
      <c r="A185" s="384">
        <v>180</v>
      </c>
      <c r="B185" s="385"/>
      <c r="C185" s="407"/>
      <c r="D185" s="407"/>
      <c r="E185" s="407"/>
      <c r="F185" s="407"/>
      <c r="G185" s="407"/>
      <c r="H185" s="407"/>
      <c r="I185" s="407"/>
      <c r="J185" s="407"/>
      <c r="K185" s="407"/>
      <c r="L185" s="407"/>
      <c r="M185" s="407"/>
      <c r="N185" s="407"/>
      <c r="O185" s="407"/>
      <c r="P185" s="407"/>
      <c r="Q185" s="407"/>
      <c r="R185" s="407"/>
      <c r="S185" s="407"/>
      <c r="T185" s="407"/>
      <c r="U185" s="407"/>
      <c r="V185" s="407"/>
    </row>
    <row r="186" spans="1:22" hidden="1" x14ac:dyDescent="0.75">
      <c r="A186" s="384">
        <v>181</v>
      </c>
      <c r="B186" s="385"/>
      <c r="C186" s="407"/>
      <c r="D186" s="407"/>
      <c r="E186" s="407"/>
      <c r="F186" s="407"/>
      <c r="G186" s="407"/>
      <c r="H186" s="407"/>
      <c r="I186" s="407"/>
      <c r="J186" s="407"/>
      <c r="K186" s="407"/>
      <c r="L186" s="407"/>
      <c r="M186" s="407"/>
      <c r="N186" s="407"/>
      <c r="O186" s="407"/>
      <c r="P186" s="407"/>
      <c r="Q186" s="407"/>
      <c r="R186" s="407"/>
      <c r="S186" s="407"/>
      <c r="T186" s="407"/>
      <c r="U186" s="407"/>
      <c r="V186" s="407"/>
    </row>
    <row r="187" spans="1:22" hidden="1" x14ac:dyDescent="0.75">
      <c r="A187" s="384">
        <v>182</v>
      </c>
      <c r="B187" s="385"/>
      <c r="C187" s="407"/>
      <c r="D187" s="407"/>
      <c r="E187" s="407"/>
      <c r="F187" s="407"/>
      <c r="G187" s="407"/>
      <c r="H187" s="407"/>
      <c r="I187" s="407"/>
      <c r="J187" s="407"/>
      <c r="K187" s="407"/>
      <c r="L187" s="407"/>
      <c r="M187" s="407"/>
      <c r="N187" s="407"/>
      <c r="O187" s="407"/>
      <c r="P187" s="407"/>
      <c r="Q187" s="407"/>
      <c r="R187" s="407"/>
      <c r="S187" s="407"/>
      <c r="T187" s="407"/>
      <c r="U187" s="407"/>
      <c r="V187" s="407"/>
    </row>
    <row r="188" spans="1:22" hidden="1" x14ac:dyDescent="0.75">
      <c r="A188" s="384">
        <v>183</v>
      </c>
      <c r="B188" s="385"/>
      <c r="C188" s="407"/>
      <c r="D188" s="407"/>
      <c r="E188" s="407"/>
      <c r="F188" s="407"/>
      <c r="G188" s="407"/>
      <c r="H188" s="407"/>
      <c r="I188" s="407"/>
      <c r="J188" s="407"/>
      <c r="K188" s="407"/>
      <c r="L188" s="407"/>
      <c r="M188" s="407"/>
      <c r="N188" s="407"/>
      <c r="O188" s="407"/>
      <c r="P188" s="407"/>
      <c r="Q188" s="407"/>
      <c r="R188" s="407"/>
      <c r="S188" s="407"/>
      <c r="T188" s="407"/>
      <c r="U188" s="407"/>
      <c r="V188" s="407"/>
    </row>
    <row r="189" spans="1:22" hidden="1" x14ac:dyDescent="0.75">
      <c r="A189" s="384">
        <v>184</v>
      </c>
      <c r="B189" s="385"/>
      <c r="C189" s="407"/>
      <c r="D189" s="407"/>
      <c r="E189" s="407"/>
      <c r="F189" s="407"/>
      <c r="G189" s="407"/>
      <c r="H189" s="407"/>
      <c r="I189" s="407"/>
      <c r="J189" s="407"/>
      <c r="K189" s="407"/>
      <c r="L189" s="407"/>
      <c r="M189" s="407"/>
      <c r="N189" s="407"/>
      <c r="O189" s="407"/>
      <c r="P189" s="407"/>
      <c r="Q189" s="407"/>
      <c r="R189" s="407"/>
      <c r="S189" s="407"/>
      <c r="T189" s="407"/>
      <c r="U189" s="407"/>
      <c r="V189" s="407"/>
    </row>
    <row r="190" spans="1:22" hidden="1" x14ac:dyDescent="0.75">
      <c r="A190" s="384">
        <v>185</v>
      </c>
      <c r="B190" s="385"/>
      <c r="C190" s="407"/>
      <c r="D190" s="407"/>
      <c r="E190" s="407"/>
      <c r="F190" s="407"/>
      <c r="G190" s="407"/>
      <c r="H190" s="407"/>
      <c r="I190" s="407"/>
      <c r="J190" s="407"/>
      <c r="K190" s="407"/>
      <c r="L190" s="407"/>
      <c r="M190" s="407"/>
      <c r="N190" s="407"/>
      <c r="O190" s="407"/>
      <c r="P190" s="407"/>
      <c r="Q190" s="407"/>
      <c r="R190" s="407"/>
      <c r="S190" s="407"/>
      <c r="T190" s="407"/>
      <c r="U190" s="407"/>
      <c r="V190" s="407"/>
    </row>
    <row r="191" spans="1:22" hidden="1" x14ac:dyDescent="0.75">
      <c r="A191" s="384">
        <v>186</v>
      </c>
      <c r="B191" s="385"/>
      <c r="C191" s="407"/>
      <c r="D191" s="407"/>
      <c r="E191" s="407"/>
      <c r="F191" s="407"/>
      <c r="G191" s="407"/>
      <c r="H191" s="407"/>
      <c r="I191" s="407"/>
      <c r="J191" s="407"/>
      <c r="K191" s="407"/>
      <c r="L191" s="407"/>
      <c r="M191" s="407"/>
      <c r="N191" s="407"/>
      <c r="O191" s="407"/>
      <c r="P191" s="407"/>
      <c r="Q191" s="407"/>
      <c r="R191" s="407"/>
      <c r="S191" s="407"/>
      <c r="T191" s="407"/>
      <c r="U191" s="407"/>
      <c r="V191" s="407"/>
    </row>
    <row r="192" spans="1:22" hidden="1" x14ac:dyDescent="0.75">
      <c r="A192" s="384">
        <v>187</v>
      </c>
      <c r="B192" s="385"/>
      <c r="C192" s="407"/>
      <c r="D192" s="407"/>
      <c r="E192" s="407"/>
      <c r="F192" s="407"/>
      <c r="G192" s="407"/>
      <c r="H192" s="407"/>
      <c r="I192" s="407"/>
      <c r="J192" s="407"/>
      <c r="K192" s="407"/>
      <c r="L192" s="407"/>
      <c r="M192" s="407"/>
      <c r="N192" s="407"/>
      <c r="O192" s="407"/>
      <c r="P192" s="407"/>
      <c r="Q192" s="407"/>
      <c r="R192" s="407"/>
      <c r="S192" s="407"/>
      <c r="T192" s="407"/>
      <c r="U192" s="407"/>
      <c r="V192" s="407"/>
    </row>
    <row r="193" spans="1:22" hidden="1" x14ac:dyDescent="0.75">
      <c r="A193" s="384">
        <v>188</v>
      </c>
      <c r="B193" s="385"/>
      <c r="C193" s="407"/>
      <c r="D193" s="407"/>
      <c r="E193" s="407"/>
      <c r="F193" s="407"/>
      <c r="G193" s="407"/>
      <c r="H193" s="407"/>
      <c r="I193" s="407"/>
      <c r="J193" s="407"/>
      <c r="K193" s="407"/>
      <c r="L193" s="407"/>
      <c r="M193" s="407"/>
      <c r="N193" s="407"/>
      <c r="O193" s="407"/>
      <c r="P193" s="407"/>
      <c r="Q193" s="407"/>
      <c r="R193" s="407"/>
      <c r="S193" s="407"/>
      <c r="T193" s="407"/>
      <c r="U193" s="407"/>
      <c r="V193" s="407"/>
    </row>
    <row r="194" spans="1:22" hidden="1" x14ac:dyDescent="0.75">
      <c r="A194" s="384">
        <v>189</v>
      </c>
      <c r="B194" s="385"/>
      <c r="C194" s="407"/>
      <c r="D194" s="407"/>
      <c r="E194" s="407"/>
      <c r="F194" s="407"/>
      <c r="G194" s="407"/>
      <c r="H194" s="407"/>
      <c r="I194" s="407"/>
      <c r="J194" s="407"/>
      <c r="K194" s="407"/>
      <c r="L194" s="407"/>
      <c r="M194" s="407"/>
      <c r="N194" s="407"/>
      <c r="O194" s="407"/>
      <c r="P194" s="407"/>
      <c r="Q194" s="407"/>
      <c r="R194" s="407"/>
      <c r="S194" s="407"/>
      <c r="T194" s="407"/>
      <c r="U194" s="407"/>
      <c r="V194" s="407"/>
    </row>
    <row r="195" spans="1:22" hidden="1" x14ac:dyDescent="0.75">
      <c r="A195" s="384">
        <v>190</v>
      </c>
      <c r="B195" s="385"/>
      <c r="C195" s="407"/>
      <c r="D195" s="407"/>
      <c r="E195" s="407"/>
      <c r="F195" s="407"/>
      <c r="G195" s="407"/>
      <c r="H195" s="407"/>
      <c r="I195" s="407"/>
      <c r="J195" s="407"/>
      <c r="K195" s="407"/>
      <c r="L195" s="407"/>
      <c r="M195" s="407"/>
      <c r="N195" s="407"/>
      <c r="O195" s="407"/>
      <c r="P195" s="407"/>
      <c r="Q195" s="407"/>
      <c r="R195" s="407"/>
      <c r="S195" s="407"/>
      <c r="T195" s="407"/>
      <c r="U195" s="407"/>
      <c r="V195" s="407"/>
    </row>
    <row r="196" spans="1:22" hidden="1" x14ac:dyDescent="0.75">
      <c r="A196" s="384">
        <v>191</v>
      </c>
      <c r="B196" s="385"/>
      <c r="C196" s="407"/>
      <c r="D196" s="407"/>
      <c r="E196" s="407"/>
      <c r="F196" s="407"/>
      <c r="G196" s="407"/>
      <c r="H196" s="407"/>
      <c r="I196" s="407"/>
      <c r="J196" s="407"/>
      <c r="K196" s="407"/>
      <c r="L196" s="407"/>
      <c r="M196" s="407"/>
      <c r="N196" s="407"/>
      <c r="O196" s="407"/>
      <c r="P196" s="407"/>
      <c r="Q196" s="407"/>
      <c r="R196" s="407"/>
      <c r="S196" s="407"/>
      <c r="T196" s="407"/>
      <c r="U196" s="407"/>
      <c r="V196" s="407"/>
    </row>
    <row r="197" spans="1:22" hidden="1" x14ac:dyDescent="0.75">
      <c r="A197" s="384">
        <v>192</v>
      </c>
      <c r="B197" s="385"/>
      <c r="C197" s="407"/>
      <c r="D197" s="407"/>
      <c r="E197" s="407"/>
      <c r="F197" s="407"/>
      <c r="G197" s="407"/>
      <c r="H197" s="407"/>
      <c r="I197" s="407"/>
      <c r="J197" s="407"/>
      <c r="K197" s="407"/>
      <c r="L197" s="407"/>
      <c r="M197" s="407"/>
      <c r="N197" s="407"/>
      <c r="O197" s="407"/>
      <c r="P197" s="407"/>
      <c r="Q197" s="407"/>
      <c r="R197" s="407"/>
      <c r="S197" s="407"/>
      <c r="T197" s="407"/>
      <c r="U197" s="407"/>
      <c r="V197" s="407"/>
    </row>
    <row r="198" spans="1:22" hidden="1" x14ac:dyDescent="0.75">
      <c r="A198" s="384">
        <v>193</v>
      </c>
      <c r="B198" s="385"/>
      <c r="C198" s="407"/>
      <c r="D198" s="407"/>
      <c r="E198" s="407"/>
      <c r="F198" s="407"/>
      <c r="G198" s="407"/>
      <c r="H198" s="407"/>
      <c r="I198" s="407"/>
      <c r="J198" s="407"/>
      <c r="K198" s="407"/>
      <c r="L198" s="407"/>
      <c r="M198" s="407"/>
      <c r="N198" s="407"/>
      <c r="O198" s="407"/>
      <c r="P198" s="407"/>
      <c r="Q198" s="407"/>
      <c r="R198" s="407"/>
      <c r="S198" s="407"/>
      <c r="T198" s="407"/>
      <c r="U198" s="407"/>
      <c r="V198" s="407"/>
    </row>
    <row r="199" spans="1:22" hidden="1" x14ac:dyDescent="0.75">
      <c r="A199" s="384">
        <v>194</v>
      </c>
      <c r="B199" s="385"/>
      <c r="C199" s="407"/>
      <c r="D199" s="407"/>
      <c r="E199" s="407"/>
      <c r="F199" s="407"/>
      <c r="G199" s="407"/>
      <c r="H199" s="407"/>
      <c r="I199" s="407"/>
      <c r="J199" s="407"/>
      <c r="K199" s="407"/>
      <c r="L199" s="407"/>
      <c r="M199" s="407"/>
      <c r="N199" s="407"/>
      <c r="O199" s="407"/>
      <c r="P199" s="407"/>
      <c r="Q199" s="407"/>
      <c r="R199" s="407"/>
      <c r="S199" s="407"/>
      <c r="T199" s="407"/>
      <c r="U199" s="407"/>
      <c r="V199" s="407"/>
    </row>
    <row r="200" spans="1:22" hidden="1" x14ac:dyDescent="0.75">
      <c r="A200" s="384">
        <v>195</v>
      </c>
      <c r="B200" s="385"/>
      <c r="C200" s="407"/>
      <c r="D200" s="407"/>
      <c r="E200" s="407"/>
      <c r="F200" s="407"/>
      <c r="G200" s="407"/>
      <c r="H200" s="407"/>
      <c r="I200" s="407"/>
      <c r="J200" s="407"/>
      <c r="K200" s="407"/>
      <c r="L200" s="407"/>
      <c r="M200" s="407"/>
      <c r="N200" s="407"/>
      <c r="O200" s="407"/>
      <c r="P200" s="407"/>
      <c r="Q200" s="407"/>
      <c r="R200" s="407"/>
      <c r="S200" s="407"/>
      <c r="T200" s="407"/>
      <c r="U200" s="407"/>
      <c r="V200" s="407"/>
    </row>
    <row r="201" spans="1:22" hidden="1" x14ac:dyDescent="0.75">
      <c r="A201" s="384">
        <v>196</v>
      </c>
      <c r="B201" s="385"/>
      <c r="C201" s="407"/>
      <c r="D201" s="407"/>
      <c r="E201" s="407"/>
      <c r="F201" s="407"/>
      <c r="G201" s="407"/>
      <c r="H201" s="407"/>
      <c r="I201" s="407"/>
      <c r="J201" s="407"/>
      <c r="K201" s="407"/>
      <c r="L201" s="407"/>
      <c r="M201" s="407"/>
      <c r="N201" s="407"/>
      <c r="O201" s="407"/>
      <c r="P201" s="407"/>
      <c r="Q201" s="407"/>
      <c r="R201" s="407"/>
      <c r="S201" s="407"/>
      <c r="T201" s="407"/>
      <c r="U201" s="407"/>
      <c r="V201" s="407"/>
    </row>
    <row r="202" spans="1:22" hidden="1" x14ac:dyDescent="0.75">
      <c r="A202" s="384">
        <v>197</v>
      </c>
      <c r="B202" s="385"/>
      <c r="C202" s="407"/>
      <c r="D202" s="407"/>
      <c r="E202" s="407"/>
      <c r="F202" s="407"/>
      <c r="G202" s="407"/>
      <c r="H202" s="407"/>
      <c r="I202" s="407"/>
      <c r="J202" s="407"/>
      <c r="K202" s="407"/>
      <c r="L202" s="407"/>
      <c r="M202" s="407"/>
      <c r="N202" s="407"/>
      <c r="O202" s="407"/>
      <c r="P202" s="407"/>
      <c r="Q202" s="407"/>
      <c r="R202" s="407"/>
      <c r="S202" s="407"/>
      <c r="T202" s="407"/>
      <c r="U202" s="407"/>
      <c r="V202" s="407"/>
    </row>
    <row r="203" spans="1:22" hidden="1" x14ac:dyDescent="0.75">
      <c r="A203" s="384">
        <v>198</v>
      </c>
      <c r="B203" s="385"/>
      <c r="C203" s="407"/>
      <c r="D203" s="407"/>
      <c r="E203" s="407"/>
      <c r="F203" s="407"/>
      <c r="G203" s="407"/>
      <c r="H203" s="407"/>
      <c r="I203" s="407"/>
      <c r="J203" s="407"/>
      <c r="K203" s="407"/>
      <c r="L203" s="407"/>
      <c r="M203" s="407"/>
      <c r="N203" s="407"/>
      <c r="O203" s="407"/>
      <c r="P203" s="407"/>
      <c r="Q203" s="407"/>
      <c r="R203" s="407"/>
      <c r="S203" s="407"/>
      <c r="T203" s="407"/>
      <c r="U203" s="407"/>
      <c r="V203" s="407"/>
    </row>
    <row r="204" spans="1:22" hidden="1" x14ac:dyDescent="0.75">
      <c r="A204" s="384">
        <v>199</v>
      </c>
      <c r="B204" s="385"/>
      <c r="C204" s="407"/>
      <c r="D204" s="407"/>
      <c r="E204" s="407"/>
      <c r="F204" s="407"/>
      <c r="G204" s="407"/>
      <c r="H204" s="407"/>
      <c r="I204" s="407"/>
      <c r="J204" s="407"/>
      <c r="K204" s="407"/>
      <c r="L204" s="407"/>
      <c r="M204" s="407"/>
      <c r="N204" s="407"/>
      <c r="O204" s="407"/>
      <c r="P204" s="407"/>
      <c r="Q204" s="407"/>
      <c r="R204" s="407"/>
      <c r="S204" s="407"/>
      <c r="T204" s="407"/>
      <c r="U204" s="407"/>
      <c r="V204" s="407"/>
    </row>
    <row r="205" spans="1:22" hidden="1" x14ac:dyDescent="0.75">
      <c r="A205" s="384">
        <v>200</v>
      </c>
      <c r="B205" s="385"/>
      <c r="C205" s="407"/>
      <c r="D205" s="407"/>
      <c r="E205" s="407"/>
      <c r="F205" s="407"/>
      <c r="G205" s="407"/>
      <c r="H205" s="407"/>
      <c r="I205" s="407"/>
      <c r="J205" s="407"/>
      <c r="K205" s="407"/>
      <c r="L205" s="407"/>
      <c r="M205" s="407"/>
      <c r="N205" s="407"/>
      <c r="O205" s="407"/>
      <c r="P205" s="407"/>
      <c r="Q205" s="407"/>
      <c r="R205" s="407"/>
      <c r="S205" s="407"/>
      <c r="T205" s="407"/>
      <c r="U205" s="407"/>
      <c r="V205" s="407"/>
    </row>
    <row r="206" spans="1:22" hidden="1" x14ac:dyDescent="0.75">
      <c r="A206" s="384">
        <v>201</v>
      </c>
      <c r="B206" s="385"/>
      <c r="C206" s="407"/>
      <c r="D206" s="407"/>
      <c r="E206" s="407"/>
      <c r="F206" s="407"/>
      <c r="G206" s="407"/>
      <c r="H206" s="407"/>
      <c r="I206" s="407"/>
      <c r="J206" s="407"/>
      <c r="K206" s="407"/>
      <c r="L206" s="407"/>
      <c r="M206" s="407"/>
      <c r="N206" s="407"/>
      <c r="O206" s="407"/>
      <c r="P206" s="407"/>
      <c r="Q206" s="407"/>
      <c r="R206" s="407"/>
      <c r="S206" s="407"/>
      <c r="T206" s="407"/>
      <c r="U206" s="407"/>
      <c r="V206" s="407"/>
    </row>
    <row r="207" spans="1:22" hidden="1" x14ac:dyDescent="0.75">
      <c r="A207" s="384">
        <v>202</v>
      </c>
      <c r="B207" s="385"/>
      <c r="C207" s="407"/>
      <c r="D207" s="407"/>
      <c r="E207" s="407"/>
      <c r="F207" s="407"/>
      <c r="G207" s="407"/>
      <c r="H207" s="407"/>
      <c r="I207" s="407"/>
      <c r="J207" s="407"/>
      <c r="K207" s="407"/>
      <c r="L207" s="407"/>
      <c r="M207" s="407"/>
      <c r="N207" s="407"/>
      <c r="O207" s="407"/>
      <c r="P207" s="407"/>
      <c r="Q207" s="407"/>
      <c r="R207" s="407"/>
      <c r="S207" s="407"/>
      <c r="T207" s="407"/>
      <c r="U207" s="407"/>
      <c r="V207" s="407"/>
    </row>
    <row r="208" spans="1:22" hidden="1" x14ac:dyDescent="0.75">
      <c r="A208" s="384">
        <v>203</v>
      </c>
      <c r="B208" s="385"/>
      <c r="C208" s="407"/>
      <c r="D208" s="407"/>
      <c r="E208" s="407"/>
      <c r="F208" s="407"/>
      <c r="G208" s="407"/>
      <c r="H208" s="407"/>
      <c r="I208" s="407"/>
      <c r="J208" s="407"/>
      <c r="K208" s="407"/>
      <c r="L208" s="407"/>
      <c r="M208" s="407"/>
      <c r="N208" s="407"/>
      <c r="O208" s="407"/>
      <c r="P208" s="407"/>
      <c r="Q208" s="407"/>
      <c r="R208" s="407"/>
      <c r="S208" s="407"/>
      <c r="T208" s="407"/>
      <c r="U208" s="407"/>
      <c r="V208" s="407"/>
    </row>
    <row r="209" spans="1:22" hidden="1" x14ac:dyDescent="0.75">
      <c r="A209" s="384">
        <v>204</v>
      </c>
      <c r="B209" s="385"/>
      <c r="C209" s="407"/>
      <c r="D209" s="407"/>
      <c r="E209" s="407"/>
      <c r="F209" s="407"/>
      <c r="G209" s="407"/>
      <c r="H209" s="407"/>
      <c r="I209" s="407"/>
      <c r="J209" s="407"/>
      <c r="K209" s="407"/>
      <c r="L209" s="407"/>
      <c r="M209" s="407"/>
      <c r="N209" s="407"/>
      <c r="O209" s="407"/>
      <c r="P209" s="407"/>
      <c r="Q209" s="407"/>
      <c r="R209" s="407"/>
      <c r="S209" s="407"/>
      <c r="T209" s="407"/>
      <c r="U209" s="407"/>
      <c r="V209" s="407"/>
    </row>
    <row r="210" spans="1:22" hidden="1" x14ac:dyDescent="0.75">
      <c r="A210" s="384">
        <v>205</v>
      </c>
      <c r="B210" s="385"/>
      <c r="C210" s="407"/>
      <c r="D210" s="407"/>
      <c r="E210" s="407"/>
      <c r="F210" s="407"/>
      <c r="G210" s="407"/>
      <c r="H210" s="407"/>
      <c r="I210" s="407"/>
      <c r="J210" s="407"/>
      <c r="K210" s="407"/>
      <c r="L210" s="407"/>
      <c r="M210" s="407"/>
      <c r="N210" s="407"/>
      <c r="O210" s="407"/>
      <c r="P210" s="407"/>
      <c r="Q210" s="407"/>
      <c r="R210" s="407"/>
      <c r="S210" s="407"/>
      <c r="T210" s="407"/>
      <c r="U210" s="407"/>
      <c r="V210" s="407"/>
    </row>
    <row r="211" spans="1:22" hidden="1" x14ac:dyDescent="0.75">
      <c r="A211" s="384">
        <v>206</v>
      </c>
      <c r="B211" s="385"/>
      <c r="C211" s="407"/>
      <c r="D211" s="407"/>
      <c r="E211" s="407"/>
      <c r="F211" s="407"/>
      <c r="G211" s="407"/>
      <c r="H211" s="407"/>
      <c r="I211" s="407"/>
      <c r="J211" s="407"/>
      <c r="K211" s="407"/>
      <c r="L211" s="407"/>
      <c r="M211" s="407"/>
      <c r="N211" s="407"/>
      <c r="O211" s="407"/>
      <c r="P211" s="407"/>
      <c r="Q211" s="407"/>
      <c r="R211" s="407"/>
      <c r="S211" s="407"/>
      <c r="T211" s="407"/>
      <c r="U211" s="407"/>
      <c r="V211" s="407"/>
    </row>
    <row r="212" spans="1:22" hidden="1" x14ac:dyDescent="0.75">
      <c r="A212" s="384">
        <v>207</v>
      </c>
      <c r="B212" s="385"/>
      <c r="C212" s="407"/>
      <c r="D212" s="407"/>
      <c r="E212" s="407"/>
      <c r="F212" s="407"/>
      <c r="G212" s="407"/>
      <c r="H212" s="407"/>
      <c r="I212" s="407"/>
      <c r="J212" s="407"/>
      <c r="K212" s="407"/>
      <c r="L212" s="407"/>
      <c r="M212" s="407"/>
      <c r="N212" s="407"/>
      <c r="O212" s="407"/>
      <c r="P212" s="407"/>
      <c r="Q212" s="407"/>
      <c r="R212" s="407"/>
      <c r="S212" s="407"/>
      <c r="T212" s="407"/>
      <c r="U212" s="407"/>
      <c r="V212" s="407"/>
    </row>
    <row r="213" spans="1:22" hidden="1" x14ac:dyDescent="0.75">
      <c r="A213" s="384">
        <v>208</v>
      </c>
      <c r="B213" s="385"/>
      <c r="C213" s="407"/>
      <c r="D213" s="407"/>
      <c r="E213" s="407"/>
      <c r="F213" s="407"/>
      <c r="G213" s="407"/>
      <c r="H213" s="407"/>
      <c r="I213" s="407"/>
      <c r="J213" s="407"/>
      <c r="K213" s="407"/>
      <c r="L213" s="407"/>
      <c r="M213" s="407"/>
      <c r="N213" s="407"/>
      <c r="O213" s="407"/>
      <c r="P213" s="407"/>
      <c r="Q213" s="407"/>
      <c r="R213" s="407"/>
      <c r="S213" s="407"/>
      <c r="T213" s="407"/>
      <c r="U213" s="407"/>
      <c r="V213" s="407"/>
    </row>
    <row r="214" spans="1:22" hidden="1" x14ac:dyDescent="0.75">
      <c r="A214" s="384">
        <v>209</v>
      </c>
      <c r="B214" s="385"/>
      <c r="C214" s="407"/>
      <c r="D214" s="407"/>
      <c r="E214" s="407"/>
      <c r="F214" s="407"/>
      <c r="G214" s="407"/>
      <c r="H214" s="407"/>
      <c r="I214" s="407"/>
      <c r="J214" s="407"/>
      <c r="K214" s="407"/>
      <c r="L214" s="407"/>
      <c r="M214" s="407"/>
      <c r="N214" s="407"/>
      <c r="O214" s="407"/>
      <c r="P214" s="407"/>
      <c r="Q214" s="407"/>
      <c r="R214" s="407"/>
      <c r="S214" s="407"/>
      <c r="T214" s="407"/>
      <c r="U214" s="407"/>
      <c r="V214" s="407"/>
    </row>
    <row r="215" spans="1:22" hidden="1" x14ac:dyDescent="0.75">
      <c r="A215" s="384">
        <v>210</v>
      </c>
      <c r="B215" s="385"/>
      <c r="C215" s="407"/>
      <c r="D215" s="407"/>
      <c r="E215" s="407"/>
      <c r="F215" s="407"/>
      <c r="G215" s="407"/>
      <c r="H215" s="407"/>
      <c r="I215" s="407"/>
      <c r="J215" s="407"/>
      <c r="K215" s="407"/>
      <c r="L215" s="407"/>
      <c r="M215" s="407"/>
      <c r="N215" s="407"/>
      <c r="O215" s="407"/>
      <c r="P215" s="407"/>
      <c r="Q215" s="407"/>
      <c r="R215" s="407"/>
      <c r="S215" s="407"/>
      <c r="T215" s="407"/>
      <c r="U215" s="407"/>
      <c r="V215" s="407"/>
    </row>
    <row r="216" spans="1:22" hidden="1" x14ac:dyDescent="0.75">
      <c r="A216" s="384">
        <v>211</v>
      </c>
      <c r="B216" s="385"/>
      <c r="C216" s="407"/>
      <c r="D216" s="407"/>
      <c r="E216" s="407"/>
      <c r="F216" s="407"/>
      <c r="G216" s="407"/>
      <c r="H216" s="407"/>
      <c r="I216" s="407"/>
      <c r="J216" s="407"/>
      <c r="K216" s="407"/>
      <c r="L216" s="407"/>
      <c r="M216" s="407"/>
      <c r="N216" s="407"/>
      <c r="O216" s="407"/>
      <c r="P216" s="407"/>
      <c r="Q216" s="407"/>
      <c r="R216" s="407"/>
      <c r="S216" s="407"/>
      <c r="T216" s="407"/>
      <c r="U216" s="407"/>
      <c r="V216" s="407"/>
    </row>
    <row r="217" spans="1:22" hidden="1" x14ac:dyDescent="0.75">
      <c r="A217" s="384">
        <v>212</v>
      </c>
      <c r="B217" s="385"/>
      <c r="C217" s="407"/>
      <c r="D217" s="407"/>
      <c r="E217" s="407"/>
      <c r="F217" s="407"/>
      <c r="G217" s="407"/>
      <c r="H217" s="407"/>
      <c r="I217" s="407"/>
      <c r="J217" s="407"/>
      <c r="K217" s="407"/>
      <c r="L217" s="407"/>
      <c r="M217" s="407"/>
      <c r="N217" s="407"/>
      <c r="O217" s="407"/>
      <c r="P217" s="407"/>
      <c r="Q217" s="407"/>
      <c r="R217" s="407"/>
      <c r="S217" s="407"/>
      <c r="T217" s="407"/>
      <c r="U217" s="407"/>
      <c r="V217" s="407"/>
    </row>
    <row r="218" spans="1:22" hidden="1" x14ac:dyDescent="0.75">
      <c r="A218" s="384">
        <v>213</v>
      </c>
      <c r="B218" s="385"/>
      <c r="C218" s="407"/>
      <c r="D218" s="407"/>
      <c r="E218" s="407"/>
      <c r="F218" s="407"/>
      <c r="G218" s="407"/>
      <c r="H218" s="407"/>
      <c r="I218" s="407"/>
      <c r="J218" s="407"/>
      <c r="K218" s="407"/>
      <c r="L218" s="407"/>
      <c r="M218" s="407"/>
      <c r="N218" s="407"/>
      <c r="O218" s="407"/>
      <c r="P218" s="407"/>
      <c r="Q218" s="407"/>
      <c r="R218" s="407"/>
      <c r="S218" s="407"/>
      <c r="T218" s="407"/>
      <c r="U218" s="407"/>
      <c r="V218" s="407"/>
    </row>
    <row r="219" spans="1:22" hidden="1" x14ac:dyDescent="0.75">
      <c r="A219" s="384">
        <v>214</v>
      </c>
      <c r="B219" s="385"/>
      <c r="C219" s="407"/>
      <c r="D219" s="407"/>
      <c r="E219" s="407"/>
      <c r="F219" s="407"/>
      <c r="G219" s="407"/>
      <c r="H219" s="407"/>
      <c r="I219" s="407"/>
      <c r="J219" s="407"/>
      <c r="K219" s="407"/>
      <c r="L219" s="407"/>
      <c r="M219" s="407"/>
      <c r="N219" s="407"/>
      <c r="O219" s="407"/>
      <c r="P219" s="407"/>
      <c r="Q219" s="407"/>
      <c r="R219" s="407"/>
      <c r="S219" s="407"/>
      <c r="T219" s="407"/>
      <c r="U219" s="407"/>
      <c r="V219" s="407"/>
    </row>
    <row r="220" spans="1:22" hidden="1" x14ac:dyDescent="0.75">
      <c r="A220" s="384">
        <v>215</v>
      </c>
      <c r="B220" s="385"/>
      <c r="C220" s="407"/>
      <c r="D220" s="407"/>
      <c r="E220" s="407"/>
      <c r="F220" s="407"/>
      <c r="G220" s="407"/>
      <c r="H220" s="407"/>
      <c r="I220" s="407"/>
      <c r="J220" s="407"/>
      <c r="K220" s="407"/>
      <c r="L220" s="407"/>
      <c r="M220" s="407"/>
      <c r="N220" s="407"/>
      <c r="O220" s="407"/>
      <c r="P220" s="407"/>
      <c r="Q220" s="407"/>
      <c r="R220" s="407"/>
      <c r="S220" s="407"/>
      <c r="T220" s="407"/>
      <c r="U220" s="407"/>
      <c r="V220" s="407"/>
    </row>
    <row r="221" spans="1:22" hidden="1" x14ac:dyDescent="0.75">
      <c r="A221" s="384">
        <v>216</v>
      </c>
      <c r="B221" s="385"/>
      <c r="C221" s="407"/>
      <c r="D221" s="407"/>
      <c r="E221" s="407"/>
      <c r="F221" s="407"/>
      <c r="G221" s="407"/>
      <c r="H221" s="407"/>
      <c r="I221" s="407"/>
      <c r="J221" s="407"/>
      <c r="K221" s="407"/>
      <c r="L221" s="407"/>
      <c r="M221" s="407"/>
      <c r="N221" s="407"/>
      <c r="O221" s="407"/>
      <c r="P221" s="407"/>
      <c r="Q221" s="407"/>
      <c r="R221" s="407"/>
      <c r="S221" s="407"/>
      <c r="T221" s="407"/>
      <c r="U221" s="407"/>
      <c r="V221" s="407"/>
    </row>
    <row r="222" spans="1:22" hidden="1" x14ac:dyDescent="0.75">
      <c r="A222" s="384">
        <v>217</v>
      </c>
      <c r="B222" s="385"/>
      <c r="C222" s="407"/>
      <c r="D222" s="407"/>
      <c r="E222" s="407"/>
      <c r="F222" s="407"/>
      <c r="G222" s="407"/>
      <c r="H222" s="407"/>
      <c r="I222" s="407"/>
      <c r="J222" s="407"/>
      <c r="K222" s="407"/>
      <c r="L222" s="407"/>
      <c r="M222" s="407"/>
      <c r="N222" s="407"/>
      <c r="O222" s="407"/>
      <c r="P222" s="407"/>
      <c r="Q222" s="407"/>
      <c r="R222" s="407"/>
      <c r="S222" s="407"/>
      <c r="T222" s="407"/>
      <c r="U222" s="407"/>
      <c r="V222" s="407"/>
    </row>
    <row r="223" spans="1:22" hidden="1" x14ac:dyDescent="0.75">
      <c r="A223" s="384">
        <v>218</v>
      </c>
      <c r="B223" s="385"/>
      <c r="C223" s="407"/>
      <c r="D223" s="407"/>
      <c r="E223" s="407"/>
      <c r="F223" s="407"/>
      <c r="G223" s="407"/>
      <c r="H223" s="407"/>
      <c r="I223" s="407"/>
      <c r="J223" s="407"/>
      <c r="K223" s="407"/>
      <c r="L223" s="407"/>
      <c r="M223" s="407"/>
      <c r="N223" s="407"/>
      <c r="O223" s="407"/>
      <c r="P223" s="407"/>
      <c r="Q223" s="407"/>
      <c r="R223" s="407"/>
      <c r="S223" s="407"/>
      <c r="T223" s="407"/>
      <c r="U223" s="407"/>
      <c r="V223" s="407"/>
    </row>
    <row r="224" spans="1:22" hidden="1" x14ac:dyDescent="0.75">
      <c r="A224" s="384">
        <v>219</v>
      </c>
      <c r="B224" s="385"/>
      <c r="C224" s="407"/>
      <c r="D224" s="407"/>
      <c r="E224" s="407"/>
      <c r="F224" s="407"/>
      <c r="G224" s="407"/>
      <c r="H224" s="407"/>
      <c r="I224" s="407"/>
      <c r="J224" s="407"/>
      <c r="K224" s="407"/>
      <c r="L224" s="407"/>
      <c r="M224" s="407"/>
      <c r="N224" s="407"/>
      <c r="O224" s="407"/>
      <c r="P224" s="407"/>
      <c r="Q224" s="407"/>
      <c r="R224" s="407"/>
      <c r="S224" s="407"/>
      <c r="T224" s="407"/>
      <c r="U224" s="407"/>
      <c r="V224" s="407"/>
    </row>
    <row r="225" spans="1:22" hidden="1" x14ac:dyDescent="0.75">
      <c r="A225" s="384">
        <v>220</v>
      </c>
      <c r="B225" s="385"/>
      <c r="C225" s="407"/>
      <c r="D225" s="407"/>
      <c r="E225" s="407"/>
      <c r="F225" s="407"/>
      <c r="G225" s="407"/>
      <c r="H225" s="407"/>
      <c r="I225" s="407"/>
      <c r="J225" s="407"/>
      <c r="K225" s="407"/>
      <c r="L225" s="407"/>
      <c r="M225" s="407"/>
      <c r="N225" s="407"/>
      <c r="O225" s="407"/>
      <c r="P225" s="407"/>
      <c r="Q225" s="407"/>
      <c r="R225" s="407"/>
      <c r="S225" s="407"/>
      <c r="T225" s="407"/>
      <c r="U225" s="407"/>
      <c r="V225" s="407"/>
    </row>
    <row r="226" spans="1:22" hidden="1" x14ac:dyDescent="0.75">
      <c r="A226" s="384">
        <v>221</v>
      </c>
      <c r="B226" s="385"/>
      <c r="C226" s="407"/>
      <c r="D226" s="407"/>
      <c r="E226" s="407"/>
      <c r="F226" s="407"/>
      <c r="G226" s="407"/>
      <c r="H226" s="407"/>
      <c r="I226" s="407"/>
      <c r="J226" s="407"/>
      <c r="K226" s="407"/>
      <c r="L226" s="407"/>
      <c r="M226" s="407"/>
      <c r="N226" s="407"/>
      <c r="O226" s="407"/>
      <c r="P226" s="407"/>
      <c r="Q226" s="407"/>
      <c r="R226" s="407"/>
      <c r="S226" s="407"/>
      <c r="T226" s="407"/>
      <c r="U226" s="407"/>
      <c r="V226" s="407"/>
    </row>
    <row r="227" spans="1:22" hidden="1" x14ac:dyDescent="0.75">
      <c r="A227" s="384">
        <v>222</v>
      </c>
      <c r="B227" s="385"/>
      <c r="C227" s="407"/>
      <c r="D227" s="407"/>
      <c r="E227" s="407"/>
      <c r="F227" s="407"/>
      <c r="G227" s="407"/>
      <c r="H227" s="407"/>
      <c r="I227" s="407"/>
      <c r="J227" s="407"/>
      <c r="K227" s="407"/>
      <c r="L227" s="407"/>
      <c r="M227" s="407"/>
      <c r="N227" s="407"/>
      <c r="O227" s="407"/>
      <c r="P227" s="407"/>
      <c r="Q227" s="407"/>
      <c r="R227" s="407"/>
      <c r="S227" s="407"/>
      <c r="T227" s="407"/>
      <c r="U227" s="407"/>
      <c r="V227" s="407"/>
    </row>
    <row r="228" spans="1:22" hidden="1" x14ac:dyDescent="0.75">
      <c r="A228" s="384">
        <v>223</v>
      </c>
      <c r="B228" s="385"/>
      <c r="C228" s="407"/>
      <c r="D228" s="407"/>
      <c r="E228" s="407"/>
      <c r="F228" s="407"/>
      <c r="G228" s="407"/>
      <c r="H228" s="407"/>
      <c r="I228" s="407"/>
      <c r="J228" s="407"/>
      <c r="K228" s="407"/>
      <c r="L228" s="407"/>
      <c r="M228" s="407"/>
      <c r="N228" s="407"/>
      <c r="O228" s="407"/>
      <c r="P228" s="407"/>
      <c r="Q228" s="407"/>
      <c r="R228" s="407"/>
      <c r="S228" s="407"/>
      <c r="T228" s="407"/>
      <c r="U228" s="407"/>
      <c r="V228" s="407"/>
    </row>
    <row r="229" spans="1:22" hidden="1" x14ac:dyDescent="0.75">
      <c r="A229" s="384">
        <v>224</v>
      </c>
      <c r="B229" s="385"/>
      <c r="C229" s="407"/>
      <c r="D229" s="407"/>
      <c r="E229" s="407"/>
      <c r="F229" s="407"/>
      <c r="G229" s="407"/>
      <c r="H229" s="407"/>
      <c r="I229" s="407"/>
      <c r="J229" s="407"/>
      <c r="K229" s="407"/>
      <c r="L229" s="407"/>
      <c r="M229" s="407"/>
      <c r="N229" s="407"/>
      <c r="O229" s="407"/>
      <c r="P229" s="407"/>
      <c r="Q229" s="407"/>
      <c r="R229" s="407"/>
      <c r="S229" s="407"/>
      <c r="T229" s="407"/>
      <c r="U229" s="407"/>
      <c r="V229" s="407"/>
    </row>
    <row r="230" spans="1:22" hidden="1" x14ac:dyDescent="0.75">
      <c r="A230" s="384">
        <v>225</v>
      </c>
      <c r="B230" s="385"/>
      <c r="C230" s="407"/>
      <c r="D230" s="407"/>
      <c r="E230" s="407"/>
      <c r="F230" s="407"/>
      <c r="G230" s="407"/>
      <c r="H230" s="407"/>
      <c r="I230" s="407"/>
      <c r="J230" s="407"/>
      <c r="K230" s="407"/>
      <c r="L230" s="407"/>
      <c r="M230" s="407"/>
      <c r="N230" s="407"/>
      <c r="O230" s="407"/>
      <c r="P230" s="407"/>
      <c r="Q230" s="407"/>
      <c r="R230" s="407"/>
      <c r="S230" s="407"/>
      <c r="T230" s="407"/>
      <c r="U230" s="407"/>
      <c r="V230" s="407"/>
    </row>
    <row r="231" spans="1:22" hidden="1" x14ac:dyDescent="0.75">
      <c r="A231" s="384">
        <v>226</v>
      </c>
      <c r="B231" s="385"/>
      <c r="C231" s="407"/>
      <c r="D231" s="407"/>
      <c r="E231" s="407"/>
      <c r="F231" s="407"/>
      <c r="G231" s="407"/>
      <c r="H231" s="407"/>
      <c r="I231" s="407"/>
      <c r="J231" s="407"/>
      <c r="K231" s="407"/>
      <c r="L231" s="407"/>
      <c r="M231" s="407"/>
      <c r="N231" s="407"/>
      <c r="O231" s="407"/>
      <c r="P231" s="407"/>
      <c r="Q231" s="407"/>
      <c r="R231" s="407"/>
      <c r="S231" s="407"/>
      <c r="T231" s="407"/>
      <c r="U231" s="407"/>
      <c r="V231" s="407"/>
    </row>
    <row r="232" spans="1:22" hidden="1" x14ac:dyDescent="0.75">
      <c r="A232" s="384">
        <v>227</v>
      </c>
      <c r="B232" s="385"/>
      <c r="C232" s="407"/>
      <c r="D232" s="407"/>
      <c r="E232" s="407"/>
      <c r="F232" s="407"/>
      <c r="G232" s="407"/>
      <c r="H232" s="407"/>
      <c r="I232" s="407"/>
      <c r="J232" s="407"/>
      <c r="K232" s="407"/>
      <c r="L232" s="407"/>
      <c r="M232" s="407"/>
      <c r="N232" s="407"/>
      <c r="O232" s="407"/>
      <c r="P232" s="407"/>
      <c r="Q232" s="407"/>
      <c r="R232" s="407"/>
      <c r="S232" s="407"/>
      <c r="T232" s="407"/>
      <c r="U232" s="407"/>
      <c r="V232" s="407"/>
    </row>
    <row r="233" spans="1:22" hidden="1" x14ac:dyDescent="0.75">
      <c r="A233" s="384">
        <v>228</v>
      </c>
      <c r="B233" s="385"/>
      <c r="C233" s="407"/>
      <c r="D233" s="407"/>
      <c r="E233" s="407"/>
      <c r="F233" s="407"/>
      <c r="G233" s="407"/>
      <c r="H233" s="407"/>
      <c r="I233" s="407"/>
      <c r="J233" s="407"/>
      <c r="K233" s="407"/>
      <c r="L233" s="407"/>
      <c r="M233" s="407"/>
      <c r="N233" s="407"/>
      <c r="O233" s="407"/>
      <c r="P233" s="407"/>
      <c r="Q233" s="407"/>
      <c r="R233" s="407"/>
      <c r="S233" s="407"/>
      <c r="T233" s="407"/>
      <c r="U233" s="407"/>
      <c r="V233" s="407"/>
    </row>
    <row r="234" spans="1:22" hidden="1" x14ac:dyDescent="0.75">
      <c r="A234" s="384">
        <v>229</v>
      </c>
      <c r="B234" s="385"/>
      <c r="C234" s="407"/>
      <c r="D234" s="407"/>
      <c r="E234" s="407"/>
      <c r="F234" s="407"/>
      <c r="G234" s="407"/>
      <c r="H234" s="407"/>
      <c r="I234" s="407"/>
      <c r="J234" s="407"/>
      <c r="K234" s="407"/>
      <c r="L234" s="407"/>
      <c r="M234" s="407"/>
      <c r="N234" s="407"/>
      <c r="O234" s="407"/>
      <c r="P234" s="407"/>
      <c r="Q234" s="407"/>
      <c r="R234" s="407"/>
      <c r="S234" s="407"/>
      <c r="T234" s="407"/>
      <c r="U234" s="407"/>
      <c r="V234" s="407"/>
    </row>
    <row r="235" spans="1:22" hidden="1" x14ac:dyDescent="0.75">
      <c r="A235" s="384">
        <v>230</v>
      </c>
      <c r="B235" s="385"/>
      <c r="C235" s="407"/>
      <c r="D235" s="407"/>
      <c r="E235" s="407"/>
      <c r="F235" s="407"/>
      <c r="G235" s="407"/>
      <c r="H235" s="407"/>
      <c r="I235" s="407"/>
      <c r="J235" s="407"/>
      <c r="K235" s="407"/>
      <c r="L235" s="407"/>
      <c r="M235" s="407"/>
      <c r="N235" s="407"/>
      <c r="O235" s="407"/>
      <c r="P235" s="407"/>
      <c r="Q235" s="407"/>
      <c r="R235" s="407"/>
      <c r="S235" s="407"/>
      <c r="T235" s="407"/>
      <c r="U235" s="407"/>
      <c r="V235" s="407"/>
    </row>
    <row r="236" spans="1:22" hidden="1" x14ac:dyDescent="0.75">
      <c r="A236" s="384">
        <v>231</v>
      </c>
      <c r="B236" s="385"/>
      <c r="C236" s="407"/>
      <c r="D236" s="407"/>
      <c r="E236" s="407"/>
      <c r="F236" s="407"/>
      <c r="G236" s="407"/>
      <c r="H236" s="407"/>
      <c r="I236" s="407"/>
      <c r="J236" s="407"/>
      <c r="K236" s="407"/>
      <c r="L236" s="407"/>
      <c r="M236" s="407"/>
      <c r="N236" s="407"/>
      <c r="O236" s="407"/>
      <c r="P236" s="407"/>
      <c r="Q236" s="407"/>
      <c r="R236" s="407"/>
      <c r="S236" s="407"/>
      <c r="T236" s="407"/>
      <c r="U236" s="407"/>
      <c r="V236" s="407"/>
    </row>
    <row r="237" spans="1:22" hidden="1" x14ac:dyDescent="0.75">
      <c r="A237" s="384">
        <v>232</v>
      </c>
      <c r="B237" s="385"/>
      <c r="C237" s="407"/>
      <c r="D237" s="407"/>
      <c r="E237" s="407"/>
      <c r="F237" s="407"/>
      <c r="G237" s="407"/>
      <c r="H237" s="407"/>
      <c r="I237" s="407"/>
      <c r="J237" s="407"/>
      <c r="K237" s="407"/>
      <c r="L237" s="407"/>
      <c r="M237" s="407"/>
      <c r="N237" s="407"/>
      <c r="O237" s="407"/>
      <c r="P237" s="407"/>
      <c r="Q237" s="407"/>
      <c r="R237" s="407"/>
      <c r="S237" s="407"/>
      <c r="T237" s="407"/>
      <c r="U237" s="407"/>
      <c r="V237" s="407"/>
    </row>
    <row r="238" spans="1:22" hidden="1" x14ac:dyDescent="0.75">
      <c r="A238" s="384">
        <v>233</v>
      </c>
      <c r="B238" s="385"/>
      <c r="C238" s="407"/>
      <c r="D238" s="407"/>
      <c r="E238" s="407"/>
      <c r="F238" s="407"/>
      <c r="G238" s="407"/>
      <c r="H238" s="407"/>
      <c r="I238" s="407"/>
      <c r="J238" s="407"/>
      <c r="K238" s="407"/>
      <c r="L238" s="407"/>
      <c r="M238" s="407"/>
      <c r="N238" s="407"/>
      <c r="O238" s="407"/>
      <c r="P238" s="407"/>
      <c r="Q238" s="407"/>
      <c r="R238" s="407"/>
      <c r="S238" s="407"/>
      <c r="T238" s="407"/>
      <c r="U238" s="407"/>
      <c r="V238" s="407"/>
    </row>
    <row r="239" spans="1:22" hidden="1" x14ac:dyDescent="0.75">
      <c r="A239" s="384">
        <v>234</v>
      </c>
      <c r="B239" s="385"/>
      <c r="C239" s="407"/>
      <c r="D239" s="407"/>
      <c r="E239" s="407"/>
      <c r="F239" s="407"/>
      <c r="G239" s="407"/>
      <c r="H239" s="407"/>
      <c r="I239" s="407"/>
      <c r="J239" s="407"/>
      <c r="K239" s="407"/>
      <c r="L239" s="407"/>
      <c r="M239" s="407"/>
      <c r="N239" s="407"/>
      <c r="O239" s="407"/>
      <c r="P239" s="407"/>
      <c r="Q239" s="407"/>
      <c r="R239" s="407"/>
      <c r="S239" s="407"/>
      <c r="T239" s="407"/>
      <c r="U239" s="407"/>
      <c r="V239" s="407"/>
    </row>
    <row r="240" spans="1:22" hidden="1" x14ac:dyDescent="0.75">
      <c r="A240" s="384">
        <v>235</v>
      </c>
      <c r="B240" s="385"/>
      <c r="C240" s="407"/>
      <c r="D240" s="407"/>
      <c r="E240" s="407"/>
      <c r="F240" s="407"/>
      <c r="G240" s="407"/>
      <c r="H240" s="407"/>
      <c r="I240" s="407"/>
      <c r="J240" s="407"/>
      <c r="K240" s="407"/>
      <c r="L240" s="407"/>
      <c r="M240" s="407"/>
      <c r="N240" s="407"/>
      <c r="O240" s="407"/>
      <c r="P240" s="407"/>
      <c r="Q240" s="407"/>
      <c r="R240" s="407"/>
      <c r="S240" s="407"/>
      <c r="T240" s="407"/>
      <c r="U240" s="407"/>
      <c r="V240" s="407"/>
    </row>
    <row r="241" spans="1:22" hidden="1" x14ac:dyDescent="0.75">
      <c r="A241" s="384">
        <v>236</v>
      </c>
      <c r="B241" s="385"/>
      <c r="C241" s="407"/>
      <c r="D241" s="407"/>
      <c r="E241" s="407"/>
      <c r="F241" s="407"/>
      <c r="G241" s="407"/>
      <c r="H241" s="407"/>
      <c r="I241" s="407"/>
      <c r="J241" s="407"/>
      <c r="K241" s="407"/>
      <c r="L241" s="407"/>
      <c r="M241" s="407"/>
      <c r="N241" s="407"/>
      <c r="O241" s="407"/>
      <c r="P241" s="407"/>
      <c r="Q241" s="407"/>
      <c r="R241" s="407"/>
      <c r="S241" s="407"/>
      <c r="T241" s="407"/>
      <c r="U241" s="407"/>
      <c r="V241" s="407"/>
    </row>
    <row r="242" spans="1:22" hidden="1" x14ac:dyDescent="0.75">
      <c r="A242" s="384">
        <v>237</v>
      </c>
      <c r="B242" s="385"/>
      <c r="C242" s="407"/>
      <c r="D242" s="407"/>
      <c r="E242" s="407"/>
      <c r="F242" s="407"/>
      <c r="G242" s="407"/>
      <c r="H242" s="407"/>
      <c r="I242" s="407"/>
      <c r="J242" s="407"/>
      <c r="K242" s="407"/>
      <c r="L242" s="407"/>
      <c r="M242" s="407"/>
      <c r="N242" s="407"/>
      <c r="O242" s="407"/>
      <c r="P242" s="407"/>
      <c r="Q242" s="407"/>
      <c r="R242" s="407"/>
      <c r="S242" s="407"/>
      <c r="T242" s="407"/>
      <c r="U242" s="407"/>
      <c r="V242" s="407"/>
    </row>
    <row r="243" spans="1:22" hidden="1" x14ac:dyDescent="0.75">
      <c r="A243" s="384">
        <v>238</v>
      </c>
      <c r="B243" s="385"/>
      <c r="C243" s="407"/>
      <c r="D243" s="407"/>
      <c r="E243" s="407"/>
      <c r="F243" s="407"/>
      <c r="G243" s="407"/>
      <c r="H243" s="407"/>
      <c r="I243" s="407"/>
      <c r="J243" s="407"/>
      <c r="K243" s="407"/>
      <c r="L243" s="407"/>
      <c r="M243" s="407"/>
      <c r="N243" s="407"/>
      <c r="O243" s="407"/>
      <c r="P243" s="407"/>
      <c r="Q243" s="407"/>
      <c r="R243" s="407"/>
      <c r="S243" s="407"/>
      <c r="T243" s="407"/>
      <c r="U243" s="407"/>
      <c r="V243" s="407"/>
    </row>
    <row r="244" spans="1:22" hidden="1" x14ac:dyDescent="0.75">
      <c r="A244" s="384">
        <v>239</v>
      </c>
      <c r="B244" s="385"/>
      <c r="C244" s="407"/>
      <c r="D244" s="407"/>
      <c r="E244" s="407"/>
      <c r="F244" s="407"/>
      <c r="G244" s="407"/>
      <c r="H244" s="407"/>
      <c r="I244" s="407"/>
      <c r="J244" s="407"/>
      <c r="K244" s="407"/>
      <c r="L244" s="407"/>
      <c r="M244" s="407"/>
      <c r="N244" s="407"/>
      <c r="O244" s="407"/>
      <c r="P244" s="407"/>
      <c r="Q244" s="407"/>
      <c r="R244" s="407"/>
      <c r="S244" s="407"/>
      <c r="T244" s="407"/>
      <c r="U244" s="407"/>
      <c r="V244" s="407"/>
    </row>
    <row r="245" spans="1:22" hidden="1" x14ac:dyDescent="0.75">
      <c r="A245" s="384">
        <v>240</v>
      </c>
      <c r="B245" s="385"/>
      <c r="C245" s="407"/>
      <c r="D245" s="407"/>
      <c r="E245" s="407"/>
      <c r="F245" s="407"/>
      <c r="G245" s="407"/>
      <c r="H245" s="407"/>
      <c r="I245" s="407"/>
      <c r="J245" s="407"/>
      <c r="K245" s="407"/>
      <c r="L245" s="407"/>
      <c r="M245" s="407"/>
      <c r="N245" s="407"/>
      <c r="O245" s="407"/>
      <c r="P245" s="407"/>
      <c r="Q245" s="407"/>
      <c r="R245" s="407"/>
      <c r="S245" s="407"/>
      <c r="T245" s="407"/>
      <c r="U245" s="407"/>
      <c r="V245" s="407"/>
    </row>
    <row r="246" spans="1:22" hidden="1" x14ac:dyDescent="0.75">
      <c r="A246" s="384">
        <v>241</v>
      </c>
      <c r="B246" s="385"/>
      <c r="C246" s="407"/>
      <c r="D246" s="407"/>
      <c r="E246" s="407"/>
      <c r="F246" s="407"/>
      <c r="G246" s="407"/>
      <c r="H246" s="407"/>
      <c r="I246" s="407"/>
      <c r="J246" s="407"/>
      <c r="K246" s="407"/>
      <c r="L246" s="407"/>
      <c r="M246" s="407"/>
      <c r="N246" s="407"/>
      <c r="O246" s="407"/>
      <c r="P246" s="407"/>
      <c r="Q246" s="407"/>
      <c r="R246" s="407"/>
      <c r="S246" s="407"/>
      <c r="T246" s="407"/>
      <c r="U246" s="407"/>
      <c r="V246" s="407"/>
    </row>
    <row r="247" spans="1:22" hidden="1" x14ac:dyDescent="0.75">
      <c r="A247" s="384">
        <v>242</v>
      </c>
      <c r="B247" s="385"/>
      <c r="C247" s="407"/>
      <c r="D247" s="407"/>
      <c r="E247" s="407"/>
      <c r="F247" s="407"/>
      <c r="G247" s="407"/>
      <c r="H247" s="407"/>
      <c r="I247" s="407"/>
      <c r="J247" s="407"/>
      <c r="K247" s="407"/>
      <c r="L247" s="407"/>
      <c r="M247" s="407"/>
      <c r="N247" s="407"/>
      <c r="O247" s="407"/>
      <c r="P247" s="407"/>
      <c r="Q247" s="407"/>
      <c r="R247" s="407"/>
      <c r="S247" s="407"/>
      <c r="T247" s="407"/>
      <c r="U247" s="407"/>
      <c r="V247" s="407"/>
    </row>
    <row r="248" spans="1:22" hidden="1" x14ac:dyDescent="0.75">
      <c r="A248" s="384">
        <v>243</v>
      </c>
      <c r="B248" s="385"/>
      <c r="C248" s="407"/>
      <c r="D248" s="407"/>
      <c r="E248" s="407"/>
      <c r="F248" s="407"/>
      <c r="G248" s="407"/>
      <c r="H248" s="407"/>
      <c r="I248" s="407"/>
      <c r="J248" s="407"/>
      <c r="K248" s="407"/>
      <c r="L248" s="407"/>
      <c r="M248" s="407"/>
      <c r="N248" s="407"/>
      <c r="O248" s="407"/>
      <c r="P248" s="407"/>
      <c r="Q248" s="407"/>
      <c r="R248" s="407"/>
      <c r="S248" s="407"/>
      <c r="T248" s="407"/>
      <c r="U248" s="407"/>
      <c r="V248" s="407"/>
    </row>
    <row r="249" spans="1:22" hidden="1" x14ac:dyDescent="0.75">
      <c r="A249" s="384">
        <v>244</v>
      </c>
      <c r="B249" s="385"/>
      <c r="C249" s="407"/>
      <c r="D249" s="407"/>
      <c r="E249" s="407"/>
      <c r="F249" s="407"/>
      <c r="G249" s="407"/>
      <c r="H249" s="407"/>
      <c r="I249" s="407"/>
      <c r="J249" s="407"/>
      <c r="K249" s="407"/>
      <c r="L249" s="407"/>
      <c r="M249" s="407"/>
      <c r="N249" s="407"/>
      <c r="O249" s="407"/>
      <c r="P249" s="407"/>
      <c r="Q249" s="407"/>
      <c r="R249" s="407"/>
      <c r="S249" s="407"/>
      <c r="T249" s="407"/>
      <c r="U249" s="407"/>
      <c r="V249" s="407"/>
    </row>
    <row r="250" spans="1:22" hidden="1" x14ac:dyDescent="0.75">
      <c r="A250" s="384">
        <v>245</v>
      </c>
      <c r="B250" s="385"/>
      <c r="C250" s="407"/>
      <c r="D250" s="407"/>
      <c r="E250" s="407"/>
      <c r="F250" s="407"/>
      <c r="G250" s="407"/>
      <c r="H250" s="407"/>
      <c r="I250" s="407"/>
      <c r="J250" s="407"/>
      <c r="K250" s="407"/>
      <c r="L250" s="407"/>
      <c r="M250" s="407"/>
      <c r="N250" s="407"/>
      <c r="O250" s="407"/>
      <c r="P250" s="407"/>
      <c r="Q250" s="407"/>
      <c r="R250" s="407"/>
      <c r="S250" s="407"/>
      <c r="T250" s="407"/>
      <c r="U250" s="407"/>
      <c r="V250" s="407"/>
    </row>
    <row r="251" spans="1:22" hidden="1" x14ac:dyDescent="0.75">
      <c r="A251" s="384">
        <v>246</v>
      </c>
      <c r="B251" s="385"/>
      <c r="C251" s="407"/>
      <c r="D251" s="407"/>
      <c r="E251" s="407"/>
      <c r="F251" s="407"/>
      <c r="G251" s="407"/>
      <c r="H251" s="407"/>
      <c r="I251" s="407"/>
      <c r="J251" s="407"/>
      <c r="K251" s="407"/>
      <c r="L251" s="407"/>
      <c r="M251" s="407"/>
      <c r="N251" s="407"/>
      <c r="O251" s="407"/>
      <c r="P251" s="407"/>
      <c r="Q251" s="407"/>
      <c r="R251" s="407"/>
      <c r="S251" s="407"/>
      <c r="T251" s="407"/>
      <c r="U251" s="407"/>
      <c r="V251" s="407"/>
    </row>
    <row r="252" spans="1:22" hidden="1" x14ac:dyDescent="0.75">
      <c r="A252" s="384">
        <v>247</v>
      </c>
      <c r="B252" s="385"/>
      <c r="C252" s="407"/>
      <c r="D252" s="407"/>
      <c r="E252" s="407"/>
      <c r="F252" s="407"/>
      <c r="G252" s="407"/>
      <c r="H252" s="407"/>
      <c r="I252" s="407"/>
      <c r="J252" s="407"/>
      <c r="K252" s="407"/>
      <c r="L252" s="407"/>
      <c r="M252" s="407"/>
      <c r="N252" s="407"/>
      <c r="O252" s="407"/>
      <c r="P252" s="407"/>
      <c r="Q252" s="407"/>
      <c r="R252" s="407"/>
      <c r="S252" s="407"/>
      <c r="T252" s="407"/>
      <c r="U252" s="407"/>
      <c r="V252" s="407"/>
    </row>
    <row r="253" spans="1:22" hidden="1" x14ac:dyDescent="0.75">
      <c r="A253" s="384">
        <v>248</v>
      </c>
      <c r="B253" s="385"/>
      <c r="C253" s="407"/>
      <c r="D253" s="407"/>
      <c r="E253" s="407"/>
      <c r="F253" s="407"/>
      <c r="G253" s="407"/>
      <c r="H253" s="407"/>
      <c r="I253" s="407"/>
      <c r="J253" s="407"/>
      <c r="K253" s="407"/>
      <c r="L253" s="407"/>
      <c r="M253" s="407"/>
      <c r="N253" s="407"/>
      <c r="O253" s="407"/>
      <c r="P253" s="407"/>
      <c r="Q253" s="407"/>
      <c r="R253" s="407"/>
      <c r="S253" s="407"/>
      <c r="T253" s="407"/>
      <c r="U253" s="407"/>
      <c r="V253" s="407"/>
    </row>
    <row r="254" spans="1:22" hidden="1" x14ac:dyDescent="0.75">
      <c r="A254" s="384">
        <v>249</v>
      </c>
      <c r="B254" s="385"/>
      <c r="C254" s="407"/>
      <c r="D254" s="407"/>
      <c r="E254" s="407"/>
      <c r="F254" s="407"/>
      <c r="G254" s="407"/>
      <c r="H254" s="407"/>
      <c r="I254" s="407"/>
      <c r="J254" s="407"/>
      <c r="K254" s="407"/>
      <c r="L254" s="407"/>
      <c r="M254" s="407"/>
      <c r="N254" s="407"/>
      <c r="O254" s="407"/>
      <c r="P254" s="407"/>
      <c r="Q254" s="407"/>
      <c r="R254" s="407"/>
      <c r="S254" s="407"/>
      <c r="T254" s="407"/>
      <c r="U254" s="407"/>
      <c r="V254" s="407"/>
    </row>
    <row r="255" spans="1:22" hidden="1" x14ac:dyDescent="0.75">
      <c r="A255" s="384">
        <v>250</v>
      </c>
      <c r="B255" s="385"/>
      <c r="C255" s="407"/>
      <c r="D255" s="407"/>
      <c r="E255" s="407"/>
      <c r="F255" s="407"/>
      <c r="G255" s="407"/>
      <c r="H255" s="407"/>
      <c r="I255" s="407"/>
      <c r="J255" s="407"/>
      <c r="K255" s="407"/>
      <c r="L255" s="407"/>
      <c r="M255" s="407"/>
      <c r="N255" s="407"/>
      <c r="O255" s="407"/>
      <c r="P255" s="407"/>
      <c r="Q255" s="407"/>
      <c r="R255" s="407"/>
      <c r="S255" s="407"/>
      <c r="T255" s="407"/>
      <c r="U255" s="407"/>
      <c r="V255" s="407"/>
    </row>
    <row r="256" spans="1:22" hidden="1" x14ac:dyDescent="0.75">
      <c r="A256" s="384">
        <v>251</v>
      </c>
      <c r="B256" s="385"/>
      <c r="C256" s="407"/>
      <c r="D256" s="407"/>
      <c r="E256" s="407"/>
      <c r="F256" s="407"/>
      <c r="G256" s="407"/>
      <c r="H256" s="407"/>
      <c r="I256" s="407"/>
      <c r="J256" s="407"/>
      <c r="K256" s="407"/>
      <c r="L256" s="407"/>
      <c r="M256" s="407"/>
      <c r="N256" s="407"/>
      <c r="O256" s="407"/>
      <c r="P256" s="407"/>
      <c r="Q256" s="407"/>
      <c r="R256" s="407"/>
      <c r="S256" s="407"/>
      <c r="T256" s="407"/>
      <c r="U256" s="407"/>
      <c r="V256" s="407"/>
    </row>
    <row r="257" spans="1:22" hidden="1" x14ac:dyDescent="0.75">
      <c r="A257" s="384">
        <v>252</v>
      </c>
      <c r="B257" s="385"/>
      <c r="C257" s="407"/>
      <c r="D257" s="407"/>
      <c r="E257" s="407"/>
      <c r="F257" s="407"/>
      <c r="G257" s="407"/>
      <c r="H257" s="407"/>
      <c r="I257" s="407"/>
      <c r="J257" s="407"/>
      <c r="K257" s="407"/>
      <c r="L257" s="407"/>
      <c r="M257" s="407"/>
      <c r="N257" s="407"/>
      <c r="O257" s="407"/>
      <c r="P257" s="407"/>
      <c r="Q257" s="407"/>
      <c r="R257" s="407"/>
      <c r="S257" s="407"/>
      <c r="T257" s="407"/>
      <c r="U257" s="407"/>
      <c r="V257" s="407"/>
    </row>
    <row r="258" spans="1:22" hidden="1" x14ac:dyDescent="0.75">
      <c r="A258" s="384">
        <v>253</v>
      </c>
      <c r="B258" s="385"/>
      <c r="C258" s="407"/>
      <c r="D258" s="407"/>
      <c r="E258" s="407"/>
      <c r="F258" s="407"/>
      <c r="G258" s="407"/>
      <c r="H258" s="407"/>
      <c r="I258" s="407"/>
      <c r="J258" s="407"/>
      <c r="K258" s="407"/>
      <c r="L258" s="407"/>
      <c r="M258" s="407"/>
      <c r="N258" s="407"/>
      <c r="O258" s="407"/>
      <c r="P258" s="407"/>
      <c r="Q258" s="407"/>
      <c r="R258" s="407"/>
      <c r="S258" s="407"/>
      <c r="T258" s="407"/>
      <c r="U258" s="407"/>
      <c r="V258" s="407"/>
    </row>
    <row r="259" spans="1:22" hidden="1" x14ac:dyDescent="0.75">
      <c r="A259" s="384">
        <v>254</v>
      </c>
      <c r="B259" s="385"/>
      <c r="C259" s="407"/>
      <c r="D259" s="407"/>
      <c r="E259" s="407"/>
      <c r="F259" s="407"/>
      <c r="G259" s="407"/>
      <c r="H259" s="407"/>
      <c r="I259" s="407"/>
      <c r="J259" s="407"/>
      <c r="K259" s="407"/>
      <c r="L259" s="407"/>
      <c r="M259" s="407"/>
      <c r="N259" s="407"/>
      <c r="O259" s="407"/>
      <c r="P259" s="407"/>
      <c r="Q259" s="407"/>
      <c r="R259" s="407"/>
      <c r="S259" s="407"/>
      <c r="T259" s="407"/>
      <c r="U259" s="407"/>
      <c r="V259" s="407"/>
    </row>
    <row r="260" spans="1:22" hidden="1" x14ac:dyDescent="0.75">
      <c r="A260" s="384">
        <v>255</v>
      </c>
      <c r="B260" s="385"/>
      <c r="C260" s="407"/>
      <c r="D260" s="407"/>
      <c r="E260" s="407"/>
      <c r="F260" s="407"/>
      <c r="G260" s="407"/>
      <c r="H260" s="407"/>
      <c r="I260" s="407"/>
      <c r="J260" s="407"/>
      <c r="K260" s="407"/>
      <c r="L260" s="407"/>
      <c r="M260" s="407"/>
      <c r="N260" s="407"/>
      <c r="O260" s="407"/>
      <c r="P260" s="407"/>
      <c r="Q260" s="407"/>
      <c r="R260" s="407"/>
      <c r="S260" s="407"/>
      <c r="T260" s="407"/>
      <c r="U260" s="407"/>
      <c r="V260" s="407"/>
    </row>
    <row r="261" spans="1:22" hidden="1" x14ac:dyDescent="0.75">
      <c r="A261" s="384">
        <v>256</v>
      </c>
      <c r="B261" s="385"/>
      <c r="C261" s="407"/>
      <c r="D261" s="407"/>
      <c r="E261" s="407"/>
      <c r="F261" s="407"/>
      <c r="G261" s="407"/>
      <c r="H261" s="407"/>
      <c r="I261" s="407"/>
      <c r="J261" s="407"/>
      <c r="K261" s="407"/>
      <c r="L261" s="407"/>
      <c r="M261" s="407"/>
      <c r="N261" s="407"/>
      <c r="O261" s="407"/>
      <c r="P261" s="407"/>
      <c r="Q261" s="407"/>
      <c r="R261" s="407"/>
      <c r="S261" s="407"/>
      <c r="T261" s="407"/>
      <c r="U261" s="407"/>
      <c r="V261" s="407"/>
    </row>
    <row r="262" spans="1:22" hidden="1" x14ac:dyDescent="0.75">
      <c r="A262" s="384">
        <v>257</v>
      </c>
      <c r="B262" s="385"/>
      <c r="C262" s="407"/>
      <c r="D262" s="407"/>
      <c r="E262" s="407"/>
      <c r="F262" s="407"/>
      <c r="G262" s="407"/>
      <c r="H262" s="407"/>
      <c r="I262" s="407"/>
      <c r="J262" s="407"/>
      <c r="K262" s="407"/>
      <c r="L262" s="407"/>
      <c r="M262" s="407"/>
      <c r="N262" s="407"/>
      <c r="O262" s="407"/>
      <c r="P262" s="407"/>
      <c r="Q262" s="407"/>
      <c r="R262" s="407"/>
      <c r="S262" s="407"/>
      <c r="T262" s="407"/>
      <c r="U262" s="407"/>
      <c r="V262" s="407"/>
    </row>
    <row r="263" spans="1:22" hidden="1" x14ac:dyDescent="0.75">
      <c r="A263" s="384">
        <v>258</v>
      </c>
      <c r="B263" s="385"/>
      <c r="C263" s="407"/>
      <c r="D263" s="407"/>
      <c r="E263" s="407"/>
      <c r="F263" s="407"/>
      <c r="G263" s="407"/>
      <c r="H263" s="407"/>
      <c r="I263" s="407"/>
      <c r="J263" s="407"/>
      <c r="K263" s="407"/>
      <c r="L263" s="407"/>
      <c r="M263" s="407"/>
      <c r="N263" s="407"/>
      <c r="O263" s="407"/>
      <c r="P263" s="407"/>
      <c r="Q263" s="407"/>
      <c r="R263" s="407"/>
      <c r="S263" s="407"/>
      <c r="T263" s="407"/>
      <c r="U263" s="407"/>
      <c r="V263" s="407"/>
    </row>
    <row r="264" spans="1:22" hidden="1" x14ac:dyDescent="0.75">
      <c r="A264" s="384">
        <v>259</v>
      </c>
      <c r="B264" s="385"/>
      <c r="C264" s="407"/>
      <c r="D264" s="407"/>
      <c r="E264" s="407"/>
      <c r="F264" s="407"/>
      <c r="G264" s="407"/>
      <c r="H264" s="407"/>
      <c r="I264" s="407"/>
      <c r="J264" s="407"/>
      <c r="K264" s="407"/>
      <c r="L264" s="407"/>
      <c r="M264" s="407"/>
      <c r="N264" s="407"/>
      <c r="O264" s="407"/>
      <c r="P264" s="407"/>
      <c r="Q264" s="407"/>
      <c r="R264" s="407"/>
      <c r="S264" s="407"/>
      <c r="T264" s="407"/>
      <c r="U264" s="407"/>
      <c r="V264" s="407"/>
    </row>
    <row r="265" spans="1:22" hidden="1" x14ac:dyDescent="0.75">
      <c r="A265" s="384">
        <v>260</v>
      </c>
      <c r="B265" s="385"/>
      <c r="C265" s="407"/>
      <c r="D265" s="407"/>
      <c r="E265" s="407"/>
      <c r="F265" s="407"/>
      <c r="G265" s="407"/>
      <c r="H265" s="407"/>
      <c r="I265" s="407"/>
      <c r="J265" s="407"/>
      <c r="K265" s="407"/>
      <c r="L265" s="407"/>
      <c r="M265" s="407"/>
      <c r="N265" s="407"/>
      <c r="O265" s="407"/>
      <c r="P265" s="407"/>
      <c r="Q265" s="407"/>
      <c r="R265" s="407"/>
      <c r="S265" s="407"/>
      <c r="T265" s="407"/>
      <c r="U265" s="407"/>
      <c r="V265" s="407"/>
    </row>
    <row r="266" spans="1:22" hidden="1" x14ac:dyDescent="0.75">
      <c r="A266" s="384">
        <v>261</v>
      </c>
      <c r="B266" s="385"/>
      <c r="C266" s="407"/>
      <c r="D266" s="407"/>
      <c r="E266" s="407"/>
      <c r="F266" s="407"/>
      <c r="G266" s="407"/>
      <c r="H266" s="407"/>
      <c r="I266" s="407"/>
      <c r="J266" s="407"/>
      <c r="K266" s="407"/>
      <c r="L266" s="407"/>
      <c r="M266" s="407"/>
      <c r="N266" s="407"/>
      <c r="O266" s="407"/>
      <c r="P266" s="407"/>
      <c r="Q266" s="407"/>
      <c r="R266" s="407"/>
      <c r="S266" s="407"/>
      <c r="T266" s="407"/>
      <c r="U266" s="407"/>
      <c r="V266" s="407"/>
    </row>
    <row r="267" spans="1:22" hidden="1" x14ac:dyDescent="0.75">
      <c r="A267" s="384">
        <v>262</v>
      </c>
      <c r="B267" s="385"/>
      <c r="C267" s="407"/>
      <c r="D267" s="407"/>
      <c r="E267" s="407"/>
      <c r="F267" s="407"/>
      <c r="G267" s="407"/>
      <c r="H267" s="407"/>
      <c r="I267" s="407"/>
      <c r="J267" s="407"/>
      <c r="K267" s="407"/>
      <c r="L267" s="407"/>
      <c r="M267" s="407"/>
      <c r="N267" s="407"/>
      <c r="O267" s="407"/>
      <c r="P267" s="407"/>
      <c r="Q267" s="407"/>
      <c r="R267" s="407"/>
      <c r="S267" s="407"/>
      <c r="T267" s="407"/>
      <c r="U267" s="407"/>
      <c r="V267" s="407"/>
    </row>
    <row r="268" spans="1:22" hidden="1" x14ac:dyDescent="0.75">
      <c r="A268" s="384">
        <v>263</v>
      </c>
      <c r="B268" s="385"/>
      <c r="C268" s="407"/>
      <c r="D268" s="407"/>
      <c r="E268" s="407"/>
      <c r="F268" s="407"/>
      <c r="G268" s="407"/>
      <c r="H268" s="407"/>
      <c r="I268" s="407"/>
      <c r="J268" s="407"/>
      <c r="K268" s="407"/>
      <c r="L268" s="407"/>
      <c r="M268" s="407"/>
      <c r="N268" s="407"/>
      <c r="O268" s="407"/>
      <c r="P268" s="407"/>
      <c r="Q268" s="407"/>
      <c r="R268" s="407"/>
      <c r="S268" s="407"/>
      <c r="T268" s="407"/>
      <c r="U268" s="407"/>
      <c r="V268" s="407"/>
    </row>
    <row r="269" spans="1:22" hidden="1" x14ac:dyDescent="0.75">
      <c r="A269" s="384">
        <v>264</v>
      </c>
      <c r="B269" s="385"/>
      <c r="C269" s="407"/>
      <c r="D269" s="407"/>
      <c r="E269" s="407"/>
      <c r="F269" s="407"/>
      <c r="G269" s="407"/>
      <c r="H269" s="407"/>
      <c r="I269" s="407"/>
      <c r="J269" s="407"/>
      <c r="K269" s="407"/>
      <c r="L269" s="407"/>
      <c r="M269" s="407"/>
      <c r="N269" s="407"/>
      <c r="O269" s="407"/>
      <c r="P269" s="407"/>
      <c r="Q269" s="407"/>
      <c r="R269" s="407"/>
      <c r="S269" s="407"/>
      <c r="T269" s="407"/>
      <c r="U269" s="407"/>
      <c r="V269" s="407"/>
    </row>
    <row r="270" spans="1:22" hidden="1" x14ac:dyDescent="0.75">
      <c r="A270" s="384">
        <v>265</v>
      </c>
      <c r="B270" s="385"/>
      <c r="C270" s="407"/>
      <c r="D270" s="407"/>
      <c r="E270" s="407"/>
      <c r="F270" s="407"/>
      <c r="G270" s="407"/>
      <c r="H270" s="407"/>
      <c r="I270" s="407"/>
      <c r="J270" s="407"/>
      <c r="K270" s="407"/>
      <c r="L270" s="407"/>
      <c r="M270" s="407"/>
      <c r="N270" s="407"/>
      <c r="O270" s="407"/>
      <c r="P270" s="407"/>
      <c r="Q270" s="407"/>
      <c r="R270" s="407"/>
      <c r="S270" s="407"/>
      <c r="T270" s="407"/>
      <c r="U270" s="407"/>
      <c r="V270" s="407"/>
    </row>
    <row r="271" spans="1:22" hidden="1" x14ac:dyDescent="0.75">
      <c r="A271" s="384">
        <v>266</v>
      </c>
      <c r="B271" s="385"/>
      <c r="C271" s="407"/>
      <c r="D271" s="407"/>
      <c r="E271" s="407"/>
      <c r="F271" s="407"/>
      <c r="G271" s="407"/>
      <c r="H271" s="407"/>
      <c r="I271" s="407"/>
      <c r="J271" s="407"/>
      <c r="K271" s="407"/>
      <c r="L271" s="407"/>
      <c r="M271" s="407"/>
      <c r="N271" s="407"/>
      <c r="O271" s="407"/>
      <c r="P271" s="407"/>
      <c r="Q271" s="407"/>
      <c r="R271" s="407"/>
      <c r="S271" s="407"/>
      <c r="T271" s="407"/>
      <c r="U271" s="407"/>
      <c r="V271" s="407"/>
    </row>
    <row r="272" spans="1:22" hidden="1" x14ac:dyDescent="0.75">
      <c r="A272" s="384">
        <v>267</v>
      </c>
      <c r="B272" s="385"/>
      <c r="C272" s="407"/>
      <c r="D272" s="407"/>
      <c r="E272" s="407"/>
      <c r="F272" s="407"/>
      <c r="G272" s="407"/>
      <c r="H272" s="407"/>
      <c r="I272" s="407"/>
      <c r="J272" s="407"/>
      <c r="K272" s="407"/>
      <c r="L272" s="407"/>
      <c r="M272" s="407"/>
      <c r="N272" s="407"/>
      <c r="O272" s="407"/>
      <c r="P272" s="407"/>
      <c r="Q272" s="407"/>
      <c r="R272" s="407"/>
      <c r="S272" s="407"/>
      <c r="T272" s="407"/>
      <c r="U272" s="407"/>
      <c r="V272" s="407"/>
    </row>
    <row r="273" spans="1:22" hidden="1" x14ac:dyDescent="0.75">
      <c r="A273" s="384">
        <v>268</v>
      </c>
      <c r="B273" s="385"/>
      <c r="C273" s="407"/>
      <c r="D273" s="407"/>
      <c r="E273" s="407"/>
      <c r="F273" s="407"/>
      <c r="G273" s="407"/>
      <c r="H273" s="407"/>
      <c r="I273" s="407"/>
      <c r="J273" s="407"/>
      <c r="K273" s="407"/>
      <c r="L273" s="407"/>
      <c r="M273" s="407"/>
      <c r="N273" s="407"/>
      <c r="O273" s="407"/>
      <c r="P273" s="407"/>
      <c r="Q273" s="407"/>
      <c r="R273" s="407"/>
      <c r="S273" s="407"/>
      <c r="T273" s="407"/>
      <c r="U273" s="407"/>
      <c r="V273" s="407"/>
    </row>
    <row r="274" spans="1:22" hidden="1" x14ac:dyDescent="0.75">
      <c r="A274" s="384">
        <v>269</v>
      </c>
      <c r="B274" s="385"/>
      <c r="C274" s="407"/>
      <c r="D274" s="407"/>
      <c r="E274" s="407"/>
      <c r="F274" s="407"/>
      <c r="G274" s="407"/>
      <c r="H274" s="407"/>
      <c r="I274" s="407"/>
      <c r="J274" s="407"/>
      <c r="K274" s="407"/>
      <c r="L274" s="407"/>
      <c r="M274" s="407"/>
      <c r="N274" s="407"/>
      <c r="O274" s="407"/>
      <c r="P274" s="407"/>
      <c r="Q274" s="407"/>
      <c r="R274" s="407"/>
      <c r="S274" s="407"/>
      <c r="T274" s="407"/>
      <c r="U274" s="407"/>
      <c r="V274" s="407"/>
    </row>
    <row r="275" spans="1:22" hidden="1" x14ac:dyDescent="0.75">
      <c r="A275" s="384">
        <v>270</v>
      </c>
      <c r="B275" s="385"/>
      <c r="C275" s="407"/>
      <c r="D275" s="407"/>
      <c r="E275" s="407"/>
      <c r="F275" s="407"/>
      <c r="G275" s="407"/>
      <c r="H275" s="407"/>
      <c r="I275" s="407"/>
      <c r="J275" s="407"/>
      <c r="K275" s="407"/>
      <c r="L275" s="407"/>
      <c r="M275" s="407"/>
      <c r="N275" s="407"/>
      <c r="O275" s="407"/>
      <c r="P275" s="407"/>
      <c r="Q275" s="407"/>
      <c r="R275" s="407"/>
      <c r="S275" s="407"/>
      <c r="T275" s="407"/>
      <c r="U275" s="407"/>
      <c r="V275" s="407"/>
    </row>
    <row r="276" spans="1:22" hidden="1" x14ac:dyDescent="0.75">
      <c r="A276" s="384">
        <v>271</v>
      </c>
      <c r="B276" s="385"/>
      <c r="C276" s="407"/>
      <c r="D276" s="407"/>
      <c r="E276" s="407"/>
      <c r="F276" s="407"/>
      <c r="G276" s="407"/>
      <c r="H276" s="407"/>
      <c r="I276" s="407"/>
      <c r="J276" s="407"/>
      <c r="K276" s="407"/>
      <c r="L276" s="407"/>
      <c r="M276" s="407"/>
      <c r="N276" s="407"/>
      <c r="O276" s="407"/>
      <c r="P276" s="407"/>
      <c r="Q276" s="407"/>
      <c r="R276" s="407"/>
      <c r="S276" s="407"/>
      <c r="T276" s="407"/>
      <c r="U276" s="407"/>
      <c r="V276" s="407"/>
    </row>
    <row r="277" spans="1:22" hidden="1" x14ac:dyDescent="0.75">
      <c r="A277" s="384">
        <v>272</v>
      </c>
      <c r="B277" s="385"/>
      <c r="C277" s="407"/>
      <c r="D277" s="407"/>
      <c r="E277" s="407"/>
      <c r="F277" s="407"/>
      <c r="G277" s="407"/>
      <c r="H277" s="407"/>
      <c r="I277" s="407"/>
      <c r="J277" s="407"/>
      <c r="K277" s="407"/>
      <c r="L277" s="407"/>
      <c r="M277" s="407"/>
      <c r="N277" s="407"/>
      <c r="O277" s="407"/>
      <c r="P277" s="407"/>
      <c r="Q277" s="407"/>
      <c r="R277" s="407"/>
      <c r="S277" s="407"/>
      <c r="T277" s="407"/>
      <c r="U277" s="407"/>
      <c r="V277" s="407"/>
    </row>
    <row r="278" spans="1:22" hidden="1" x14ac:dyDescent="0.75">
      <c r="A278" s="384">
        <v>273</v>
      </c>
      <c r="B278" s="385"/>
      <c r="C278" s="407"/>
      <c r="D278" s="407"/>
      <c r="E278" s="407"/>
      <c r="F278" s="407"/>
      <c r="G278" s="407"/>
      <c r="H278" s="407"/>
      <c r="I278" s="407"/>
      <c r="J278" s="407"/>
      <c r="K278" s="407"/>
      <c r="L278" s="407"/>
      <c r="M278" s="407"/>
      <c r="N278" s="407"/>
      <c r="O278" s="407"/>
      <c r="P278" s="407"/>
      <c r="Q278" s="407"/>
      <c r="R278" s="407"/>
      <c r="S278" s="407"/>
      <c r="T278" s="407"/>
      <c r="U278" s="407"/>
      <c r="V278" s="407"/>
    </row>
    <row r="279" spans="1:22" hidden="1" x14ac:dyDescent="0.75">
      <c r="A279" s="384">
        <v>274</v>
      </c>
      <c r="B279" s="385"/>
      <c r="C279" s="407"/>
      <c r="D279" s="407"/>
      <c r="E279" s="407"/>
      <c r="F279" s="407"/>
      <c r="G279" s="407"/>
      <c r="H279" s="407"/>
      <c r="I279" s="407"/>
      <c r="J279" s="407"/>
      <c r="K279" s="407"/>
      <c r="L279" s="407"/>
      <c r="M279" s="407"/>
      <c r="N279" s="407"/>
      <c r="O279" s="407"/>
      <c r="P279" s="407"/>
      <c r="Q279" s="407"/>
      <c r="R279" s="407"/>
      <c r="S279" s="407"/>
      <c r="T279" s="407"/>
      <c r="U279" s="407"/>
      <c r="V279" s="407"/>
    </row>
    <row r="280" spans="1:22" hidden="1" x14ac:dyDescent="0.75">
      <c r="A280" s="384">
        <v>275</v>
      </c>
      <c r="B280" s="385"/>
      <c r="C280" s="407"/>
      <c r="D280" s="407"/>
      <c r="E280" s="407"/>
      <c r="F280" s="407"/>
      <c r="G280" s="407"/>
      <c r="H280" s="407"/>
      <c r="I280" s="407"/>
      <c r="J280" s="407"/>
      <c r="K280" s="407"/>
      <c r="L280" s="407"/>
      <c r="M280" s="407"/>
      <c r="N280" s="407"/>
      <c r="O280" s="407"/>
      <c r="P280" s="407"/>
      <c r="Q280" s="407"/>
      <c r="R280" s="407"/>
      <c r="S280" s="407"/>
      <c r="T280" s="407"/>
      <c r="U280" s="407"/>
      <c r="V280" s="407"/>
    </row>
    <row r="281" spans="1:22" hidden="1" x14ac:dyDescent="0.75">
      <c r="A281" s="384">
        <v>276</v>
      </c>
      <c r="B281" s="385"/>
      <c r="C281" s="407"/>
      <c r="D281" s="407"/>
      <c r="E281" s="407"/>
      <c r="F281" s="407"/>
      <c r="G281" s="407"/>
      <c r="H281" s="407"/>
      <c r="I281" s="407"/>
      <c r="J281" s="407"/>
      <c r="K281" s="407"/>
      <c r="L281" s="407"/>
      <c r="M281" s="407"/>
      <c r="N281" s="407"/>
      <c r="O281" s="407"/>
      <c r="P281" s="407"/>
      <c r="Q281" s="407"/>
      <c r="R281" s="407"/>
      <c r="S281" s="407"/>
      <c r="T281" s="407"/>
      <c r="U281" s="407"/>
      <c r="V281" s="407"/>
    </row>
    <row r="282" spans="1:22" hidden="1" x14ac:dyDescent="0.75">
      <c r="A282" s="384">
        <v>277</v>
      </c>
      <c r="B282" s="385"/>
      <c r="C282" s="407"/>
      <c r="D282" s="407"/>
      <c r="E282" s="407"/>
      <c r="F282" s="407"/>
      <c r="G282" s="407"/>
      <c r="H282" s="407"/>
      <c r="I282" s="407"/>
      <c r="J282" s="407"/>
      <c r="K282" s="407"/>
      <c r="L282" s="407"/>
      <c r="M282" s="407"/>
      <c r="N282" s="407"/>
      <c r="O282" s="407"/>
      <c r="P282" s="407"/>
      <c r="Q282" s="407"/>
      <c r="R282" s="407"/>
      <c r="S282" s="407"/>
      <c r="T282" s="407"/>
      <c r="U282" s="407"/>
      <c r="V282" s="407"/>
    </row>
    <row r="283" spans="1:22" hidden="1" x14ac:dyDescent="0.75">
      <c r="A283" s="384">
        <v>278</v>
      </c>
      <c r="B283" s="385"/>
      <c r="C283" s="407"/>
      <c r="D283" s="407"/>
      <c r="E283" s="407"/>
      <c r="F283" s="407"/>
      <c r="G283" s="407"/>
      <c r="H283" s="407"/>
      <c r="I283" s="407"/>
      <c r="J283" s="407"/>
      <c r="K283" s="407"/>
      <c r="L283" s="407"/>
      <c r="M283" s="407"/>
      <c r="N283" s="407"/>
      <c r="O283" s="407"/>
      <c r="P283" s="407"/>
      <c r="Q283" s="407"/>
      <c r="R283" s="407"/>
      <c r="S283" s="407"/>
      <c r="T283" s="407"/>
      <c r="U283" s="407"/>
      <c r="V283" s="407"/>
    </row>
    <row r="284" spans="1:22" hidden="1" x14ac:dyDescent="0.75">
      <c r="A284" s="384">
        <v>279</v>
      </c>
      <c r="B284" s="385"/>
      <c r="C284" s="407"/>
      <c r="D284" s="407"/>
      <c r="E284" s="407"/>
      <c r="F284" s="407"/>
      <c r="G284" s="407"/>
      <c r="H284" s="407"/>
      <c r="I284" s="407"/>
      <c r="J284" s="407"/>
      <c r="K284" s="407"/>
      <c r="L284" s="407"/>
      <c r="M284" s="407"/>
      <c r="N284" s="407"/>
      <c r="O284" s="407"/>
      <c r="P284" s="407"/>
      <c r="Q284" s="407"/>
      <c r="R284" s="407"/>
      <c r="S284" s="407"/>
      <c r="T284" s="407"/>
      <c r="U284" s="407"/>
      <c r="V284" s="407"/>
    </row>
    <row r="285" spans="1:22" hidden="1" x14ac:dyDescent="0.75">
      <c r="A285" s="384">
        <v>280</v>
      </c>
      <c r="B285" s="385"/>
      <c r="C285" s="407"/>
      <c r="D285" s="407"/>
      <c r="E285" s="407"/>
      <c r="F285" s="407"/>
      <c r="G285" s="407"/>
      <c r="H285" s="407"/>
      <c r="I285" s="407"/>
      <c r="J285" s="407"/>
      <c r="K285" s="407"/>
      <c r="L285" s="407"/>
      <c r="M285" s="407"/>
      <c r="N285" s="407"/>
      <c r="O285" s="407"/>
      <c r="P285" s="407"/>
      <c r="Q285" s="407"/>
      <c r="R285" s="407"/>
      <c r="S285" s="407"/>
      <c r="T285" s="407"/>
      <c r="U285" s="407"/>
      <c r="V285" s="407"/>
    </row>
    <row r="286" spans="1:22" hidden="1" x14ac:dyDescent="0.75">
      <c r="A286" s="384">
        <v>281</v>
      </c>
      <c r="B286" s="385"/>
      <c r="C286" s="407"/>
      <c r="D286" s="407"/>
      <c r="E286" s="407"/>
      <c r="F286" s="407"/>
      <c r="G286" s="407"/>
      <c r="H286" s="407"/>
      <c r="I286" s="407"/>
      <c r="J286" s="407"/>
      <c r="K286" s="407"/>
      <c r="L286" s="407"/>
      <c r="M286" s="407"/>
      <c r="N286" s="407"/>
      <c r="O286" s="407"/>
      <c r="P286" s="407"/>
      <c r="Q286" s="407"/>
      <c r="R286" s="407"/>
      <c r="S286" s="407"/>
      <c r="T286" s="407"/>
      <c r="U286" s="407"/>
      <c r="V286" s="407"/>
    </row>
    <row r="287" spans="1:22" hidden="1" x14ac:dyDescent="0.75">
      <c r="A287" s="384">
        <v>282</v>
      </c>
      <c r="B287" s="385"/>
      <c r="C287" s="407"/>
      <c r="D287" s="407"/>
      <c r="E287" s="407"/>
      <c r="F287" s="407"/>
      <c r="G287" s="407"/>
      <c r="H287" s="407"/>
      <c r="I287" s="407"/>
      <c r="J287" s="407"/>
      <c r="K287" s="407"/>
      <c r="L287" s="407"/>
      <c r="M287" s="407"/>
      <c r="N287" s="407"/>
      <c r="O287" s="407"/>
      <c r="P287" s="407"/>
      <c r="Q287" s="407"/>
      <c r="R287" s="407"/>
      <c r="S287" s="407"/>
      <c r="T287" s="407"/>
      <c r="U287" s="407"/>
      <c r="V287" s="407"/>
    </row>
    <row r="288" spans="1:22" hidden="1" x14ac:dyDescent="0.75">
      <c r="A288" s="384">
        <v>283</v>
      </c>
      <c r="B288" s="385"/>
      <c r="C288" s="407"/>
      <c r="D288" s="407"/>
      <c r="E288" s="407"/>
      <c r="F288" s="407"/>
      <c r="G288" s="407"/>
      <c r="H288" s="407"/>
      <c r="I288" s="407"/>
      <c r="J288" s="407"/>
      <c r="K288" s="407"/>
      <c r="L288" s="407"/>
      <c r="M288" s="407"/>
      <c r="N288" s="407"/>
      <c r="O288" s="407"/>
      <c r="P288" s="407"/>
      <c r="Q288" s="407"/>
      <c r="R288" s="407"/>
      <c r="S288" s="407"/>
      <c r="T288" s="407"/>
      <c r="U288" s="407"/>
      <c r="V288" s="407"/>
    </row>
    <row r="289" spans="1:22" hidden="1" x14ac:dyDescent="0.75">
      <c r="A289" s="384">
        <v>284</v>
      </c>
      <c r="B289" s="385"/>
      <c r="C289" s="407"/>
      <c r="D289" s="407"/>
      <c r="E289" s="407"/>
      <c r="F289" s="407"/>
      <c r="G289" s="407"/>
      <c r="H289" s="407"/>
      <c r="I289" s="407"/>
      <c r="J289" s="407"/>
      <c r="K289" s="407"/>
      <c r="L289" s="407"/>
      <c r="M289" s="407"/>
      <c r="N289" s="407"/>
      <c r="O289" s="407"/>
      <c r="P289" s="407"/>
      <c r="Q289" s="407"/>
      <c r="R289" s="407"/>
      <c r="S289" s="407"/>
      <c r="T289" s="407"/>
      <c r="U289" s="407"/>
      <c r="V289" s="407"/>
    </row>
    <row r="290" spans="1:22" hidden="1" x14ac:dyDescent="0.75">
      <c r="A290" s="384">
        <v>285</v>
      </c>
      <c r="B290" s="385"/>
      <c r="C290" s="407"/>
      <c r="D290" s="407"/>
      <c r="E290" s="407"/>
      <c r="F290" s="407"/>
      <c r="G290" s="407"/>
      <c r="H290" s="407"/>
      <c r="I290" s="407"/>
      <c r="J290" s="407"/>
      <c r="K290" s="407"/>
      <c r="L290" s="407"/>
      <c r="M290" s="407"/>
      <c r="N290" s="407"/>
      <c r="O290" s="407"/>
      <c r="P290" s="407"/>
      <c r="Q290" s="407"/>
      <c r="R290" s="407"/>
      <c r="S290" s="407"/>
      <c r="T290" s="407"/>
      <c r="U290" s="407"/>
      <c r="V290" s="407"/>
    </row>
    <row r="291" spans="1:22" hidden="1" x14ac:dyDescent="0.75">
      <c r="A291" s="384">
        <v>286</v>
      </c>
      <c r="B291" s="385"/>
      <c r="C291" s="407"/>
      <c r="D291" s="407"/>
      <c r="E291" s="407"/>
      <c r="F291" s="407"/>
      <c r="G291" s="407"/>
      <c r="H291" s="407"/>
      <c r="I291" s="407"/>
      <c r="J291" s="407"/>
      <c r="K291" s="407"/>
      <c r="L291" s="407"/>
      <c r="M291" s="407"/>
      <c r="N291" s="407"/>
      <c r="O291" s="407"/>
      <c r="P291" s="407"/>
      <c r="Q291" s="407"/>
      <c r="R291" s="407"/>
      <c r="S291" s="407"/>
      <c r="T291" s="407"/>
      <c r="U291" s="407"/>
      <c r="V291" s="407"/>
    </row>
    <row r="292" spans="1:22" hidden="1" x14ac:dyDescent="0.75">
      <c r="A292" s="384">
        <v>287</v>
      </c>
      <c r="B292" s="385"/>
      <c r="C292" s="407"/>
      <c r="D292" s="407"/>
      <c r="E292" s="407"/>
      <c r="F292" s="407"/>
      <c r="G292" s="407"/>
      <c r="H292" s="407"/>
      <c r="I292" s="407"/>
      <c r="J292" s="407"/>
      <c r="K292" s="407"/>
      <c r="L292" s="407"/>
      <c r="M292" s="407"/>
      <c r="N292" s="407"/>
      <c r="O292" s="407"/>
      <c r="P292" s="407"/>
      <c r="Q292" s="407"/>
      <c r="R292" s="407"/>
      <c r="S292" s="407"/>
      <c r="T292" s="407"/>
      <c r="U292" s="407"/>
      <c r="V292" s="407"/>
    </row>
    <row r="293" spans="1:22" hidden="1" x14ac:dyDescent="0.75">
      <c r="A293" s="384">
        <v>288</v>
      </c>
      <c r="B293" s="385"/>
      <c r="C293" s="407"/>
      <c r="D293" s="407"/>
      <c r="E293" s="407"/>
      <c r="F293" s="407"/>
      <c r="G293" s="407"/>
      <c r="H293" s="407"/>
      <c r="I293" s="407"/>
      <c r="J293" s="407"/>
      <c r="K293" s="407"/>
      <c r="L293" s="407"/>
      <c r="M293" s="407"/>
      <c r="N293" s="407"/>
      <c r="O293" s="407"/>
      <c r="P293" s="407"/>
      <c r="Q293" s="407"/>
      <c r="R293" s="407"/>
      <c r="S293" s="407"/>
      <c r="T293" s="407"/>
      <c r="U293" s="407"/>
      <c r="V293" s="407"/>
    </row>
    <row r="294" spans="1:22" hidden="1" x14ac:dyDescent="0.75">
      <c r="A294" s="384">
        <v>289</v>
      </c>
      <c r="B294" s="385"/>
      <c r="C294" s="407"/>
      <c r="D294" s="407"/>
      <c r="E294" s="407"/>
      <c r="F294" s="407"/>
      <c r="G294" s="407"/>
      <c r="H294" s="407"/>
      <c r="I294" s="407"/>
      <c r="J294" s="407"/>
      <c r="K294" s="407"/>
      <c r="L294" s="407"/>
      <c r="M294" s="407"/>
      <c r="N294" s="407"/>
      <c r="O294" s="407"/>
      <c r="P294" s="407"/>
      <c r="Q294" s="407"/>
      <c r="R294" s="407"/>
      <c r="S294" s="407"/>
      <c r="T294" s="407"/>
      <c r="U294" s="407"/>
      <c r="V294" s="407"/>
    </row>
    <row r="295" spans="1:22" hidden="1" x14ac:dyDescent="0.75">
      <c r="A295" s="384">
        <v>290</v>
      </c>
      <c r="B295" s="385"/>
      <c r="C295" s="407"/>
      <c r="D295" s="407"/>
      <c r="E295" s="407"/>
      <c r="F295" s="407"/>
      <c r="G295" s="407"/>
      <c r="H295" s="407"/>
      <c r="I295" s="407"/>
      <c r="J295" s="407"/>
      <c r="K295" s="407"/>
      <c r="L295" s="407"/>
      <c r="M295" s="407"/>
      <c r="N295" s="407"/>
      <c r="O295" s="407"/>
      <c r="P295" s="407"/>
      <c r="Q295" s="407"/>
      <c r="R295" s="407"/>
      <c r="S295" s="407"/>
      <c r="T295" s="407"/>
      <c r="U295" s="407"/>
      <c r="V295" s="407"/>
    </row>
    <row r="296" spans="1:22" hidden="1" x14ac:dyDescent="0.75">
      <c r="A296" s="384">
        <v>291</v>
      </c>
      <c r="B296" s="385"/>
      <c r="C296" s="407"/>
      <c r="D296" s="407"/>
      <c r="E296" s="407"/>
      <c r="F296" s="407"/>
      <c r="G296" s="407"/>
      <c r="H296" s="407"/>
      <c r="I296" s="407"/>
      <c r="J296" s="407"/>
      <c r="K296" s="407"/>
      <c r="L296" s="407"/>
      <c r="M296" s="407"/>
      <c r="N296" s="407"/>
      <c r="O296" s="407"/>
      <c r="P296" s="407"/>
      <c r="Q296" s="407"/>
      <c r="R296" s="407"/>
      <c r="S296" s="407"/>
      <c r="T296" s="407"/>
      <c r="U296" s="407"/>
      <c r="V296" s="407"/>
    </row>
    <row r="297" spans="1:22" hidden="1" x14ac:dyDescent="0.75">
      <c r="A297" s="384">
        <v>292</v>
      </c>
      <c r="B297" s="385"/>
      <c r="C297" s="407"/>
      <c r="D297" s="407"/>
      <c r="E297" s="407"/>
      <c r="F297" s="407"/>
      <c r="G297" s="407"/>
      <c r="H297" s="407"/>
      <c r="I297" s="407"/>
      <c r="J297" s="407"/>
      <c r="K297" s="407"/>
      <c r="L297" s="407"/>
      <c r="M297" s="407"/>
      <c r="N297" s="407"/>
      <c r="O297" s="407"/>
      <c r="P297" s="407"/>
      <c r="Q297" s="407"/>
      <c r="R297" s="407"/>
      <c r="S297" s="407"/>
      <c r="T297" s="407"/>
      <c r="U297" s="407"/>
      <c r="V297" s="407"/>
    </row>
    <row r="298" spans="1:22" hidden="1" x14ac:dyDescent="0.75">
      <c r="A298" s="384">
        <v>293</v>
      </c>
      <c r="B298" s="385"/>
      <c r="C298" s="407"/>
      <c r="D298" s="407"/>
      <c r="E298" s="407"/>
      <c r="F298" s="407"/>
      <c r="G298" s="407"/>
      <c r="H298" s="407"/>
      <c r="I298" s="407"/>
      <c r="J298" s="407"/>
      <c r="K298" s="407"/>
      <c r="L298" s="407"/>
      <c r="M298" s="407"/>
      <c r="N298" s="407"/>
      <c r="O298" s="407"/>
      <c r="P298" s="407"/>
      <c r="Q298" s="407"/>
      <c r="R298" s="407"/>
      <c r="S298" s="407"/>
      <c r="T298" s="407"/>
      <c r="U298" s="407"/>
      <c r="V298" s="407"/>
    </row>
    <row r="299" spans="1:22" hidden="1" x14ac:dyDescent="0.75">
      <c r="A299" s="384">
        <v>294</v>
      </c>
      <c r="B299" s="385"/>
      <c r="C299" s="407"/>
      <c r="D299" s="407"/>
      <c r="E299" s="407"/>
      <c r="F299" s="407"/>
      <c r="G299" s="407"/>
      <c r="H299" s="407"/>
      <c r="I299" s="407"/>
      <c r="J299" s="407"/>
      <c r="K299" s="407"/>
      <c r="L299" s="407"/>
      <c r="M299" s="407"/>
      <c r="N299" s="407"/>
      <c r="O299" s="407"/>
      <c r="P299" s="407"/>
      <c r="Q299" s="407"/>
      <c r="R299" s="407"/>
      <c r="S299" s="407"/>
      <c r="T299" s="407"/>
      <c r="U299" s="407"/>
      <c r="V299" s="407"/>
    </row>
    <row r="300" spans="1:22" hidden="1" x14ac:dyDescent="0.75">
      <c r="A300" s="384">
        <v>295</v>
      </c>
      <c r="B300" s="385"/>
      <c r="C300" s="407"/>
      <c r="D300" s="407"/>
      <c r="E300" s="407"/>
      <c r="F300" s="407"/>
      <c r="G300" s="407"/>
      <c r="H300" s="407"/>
      <c r="I300" s="407"/>
      <c r="J300" s="407"/>
      <c r="K300" s="407"/>
      <c r="L300" s="407"/>
      <c r="M300" s="407"/>
      <c r="N300" s="407"/>
      <c r="O300" s="407"/>
      <c r="P300" s="407"/>
      <c r="Q300" s="407"/>
      <c r="R300" s="407"/>
      <c r="S300" s="407"/>
      <c r="T300" s="407"/>
      <c r="U300" s="407"/>
      <c r="V300" s="407"/>
    </row>
    <row r="301" spans="1:22" hidden="1" x14ac:dyDescent="0.75">
      <c r="A301" s="384">
        <v>296</v>
      </c>
      <c r="B301" s="385"/>
      <c r="C301" s="407"/>
      <c r="D301" s="407"/>
      <c r="E301" s="407"/>
      <c r="F301" s="407"/>
      <c r="G301" s="407"/>
      <c r="H301" s="407"/>
      <c r="I301" s="407"/>
      <c r="J301" s="407"/>
      <c r="K301" s="407"/>
      <c r="L301" s="407"/>
      <c r="M301" s="407"/>
      <c r="N301" s="407"/>
      <c r="O301" s="407"/>
      <c r="P301" s="407"/>
      <c r="Q301" s="407"/>
      <c r="R301" s="407"/>
      <c r="S301" s="407"/>
      <c r="T301" s="407"/>
      <c r="U301" s="407"/>
      <c r="V301" s="407"/>
    </row>
    <row r="302" spans="1:22" hidden="1" x14ac:dyDescent="0.75">
      <c r="A302" s="384">
        <v>297</v>
      </c>
      <c r="B302" s="385"/>
      <c r="C302" s="407"/>
      <c r="D302" s="407"/>
      <c r="E302" s="407"/>
      <c r="F302" s="407"/>
      <c r="G302" s="407"/>
      <c r="H302" s="407"/>
      <c r="I302" s="407"/>
      <c r="J302" s="407"/>
      <c r="K302" s="407"/>
      <c r="L302" s="407"/>
      <c r="M302" s="407"/>
      <c r="N302" s="407"/>
      <c r="O302" s="407"/>
      <c r="P302" s="407"/>
      <c r="Q302" s="407"/>
      <c r="R302" s="407"/>
      <c r="S302" s="407"/>
      <c r="T302" s="407"/>
      <c r="U302" s="407"/>
      <c r="V302" s="407"/>
    </row>
    <row r="303" spans="1:22" hidden="1" x14ac:dyDescent="0.75">
      <c r="A303" s="384">
        <v>298</v>
      </c>
      <c r="B303" s="385"/>
      <c r="C303" s="407"/>
      <c r="D303" s="407"/>
      <c r="E303" s="407"/>
      <c r="F303" s="407"/>
      <c r="G303" s="407"/>
      <c r="H303" s="407"/>
      <c r="I303" s="407"/>
      <c r="J303" s="407"/>
      <c r="K303" s="407"/>
      <c r="L303" s="407"/>
      <c r="M303" s="407"/>
      <c r="N303" s="407"/>
      <c r="O303" s="407"/>
      <c r="P303" s="407"/>
      <c r="Q303" s="407"/>
      <c r="R303" s="407"/>
      <c r="S303" s="407"/>
      <c r="T303" s="407"/>
      <c r="U303" s="407"/>
      <c r="V303" s="407"/>
    </row>
    <row r="304" spans="1:22" hidden="1" x14ac:dyDescent="0.75">
      <c r="A304" s="384">
        <v>299</v>
      </c>
      <c r="B304" s="385"/>
      <c r="C304" s="407"/>
      <c r="D304" s="407"/>
      <c r="E304" s="407"/>
      <c r="F304" s="407"/>
      <c r="G304" s="407"/>
      <c r="H304" s="407"/>
      <c r="I304" s="407"/>
      <c r="J304" s="407"/>
      <c r="K304" s="407"/>
      <c r="L304" s="407"/>
      <c r="M304" s="407"/>
      <c r="N304" s="407"/>
      <c r="O304" s="407"/>
      <c r="P304" s="407"/>
      <c r="Q304" s="407"/>
      <c r="R304" s="407"/>
      <c r="S304" s="407"/>
      <c r="T304" s="407"/>
      <c r="U304" s="407"/>
      <c r="V304" s="407"/>
    </row>
    <row r="305" spans="1:23" hidden="1" x14ac:dyDescent="0.75">
      <c r="A305" s="384">
        <v>300</v>
      </c>
      <c r="B305" s="385"/>
      <c r="C305" s="407"/>
      <c r="D305" s="407"/>
      <c r="E305" s="407"/>
      <c r="F305" s="407"/>
      <c r="G305" s="407"/>
      <c r="H305" s="407"/>
      <c r="I305" s="407"/>
      <c r="J305" s="407"/>
      <c r="K305" s="407"/>
      <c r="L305" s="407"/>
      <c r="M305" s="407"/>
      <c r="N305" s="407"/>
      <c r="O305" s="407"/>
      <c r="P305" s="407"/>
      <c r="Q305" s="407"/>
      <c r="R305" s="407"/>
      <c r="S305" s="407"/>
      <c r="T305" s="407"/>
      <c r="U305" s="407"/>
      <c r="V305" s="407"/>
      <c r="W305" s="411" t="s">
        <v>942</v>
      </c>
    </row>
    <row r="306" spans="1:23" x14ac:dyDescent="0.75">
      <c r="A306" s="412" t="s">
        <v>948</v>
      </c>
    </row>
    <row r="307" spans="1:23" x14ac:dyDescent="0.75">
      <c r="A307" s="383"/>
    </row>
    <row r="308" spans="1:23" x14ac:dyDescent="0.75">
      <c r="A308" s="383"/>
      <c r="B308" s="19" t="str">
        <f>CONCATENATE("Version ",'Change Log'!$B$3," – © 2015-",YEAR('Change Log'!$A$3),", William W. Davis, MSPM, PMP")</f>
        <v>Version 5.0 – © 2015-2021, William W. Davis, MSPM, PMP</v>
      </c>
      <c r="C308" s="19"/>
      <c r="D308" s="5"/>
      <c r="E308" s="5"/>
      <c r="F308" s="5"/>
      <c r="G308" s="5"/>
    </row>
    <row r="309" spans="1:23" x14ac:dyDescent="0.75">
      <c r="A309" s="383"/>
      <c r="B309" s="414" t="s">
        <v>137</v>
      </c>
      <c r="C309" s="414"/>
      <c r="D309" s="414"/>
      <c r="E309" s="414"/>
      <c r="F309" s="414"/>
      <c r="G309" s="414"/>
      <c r="H309" s="414"/>
      <c r="I309" s="414"/>
      <c r="J309" s="414"/>
      <c r="K309" s="414"/>
    </row>
    <row r="310" spans="1:23" x14ac:dyDescent="0.75">
      <c r="A310" s="383"/>
      <c r="B310" s="414" t="s">
        <v>138</v>
      </c>
      <c r="C310" s="414"/>
      <c r="D310" s="414"/>
      <c r="E310" s="414"/>
      <c r="F310" s="414"/>
      <c r="G310" s="414"/>
      <c r="H310" s="354"/>
      <c r="I310" s="354"/>
    </row>
    <row r="311" spans="1:23" x14ac:dyDescent="0.75">
      <c r="A311" s="383"/>
      <c r="B311" s="414" t="s">
        <v>92</v>
      </c>
      <c r="C311" s="414"/>
      <c r="D311" s="414"/>
      <c r="E311" s="414"/>
      <c r="F311" s="354"/>
      <c r="G311" s="354"/>
    </row>
    <row r="312" spans="1:23" x14ac:dyDescent="0.75">
      <c r="A312" s="383"/>
      <c r="B312" s="414" t="s">
        <v>212</v>
      </c>
      <c r="C312" s="414"/>
      <c r="D312" s="414"/>
      <c r="E312" s="414"/>
      <c r="F312" s="414"/>
      <c r="G312" s="414"/>
      <c r="H312" s="354"/>
      <c r="I312" s="354"/>
    </row>
    <row r="313" spans="1:23" x14ac:dyDescent="0.75">
      <c r="A313" s="383"/>
      <c r="B313" s="414" t="s">
        <v>829</v>
      </c>
      <c r="C313" s="414"/>
      <c r="D313" s="414"/>
      <c r="E313" s="414"/>
      <c r="F313" s="414"/>
      <c r="G313" s="414"/>
      <c r="H313" s="414"/>
      <c r="I313" s="414"/>
      <c r="J313" s="414"/>
      <c r="K313" s="414"/>
    </row>
    <row r="314" spans="1:23" x14ac:dyDescent="0.75">
      <c r="A314" s="383"/>
      <c r="B314" s="155" t="s">
        <v>207</v>
      </c>
      <c r="C314" s="155"/>
      <c r="D314" s="5"/>
      <c r="E314" s="5"/>
      <c r="F314" s="5"/>
      <c r="G314" s="5"/>
    </row>
    <row r="315" spans="1:23" x14ac:dyDescent="0.75">
      <c r="A315" s="383"/>
      <c r="B315" s="155" t="s">
        <v>90</v>
      </c>
      <c r="C315" s="155"/>
      <c r="D315" s="5"/>
      <c r="E315" s="5"/>
      <c r="F315" s="5"/>
      <c r="G315" s="5"/>
    </row>
    <row r="316" spans="1:23" x14ac:dyDescent="0.75">
      <c r="A316" s="383"/>
      <c r="B316" s="155" t="s">
        <v>206</v>
      </c>
      <c r="C316" s="155"/>
      <c r="D316" s="5"/>
      <c r="E316" s="5"/>
      <c r="F316" s="5"/>
      <c r="G316" s="5"/>
    </row>
    <row r="317" spans="1:23" x14ac:dyDescent="0.75">
      <c r="A317" s="383"/>
      <c r="B317" s="155" t="s">
        <v>208</v>
      </c>
      <c r="C317" s="155"/>
      <c r="D317" s="5"/>
      <c r="E317" s="5"/>
      <c r="F317" s="5"/>
      <c r="G317" s="5"/>
    </row>
    <row r="318" spans="1:23" x14ac:dyDescent="0.75">
      <c r="A318" s="383"/>
      <c r="B318" s="155" t="s">
        <v>750</v>
      </c>
      <c r="C318" s="155"/>
      <c r="D318" s="5"/>
      <c r="E318" s="5"/>
      <c r="F318" s="5"/>
      <c r="G318" s="5"/>
    </row>
    <row r="319" spans="1:23" x14ac:dyDescent="0.75">
      <c r="A319" s="383"/>
      <c r="B319" s="155" t="s">
        <v>751</v>
      </c>
      <c r="C319" s="155"/>
      <c r="D319" s="5"/>
      <c r="E319" s="5"/>
      <c r="F319" s="5"/>
      <c r="G319" s="5"/>
    </row>
    <row r="320" spans="1:23" x14ac:dyDescent="0.75">
      <c r="A320" s="383"/>
      <c r="B320" s="155"/>
      <c r="C320" s="155"/>
      <c r="D320" s="5"/>
      <c r="E320" s="5"/>
      <c r="F320" s="5"/>
      <c r="G320" s="5"/>
    </row>
    <row r="321" spans="1:12" x14ac:dyDescent="0.75">
      <c r="A321" s="383"/>
      <c r="B321" s="155" t="s">
        <v>752</v>
      </c>
      <c r="C321" s="155"/>
      <c r="D321" s="5"/>
      <c r="E321" s="5"/>
      <c r="F321" s="5"/>
      <c r="G321" s="5"/>
    </row>
    <row r="322" spans="1:12" x14ac:dyDescent="0.75">
      <c r="A322" s="383"/>
      <c r="B322" s="155" t="s">
        <v>89</v>
      </c>
      <c r="C322" s="155"/>
      <c r="D322" s="5"/>
      <c r="E322" s="5"/>
      <c r="F322" s="5"/>
      <c r="G322" s="5"/>
    </row>
    <row r="323" spans="1:12" x14ac:dyDescent="0.75">
      <c r="A323" s="383"/>
      <c r="B323" s="415" t="s">
        <v>757</v>
      </c>
      <c r="C323" s="415"/>
      <c r="D323" s="415"/>
      <c r="E323" s="415"/>
      <c r="F323" s="415"/>
      <c r="G323" s="415"/>
      <c r="H323" s="415"/>
      <c r="I323" s="381"/>
      <c r="J323" s="269"/>
      <c r="K323" s="269"/>
      <c r="L323" s="269"/>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row r="375" spans="1:1" x14ac:dyDescent="0.75">
      <c r="A375" s="383"/>
    </row>
  </sheetData>
  <mergeCells count="29">
    <mergeCell ref="B311:E311"/>
    <mergeCell ref="B312:G312"/>
    <mergeCell ref="B313:K313"/>
    <mergeCell ref="B323:H323"/>
    <mergeCell ref="S2:S4"/>
    <mergeCell ref="L2:L4"/>
    <mergeCell ref="F2:F4"/>
    <mergeCell ref="A5:G5"/>
    <mergeCell ref="A2:A4"/>
    <mergeCell ref="B2:B4"/>
    <mergeCell ref="C2:C4"/>
    <mergeCell ref="D2:D4"/>
    <mergeCell ref="E2:E4"/>
    <mergeCell ref="T2:T4"/>
    <mergeCell ref="U2:U4"/>
    <mergeCell ref="V2:V4"/>
    <mergeCell ref="B309:K309"/>
    <mergeCell ref="B310:G310"/>
    <mergeCell ref="M2:M4"/>
    <mergeCell ref="N2:N4"/>
    <mergeCell ref="O2:O4"/>
    <mergeCell ref="P2:P4"/>
    <mergeCell ref="Q2:Q4"/>
    <mergeCell ref="R2:R4"/>
    <mergeCell ref="G2:G4"/>
    <mergeCell ref="H2:H4"/>
    <mergeCell ref="I2:I4"/>
    <mergeCell ref="J2:J4"/>
    <mergeCell ref="K2:K4"/>
  </mergeCells>
  <hyperlinks>
    <hyperlink ref="B309" r:id="rId1" display="Download more FREE Statistical PERT templates at https://www.statisticalpert.com" xr:uid="{AD6B5A54-E636-40EE-B31E-FF5EFA6B588C}"/>
    <hyperlink ref="B310" r:id="rId2" display="Take a Pluralsight course on Statistical PERT" xr:uid="{31808A9A-D9E8-462E-ACD5-55DEF62BA7E7}"/>
    <hyperlink ref="B311" r:id="rId3" xr:uid="{0C2D7D40-D966-462D-ADA8-562829D4C669}"/>
    <hyperlink ref="B313" r:id="rId4" display="Follow Statistical PERT on Twitter to learn when new updates are released" xr:uid="{AA6B2634-DD3C-4383-9A7A-733DBDABBA76}"/>
    <hyperlink ref="B323" r:id="rId5" display="See the GNU General Public License for more details (http://www.gnu.org/licenses/)." xr:uid="{F4BB76ED-30CC-4305-AD32-98C80CD011FA}"/>
    <hyperlink ref="B313:K313" r:id="rId6" location="newsletter" display="Subscribe to the SPERT® newsletter for monthly tips, free webinars, and new release notifications" xr:uid="{D741F774-7D2D-40A8-8DE8-FE509F6109D1}"/>
    <hyperlink ref="B310:G31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6"/>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785</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786</v>
      </c>
      <c r="B5" s="219">
        <v>0.1</v>
      </c>
      <c r="C5" s="59">
        <v>2</v>
      </c>
      <c r="D5" s="59">
        <v>96</v>
      </c>
      <c r="E5" s="59">
        <v>2</v>
      </c>
      <c r="G5" s="308"/>
      <c r="H5" s="313" t="s">
        <v>59</v>
      </c>
      <c r="I5" s="60"/>
      <c r="J5" s="60"/>
      <c r="K5" s="60"/>
      <c r="L5" s="60"/>
      <c r="M5" s="60"/>
      <c r="N5" s="60"/>
      <c r="O5" s="60"/>
      <c r="P5" s="320"/>
      <c r="Q5" s="314"/>
    </row>
    <row r="6" spans="1:17" x14ac:dyDescent="0.75">
      <c r="A6" s="309" t="s">
        <v>0</v>
      </c>
      <c r="B6" s="219">
        <v>0.1414213562373095</v>
      </c>
      <c r="C6" s="59">
        <v>4</v>
      </c>
      <c r="D6" s="59">
        <v>92</v>
      </c>
      <c r="E6" s="59">
        <v>4</v>
      </c>
      <c r="G6" s="219"/>
      <c r="H6" s="315" t="s">
        <v>60</v>
      </c>
      <c r="I6" s="312"/>
      <c r="J6" s="312"/>
      <c r="K6" s="312"/>
      <c r="L6" s="312"/>
      <c r="M6" s="312"/>
      <c r="N6" s="312"/>
      <c r="O6" s="312"/>
      <c r="P6" s="319"/>
      <c r="Q6" s="316"/>
    </row>
    <row r="7" spans="1:17" x14ac:dyDescent="0.75">
      <c r="A7" s="309" t="s">
        <v>3</v>
      </c>
      <c r="B7" s="219">
        <v>0.17320508075688773</v>
      </c>
      <c r="C7" s="59">
        <v>6</v>
      </c>
      <c r="D7" s="59">
        <v>88</v>
      </c>
      <c r="E7" s="59">
        <v>6</v>
      </c>
      <c r="G7" s="59"/>
      <c r="H7" s="317" t="s">
        <v>789</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209</v>
      </c>
    </row>
    <row r="10" spans="1:17" x14ac:dyDescent="0.75">
      <c r="A10" s="309" t="s">
        <v>2</v>
      </c>
      <c r="B10" s="219">
        <v>0.27386127875258304</v>
      </c>
      <c r="C10" s="59">
        <v>15</v>
      </c>
      <c r="D10" s="59">
        <v>70</v>
      </c>
      <c r="E10" s="59">
        <v>15</v>
      </c>
      <c r="G10" s="220" t="s">
        <v>210</v>
      </c>
    </row>
    <row r="11" spans="1:17" x14ac:dyDescent="0.75">
      <c r="A11" s="309" t="s">
        <v>787</v>
      </c>
      <c r="B11" s="219">
        <v>0.31622776601683794</v>
      </c>
      <c r="C11" s="59">
        <v>20</v>
      </c>
      <c r="D11" s="59">
        <v>60</v>
      </c>
      <c r="E11" s="59">
        <v>20</v>
      </c>
      <c r="G11" s="220" t="s">
        <v>211</v>
      </c>
    </row>
    <row r="12" spans="1:17" x14ac:dyDescent="0.75">
      <c r="A12" s="309" t="s">
        <v>788</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63" t="s">
        <v>851</v>
      </c>
      <c r="B16" s="310">
        <v>-0.05</v>
      </c>
    </row>
    <row r="17" spans="1:2" x14ac:dyDescent="0.75">
      <c r="A17" s="464"/>
      <c r="B17" s="310">
        <v>-0.1</v>
      </c>
    </row>
    <row r="18" spans="1:2" x14ac:dyDescent="0.75">
      <c r="A18" s="464"/>
      <c r="B18" s="310">
        <v>-0.15</v>
      </c>
    </row>
    <row r="19" spans="1:2" x14ac:dyDescent="0.75">
      <c r="A19" s="464"/>
      <c r="B19" s="310">
        <v>-0.2</v>
      </c>
    </row>
    <row r="20" spans="1:2" x14ac:dyDescent="0.75">
      <c r="A20" s="464"/>
      <c r="B20" s="310">
        <v>-0.25</v>
      </c>
    </row>
    <row r="21" spans="1:2" x14ac:dyDescent="0.75">
      <c r="A21" s="464"/>
      <c r="B21" s="310">
        <v>-0.3</v>
      </c>
    </row>
    <row r="22" spans="1:2" x14ac:dyDescent="0.75">
      <c r="A22" s="464"/>
      <c r="B22" s="310">
        <v>-0.35</v>
      </c>
    </row>
    <row r="23" spans="1:2" x14ac:dyDescent="0.75">
      <c r="A23" s="464"/>
      <c r="B23" s="310">
        <v>-0.4</v>
      </c>
    </row>
    <row r="24" spans="1:2" x14ac:dyDescent="0.75">
      <c r="A24" s="464"/>
      <c r="B24" s="310">
        <v>-0.5</v>
      </c>
    </row>
    <row r="25" spans="1:2" x14ac:dyDescent="0.75">
      <c r="A25" s="464"/>
      <c r="B25" s="310">
        <v>-0.6</v>
      </c>
    </row>
    <row r="26" spans="1:2" x14ac:dyDescent="0.75">
      <c r="A26" s="465"/>
      <c r="B26" s="310">
        <v>-0.7</v>
      </c>
    </row>
    <row r="27" spans="1:2" x14ac:dyDescent="0.75">
      <c r="B27" s="52"/>
    </row>
    <row r="29" spans="1:2" x14ac:dyDescent="0.75">
      <c r="A29" s="466" t="s">
        <v>850</v>
      </c>
      <c r="B29" s="310">
        <v>0.1</v>
      </c>
    </row>
    <row r="30" spans="1:2" x14ac:dyDescent="0.75">
      <c r="A30" s="466"/>
      <c r="B30" s="310">
        <v>0.2</v>
      </c>
    </row>
    <row r="31" spans="1:2" x14ac:dyDescent="0.75">
      <c r="A31" s="466"/>
      <c r="B31" s="310">
        <v>0.3</v>
      </c>
    </row>
    <row r="32" spans="1:2" x14ac:dyDescent="0.75">
      <c r="A32" s="466"/>
      <c r="B32" s="310">
        <v>0.4</v>
      </c>
    </row>
    <row r="33" spans="1:21" x14ac:dyDescent="0.75">
      <c r="A33" s="466"/>
      <c r="B33" s="310">
        <v>0.5</v>
      </c>
    </row>
    <row r="34" spans="1:21" x14ac:dyDescent="0.75">
      <c r="A34" s="466"/>
      <c r="B34" s="310">
        <v>0.75</v>
      </c>
    </row>
    <row r="35" spans="1:21" x14ac:dyDescent="0.75">
      <c r="A35" s="466"/>
      <c r="B35" s="310">
        <v>1</v>
      </c>
    </row>
    <row r="36" spans="1:21" x14ac:dyDescent="0.75">
      <c r="A36" s="466"/>
      <c r="B36" s="310">
        <v>1.25</v>
      </c>
    </row>
    <row r="37" spans="1:21" x14ac:dyDescent="0.75">
      <c r="A37" s="466"/>
      <c r="B37" s="310">
        <v>1.5</v>
      </c>
    </row>
    <row r="38" spans="1:21" x14ac:dyDescent="0.75">
      <c r="A38" s="466"/>
      <c r="B38" s="310">
        <v>1.75</v>
      </c>
    </row>
    <row r="39" spans="1:21" x14ac:dyDescent="0.75">
      <c r="A39" s="466"/>
      <c r="B39" s="310">
        <v>2</v>
      </c>
    </row>
    <row r="42" spans="1:21" x14ac:dyDescent="0.75">
      <c r="A42" s="83" t="s">
        <v>85</v>
      </c>
      <c r="B42" s="82"/>
    </row>
    <row r="43" spans="1:21" x14ac:dyDescent="0.75">
      <c r="A43" s="309" t="s">
        <v>74</v>
      </c>
      <c r="B43" s="6" t="b">
        <f>FALSE</f>
        <v>0</v>
      </c>
      <c r="C43" s="66" t="s">
        <v>82</v>
      </c>
      <c r="D43" s="80"/>
      <c r="E43" s="80"/>
      <c r="F43" s="80"/>
      <c r="G43" s="80"/>
      <c r="H43" s="80"/>
      <c r="I43" s="80"/>
      <c r="J43" s="80"/>
      <c r="K43" s="80"/>
      <c r="L43" s="363" t="s">
        <v>844</v>
      </c>
      <c r="M43" s="80"/>
      <c r="N43" s="80"/>
      <c r="O43" s="80"/>
      <c r="P43" s="80"/>
      <c r="Q43" s="80"/>
      <c r="R43" s="80"/>
      <c r="S43" s="80"/>
      <c r="T43" s="80"/>
      <c r="U43" s="81"/>
    </row>
    <row r="44" spans="1:21" x14ac:dyDescent="0.75">
      <c r="A44" s="309" t="s">
        <v>73</v>
      </c>
      <c r="B44" s="6" t="b">
        <f>TRUE</f>
        <v>1</v>
      </c>
      <c r="C44" s="66" t="s">
        <v>100</v>
      </c>
      <c r="D44" s="80"/>
      <c r="E44" s="80"/>
      <c r="F44" s="80"/>
      <c r="G44" s="80"/>
      <c r="H44" s="80"/>
      <c r="I44" s="80"/>
      <c r="J44" s="80"/>
      <c r="K44" s="80"/>
      <c r="L44" s="363" t="s">
        <v>841</v>
      </c>
      <c r="M44" s="80"/>
      <c r="N44" s="80"/>
      <c r="O44" s="80"/>
      <c r="P44" s="80"/>
      <c r="Q44" s="80"/>
      <c r="R44" s="80"/>
      <c r="S44" s="80"/>
      <c r="T44" s="80"/>
      <c r="U44" s="81"/>
    </row>
    <row r="47" spans="1:21" x14ac:dyDescent="0.75">
      <c r="A47" s="83" t="s">
        <v>84</v>
      </c>
      <c r="B47" s="82"/>
    </row>
    <row r="48" spans="1:21" x14ac:dyDescent="0.75">
      <c r="A48" s="309" t="s">
        <v>76</v>
      </c>
      <c r="B48" s="6" t="b">
        <f>TRUE</f>
        <v>1</v>
      </c>
    </row>
    <row r="49" spans="1:2" x14ac:dyDescent="0.75">
      <c r="A49" s="309" t="s">
        <v>77</v>
      </c>
      <c r="B49" s="6" t="b">
        <f>FALSE</f>
        <v>0</v>
      </c>
    </row>
    <row r="50" spans="1:2" x14ac:dyDescent="0.75">
      <c r="A50" s="368" t="s">
        <v>942</v>
      </c>
    </row>
    <row r="51" spans="1:2" x14ac:dyDescent="0.75">
      <c r="A51" s="368"/>
    </row>
    <row r="52" spans="1:2" x14ac:dyDescent="0.75">
      <c r="A52" s="83" t="s">
        <v>952</v>
      </c>
      <c r="B52" s="82"/>
    </row>
    <row r="53" spans="1:2" x14ac:dyDescent="0.75">
      <c r="A53" s="468" t="s">
        <v>953</v>
      </c>
      <c r="B53" s="310">
        <v>0</v>
      </c>
    </row>
    <row r="54" spans="1:2" x14ac:dyDescent="0.75">
      <c r="A54" s="469"/>
      <c r="B54" s="310">
        <v>0.2</v>
      </c>
    </row>
    <row r="55" spans="1:2" x14ac:dyDescent="0.75">
      <c r="A55" s="469"/>
      <c r="B55" s="310">
        <v>0.3</v>
      </c>
    </row>
    <row r="56" spans="1:2" x14ac:dyDescent="0.75">
      <c r="A56" s="469"/>
      <c r="B56" s="310">
        <v>0.4</v>
      </c>
    </row>
    <row r="57" spans="1:2" x14ac:dyDescent="0.75">
      <c r="A57" s="469"/>
      <c r="B57" s="310">
        <v>0.5</v>
      </c>
    </row>
    <row r="58" spans="1:2" x14ac:dyDescent="0.75">
      <c r="A58" s="469"/>
      <c r="B58" s="310">
        <v>0.6</v>
      </c>
    </row>
    <row r="59" spans="1:2" x14ac:dyDescent="0.75">
      <c r="A59" s="469"/>
      <c r="B59" s="310">
        <v>0.7</v>
      </c>
    </row>
    <row r="60" spans="1:2" x14ac:dyDescent="0.75">
      <c r="A60" s="470"/>
      <c r="B60" s="310">
        <v>0.8</v>
      </c>
    </row>
    <row r="61" spans="1:2" x14ac:dyDescent="0.75">
      <c r="A61" s="368"/>
    </row>
    <row r="62" spans="1:2" x14ac:dyDescent="0.75">
      <c r="A62" s="368"/>
    </row>
    <row r="63" spans="1:2" x14ac:dyDescent="0.75">
      <c r="A63" s="56" t="s">
        <v>916</v>
      </c>
    </row>
    <row r="64" spans="1:2" x14ac:dyDescent="0.75">
      <c r="A64" s="310">
        <v>0.4</v>
      </c>
    </row>
    <row r="65" spans="1:1" x14ac:dyDescent="0.75">
      <c r="A65" s="310">
        <v>0.5</v>
      </c>
    </row>
    <row r="66" spans="1:1" x14ac:dyDescent="0.75">
      <c r="A66" s="310">
        <v>0.75</v>
      </c>
    </row>
    <row r="67" spans="1:1" x14ac:dyDescent="0.75">
      <c r="A67" s="310">
        <v>1</v>
      </c>
    </row>
    <row r="68" spans="1:1" x14ac:dyDescent="0.75">
      <c r="A68" s="310">
        <v>1.25</v>
      </c>
    </row>
    <row r="69" spans="1:1" x14ac:dyDescent="0.75">
      <c r="A69" s="310">
        <v>1.5</v>
      </c>
    </row>
    <row r="70" spans="1:1" x14ac:dyDescent="0.75">
      <c r="A70" s="310">
        <v>1.75</v>
      </c>
    </row>
    <row r="71" spans="1:1" x14ac:dyDescent="0.75">
      <c r="A71" s="310">
        <v>2</v>
      </c>
    </row>
    <row r="72" spans="1:1" x14ac:dyDescent="0.75">
      <c r="A72" s="368"/>
    </row>
    <row r="73" spans="1:1" x14ac:dyDescent="0.75">
      <c r="A73" s="368"/>
    </row>
    <row r="74" spans="1:1" x14ac:dyDescent="0.75">
      <c r="A74" s="368"/>
    </row>
    <row r="75" spans="1:1" x14ac:dyDescent="0.75">
      <c r="A75" s="157" t="str">
        <f>CONCATENATE("Version ",'Change Log'!$B$3," – © 2015-",YEAR('Change Log'!$A$3),", William W. Davis, MSPM, PMP")</f>
        <v>Version 5.0 – © 2015-2021, William W. Davis, MSPM, PMP</v>
      </c>
    </row>
    <row r="77" spans="1:1" x14ac:dyDescent="0.75">
      <c r="A77" s="156" t="s">
        <v>207</v>
      </c>
    </row>
    <row r="78" spans="1:1" x14ac:dyDescent="0.75">
      <c r="A78" s="156" t="s">
        <v>90</v>
      </c>
    </row>
    <row r="79" spans="1:1" x14ac:dyDescent="0.75">
      <c r="A79" s="156" t="s">
        <v>206</v>
      </c>
    </row>
    <row r="80" spans="1:1" x14ac:dyDescent="0.75">
      <c r="A80" s="156" t="s">
        <v>208</v>
      </c>
    </row>
    <row r="81" spans="1:5" x14ac:dyDescent="0.75">
      <c r="A81" s="156" t="s">
        <v>750</v>
      </c>
    </row>
    <row r="82" spans="1:5" x14ac:dyDescent="0.75">
      <c r="A82" s="156" t="s">
        <v>751</v>
      </c>
    </row>
    <row r="83" spans="1:5" x14ac:dyDescent="0.75">
      <c r="A83" s="156"/>
    </row>
    <row r="84" spans="1:5" x14ac:dyDescent="0.75">
      <c r="A84" s="156" t="s">
        <v>752</v>
      </c>
    </row>
    <row r="85" spans="1:5" x14ac:dyDescent="0.75">
      <c r="A85" s="156" t="s">
        <v>89</v>
      </c>
    </row>
    <row r="86" spans="1:5" x14ac:dyDescent="0.75">
      <c r="A86" s="467" t="s">
        <v>757</v>
      </c>
      <c r="B86" s="467"/>
      <c r="C86" s="467"/>
      <c r="D86" s="467"/>
      <c r="E86" s="467"/>
    </row>
  </sheetData>
  <mergeCells count="4">
    <mergeCell ref="A16:A26"/>
    <mergeCell ref="A29:A39"/>
    <mergeCell ref="A86:E86"/>
    <mergeCell ref="A53:A60"/>
  </mergeCells>
  <hyperlinks>
    <hyperlink ref="A86"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777</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71" t="s">
        <v>68</v>
      </c>
      <c r="C3" s="471"/>
      <c r="D3" s="471"/>
      <c r="E3" s="5"/>
      <c r="F3" s="5"/>
      <c r="G3" s="471" t="s">
        <v>64</v>
      </c>
      <c r="H3" s="471"/>
      <c r="I3" s="471"/>
      <c r="J3" s="5"/>
      <c r="K3" s="5"/>
      <c r="L3" s="471" t="s">
        <v>69</v>
      </c>
      <c r="M3" s="471"/>
      <c r="N3" s="471"/>
      <c r="O3" s="5"/>
      <c r="P3" s="5"/>
      <c r="Q3" s="5"/>
    </row>
    <row r="4" spans="1:17" x14ac:dyDescent="0.75">
      <c r="A4" s="5"/>
      <c r="B4" s="5"/>
      <c r="C4" s="63" t="s">
        <v>790</v>
      </c>
      <c r="D4" s="21">
        <f>_xlfn.STDEV.P(B13:D112)</f>
        <v>8.4852813742385695</v>
      </c>
      <c r="E4" s="5"/>
      <c r="F4" s="5"/>
      <c r="G4" s="5"/>
      <c r="H4" s="63" t="s">
        <v>790</v>
      </c>
      <c r="I4" s="21">
        <f>_xlfn.STDEV.P(G13:I112)</f>
        <v>24</v>
      </c>
      <c r="J4" s="5"/>
      <c r="K4" s="5"/>
      <c r="L4" s="5"/>
      <c r="M4" s="63" t="s">
        <v>790</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72" t="str">
        <f>IF(B10+C10+D10=100,"","Distribution not equal to 100")</f>
        <v/>
      </c>
      <c r="C11" s="472"/>
      <c r="D11" s="472"/>
      <c r="E11" s="5"/>
      <c r="F11" s="62"/>
      <c r="G11" s="472" t="str">
        <f>IF(G10+H10+I10=100,"","Distribution not equal to 100")</f>
        <v/>
      </c>
      <c r="H11" s="472"/>
      <c r="I11" s="472"/>
      <c r="J11" s="5"/>
      <c r="K11" s="62"/>
      <c r="L11" s="472" t="str">
        <f>IF(L10+M10+N10=100,"","Distribution not equal to 100")</f>
        <v/>
      </c>
      <c r="M11" s="472"/>
      <c r="N11" s="472"/>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942</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 – © 2015-2021, William W. Davis, MSPM, PMP</v>
      </c>
      <c r="B114" s="5"/>
      <c r="C114" s="5"/>
      <c r="D114" s="2"/>
      <c r="E114" s="2"/>
      <c r="F114" s="5"/>
      <c r="G114" s="5"/>
      <c r="H114" s="5"/>
      <c r="I114" s="5"/>
      <c r="J114" s="2"/>
      <c r="K114" s="5"/>
      <c r="L114" s="5"/>
      <c r="M114" s="5"/>
      <c r="N114" s="5"/>
      <c r="O114" s="5"/>
      <c r="P114" s="5"/>
      <c r="Q114" s="5"/>
      <c r="R114" s="5"/>
    </row>
    <row r="115" spans="1:18" x14ac:dyDescent="0.75">
      <c r="A115" s="473" t="s">
        <v>137</v>
      </c>
      <c r="B115" s="473"/>
      <c r="C115" s="473"/>
      <c r="D115" s="473"/>
      <c r="E115" s="473"/>
      <c r="F115" s="473"/>
      <c r="G115" s="473"/>
      <c r="H115" s="5"/>
      <c r="I115" s="5"/>
      <c r="J115" s="2"/>
      <c r="K115" s="5"/>
      <c r="L115" s="5"/>
      <c r="M115" s="5"/>
      <c r="N115" s="5"/>
      <c r="O115" s="5"/>
      <c r="P115" s="5"/>
      <c r="Q115" s="5"/>
      <c r="R115" s="5"/>
    </row>
    <row r="116" spans="1:18" x14ac:dyDescent="0.75">
      <c r="A116" s="473" t="s">
        <v>138</v>
      </c>
      <c r="B116" s="473"/>
      <c r="C116" s="473"/>
      <c r="D116" s="473"/>
      <c r="E116" s="473"/>
      <c r="F116" s="473"/>
      <c r="G116" s="473"/>
      <c r="H116" s="5"/>
      <c r="I116" s="5"/>
      <c r="J116" s="2"/>
      <c r="K116" s="5"/>
      <c r="L116" s="5"/>
      <c r="M116" s="5"/>
      <c r="N116" s="5"/>
      <c r="O116" s="5"/>
      <c r="P116" s="5"/>
      <c r="Q116" s="5"/>
      <c r="R116" s="5"/>
    </row>
    <row r="117" spans="1:18" x14ac:dyDescent="0.75">
      <c r="A117" s="473" t="s">
        <v>92</v>
      </c>
      <c r="B117" s="473"/>
      <c r="C117" s="473"/>
      <c r="D117" s="473"/>
      <c r="E117" s="473"/>
      <c r="F117" s="473"/>
      <c r="G117" s="473"/>
      <c r="H117" s="5"/>
      <c r="I117" s="5"/>
      <c r="J117" s="2"/>
      <c r="K117" s="5"/>
      <c r="L117" s="5"/>
      <c r="M117" s="5"/>
      <c r="N117" s="5"/>
      <c r="O117" s="5"/>
      <c r="P117" s="5"/>
      <c r="Q117" s="5"/>
      <c r="R117" s="5"/>
    </row>
    <row r="118" spans="1:18" x14ac:dyDescent="0.75">
      <c r="A118" s="473" t="s">
        <v>212</v>
      </c>
      <c r="B118" s="473"/>
      <c r="C118" s="473"/>
      <c r="D118" s="473"/>
      <c r="E118" s="473"/>
      <c r="F118" s="473"/>
      <c r="G118" s="473"/>
      <c r="H118" s="5"/>
      <c r="I118" s="5"/>
      <c r="J118" s="2"/>
      <c r="K118" s="5"/>
      <c r="L118" s="5"/>
      <c r="M118" s="5"/>
      <c r="N118" s="5"/>
      <c r="O118" s="5"/>
      <c r="P118" s="5"/>
      <c r="Q118" s="5"/>
      <c r="R118" s="5"/>
    </row>
    <row r="119" spans="1:18" x14ac:dyDescent="0.75">
      <c r="A119" s="473" t="s">
        <v>829</v>
      </c>
      <c r="B119" s="473"/>
      <c r="C119" s="473"/>
      <c r="D119" s="473"/>
      <c r="E119" s="473"/>
      <c r="F119" s="473"/>
      <c r="G119" s="473"/>
      <c r="H119" s="473"/>
      <c r="I119" s="473"/>
      <c r="J119" s="2"/>
      <c r="K119" s="5"/>
      <c r="L119" s="5"/>
      <c r="M119" s="5"/>
      <c r="N119" s="5"/>
      <c r="O119" s="5"/>
      <c r="P119" s="5"/>
      <c r="Q119" s="5"/>
      <c r="R119" s="5"/>
    </row>
    <row r="120" spans="1:18" x14ac:dyDescent="0.75">
      <c r="A120" s="156" t="s">
        <v>207</v>
      </c>
      <c r="B120" s="5"/>
      <c r="C120" s="5"/>
      <c r="D120" s="2"/>
      <c r="E120" s="2"/>
      <c r="F120" s="5"/>
      <c r="G120" s="5"/>
      <c r="H120" s="5"/>
      <c r="I120" s="5"/>
      <c r="J120" s="2"/>
      <c r="K120" s="5"/>
      <c r="L120" s="5"/>
      <c r="M120" s="5"/>
      <c r="N120" s="5"/>
      <c r="O120" s="5"/>
      <c r="P120" s="5"/>
      <c r="Q120" s="5"/>
      <c r="R120" s="5"/>
    </row>
    <row r="121" spans="1:18" x14ac:dyDescent="0.75">
      <c r="A121" s="156" t="s">
        <v>90</v>
      </c>
      <c r="B121" s="5"/>
      <c r="C121" s="5"/>
      <c r="D121" s="2"/>
      <c r="E121" s="2"/>
      <c r="F121" s="5"/>
      <c r="G121" s="5"/>
      <c r="H121" s="5"/>
      <c r="I121" s="5"/>
      <c r="J121" s="2"/>
      <c r="K121" s="5"/>
      <c r="L121" s="5"/>
      <c r="M121" s="5"/>
      <c r="N121" s="5"/>
      <c r="O121" s="5"/>
      <c r="P121" s="5"/>
      <c r="Q121" s="5"/>
      <c r="R121" s="5"/>
    </row>
    <row r="122" spans="1:18" x14ac:dyDescent="0.75">
      <c r="A122" s="156" t="s">
        <v>206</v>
      </c>
      <c r="B122" s="5"/>
      <c r="C122" s="5"/>
      <c r="D122" s="2"/>
      <c r="E122" s="2"/>
      <c r="F122" s="5"/>
      <c r="G122" s="5"/>
      <c r="H122" s="5"/>
      <c r="I122" s="5"/>
      <c r="J122" s="2"/>
      <c r="K122" s="5"/>
      <c r="L122" s="5"/>
      <c r="M122" s="5"/>
      <c r="N122" s="5"/>
      <c r="O122" s="5"/>
      <c r="P122" s="5"/>
      <c r="Q122" s="5"/>
      <c r="R122" s="5"/>
    </row>
    <row r="123" spans="1:18" x14ac:dyDescent="0.75">
      <c r="A123" s="156" t="s">
        <v>208</v>
      </c>
      <c r="B123" s="5"/>
      <c r="C123" s="5"/>
      <c r="D123" s="2"/>
      <c r="E123" s="2"/>
      <c r="F123" s="5"/>
      <c r="G123" s="5"/>
      <c r="H123" s="5"/>
      <c r="I123" s="5"/>
      <c r="J123" s="2"/>
      <c r="K123" s="5"/>
      <c r="L123" s="5"/>
      <c r="M123" s="5"/>
      <c r="N123" s="5"/>
      <c r="O123" s="5"/>
      <c r="P123" s="5"/>
      <c r="Q123" s="5"/>
      <c r="R123" s="5"/>
    </row>
    <row r="124" spans="1:18" x14ac:dyDescent="0.75">
      <c r="A124" s="156" t="s">
        <v>750</v>
      </c>
      <c r="B124" s="5"/>
      <c r="C124" s="5"/>
      <c r="D124" s="2"/>
      <c r="E124" s="2"/>
      <c r="F124" s="5"/>
      <c r="G124" s="5"/>
      <c r="H124" s="5"/>
      <c r="I124" s="5"/>
      <c r="J124" s="2"/>
      <c r="K124" s="5"/>
      <c r="L124" s="5"/>
      <c r="M124" s="5"/>
      <c r="N124" s="5"/>
      <c r="O124" s="5"/>
      <c r="P124" s="5"/>
      <c r="Q124" s="5"/>
    </row>
    <row r="125" spans="1:18" x14ac:dyDescent="0.75">
      <c r="A125" s="156" t="s">
        <v>751</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752</v>
      </c>
    </row>
    <row r="128" spans="1:18" x14ac:dyDescent="0.75">
      <c r="A128" s="156" t="s">
        <v>89</v>
      </c>
    </row>
    <row r="129" spans="1:7" x14ac:dyDescent="0.75">
      <c r="A129" s="467" t="s">
        <v>757</v>
      </c>
      <c r="B129" s="467"/>
      <c r="C129" s="467"/>
      <c r="D129" s="467"/>
      <c r="E129" s="467"/>
      <c r="F129" s="467"/>
      <c r="G129" s="46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761</v>
      </c>
    </row>
    <row r="3" spans="1:5" x14ac:dyDescent="0.75">
      <c r="E3" s="215" t="s">
        <v>193</v>
      </c>
    </row>
    <row r="4" spans="1:5" ht="16" x14ac:dyDescent="0.8">
      <c r="E4" s="215" t="s">
        <v>756</v>
      </c>
    </row>
    <row r="5" spans="1:5" x14ac:dyDescent="0.75">
      <c r="E5" s="215"/>
    </row>
    <row r="6" spans="1:5" x14ac:dyDescent="0.75">
      <c r="E6" s="215" t="s">
        <v>204</v>
      </c>
    </row>
    <row r="7" spans="1:5" x14ac:dyDescent="0.75">
      <c r="E7" s="215" t="s">
        <v>194</v>
      </c>
    </row>
    <row r="8" spans="1:5" x14ac:dyDescent="0.75">
      <c r="E8" s="215" t="s">
        <v>195</v>
      </c>
    </row>
    <row r="9" spans="1:5" x14ac:dyDescent="0.75">
      <c r="E9" s="215" t="s">
        <v>196</v>
      </c>
    </row>
    <row r="10" spans="1:5" x14ac:dyDescent="0.75">
      <c r="E10" s="215"/>
    </row>
    <row r="11" spans="1:5" x14ac:dyDescent="0.75">
      <c r="E11" s="215" t="s">
        <v>197</v>
      </c>
    </row>
    <row r="12" spans="1:5" x14ac:dyDescent="0.75">
      <c r="E12" s="215" t="s">
        <v>203</v>
      </c>
    </row>
    <row r="13" spans="1:5" x14ac:dyDescent="0.75">
      <c r="E13" s="215" t="s">
        <v>200</v>
      </c>
    </row>
    <row r="14" spans="1:5" x14ac:dyDescent="0.75">
      <c r="E14" s="215" t="s">
        <v>201</v>
      </c>
    </row>
    <row r="15" spans="1:5" x14ac:dyDescent="0.75">
      <c r="E15" s="216" t="s">
        <v>202</v>
      </c>
    </row>
    <row r="16" spans="1:5" x14ac:dyDescent="0.75">
      <c r="E16" s="215"/>
    </row>
    <row r="17" spans="1:7" x14ac:dyDescent="0.75">
      <c r="E17" s="413" t="s">
        <v>198</v>
      </c>
      <c r="F17" s="413"/>
      <c r="G17" s="413"/>
    </row>
    <row r="18" spans="1:7" x14ac:dyDescent="0.75">
      <c r="E18" s="215" t="s">
        <v>199</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762</v>
      </c>
    </row>
    <row r="31" spans="1:7" x14ac:dyDescent="0.75">
      <c r="A31" s="277" t="s">
        <v>763</v>
      </c>
    </row>
    <row r="32" spans="1:7" x14ac:dyDescent="0.75">
      <c r="A32" s="277" t="s">
        <v>764</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3"/>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8.6796875" style="31" customWidth="1"/>
    <col min="4" max="4" width="132.40625" style="32" customWidth="1"/>
    <col min="5" max="5" width="9.1328125" customWidth="1"/>
  </cols>
  <sheetData>
    <row r="1" spans="1:4" ht="24.75" customHeight="1" x14ac:dyDescent="0.75">
      <c r="A1" s="55" t="s">
        <v>778</v>
      </c>
    </row>
    <row r="2" spans="1:4" x14ac:dyDescent="0.75">
      <c r="A2" s="27" t="s">
        <v>15</v>
      </c>
      <c r="B2" s="28" t="s">
        <v>16</v>
      </c>
      <c r="C2" s="28" t="s">
        <v>949</v>
      </c>
      <c r="D2" s="29" t="s">
        <v>17</v>
      </c>
    </row>
    <row r="3" spans="1:4" x14ac:dyDescent="0.75">
      <c r="A3" s="376">
        <v>44352</v>
      </c>
      <c r="B3" s="377" t="s">
        <v>946</v>
      </c>
      <c r="C3" s="377" t="s">
        <v>950</v>
      </c>
      <c r="D3" s="378" t="s">
        <v>947</v>
      </c>
    </row>
    <row r="4" spans="1:4" x14ac:dyDescent="0.75">
      <c r="A4" s="278">
        <v>44310</v>
      </c>
      <c r="B4" s="279" t="s">
        <v>856</v>
      </c>
      <c r="C4" s="279" t="s">
        <v>950</v>
      </c>
      <c r="D4" s="280" t="s">
        <v>954</v>
      </c>
    </row>
    <row r="5" spans="1:4" x14ac:dyDescent="0.75">
      <c r="A5" s="278">
        <v>44134</v>
      </c>
      <c r="B5" s="279" t="s">
        <v>852</v>
      </c>
      <c r="C5" s="279" t="s">
        <v>950</v>
      </c>
      <c r="D5" s="280" t="s">
        <v>855</v>
      </c>
    </row>
    <row r="6" spans="1:4" x14ac:dyDescent="0.75">
      <c r="A6" s="278">
        <v>43985</v>
      </c>
      <c r="B6" s="279" t="s">
        <v>848</v>
      </c>
      <c r="C6" s="279" t="s">
        <v>950</v>
      </c>
      <c r="D6" s="280" t="s">
        <v>955</v>
      </c>
    </row>
    <row r="7" spans="1:4" x14ac:dyDescent="0.75">
      <c r="A7" s="278">
        <v>43984</v>
      </c>
      <c r="B7" s="279" t="s">
        <v>847</v>
      </c>
      <c r="C7" s="279" t="s">
        <v>950</v>
      </c>
      <c r="D7" s="280" t="s">
        <v>956</v>
      </c>
    </row>
    <row r="8" spans="1:4" x14ac:dyDescent="0.75">
      <c r="A8" s="278">
        <v>43977</v>
      </c>
      <c r="B8" s="279" t="s">
        <v>846</v>
      </c>
      <c r="C8" s="279" t="s">
        <v>950</v>
      </c>
      <c r="D8" s="280" t="s">
        <v>957</v>
      </c>
    </row>
    <row r="9" spans="1:4" x14ac:dyDescent="0.75">
      <c r="A9" s="278">
        <v>43974</v>
      </c>
      <c r="B9" s="279" t="s">
        <v>845</v>
      </c>
      <c r="C9" s="279" t="s">
        <v>950</v>
      </c>
      <c r="D9" s="280" t="s">
        <v>958</v>
      </c>
    </row>
    <row r="10" spans="1:4" x14ac:dyDescent="0.75">
      <c r="A10" s="278">
        <v>43961</v>
      </c>
      <c r="B10" s="279" t="s">
        <v>836</v>
      </c>
      <c r="C10" s="279" t="s">
        <v>950</v>
      </c>
      <c r="D10" s="280" t="s">
        <v>837</v>
      </c>
    </row>
    <row r="11" spans="1:4" x14ac:dyDescent="0.75">
      <c r="A11" s="278">
        <v>43947</v>
      </c>
      <c r="B11" s="279" t="s">
        <v>835</v>
      </c>
      <c r="C11" s="279" t="s">
        <v>950</v>
      </c>
      <c r="D11" s="280" t="s">
        <v>834</v>
      </c>
    </row>
    <row r="12" spans="1:4" x14ac:dyDescent="0.75">
      <c r="A12" s="278">
        <v>43944</v>
      </c>
      <c r="B12" s="279" t="s">
        <v>830</v>
      </c>
      <c r="C12" s="279" t="s">
        <v>950</v>
      </c>
      <c r="D12" s="280" t="s">
        <v>833</v>
      </c>
    </row>
    <row r="13" spans="1:4" x14ac:dyDescent="0.75">
      <c r="A13" s="278">
        <v>43832</v>
      </c>
      <c r="B13" s="279" t="s">
        <v>828</v>
      </c>
      <c r="C13" s="279" t="s">
        <v>950</v>
      </c>
      <c r="D13" s="280" t="s">
        <v>959</v>
      </c>
    </row>
    <row r="14" spans="1:4" x14ac:dyDescent="0.75">
      <c r="A14" s="210">
        <v>43658</v>
      </c>
      <c r="B14" s="211" t="s">
        <v>759</v>
      </c>
      <c r="C14" s="211" t="s">
        <v>950</v>
      </c>
      <c r="D14" s="212" t="s">
        <v>760</v>
      </c>
    </row>
    <row r="15" spans="1:4" x14ac:dyDescent="0.75">
      <c r="A15" s="210">
        <v>43655</v>
      </c>
      <c r="B15" s="211" t="s">
        <v>755</v>
      </c>
      <c r="C15" s="211" t="s">
        <v>950</v>
      </c>
      <c r="D15" s="212" t="s">
        <v>758</v>
      </c>
    </row>
    <row r="16" spans="1:4" x14ac:dyDescent="0.75">
      <c r="A16" s="210">
        <v>43646</v>
      </c>
      <c r="B16" s="211" t="s">
        <v>235</v>
      </c>
      <c r="C16" s="211" t="s">
        <v>950</v>
      </c>
      <c r="D16" s="212" t="s">
        <v>236</v>
      </c>
    </row>
    <row r="17" spans="1:4" x14ac:dyDescent="0.75">
      <c r="A17" s="210">
        <v>43534</v>
      </c>
      <c r="B17" s="211" t="s">
        <v>233</v>
      </c>
      <c r="C17" s="211" t="s">
        <v>950</v>
      </c>
      <c r="D17" s="212" t="s">
        <v>234</v>
      </c>
    </row>
    <row r="18" spans="1:4" x14ac:dyDescent="0.75">
      <c r="A18" s="87">
        <v>43421</v>
      </c>
      <c r="B18" s="88" t="s">
        <v>214</v>
      </c>
      <c r="C18" s="88" t="s">
        <v>950</v>
      </c>
      <c r="D18" s="89" t="s">
        <v>215</v>
      </c>
    </row>
    <row r="19" spans="1:4" x14ac:dyDescent="0.75">
      <c r="A19" s="87">
        <v>43365</v>
      </c>
      <c r="B19" s="88" t="s">
        <v>144</v>
      </c>
      <c r="C19" s="88" t="s">
        <v>950</v>
      </c>
      <c r="D19" s="89" t="s">
        <v>168</v>
      </c>
    </row>
    <row r="20" spans="1:4" x14ac:dyDescent="0.75">
      <c r="A20" s="87">
        <v>42795</v>
      </c>
      <c r="B20" s="88" t="s">
        <v>105</v>
      </c>
      <c r="C20" s="88" t="s">
        <v>950</v>
      </c>
      <c r="D20" s="89" t="s">
        <v>110</v>
      </c>
    </row>
    <row r="21" spans="1:4" x14ac:dyDescent="0.75">
      <c r="A21" s="87">
        <v>42769</v>
      </c>
      <c r="B21" s="88" t="s">
        <v>97</v>
      </c>
      <c r="C21" s="88" t="s">
        <v>950</v>
      </c>
      <c r="D21" s="89" t="s">
        <v>98</v>
      </c>
    </row>
    <row r="22" spans="1:4" x14ac:dyDescent="0.75">
      <c r="A22" s="87">
        <v>42747</v>
      </c>
      <c r="B22" s="88" t="s">
        <v>95</v>
      </c>
      <c r="C22" s="88" t="s">
        <v>950</v>
      </c>
      <c r="D22" s="89" t="s">
        <v>96</v>
      </c>
    </row>
    <row r="23" spans="1:4" x14ac:dyDescent="0.75">
      <c r="A23" s="87">
        <v>42738</v>
      </c>
      <c r="B23" s="88" t="s">
        <v>94</v>
      </c>
      <c r="C23" s="88" t="s">
        <v>950</v>
      </c>
      <c r="D23" s="89" t="s">
        <v>143</v>
      </c>
    </row>
    <row r="24" spans="1:4" x14ac:dyDescent="0.75">
      <c r="A24" s="87">
        <v>42736</v>
      </c>
      <c r="B24" s="88" t="s">
        <v>58</v>
      </c>
      <c r="C24" s="88" t="s">
        <v>950</v>
      </c>
      <c r="D24" s="89" t="s">
        <v>75</v>
      </c>
    </row>
    <row r="25" spans="1:4" x14ac:dyDescent="0.75">
      <c r="A25" s="84">
        <v>42649</v>
      </c>
      <c r="B25" s="85" t="s">
        <v>56</v>
      </c>
      <c r="C25" s="85" t="s">
        <v>950</v>
      </c>
      <c r="D25" s="86" t="s">
        <v>57</v>
      </c>
    </row>
    <row r="26" spans="1:4" x14ac:dyDescent="0.75">
      <c r="A26" s="84">
        <v>42646</v>
      </c>
      <c r="B26" s="85" t="s">
        <v>52</v>
      </c>
      <c r="C26" s="85" t="s">
        <v>950</v>
      </c>
      <c r="D26" s="86" t="s">
        <v>55</v>
      </c>
    </row>
    <row r="27" spans="1:4" x14ac:dyDescent="0.75">
      <c r="A27" s="84">
        <v>42634</v>
      </c>
      <c r="B27" s="85" t="s">
        <v>48</v>
      </c>
      <c r="C27" s="85" t="s">
        <v>950</v>
      </c>
      <c r="D27" s="86" t="s">
        <v>49</v>
      </c>
    </row>
    <row r="28" spans="1:4" x14ac:dyDescent="0.75">
      <c r="A28" s="84">
        <v>42623</v>
      </c>
      <c r="B28" s="85" t="s">
        <v>31</v>
      </c>
      <c r="C28" s="85" t="s">
        <v>950</v>
      </c>
      <c r="D28" s="86" t="s">
        <v>35</v>
      </c>
    </row>
    <row r="29" spans="1:4" x14ac:dyDescent="0.75">
      <c r="A29" s="84">
        <v>42560</v>
      </c>
      <c r="B29" s="85" t="s">
        <v>27</v>
      </c>
      <c r="C29" s="85" t="s">
        <v>950</v>
      </c>
      <c r="D29" s="86" t="s">
        <v>28</v>
      </c>
    </row>
    <row r="30" spans="1:4" x14ac:dyDescent="0.75">
      <c r="A30" s="84">
        <v>42554</v>
      </c>
      <c r="B30" s="85" t="s">
        <v>25</v>
      </c>
      <c r="C30" s="85" t="s">
        <v>950</v>
      </c>
      <c r="D30" s="86" t="s">
        <v>26</v>
      </c>
    </row>
    <row r="31" spans="1:4" x14ac:dyDescent="0.75">
      <c r="A31" s="84">
        <v>42286</v>
      </c>
      <c r="B31" s="85" t="s">
        <v>22</v>
      </c>
      <c r="C31" s="85" t="s">
        <v>950</v>
      </c>
      <c r="D31" s="86" t="s">
        <v>23</v>
      </c>
    </row>
    <row r="32" spans="1:4" x14ac:dyDescent="0.75">
      <c r="A32" s="84">
        <v>42264</v>
      </c>
      <c r="B32" s="85" t="s">
        <v>20</v>
      </c>
      <c r="C32" s="85" t="s">
        <v>950</v>
      </c>
      <c r="D32" s="86" t="s">
        <v>21</v>
      </c>
    </row>
    <row r="33" spans="1:4" x14ac:dyDescent="0.75">
      <c r="A33" s="84">
        <v>42216</v>
      </c>
      <c r="B33" s="85" t="s">
        <v>18</v>
      </c>
      <c r="C33" s="85" t="s">
        <v>950</v>
      </c>
      <c r="D33"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749</v>
      </c>
    </row>
    <row r="2" spans="1:1" x14ac:dyDescent="0.75">
      <c r="A2" s="263" t="s">
        <v>237</v>
      </c>
    </row>
    <row r="3" spans="1:1" x14ac:dyDescent="0.75">
      <c r="A3" s="263"/>
    </row>
    <row r="4" spans="1:1" x14ac:dyDescent="0.75">
      <c r="A4" s="263" t="s">
        <v>238</v>
      </c>
    </row>
    <row r="5" spans="1:1" x14ac:dyDescent="0.75">
      <c r="A5" s="263" t="s">
        <v>239</v>
      </c>
    </row>
    <row r="6" spans="1:1" x14ac:dyDescent="0.75">
      <c r="A6" s="263" t="s">
        <v>240</v>
      </c>
    </row>
    <row r="7" spans="1:1" x14ac:dyDescent="0.75">
      <c r="A7" s="263"/>
    </row>
    <row r="8" spans="1:1" x14ac:dyDescent="0.75">
      <c r="A8" s="263" t="s">
        <v>241</v>
      </c>
    </row>
    <row r="9" spans="1:1" x14ac:dyDescent="0.75">
      <c r="A9" s="263"/>
    </row>
    <row r="10" spans="1:1" x14ac:dyDescent="0.75">
      <c r="A10" s="263" t="s">
        <v>242</v>
      </c>
    </row>
    <row r="11" spans="1:1" x14ac:dyDescent="0.75">
      <c r="A11" s="263" t="s">
        <v>243</v>
      </c>
    </row>
    <row r="12" spans="1:1" x14ac:dyDescent="0.75">
      <c r="A12" s="263"/>
    </row>
    <row r="13" spans="1:1" x14ac:dyDescent="0.75">
      <c r="A13" s="263" t="s">
        <v>244</v>
      </c>
    </row>
    <row r="14" spans="1:1" x14ac:dyDescent="0.75">
      <c r="A14" s="263" t="s">
        <v>245</v>
      </c>
    </row>
    <row r="15" spans="1:1" x14ac:dyDescent="0.75">
      <c r="A15" s="263" t="s">
        <v>246</v>
      </c>
    </row>
    <row r="16" spans="1:1" x14ac:dyDescent="0.75">
      <c r="A16" s="263" t="s">
        <v>247</v>
      </c>
    </row>
    <row r="17" spans="1:1" x14ac:dyDescent="0.75">
      <c r="A17" s="263" t="s">
        <v>248</v>
      </c>
    </row>
    <row r="18" spans="1:1" x14ac:dyDescent="0.75">
      <c r="A18" s="263" t="s">
        <v>249</v>
      </c>
    </row>
    <row r="19" spans="1:1" x14ac:dyDescent="0.75">
      <c r="A19" s="263" t="s">
        <v>250</v>
      </c>
    </row>
    <row r="20" spans="1:1" x14ac:dyDescent="0.75">
      <c r="A20" s="263" t="s">
        <v>251</v>
      </c>
    </row>
    <row r="21" spans="1:1" x14ac:dyDescent="0.75">
      <c r="A21" s="263"/>
    </row>
    <row r="22" spans="1:1" x14ac:dyDescent="0.75">
      <c r="A22" s="263" t="s">
        <v>252</v>
      </c>
    </row>
    <row r="23" spans="1:1" x14ac:dyDescent="0.75">
      <c r="A23" s="263" t="s">
        <v>253</v>
      </c>
    </row>
    <row r="24" spans="1:1" x14ac:dyDescent="0.75">
      <c r="A24" s="263" t="s">
        <v>254</v>
      </c>
    </row>
    <row r="25" spans="1:1" x14ac:dyDescent="0.75">
      <c r="A25" s="263" t="s">
        <v>255</v>
      </c>
    </row>
    <row r="26" spans="1:1" x14ac:dyDescent="0.75">
      <c r="A26" s="263" t="s">
        <v>256</v>
      </c>
    </row>
    <row r="27" spans="1:1" x14ac:dyDescent="0.75">
      <c r="A27" s="263" t="s">
        <v>257</v>
      </c>
    </row>
    <row r="28" spans="1:1" x14ac:dyDescent="0.75">
      <c r="A28" s="263"/>
    </row>
    <row r="29" spans="1:1" x14ac:dyDescent="0.75">
      <c r="A29" s="263" t="s">
        <v>258</v>
      </c>
    </row>
    <row r="30" spans="1:1" x14ac:dyDescent="0.75">
      <c r="A30" s="263" t="s">
        <v>259</v>
      </c>
    </row>
    <row r="31" spans="1:1" x14ac:dyDescent="0.75">
      <c r="A31" s="263" t="s">
        <v>260</v>
      </c>
    </row>
    <row r="32" spans="1:1" x14ac:dyDescent="0.75">
      <c r="A32" s="263" t="s">
        <v>261</v>
      </c>
    </row>
    <row r="33" spans="1:1" x14ac:dyDescent="0.75">
      <c r="A33" s="263"/>
    </row>
    <row r="34" spans="1:1" x14ac:dyDescent="0.75">
      <c r="A34" s="263" t="s">
        <v>262</v>
      </c>
    </row>
    <row r="35" spans="1:1" x14ac:dyDescent="0.75">
      <c r="A35" s="263" t="s">
        <v>263</v>
      </c>
    </row>
    <row r="36" spans="1:1" x14ac:dyDescent="0.75">
      <c r="A36" s="263" t="s">
        <v>264</v>
      </c>
    </row>
    <row r="37" spans="1:1" x14ac:dyDescent="0.75">
      <c r="A37" s="263" t="s">
        <v>265</v>
      </c>
    </row>
    <row r="38" spans="1:1" x14ac:dyDescent="0.75">
      <c r="A38" s="263" t="s">
        <v>266</v>
      </c>
    </row>
    <row r="39" spans="1:1" x14ac:dyDescent="0.75">
      <c r="A39" s="263"/>
    </row>
    <row r="40" spans="1:1" x14ac:dyDescent="0.75">
      <c r="A40" s="263" t="s">
        <v>267</v>
      </c>
    </row>
    <row r="41" spans="1:1" x14ac:dyDescent="0.75">
      <c r="A41" s="263" t="s">
        <v>268</v>
      </c>
    </row>
    <row r="42" spans="1:1" x14ac:dyDescent="0.75">
      <c r="A42" s="263" t="s">
        <v>269</v>
      </c>
    </row>
    <row r="43" spans="1:1" x14ac:dyDescent="0.75">
      <c r="A43" s="263"/>
    </row>
    <row r="44" spans="1:1" x14ac:dyDescent="0.75">
      <c r="A44" s="263" t="s">
        <v>270</v>
      </c>
    </row>
    <row r="45" spans="1:1" x14ac:dyDescent="0.75">
      <c r="A45" s="263" t="s">
        <v>271</v>
      </c>
    </row>
    <row r="46" spans="1:1" x14ac:dyDescent="0.75">
      <c r="A46" s="263" t="s">
        <v>272</v>
      </c>
    </row>
    <row r="47" spans="1:1" x14ac:dyDescent="0.75">
      <c r="A47" s="263" t="s">
        <v>273</v>
      </c>
    </row>
    <row r="48" spans="1:1" x14ac:dyDescent="0.75">
      <c r="A48" s="263" t="s">
        <v>274</v>
      </c>
    </row>
    <row r="49" spans="1:1" x14ac:dyDescent="0.75">
      <c r="A49" s="263"/>
    </row>
    <row r="50" spans="1:1" x14ac:dyDescent="0.75">
      <c r="A50" s="263" t="s">
        <v>275</v>
      </c>
    </row>
    <row r="51" spans="1:1" x14ac:dyDescent="0.75">
      <c r="A51" s="263" t="s">
        <v>276</v>
      </c>
    </row>
    <row r="52" spans="1:1" x14ac:dyDescent="0.75">
      <c r="A52" s="263" t="s">
        <v>277</v>
      </c>
    </row>
    <row r="53" spans="1:1" x14ac:dyDescent="0.75">
      <c r="A53" s="263" t="s">
        <v>278</v>
      </c>
    </row>
    <row r="54" spans="1:1" x14ac:dyDescent="0.75">
      <c r="A54" s="263" t="s">
        <v>279</v>
      </c>
    </row>
    <row r="55" spans="1:1" x14ac:dyDescent="0.75">
      <c r="A55" s="263" t="s">
        <v>280</v>
      </c>
    </row>
    <row r="56" spans="1:1" x14ac:dyDescent="0.75">
      <c r="A56" s="263" t="s">
        <v>281</v>
      </c>
    </row>
    <row r="57" spans="1:1" x14ac:dyDescent="0.75">
      <c r="A57" s="263" t="s">
        <v>282</v>
      </c>
    </row>
    <row r="58" spans="1:1" x14ac:dyDescent="0.75">
      <c r="A58" s="263" t="s">
        <v>283</v>
      </c>
    </row>
    <row r="59" spans="1:1" x14ac:dyDescent="0.75">
      <c r="A59" s="263" t="s">
        <v>284</v>
      </c>
    </row>
    <row r="60" spans="1:1" x14ac:dyDescent="0.75">
      <c r="A60" s="263"/>
    </row>
    <row r="61" spans="1:1" x14ac:dyDescent="0.75">
      <c r="A61" s="263" t="s">
        <v>285</v>
      </c>
    </row>
    <row r="62" spans="1:1" x14ac:dyDescent="0.75">
      <c r="A62" s="263" t="s">
        <v>286</v>
      </c>
    </row>
    <row r="63" spans="1:1" x14ac:dyDescent="0.75">
      <c r="A63" s="263" t="s">
        <v>287</v>
      </c>
    </row>
    <row r="64" spans="1:1" x14ac:dyDescent="0.75">
      <c r="A64" s="263" t="s">
        <v>288</v>
      </c>
    </row>
    <row r="65" spans="1:1" x14ac:dyDescent="0.75">
      <c r="A65" s="263" t="s">
        <v>289</v>
      </c>
    </row>
    <row r="66" spans="1:1" x14ac:dyDescent="0.75">
      <c r="A66" s="263" t="s">
        <v>290</v>
      </c>
    </row>
    <row r="67" spans="1:1" x14ac:dyDescent="0.75">
      <c r="A67" s="263"/>
    </row>
    <row r="68" spans="1:1" x14ac:dyDescent="0.75">
      <c r="A68" s="263" t="s">
        <v>291</v>
      </c>
    </row>
    <row r="69" spans="1:1" x14ac:dyDescent="0.75">
      <c r="A69" s="263" t="s">
        <v>292</v>
      </c>
    </row>
    <row r="70" spans="1:1" x14ac:dyDescent="0.75">
      <c r="A70" s="263"/>
    </row>
    <row r="71" spans="1:1" x14ac:dyDescent="0.75">
      <c r="A71" s="263" t="s">
        <v>293</v>
      </c>
    </row>
    <row r="72" spans="1:1" x14ac:dyDescent="0.75">
      <c r="A72" s="263"/>
    </row>
    <row r="73" spans="1:1" x14ac:dyDescent="0.75">
      <c r="A73" s="263" t="s">
        <v>294</v>
      </c>
    </row>
    <row r="74" spans="1:1" x14ac:dyDescent="0.75">
      <c r="A74" s="263"/>
    </row>
    <row r="75" spans="1:1" x14ac:dyDescent="0.75">
      <c r="A75" s="263" t="s">
        <v>295</v>
      </c>
    </row>
    <row r="76" spans="1:1" x14ac:dyDescent="0.75">
      <c r="A76" s="263"/>
    </row>
    <row r="77" spans="1:1" x14ac:dyDescent="0.75">
      <c r="A77" s="263" t="s">
        <v>296</v>
      </c>
    </row>
    <row r="78" spans="1:1" x14ac:dyDescent="0.75">
      <c r="A78" s="263" t="s">
        <v>297</v>
      </c>
    </row>
    <row r="79" spans="1:1" x14ac:dyDescent="0.75">
      <c r="A79" s="263"/>
    </row>
    <row r="80" spans="1:1" x14ac:dyDescent="0.75">
      <c r="A80" s="263" t="s">
        <v>298</v>
      </c>
    </row>
    <row r="81" spans="1:1" x14ac:dyDescent="0.75">
      <c r="A81" s="263" t="s">
        <v>299</v>
      </c>
    </row>
    <row r="82" spans="1:1" x14ac:dyDescent="0.75">
      <c r="A82" s="263" t="s">
        <v>300</v>
      </c>
    </row>
    <row r="83" spans="1:1" x14ac:dyDescent="0.75">
      <c r="A83" s="263"/>
    </row>
    <row r="84" spans="1:1" x14ac:dyDescent="0.75">
      <c r="A84" s="263" t="s">
        <v>301</v>
      </c>
    </row>
    <row r="85" spans="1:1" x14ac:dyDescent="0.75">
      <c r="A85" s="263" t="s">
        <v>302</v>
      </c>
    </row>
    <row r="86" spans="1:1" x14ac:dyDescent="0.75">
      <c r="A86" s="263" t="s">
        <v>303</v>
      </c>
    </row>
    <row r="87" spans="1:1" x14ac:dyDescent="0.75">
      <c r="A87" s="263" t="s">
        <v>304</v>
      </c>
    </row>
    <row r="88" spans="1:1" x14ac:dyDescent="0.75">
      <c r="A88" s="263"/>
    </row>
    <row r="89" spans="1:1" x14ac:dyDescent="0.75">
      <c r="A89" s="263" t="s">
        <v>305</v>
      </c>
    </row>
    <row r="90" spans="1:1" x14ac:dyDescent="0.75">
      <c r="A90" s="263" t="s">
        <v>306</v>
      </c>
    </row>
    <row r="91" spans="1:1" x14ac:dyDescent="0.75">
      <c r="A91" s="263"/>
    </row>
    <row r="92" spans="1:1" x14ac:dyDescent="0.75">
      <c r="A92" s="263" t="s">
        <v>307</v>
      </c>
    </row>
    <row r="93" spans="1:1" x14ac:dyDescent="0.75">
      <c r="A93" s="263" t="s">
        <v>308</v>
      </c>
    </row>
    <row r="94" spans="1:1" x14ac:dyDescent="0.75">
      <c r="A94" s="263" t="s">
        <v>309</v>
      </c>
    </row>
    <row r="95" spans="1:1" x14ac:dyDescent="0.75">
      <c r="A95" s="263" t="s">
        <v>310</v>
      </c>
    </row>
    <row r="96" spans="1:1" x14ac:dyDescent="0.75">
      <c r="A96" s="263" t="s">
        <v>311</v>
      </c>
    </row>
    <row r="97" spans="1:1" x14ac:dyDescent="0.75">
      <c r="A97" s="263" t="s">
        <v>312</v>
      </c>
    </row>
    <row r="98" spans="1:1" x14ac:dyDescent="0.75">
      <c r="A98" s="263"/>
    </row>
    <row r="99" spans="1:1" x14ac:dyDescent="0.75">
      <c r="A99" s="263" t="s">
        <v>313</v>
      </c>
    </row>
    <row r="100" spans="1:1" x14ac:dyDescent="0.75">
      <c r="A100" s="263" t="s">
        <v>314</v>
      </c>
    </row>
    <row r="101" spans="1:1" x14ac:dyDescent="0.75">
      <c r="A101" s="263" t="s">
        <v>315</v>
      </c>
    </row>
    <row r="102" spans="1:1" x14ac:dyDescent="0.75">
      <c r="A102" s="263"/>
    </row>
    <row r="103" spans="1:1" x14ac:dyDescent="0.75">
      <c r="A103" s="263" t="s">
        <v>316</v>
      </c>
    </row>
    <row r="104" spans="1:1" x14ac:dyDescent="0.75">
      <c r="A104" s="263" t="s">
        <v>317</v>
      </c>
    </row>
    <row r="105" spans="1:1" x14ac:dyDescent="0.75">
      <c r="A105" s="263" t="s">
        <v>318</v>
      </c>
    </row>
    <row r="106" spans="1:1" x14ac:dyDescent="0.75">
      <c r="A106" s="263" t="s">
        <v>319</v>
      </c>
    </row>
    <row r="107" spans="1:1" x14ac:dyDescent="0.75">
      <c r="A107" s="263" t="s">
        <v>320</v>
      </c>
    </row>
    <row r="108" spans="1:1" x14ac:dyDescent="0.75">
      <c r="A108" s="263" t="s">
        <v>321</v>
      </c>
    </row>
    <row r="109" spans="1:1" x14ac:dyDescent="0.75">
      <c r="A109" s="263" t="s">
        <v>322</v>
      </c>
    </row>
    <row r="110" spans="1:1" x14ac:dyDescent="0.75">
      <c r="A110" s="263" t="s">
        <v>323</v>
      </c>
    </row>
    <row r="111" spans="1:1" x14ac:dyDescent="0.75">
      <c r="A111" s="263"/>
    </row>
    <row r="112" spans="1:1" x14ac:dyDescent="0.75">
      <c r="A112" s="263" t="s">
        <v>324</v>
      </c>
    </row>
    <row r="113" spans="1:1" x14ac:dyDescent="0.75">
      <c r="A113" s="263"/>
    </row>
    <row r="114" spans="1:1" x14ac:dyDescent="0.75">
      <c r="A114" s="263" t="s">
        <v>325</v>
      </c>
    </row>
    <row r="115" spans="1:1" x14ac:dyDescent="0.75">
      <c r="A115" s="263" t="s">
        <v>326</v>
      </c>
    </row>
    <row r="116" spans="1:1" x14ac:dyDescent="0.75">
      <c r="A116" s="263" t="s">
        <v>327</v>
      </c>
    </row>
    <row r="117" spans="1:1" x14ac:dyDescent="0.75">
      <c r="A117" s="263"/>
    </row>
    <row r="118" spans="1:1" x14ac:dyDescent="0.75">
      <c r="A118" s="263" t="s">
        <v>328</v>
      </c>
    </row>
    <row r="119" spans="1:1" x14ac:dyDescent="0.75">
      <c r="A119" s="263" t="s">
        <v>329</v>
      </c>
    </row>
    <row r="120" spans="1:1" x14ac:dyDescent="0.75">
      <c r="A120" s="263" t="s">
        <v>330</v>
      </c>
    </row>
    <row r="121" spans="1:1" x14ac:dyDescent="0.75">
      <c r="A121" s="263" t="s">
        <v>331</v>
      </c>
    </row>
    <row r="122" spans="1:1" x14ac:dyDescent="0.75">
      <c r="A122" s="263"/>
    </row>
    <row r="123" spans="1:1" x14ac:dyDescent="0.75">
      <c r="A123" s="263" t="s">
        <v>332</v>
      </c>
    </row>
    <row r="124" spans="1:1" x14ac:dyDescent="0.75">
      <c r="A124" s="263" t="s">
        <v>333</v>
      </c>
    </row>
    <row r="125" spans="1:1" x14ac:dyDescent="0.75">
      <c r="A125" s="263" t="s">
        <v>334</v>
      </c>
    </row>
    <row r="126" spans="1:1" x14ac:dyDescent="0.75">
      <c r="A126" s="263" t="s">
        <v>335</v>
      </c>
    </row>
    <row r="127" spans="1:1" x14ac:dyDescent="0.75">
      <c r="A127" s="263" t="s">
        <v>336</v>
      </c>
    </row>
    <row r="128" spans="1:1" x14ac:dyDescent="0.75">
      <c r="A128" s="263" t="s">
        <v>337</v>
      </c>
    </row>
    <row r="129" spans="1:1" x14ac:dyDescent="0.75">
      <c r="A129" s="263" t="s">
        <v>338</v>
      </c>
    </row>
    <row r="130" spans="1:1" x14ac:dyDescent="0.75">
      <c r="A130" s="263" t="s">
        <v>339</v>
      </c>
    </row>
    <row r="131" spans="1:1" x14ac:dyDescent="0.75">
      <c r="A131" s="263" t="s">
        <v>340</v>
      </c>
    </row>
    <row r="132" spans="1:1" x14ac:dyDescent="0.75">
      <c r="A132" s="263" t="s">
        <v>341</v>
      </c>
    </row>
    <row r="133" spans="1:1" x14ac:dyDescent="0.75">
      <c r="A133" s="263"/>
    </row>
    <row r="134" spans="1:1" x14ac:dyDescent="0.75">
      <c r="A134" s="263" t="s">
        <v>342</v>
      </c>
    </row>
    <row r="135" spans="1:1" x14ac:dyDescent="0.75">
      <c r="A135" s="263" t="s">
        <v>343</v>
      </c>
    </row>
    <row r="136" spans="1:1" x14ac:dyDescent="0.75">
      <c r="A136" s="263" t="s">
        <v>344</v>
      </c>
    </row>
    <row r="137" spans="1:1" x14ac:dyDescent="0.75">
      <c r="A137" s="263" t="s">
        <v>345</v>
      </c>
    </row>
    <row r="138" spans="1:1" x14ac:dyDescent="0.75">
      <c r="A138" s="263" t="s">
        <v>346</v>
      </c>
    </row>
    <row r="139" spans="1:1" x14ac:dyDescent="0.75">
      <c r="A139" s="263" t="s">
        <v>347</v>
      </c>
    </row>
    <row r="140" spans="1:1" x14ac:dyDescent="0.75">
      <c r="A140" s="263" t="s">
        <v>348</v>
      </c>
    </row>
    <row r="141" spans="1:1" x14ac:dyDescent="0.75">
      <c r="A141" s="263" t="s">
        <v>349</v>
      </c>
    </row>
    <row r="142" spans="1:1" x14ac:dyDescent="0.75">
      <c r="A142" s="263" t="s">
        <v>350</v>
      </c>
    </row>
    <row r="143" spans="1:1" x14ac:dyDescent="0.75">
      <c r="A143" s="263" t="s">
        <v>351</v>
      </c>
    </row>
    <row r="144" spans="1:1" x14ac:dyDescent="0.75">
      <c r="A144" s="263" t="s">
        <v>352</v>
      </c>
    </row>
    <row r="145" spans="1:1" x14ac:dyDescent="0.75">
      <c r="A145" s="263" t="s">
        <v>353</v>
      </c>
    </row>
    <row r="146" spans="1:1" x14ac:dyDescent="0.75">
      <c r="A146" s="263"/>
    </row>
    <row r="147" spans="1:1" x14ac:dyDescent="0.75">
      <c r="A147" s="263" t="s">
        <v>354</v>
      </c>
    </row>
    <row r="148" spans="1:1" x14ac:dyDescent="0.75">
      <c r="A148" s="263" t="s">
        <v>355</v>
      </c>
    </row>
    <row r="149" spans="1:1" x14ac:dyDescent="0.75">
      <c r="A149" s="263" t="s">
        <v>356</v>
      </c>
    </row>
    <row r="150" spans="1:1" x14ac:dyDescent="0.75">
      <c r="A150" s="263"/>
    </row>
    <row r="151" spans="1:1" x14ac:dyDescent="0.75">
      <c r="A151" s="263" t="s">
        <v>357</v>
      </c>
    </row>
    <row r="152" spans="1:1" x14ac:dyDescent="0.75">
      <c r="A152" s="263" t="s">
        <v>358</v>
      </c>
    </row>
    <row r="153" spans="1:1" x14ac:dyDescent="0.75">
      <c r="A153" s="263"/>
    </row>
    <row r="154" spans="1:1" x14ac:dyDescent="0.75">
      <c r="A154" s="263" t="s">
        <v>359</v>
      </c>
    </row>
    <row r="155" spans="1:1" x14ac:dyDescent="0.75">
      <c r="A155" s="263"/>
    </row>
    <row r="156" spans="1:1" x14ac:dyDescent="0.75">
      <c r="A156" s="263" t="s">
        <v>360</v>
      </c>
    </row>
    <row r="157" spans="1:1" x14ac:dyDescent="0.75">
      <c r="A157" s="263" t="s">
        <v>361</v>
      </c>
    </row>
    <row r="158" spans="1:1" x14ac:dyDescent="0.75">
      <c r="A158" s="263" t="s">
        <v>362</v>
      </c>
    </row>
    <row r="159" spans="1:1" x14ac:dyDescent="0.75">
      <c r="A159" s="263" t="s">
        <v>363</v>
      </c>
    </row>
    <row r="160" spans="1:1" x14ac:dyDescent="0.75">
      <c r="A160" s="263" t="s">
        <v>364</v>
      </c>
    </row>
    <row r="161" spans="1:1" x14ac:dyDescent="0.75">
      <c r="A161" s="263" t="s">
        <v>365</v>
      </c>
    </row>
    <row r="162" spans="1:1" x14ac:dyDescent="0.75">
      <c r="A162" s="263" t="s">
        <v>366</v>
      </c>
    </row>
    <row r="163" spans="1:1" x14ac:dyDescent="0.75">
      <c r="A163" s="263"/>
    </row>
    <row r="164" spans="1:1" x14ac:dyDescent="0.75">
      <c r="A164" s="263" t="s">
        <v>367</v>
      </c>
    </row>
    <row r="165" spans="1:1" x14ac:dyDescent="0.75">
      <c r="A165" s="263" t="s">
        <v>368</v>
      </c>
    </row>
    <row r="166" spans="1:1" x14ac:dyDescent="0.75">
      <c r="A166" s="263" t="s">
        <v>369</v>
      </c>
    </row>
    <row r="167" spans="1:1" x14ac:dyDescent="0.75">
      <c r="A167" s="263" t="s">
        <v>370</v>
      </c>
    </row>
    <row r="168" spans="1:1" x14ac:dyDescent="0.75">
      <c r="A168" s="263" t="s">
        <v>371</v>
      </c>
    </row>
    <row r="169" spans="1:1" x14ac:dyDescent="0.75">
      <c r="A169" s="263" t="s">
        <v>372</v>
      </c>
    </row>
    <row r="170" spans="1:1" x14ac:dyDescent="0.75">
      <c r="A170" s="263" t="s">
        <v>373</v>
      </c>
    </row>
    <row r="171" spans="1:1" x14ac:dyDescent="0.75">
      <c r="A171" s="263" t="s">
        <v>374</v>
      </c>
    </row>
    <row r="172" spans="1:1" x14ac:dyDescent="0.75">
      <c r="A172" s="263" t="s">
        <v>375</v>
      </c>
    </row>
    <row r="173" spans="1:1" x14ac:dyDescent="0.75">
      <c r="A173" s="263" t="s">
        <v>376</v>
      </c>
    </row>
    <row r="174" spans="1:1" x14ac:dyDescent="0.75">
      <c r="A174" s="263"/>
    </row>
    <row r="175" spans="1:1" x14ac:dyDescent="0.75">
      <c r="A175" s="263" t="s">
        <v>377</v>
      </c>
    </row>
    <row r="176" spans="1:1" x14ac:dyDescent="0.75">
      <c r="A176" s="263" t="s">
        <v>378</v>
      </c>
    </row>
    <row r="177" spans="1:1" x14ac:dyDescent="0.75">
      <c r="A177" s="263" t="s">
        <v>379</v>
      </c>
    </row>
    <row r="178" spans="1:1" x14ac:dyDescent="0.75">
      <c r="A178" s="263"/>
    </row>
    <row r="179" spans="1:1" x14ac:dyDescent="0.75">
      <c r="A179" s="263" t="s">
        <v>380</v>
      </c>
    </row>
    <row r="180" spans="1:1" x14ac:dyDescent="0.75">
      <c r="A180" s="263"/>
    </row>
    <row r="181" spans="1:1" x14ac:dyDescent="0.75">
      <c r="A181" s="263" t="s">
        <v>381</v>
      </c>
    </row>
    <row r="182" spans="1:1" x14ac:dyDescent="0.75">
      <c r="A182" s="263" t="s">
        <v>382</v>
      </c>
    </row>
    <row r="183" spans="1:1" x14ac:dyDescent="0.75">
      <c r="A183" s="263" t="s">
        <v>383</v>
      </c>
    </row>
    <row r="184" spans="1:1" x14ac:dyDescent="0.75">
      <c r="A184" s="263" t="s">
        <v>384</v>
      </c>
    </row>
    <row r="185" spans="1:1" x14ac:dyDescent="0.75">
      <c r="A185" s="263" t="s">
        <v>385</v>
      </c>
    </row>
    <row r="186" spans="1:1" x14ac:dyDescent="0.75">
      <c r="A186" s="263"/>
    </row>
    <row r="187" spans="1:1" x14ac:dyDescent="0.75">
      <c r="A187" s="263" t="s">
        <v>386</v>
      </c>
    </row>
    <row r="188" spans="1:1" x14ac:dyDescent="0.75">
      <c r="A188" s="263" t="s">
        <v>387</v>
      </c>
    </row>
    <row r="189" spans="1:1" x14ac:dyDescent="0.75">
      <c r="A189" s="263" t="s">
        <v>388</v>
      </c>
    </row>
    <row r="190" spans="1:1" x14ac:dyDescent="0.75">
      <c r="A190" s="263" t="s">
        <v>389</v>
      </c>
    </row>
    <row r="191" spans="1:1" x14ac:dyDescent="0.75">
      <c r="A191" s="263" t="s">
        <v>390</v>
      </c>
    </row>
    <row r="192" spans="1:1" x14ac:dyDescent="0.75">
      <c r="A192" s="263" t="s">
        <v>391</v>
      </c>
    </row>
    <row r="193" spans="1:1" x14ac:dyDescent="0.75">
      <c r="A193" s="263" t="s">
        <v>392</v>
      </c>
    </row>
    <row r="194" spans="1:1" x14ac:dyDescent="0.75">
      <c r="A194" s="263"/>
    </row>
    <row r="195" spans="1:1" x14ac:dyDescent="0.75">
      <c r="A195" s="263" t="s">
        <v>393</v>
      </c>
    </row>
    <row r="196" spans="1:1" x14ac:dyDescent="0.75">
      <c r="A196" s="263"/>
    </row>
    <row r="197" spans="1:1" x14ac:dyDescent="0.75">
      <c r="A197" s="263" t="s">
        <v>394</v>
      </c>
    </row>
    <row r="198" spans="1:1" x14ac:dyDescent="0.75">
      <c r="A198" s="263" t="s">
        <v>395</v>
      </c>
    </row>
    <row r="199" spans="1:1" x14ac:dyDescent="0.75">
      <c r="A199" s="263" t="s">
        <v>396</v>
      </c>
    </row>
    <row r="200" spans="1:1" x14ac:dyDescent="0.75">
      <c r="A200" s="263" t="s">
        <v>397</v>
      </c>
    </row>
    <row r="201" spans="1:1" x14ac:dyDescent="0.75">
      <c r="A201" s="263" t="s">
        <v>398</v>
      </c>
    </row>
    <row r="202" spans="1:1" x14ac:dyDescent="0.75">
      <c r="A202" s="263" t="s">
        <v>399</v>
      </c>
    </row>
    <row r="203" spans="1:1" x14ac:dyDescent="0.75">
      <c r="A203" s="263" t="s">
        <v>400</v>
      </c>
    </row>
    <row r="204" spans="1:1" x14ac:dyDescent="0.75">
      <c r="A204" s="263"/>
    </row>
    <row r="205" spans="1:1" x14ac:dyDescent="0.75">
      <c r="A205" s="263" t="s">
        <v>401</v>
      </c>
    </row>
    <row r="206" spans="1:1" x14ac:dyDescent="0.75">
      <c r="A206" s="263" t="s">
        <v>402</v>
      </c>
    </row>
    <row r="207" spans="1:1" x14ac:dyDescent="0.75">
      <c r="A207" s="263"/>
    </row>
    <row r="208" spans="1:1" x14ac:dyDescent="0.75">
      <c r="A208" s="263" t="s">
        <v>403</v>
      </c>
    </row>
    <row r="209" spans="1:1" x14ac:dyDescent="0.75">
      <c r="A209" s="263"/>
    </row>
    <row r="210" spans="1:1" x14ac:dyDescent="0.75">
      <c r="A210" s="263" t="s">
        <v>404</v>
      </c>
    </row>
    <row r="211" spans="1:1" x14ac:dyDescent="0.75">
      <c r="A211" s="263" t="s">
        <v>405</v>
      </c>
    </row>
    <row r="212" spans="1:1" x14ac:dyDescent="0.75">
      <c r="A212" s="263" t="s">
        <v>406</v>
      </c>
    </row>
    <row r="213" spans="1:1" x14ac:dyDescent="0.75">
      <c r="A213" s="263"/>
    </row>
    <row r="214" spans="1:1" x14ac:dyDescent="0.75">
      <c r="A214" s="263" t="s">
        <v>407</v>
      </c>
    </row>
    <row r="215" spans="1:1" x14ac:dyDescent="0.75">
      <c r="A215" s="263" t="s">
        <v>408</v>
      </c>
    </row>
    <row r="216" spans="1:1" x14ac:dyDescent="0.75">
      <c r="A216" s="263"/>
    </row>
    <row r="217" spans="1:1" x14ac:dyDescent="0.75">
      <c r="A217" s="263" t="s">
        <v>409</v>
      </c>
    </row>
    <row r="218" spans="1:1" x14ac:dyDescent="0.75">
      <c r="A218" s="263" t="s">
        <v>410</v>
      </c>
    </row>
    <row r="219" spans="1:1" x14ac:dyDescent="0.75">
      <c r="A219" s="263" t="s">
        <v>411</v>
      </c>
    </row>
    <row r="220" spans="1:1" x14ac:dyDescent="0.75">
      <c r="A220" s="263" t="s">
        <v>412</v>
      </c>
    </row>
    <row r="221" spans="1:1" x14ac:dyDescent="0.75">
      <c r="A221" s="263"/>
    </row>
    <row r="222" spans="1:1" x14ac:dyDescent="0.75">
      <c r="A222" s="263" t="s">
        <v>413</v>
      </c>
    </row>
    <row r="223" spans="1:1" x14ac:dyDescent="0.75">
      <c r="A223" s="263" t="s">
        <v>414</v>
      </c>
    </row>
    <row r="224" spans="1:1" x14ac:dyDescent="0.75">
      <c r="A224" s="263" t="s">
        <v>415</v>
      </c>
    </row>
    <row r="225" spans="1:1" x14ac:dyDescent="0.75">
      <c r="A225" s="263" t="s">
        <v>416</v>
      </c>
    </row>
    <row r="226" spans="1:1" x14ac:dyDescent="0.75">
      <c r="A226" s="263" t="s">
        <v>417</v>
      </c>
    </row>
    <row r="227" spans="1:1" x14ac:dyDescent="0.75">
      <c r="A227" s="263" t="s">
        <v>418</v>
      </c>
    </row>
    <row r="228" spans="1:1" x14ac:dyDescent="0.75">
      <c r="A228" s="263" t="s">
        <v>419</v>
      </c>
    </row>
    <row r="229" spans="1:1" x14ac:dyDescent="0.75">
      <c r="A229" s="263"/>
    </row>
    <row r="230" spans="1:1" x14ac:dyDescent="0.75">
      <c r="A230" s="263" t="s">
        <v>420</v>
      </c>
    </row>
    <row r="231" spans="1:1" x14ac:dyDescent="0.75">
      <c r="A231" s="263" t="s">
        <v>421</v>
      </c>
    </row>
    <row r="232" spans="1:1" x14ac:dyDescent="0.75">
      <c r="A232" s="263" t="s">
        <v>422</v>
      </c>
    </row>
    <row r="233" spans="1:1" x14ac:dyDescent="0.75">
      <c r="A233" s="263" t="s">
        <v>423</v>
      </c>
    </row>
    <row r="234" spans="1:1" x14ac:dyDescent="0.75">
      <c r="A234" s="263"/>
    </row>
    <row r="235" spans="1:1" x14ac:dyDescent="0.75">
      <c r="A235" s="263" t="s">
        <v>424</v>
      </c>
    </row>
    <row r="236" spans="1:1" x14ac:dyDescent="0.75">
      <c r="A236" s="263" t="s">
        <v>425</v>
      </c>
    </row>
    <row r="237" spans="1:1" x14ac:dyDescent="0.75">
      <c r="A237" s="263" t="s">
        <v>426</v>
      </c>
    </row>
    <row r="238" spans="1:1" x14ac:dyDescent="0.75">
      <c r="A238" s="263" t="s">
        <v>427</v>
      </c>
    </row>
    <row r="239" spans="1:1" x14ac:dyDescent="0.75">
      <c r="A239" s="263" t="s">
        <v>428</v>
      </c>
    </row>
    <row r="240" spans="1:1" x14ac:dyDescent="0.75">
      <c r="A240" s="263" t="s">
        <v>429</v>
      </c>
    </row>
    <row r="241" spans="1:1" x14ac:dyDescent="0.75">
      <c r="A241" s="263" t="s">
        <v>430</v>
      </c>
    </row>
    <row r="242" spans="1:1" x14ac:dyDescent="0.75">
      <c r="A242" s="263" t="s">
        <v>431</v>
      </c>
    </row>
    <row r="243" spans="1:1" x14ac:dyDescent="0.75">
      <c r="A243" s="263" t="s">
        <v>432</v>
      </c>
    </row>
    <row r="244" spans="1:1" x14ac:dyDescent="0.75">
      <c r="A244" s="263"/>
    </row>
    <row r="245" spans="1:1" x14ac:dyDescent="0.75">
      <c r="A245" s="263" t="s">
        <v>433</v>
      </c>
    </row>
    <row r="246" spans="1:1" x14ac:dyDescent="0.75">
      <c r="A246" s="263"/>
    </row>
    <row r="247" spans="1:1" x14ac:dyDescent="0.75">
      <c r="A247" s="263" t="s">
        <v>434</v>
      </c>
    </row>
    <row r="248" spans="1:1" x14ac:dyDescent="0.75">
      <c r="A248" s="263" t="s">
        <v>435</v>
      </c>
    </row>
    <row r="249" spans="1:1" x14ac:dyDescent="0.75">
      <c r="A249" s="263" t="s">
        <v>436</v>
      </c>
    </row>
    <row r="250" spans="1:1" x14ac:dyDescent="0.75">
      <c r="A250" s="263" t="s">
        <v>437</v>
      </c>
    </row>
    <row r="251" spans="1:1" x14ac:dyDescent="0.75">
      <c r="A251" s="263"/>
    </row>
    <row r="252" spans="1:1" x14ac:dyDescent="0.75">
      <c r="A252" s="263" t="s">
        <v>438</v>
      </c>
    </row>
    <row r="253" spans="1:1" x14ac:dyDescent="0.75">
      <c r="A253" s="263" t="s">
        <v>439</v>
      </c>
    </row>
    <row r="254" spans="1:1" x14ac:dyDescent="0.75">
      <c r="A254" s="263" t="s">
        <v>440</v>
      </c>
    </row>
    <row r="255" spans="1:1" x14ac:dyDescent="0.75">
      <c r="A255" s="263" t="s">
        <v>441</v>
      </c>
    </row>
    <row r="256" spans="1:1" x14ac:dyDescent="0.75">
      <c r="A256" s="263"/>
    </row>
    <row r="257" spans="1:1" x14ac:dyDescent="0.75">
      <c r="A257" s="263" t="s">
        <v>442</v>
      </c>
    </row>
    <row r="258" spans="1:1" x14ac:dyDescent="0.75">
      <c r="A258" s="263" t="s">
        <v>443</v>
      </c>
    </row>
    <row r="259" spans="1:1" x14ac:dyDescent="0.75">
      <c r="A259" s="263" t="s">
        <v>444</v>
      </c>
    </row>
    <row r="260" spans="1:1" x14ac:dyDescent="0.75">
      <c r="A260" s="263" t="s">
        <v>445</v>
      </c>
    </row>
    <row r="261" spans="1:1" x14ac:dyDescent="0.75">
      <c r="A261" s="263" t="s">
        <v>446</v>
      </c>
    </row>
    <row r="262" spans="1:1" x14ac:dyDescent="0.75">
      <c r="A262" s="263" t="s">
        <v>447</v>
      </c>
    </row>
    <row r="263" spans="1:1" x14ac:dyDescent="0.75">
      <c r="A263" s="263" t="s">
        <v>448</v>
      </c>
    </row>
    <row r="264" spans="1:1" x14ac:dyDescent="0.75">
      <c r="A264" s="263" t="s">
        <v>449</v>
      </c>
    </row>
    <row r="265" spans="1:1" x14ac:dyDescent="0.75">
      <c r="A265" s="263" t="s">
        <v>450</v>
      </c>
    </row>
    <row r="266" spans="1:1" x14ac:dyDescent="0.75">
      <c r="A266" s="263" t="s">
        <v>451</v>
      </c>
    </row>
    <row r="267" spans="1:1" x14ac:dyDescent="0.75">
      <c r="A267" s="263" t="s">
        <v>452</v>
      </c>
    </row>
    <row r="268" spans="1:1" x14ac:dyDescent="0.75">
      <c r="A268" s="263"/>
    </row>
    <row r="269" spans="1:1" x14ac:dyDescent="0.75">
      <c r="A269" s="263" t="s">
        <v>453</v>
      </c>
    </row>
    <row r="270" spans="1:1" x14ac:dyDescent="0.75">
      <c r="A270" s="263" t="s">
        <v>454</v>
      </c>
    </row>
    <row r="271" spans="1:1" x14ac:dyDescent="0.75">
      <c r="A271" s="263" t="s">
        <v>455</v>
      </c>
    </row>
    <row r="272" spans="1:1" x14ac:dyDescent="0.75">
      <c r="A272" s="263" t="s">
        <v>456</v>
      </c>
    </row>
    <row r="273" spans="1:1" x14ac:dyDescent="0.75">
      <c r="A273" s="263" t="s">
        <v>457</v>
      </c>
    </row>
    <row r="274" spans="1:1" x14ac:dyDescent="0.75">
      <c r="A274" s="263"/>
    </row>
    <row r="275" spans="1:1" x14ac:dyDescent="0.75">
      <c r="A275" s="263" t="s">
        <v>458</v>
      </c>
    </row>
    <row r="276" spans="1:1" x14ac:dyDescent="0.75">
      <c r="A276" s="263" t="s">
        <v>459</v>
      </c>
    </row>
    <row r="277" spans="1:1" x14ac:dyDescent="0.75">
      <c r="A277" s="263" t="s">
        <v>460</v>
      </c>
    </row>
    <row r="278" spans="1:1" x14ac:dyDescent="0.75">
      <c r="A278" s="263" t="s">
        <v>461</v>
      </c>
    </row>
    <row r="279" spans="1:1" x14ac:dyDescent="0.75">
      <c r="A279" s="263" t="s">
        <v>462</v>
      </c>
    </row>
    <row r="280" spans="1:1" x14ac:dyDescent="0.75">
      <c r="A280" s="263" t="s">
        <v>463</v>
      </c>
    </row>
    <row r="281" spans="1:1" x14ac:dyDescent="0.75">
      <c r="A281" s="263" t="s">
        <v>464</v>
      </c>
    </row>
    <row r="282" spans="1:1" x14ac:dyDescent="0.75">
      <c r="A282" s="263" t="s">
        <v>465</v>
      </c>
    </row>
    <row r="283" spans="1:1" x14ac:dyDescent="0.75">
      <c r="A283" s="263" t="s">
        <v>466</v>
      </c>
    </row>
    <row r="284" spans="1:1" x14ac:dyDescent="0.75">
      <c r="A284" s="263" t="s">
        <v>467</v>
      </c>
    </row>
    <row r="285" spans="1:1" x14ac:dyDescent="0.75">
      <c r="A285" s="263" t="s">
        <v>468</v>
      </c>
    </row>
    <row r="286" spans="1:1" x14ac:dyDescent="0.75">
      <c r="A286" s="263" t="s">
        <v>469</v>
      </c>
    </row>
    <row r="287" spans="1:1" x14ac:dyDescent="0.75">
      <c r="A287" s="263"/>
    </row>
    <row r="288" spans="1:1" x14ac:dyDescent="0.75">
      <c r="A288" s="263" t="s">
        <v>470</v>
      </c>
    </row>
    <row r="289" spans="1:1" x14ac:dyDescent="0.75">
      <c r="A289" s="263" t="s">
        <v>471</v>
      </c>
    </row>
    <row r="290" spans="1:1" x14ac:dyDescent="0.75">
      <c r="A290" s="263" t="s">
        <v>472</v>
      </c>
    </row>
    <row r="291" spans="1:1" x14ac:dyDescent="0.75">
      <c r="A291" s="263" t="s">
        <v>473</v>
      </c>
    </row>
    <row r="292" spans="1:1" x14ac:dyDescent="0.75">
      <c r="A292" s="263"/>
    </row>
    <row r="293" spans="1:1" x14ac:dyDescent="0.75">
      <c r="A293" s="263" t="s">
        <v>474</v>
      </c>
    </row>
    <row r="294" spans="1:1" x14ac:dyDescent="0.75">
      <c r="A294" s="263" t="s">
        <v>475</v>
      </c>
    </row>
    <row r="295" spans="1:1" x14ac:dyDescent="0.75">
      <c r="A295" s="263" t="s">
        <v>476</v>
      </c>
    </row>
    <row r="296" spans="1:1" x14ac:dyDescent="0.75">
      <c r="A296" s="263"/>
    </row>
    <row r="297" spans="1:1" x14ac:dyDescent="0.75">
      <c r="A297" s="263" t="s">
        <v>477</v>
      </c>
    </row>
    <row r="298" spans="1:1" x14ac:dyDescent="0.75">
      <c r="A298" s="263" t="s">
        <v>478</v>
      </c>
    </row>
    <row r="299" spans="1:1" x14ac:dyDescent="0.75">
      <c r="A299" s="263" t="s">
        <v>479</v>
      </c>
    </row>
    <row r="300" spans="1:1" x14ac:dyDescent="0.75">
      <c r="A300" s="263" t="s">
        <v>480</v>
      </c>
    </row>
    <row r="301" spans="1:1" x14ac:dyDescent="0.75">
      <c r="A301" s="263" t="s">
        <v>481</v>
      </c>
    </row>
    <row r="302" spans="1:1" x14ac:dyDescent="0.75">
      <c r="A302" s="263" t="s">
        <v>482</v>
      </c>
    </row>
    <row r="303" spans="1:1" x14ac:dyDescent="0.75">
      <c r="A303" s="263" t="s">
        <v>483</v>
      </c>
    </row>
    <row r="304" spans="1:1" x14ac:dyDescent="0.75">
      <c r="A304" s="263" t="s">
        <v>484</v>
      </c>
    </row>
    <row r="305" spans="1:1" x14ac:dyDescent="0.75">
      <c r="A305" s="263" t="s">
        <v>485</v>
      </c>
    </row>
    <row r="306" spans="1:1" x14ac:dyDescent="0.75">
      <c r="A306" s="263" t="s">
        <v>486</v>
      </c>
    </row>
    <row r="307" spans="1:1" x14ac:dyDescent="0.75">
      <c r="A307" s="263" t="s">
        <v>487</v>
      </c>
    </row>
    <row r="308" spans="1:1" x14ac:dyDescent="0.75">
      <c r="A308" s="263" t="s">
        <v>488</v>
      </c>
    </row>
    <row r="309" spans="1:1" x14ac:dyDescent="0.75">
      <c r="A309" s="263"/>
    </row>
    <row r="310" spans="1:1" x14ac:dyDescent="0.75">
      <c r="A310" s="263" t="s">
        <v>489</v>
      </c>
    </row>
    <row r="311" spans="1:1" x14ac:dyDescent="0.75">
      <c r="A311" s="263" t="s">
        <v>490</v>
      </c>
    </row>
    <row r="312" spans="1:1" x14ac:dyDescent="0.75">
      <c r="A312" s="263" t="s">
        <v>491</v>
      </c>
    </row>
    <row r="313" spans="1:1" x14ac:dyDescent="0.75">
      <c r="A313" s="263" t="s">
        <v>492</v>
      </c>
    </row>
    <row r="314" spans="1:1" x14ac:dyDescent="0.75">
      <c r="A314" s="263" t="s">
        <v>493</v>
      </c>
    </row>
    <row r="315" spans="1:1" x14ac:dyDescent="0.75">
      <c r="A315" s="263" t="s">
        <v>494</v>
      </c>
    </row>
    <row r="316" spans="1:1" x14ac:dyDescent="0.75">
      <c r="A316" s="263" t="s">
        <v>495</v>
      </c>
    </row>
    <row r="317" spans="1:1" x14ac:dyDescent="0.75">
      <c r="A317" s="263"/>
    </row>
    <row r="318" spans="1:1" x14ac:dyDescent="0.75">
      <c r="A318" s="263" t="s">
        <v>496</v>
      </c>
    </row>
    <row r="319" spans="1:1" x14ac:dyDescent="0.75">
      <c r="A319" s="263" t="s">
        <v>497</v>
      </c>
    </row>
    <row r="320" spans="1:1" x14ac:dyDescent="0.75">
      <c r="A320" s="263" t="s">
        <v>498</v>
      </c>
    </row>
    <row r="321" spans="1:1" x14ac:dyDescent="0.75">
      <c r="A321" s="263" t="s">
        <v>499</v>
      </c>
    </row>
    <row r="322" spans="1:1" x14ac:dyDescent="0.75">
      <c r="A322" s="263" t="s">
        <v>500</v>
      </c>
    </row>
    <row r="323" spans="1:1" x14ac:dyDescent="0.75">
      <c r="A323" s="263" t="s">
        <v>501</v>
      </c>
    </row>
    <row r="324" spans="1:1" x14ac:dyDescent="0.75">
      <c r="A324" s="263" t="s">
        <v>502</v>
      </c>
    </row>
    <row r="325" spans="1:1" x14ac:dyDescent="0.75">
      <c r="A325" s="263" t="s">
        <v>503</v>
      </c>
    </row>
    <row r="326" spans="1:1" x14ac:dyDescent="0.75">
      <c r="A326" s="263" t="s">
        <v>504</v>
      </c>
    </row>
    <row r="327" spans="1:1" x14ac:dyDescent="0.75">
      <c r="A327" s="263" t="s">
        <v>505</v>
      </c>
    </row>
    <row r="328" spans="1:1" x14ac:dyDescent="0.75">
      <c r="A328" s="263"/>
    </row>
    <row r="329" spans="1:1" x14ac:dyDescent="0.75">
      <c r="A329" s="263" t="s">
        <v>506</v>
      </c>
    </row>
    <row r="330" spans="1:1" x14ac:dyDescent="0.75">
      <c r="A330" s="263" t="s">
        <v>507</v>
      </c>
    </row>
    <row r="331" spans="1:1" x14ac:dyDescent="0.75">
      <c r="A331" s="263" t="s">
        <v>508</v>
      </c>
    </row>
    <row r="332" spans="1:1" x14ac:dyDescent="0.75">
      <c r="A332" s="263" t="s">
        <v>509</v>
      </c>
    </row>
    <row r="333" spans="1:1" x14ac:dyDescent="0.75">
      <c r="A333" s="263" t="s">
        <v>510</v>
      </c>
    </row>
    <row r="334" spans="1:1" x14ac:dyDescent="0.75">
      <c r="A334" s="263" t="s">
        <v>511</v>
      </c>
    </row>
    <row r="335" spans="1:1" x14ac:dyDescent="0.75">
      <c r="A335" s="263" t="s">
        <v>512</v>
      </c>
    </row>
    <row r="336" spans="1:1" x14ac:dyDescent="0.75">
      <c r="A336" s="263"/>
    </row>
    <row r="337" spans="1:1" x14ac:dyDescent="0.75">
      <c r="A337" s="263" t="s">
        <v>513</v>
      </c>
    </row>
    <row r="338" spans="1:1" x14ac:dyDescent="0.75">
      <c r="A338" s="263" t="s">
        <v>514</v>
      </c>
    </row>
    <row r="339" spans="1:1" x14ac:dyDescent="0.75">
      <c r="A339" s="263" t="s">
        <v>515</v>
      </c>
    </row>
    <row r="340" spans="1:1" x14ac:dyDescent="0.75">
      <c r="A340" s="263" t="s">
        <v>516</v>
      </c>
    </row>
    <row r="341" spans="1:1" x14ac:dyDescent="0.75">
      <c r="A341" s="263" t="s">
        <v>517</v>
      </c>
    </row>
    <row r="342" spans="1:1" x14ac:dyDescent="0.75">
      <c r="A342" s="263"/>
    </row>
    <row r="343" spans="1:1" x14ac:dyDescent="0.75">
      <c r="A343" s="263" t="s">
        <v>518</v>
      </c>
    </row>
    <row r="344" spans="1:1" x14ac:dyDescent="0.75">
      <c r="A344" s="263"/>
    </row>
    <row r="345" spans="1:1" x14ac:dyDescent="0.75">
      <c r="A345" s="263" t="s">
        <v>519</v>
      </c>
    </row>
    <row r="346" spans="1:1" x14ac:dyDescent="0.75">
      <c r="A346" s="263" t="s">
        <v>520</v>
      </c>
    </row>
    <row r="347" spans="1:1" x14ac:dyDescent="0.75">
      <c r="A347" s="263" t="s">
        <v>521</v>
      </c>
    </row>
    <row r="348" spans="1:1" x14ac:dyDescent="0.75">
      <c r="A348" s="263" t="s">
        <v>522</v>
      </c>
    </row>
    <row r="349" spans="1:1" x14ac:dyDescent="0.75">
      <c r="A349" s="263" t="s">
        <v>523</v>
      </c>
    </row>
    <row r="350" spans="1:1" x14ac:dyDescent="0.75">
      <c r="A350" s="263" t="s">
        <v>524</v>
      </c>
    </row>
    <row r="351" spans="1:1" x14ac:dyDescent="0.75">
      <c r="A351" s="263" t="s">
        <v>525</v>
      </c>
    </row>
    <row r="352" spans="1:1" x14ac:dyDescent="0.75">
      <c r="A352" s="263" t="s">
        <v>526</v>
      </c>
    </row>
    <row r="353" spans="1:1" x14ac:dyDescent="0.75">
      <c r="A353" s="263"/>
    </row>
    <row r="354" spans="1:1" x14ac:dyDescent="0.75">
      <c r="A354" s="263" t="s">
        <v>527</v>
      </c>
    </row>
    <row r="355" spans="1:1" x14ac:dyDescent="0.75">
      <c r="A355" s="263" t="s">
        <v>528</v>
      </c>
    </row>
    <row r="356" spans="1:1" x14ac:dyDescent="0.75">
      <c r="A356" s="263" t="s">
        <v>529</v>
      </c>
    </row>
    <row r="357" spans="1:1" x14ac:dyDescent="0.75">
      <c r="A357" s="263" t="s">
        <v>530</v>
      </c>
    </row>
    <row r="358" spans="1:1" x14ac:dyDescent="0.75">
      <c r="A358" s="263" t="s">
        <v>531</v>
      </c>
    </row>
    <row r="359" spans="1:1" x14ac:dyDescent="0.75">
      <c r="A359" s="263" t="s">
        <v>532</v>
      </c>
    </row>
    <row r="360" spans="1:1" x14ac:dyDescent="0.75">
      <c r="A360" s="263"/>
    </row>
    <row r="361" spans="1:1" x14ac:dyDescent="0.75">
      <c r="A361" s="263" t="s">
        <v>533</v>
      </c>
    </row>
    <row r="362" spans="1:1" x14ac:dyDescent="0.75">
      <c r="A362" s="263" t="s">
        <v>534</v>
      </c>
    </row>
    <row r="363" spans="1:1" x14ac:dyDescent="0.75">
      <c r="A363" s="263" t="s">
        <v>535</v>
      </c>
    </row>
    <row r="364" spans="1:1" x14ac:dyDescent="0.75">
      <c r="A364" s="263"/>
    </row>
    <row r="365" spans="1:1" x14ac:dyDescent="0.75">
      <c r="A365" s="263" t="s">
        <v>536</v>
      </c>
    </row>
    <row r="366" spans="1:1" x14ac:dyDescent="0.75">
      <c r="A366" s="263" t="s">
        <v>537</v>
      </c>
    </row>
    <row r="367" spans="1:1" x14ac:dyDescent="0.75">
      <c r="A367" s="263"/>
    </row>
    <row r="368" spans="1:1" x14ac:dyDescent="0.75">
      <c r="A368" s="263" t="s">
        <v>538</v>
      </c>
    </row>
    <row r="369" spans="1:1" x14ac:dyDescent="0.75">
      <c r="A369" s="263" t="s">
        <v>539</v>
      </c>
    </row>
    <row r="370" spans="1:1" x14ac:dyDescent="0.75">
      <c r="A370" s="263" t="s">
        <v>540</v>
      </c>
    </row>
    <row r="371" spans="1:1" x14ac:dyDescent="0.75">
      <c r="A371" s="263"/>
    </row>
    <row r="372" spans="1:1" x14ac:dyDescent="0.75">
      <c r="A372" s="263" t="s">
        <v>541</v>
      </c>
    </row>
    <row r="373" spans="1:1" x14ac:dyDescent="0.75">
      <c r="A373" s="263" t="s">
        <v>542</v>
      </c>
    </row>
    <row r="374" spans="1:1" x14ac:dyDescent="0.75">
      <c r="A374" s="263" t="s">
        <v>543</v>
      </c>
    </row>
    <row r="375" spans="1:1" x14ac:dyDescent="0.75">
      <c r="A375" s="263"/>
    </row>
    <row r="376" spans="1:1" x14ac:dyDescent="0.75">
      <c r="A376" s="263" t="s">
        <v>544</v>
      </c>
    </row>
    <row r="377" spans="1:1" x14ac:dyDescent="0.75">
      <c r="A377" s="263" t="s">
        <v>545</v>
      </c>
    </row>
    <row r="378" spans="1:1" x14ac:dyDescent="0.75">
      <c r="A378" s="263"/>
    </row>
    <row r="379" spans="1:1" x14ac:dyDescent="0.75">
      <c r="A379" s="263" t="s">
        <v>546</v>
      </c>
    </row>
    <row r="380" spans="1:1" x14ac:dyDescent="0.75">
      <c r="A380" s="263" t="s">
        <v>547</v>
      </c>
    </row>
    <row r="381" spans="1:1" x14ac:dyDescent="0.75">
      <c r="A381" s="263"/>
    </row>
    <row r="382" spans="1:1" x14ac:dyDescent="0.75">
      <c r="A382" s="263" t="s">
        <v>548</v>
      </c>
    </row>
    <row r="383" spans="1:1" x14ac:dyDescent="0.75">
      <c r="A383" s="263" t="s">
        <v>549</v>
      </c>
    </row>
    <row r="384" spans="1:1" x14ac:dyDescent="0.75">
      <c r="A384" s="263" t="s">
        <v>550</v>
      </c>
    </row>
    <row r="385" spans="1:1" x14ac:dyDescent="0.75">
      <c r="A385" s="263" t="s">
        <v>551</v>
      </c>
    </row>
    <row r="386" spans="1:1" x14ac:dyDescent="0.75">
      <c r="A386" s="263" t="s">
        <v>552</v>
      </c>
    </row>
    <row r="387" spans="1:1" x14ac:dyDescent="0.75">
      <c r="A387" s="263"/>
    </row>
    <row r="388" spans="1:1" x14ac:dyDescent="0.75">
      <c r="A388" s="263" t="s">
        <v>553</v>
      </c>
    </row>
    <row r="389" spans="1:1" x14ac:dyDescent="0.75">
      <c r="A389" s="263" t="s">
        <v>554</v>
      </c>
    </row>
    <row r="390" spans="1:1" x14ac:dyDescent="0.75">
      <c r="A390" s="263" t="s">
        <v>555</v>
      </c>
    </row>
    <row r="391" spans="1:1" x14ac:dyDescent="0.75">
      <c r="A391" s="263" t="s">
        <v>556</v>
      </c>
    </row>
    <row r="392" spans="1:1" x14ac:dyDescent="0.75">
      <c r="A392" s="263" t="s">
        <v>557</v>
      </c>
    </row>
    <row r="393" spans="1:1" x14ac:dyDescent="0.75">
      <c r="A393" s="263" t="s">
        <v>558</v>
      </c>
    </row>
    <row r="394" spans="1:1" x14ac:dyDescent="0.75">
      <c r="A394" s="263" t="s">
        <v>559</v>
      </c>
    </row>
    <row r="395" spans="1:1" x14ac:dyDescent="0.75">
      <c r="A395" s="263" t="s">
        <v>560</v>
      </c>
    </row>
    <row r="396" spans="1:1" x14ac:dyDescent="0.75">
      <c r="A396" s="263" t="s">
        <v>561</v>
      </c>
    </row>
    <row r="397" spans="1:1" x14ac:dyDescent="0.75">
      <c r="A397" s="263"/>
    </row>
    <row r="398" spans="1:1" x14ac:dyDescent="0.75">
      <c r="A398" s="263" t="s">
        <v>562</v>
      </c>
    </row>
    <row r="399" spans="1:1" x14ac:dyDescent="0.75">
      <c r="A399" s="263" t="s">
        <v>563</v>
      </c>
    </row>
    <row r="400" spans="1:1" x14ac:dyDescent="0.75">
      <c r="A400" s="263" t="s">
        <v>564</v>
      </c>
    </row>
    <row r="401" spans="1:1" x14ac:dyDescent="0.75">
      <c r="A401" s="263" t="s">
        <v>565</v>
      </c>
    </row>
    <row r="402" spans="1:1" x14ac:dyDescent="0.75">
      <c r="A402" s="263"/>
    </row>
    <row r="403" spans="1:1" x14ac:dyDescent="0.75">
      <c r="A403" s="263" t="s">
        <v>566</v>
      </c>
    </row>
    <row r="404" spans="1:1" x14ac:dyDescent="0.75">
      <c r="A404" s="263" t="s">
        <v>567</v>
      </c>
    </row>
    <row r="405" spans="1:1" x14ac:dyDescent="0.75">
      <c r="A405" s="263" t="s">
        <v>568</v>
      </c>
    </row>
    <row r="406" spans="1:1" x14ac:dyDescent="0.75">
      <c r="A406" s="263"/>
    </row>
    <row r="407" spans="1:1" x14ac:dyDescent="0.75">
      <c r="A407" s="263" t="s">
        <v>569</v>
      </c>
    </row>
    <row r="408" spans="1:1" x14ac:dyDescent="0.75">
      <c r="A408" s="263"/>
    </row>
    <row r="409" spans="1:1" x14ac:dyDescent="0.75">
      <c r="A409" s="263" t="s">
        <v>570</v>
      </c>
    </row>
    <row r="410" spans="1:1" x14ac:dyDescent="0.75">
      <c r="A410" s="263" t="s">
        <v>571</v>
      </c>
    </row>
    <row r="411" spans="1:1" x14ac:dyDescent="0.75">
      <c r="A411" s="263" t="s">
        <v>572</v>
      </c>
    </row>
    <row r="412" spans="1:1" x14ac:dyDescent="0.75">
      <c r="A412" s="263" t="s">
        <v>573</v>
      </c>
    </row>
    <row r="413" spans="1:1" x14ac:dyDescent="0.75">
      <c r="A413" s="263" t="s">
        <v>574</v>
      </c>
    </row>
    <row r="414" spans="1:1" x14ac:dyDescent="0.75">
      <c r="A414" s="263"/>
    </row>
    <row r="415" spans="1:1" x14ac:dyDescent="0.75">
      <c r="A415" s="263" t="s">
        <v>575</v>
      </c>
    </row>
    <row r="416" spans="1:1" x14ac:dyDescent="0.75">
      <c r="A416" s="263" t="s">
        <v>576</v>
      </c>
    </row>
    <row r="417" spans="1:1" x14ac:dyDescent="0.75">
      <c r="A417" s="263" t="s">
        <v>577</v>
      </c>
    </row>
    <row r="418" spans="1:1" x14ac:dyDescent="0.75">
      <c r="A418" s="263" t="s">
        <v>578</v>
      </c>
    </row>
    <row r="419" spans="1:1" x14ac:dyDescent="0.75">
      <c r="A419" s="263" t="s">
        <v>579</v>
      </c>
    </row>
    <row r="420" spans="1:1" x14ac:dyDescent="0.75">
      <c r="A420" s="263" t="s">
        <v>580</v>
      </c>
    </row>
    <row r="421" spans="1:1" x14ac:dyDescent="0.75">
      <c r="A421" s="263"/>
    </row>
    <row r="422" spans="1:1" x14ac:dyDescent="0.75">
      <c r="A422" s="263" t="s">
        <v>581</v>
      </c>
    </row>
    <row r="423" spans="1:1" x14ac:dyDescent="0.75">
      <c r="A423" s="263" t="s">
        <v>582</v>
      </c>
    </row>
    <row r="424" spans="1:1" x14ac:dyDescent="0.75">
      <c r="A424" s="263" t="s">
        <v>583</v>
      </c>
    </row>
    <row r="425" spans="1:1" x14ac:dyDescent="0.75">
      <c r="A425" s="263" t="s">
        <v>584</v>
      </c>
    </row>
    <row r="426" spans="1:1" x14ac:dyDescent="0.75">
      <c r="A426" s="263" t="s">
        <v>585</v>
      </c>
    </row>
    <row r="427" spans="1:1" x14ac:dyDescent="0.75">
      <c r="A427" s="263" t="s">
        <v>586</v>
      </c>
    </row>
    <row r="428" spans="1:1" x14ac:dyDescent="0.75">
      <c r="A428" s="263"/>
    </row>
    <row r="429" spans="1:1" x14ac:dyDescent="0.75">
      <c r="A429" s="263" t="s">
        <v>587</v>
      </c>
    </row>
    <row r="430" spans="1:1" x14ac:dyDescent="0.75">
      <c r="A430" s="263" t="s">
        <v>588</v>
      </c>
    </row>
    <row r="431" spans="1:1" x14ac:dyDescent="0.75">
      <c r="A431" s="263" t="s">
        <v>589</v>
      </c>
    </row>
    <row r="432" spans="1:1" x14ac:dyDescent="0.75">
      <c r="A432" s="263" t="s">
        <v>590</v>
      </c>
    </row>
    <row r="433" spans="1:1" x14ac:dyDescent="0.75">
      <c r="A433" s="263" t="s">
        <v>591</v>
      </c>
    </row>
    <row r="434" spans="1:1" x14ac:dyDescent="0.75">
      <c r="A434" s="263"/>
    </row>
    <row r="435" spans="1:1" x14ac:dyDescent="0.75">
      <c r="A435" s="263" t="s">
        <v>592</v>
      </c>
    </row>
    <row r="436" spans="1:1" x14ac:dyDescent="0.75">
      <c r="A436" s="263"/>
    </row>
    <row r="437" spans="1:1" x14ac:dyDescent="0.75">
      <c r="A437" s="263" t="s">
        <v>593</v>
      </c>
    </row>
    <row r="438" spans="1:1" x14ac:dyDescent="0.75">
      <c r="A438" s="263" t="s">
        <v>594</v>
      </c>
    </row>
    <row r="439" spans="1:1" x14ac:dyDescent="0.75">
      <c r="A439" s="263" t="s">
        <v>595</v>
      </c>
    </row>
    <row r="440" spans="1:1" x14ac:dyDescent="0.75">
      <c r="A440" s="263" t="s">
        <v>596</v>
      </c>
    </row>
    <row r="441" spans="1:1" x14ac:dyDescent="0.75">
      <c r="A441" s="263" t="s">
        <v>597</v>
      </c>
    </row>
    <row r="442" spans="1:1" x14ac:dyDescent="0.75">
      <c r="A442" s="263" t="s">
        <v>598</v>
      </c>
    </row>
    <row r="443" spans="1:1" x14ac:dyDescent="0.75">
      <c r="A443" s="263" t="s">
        <v>599</v>
      </c>
    </row>
    <row r="444" spans="1:1" x14ac:dyDescent="0.75">
      <c r="A444" s="263" t="s">
        <v>600</v>
      </c>
    </row>
    <row r="445" spans="1:1" x14ac:dyDescent="0.75">
      <c r="A445" s="263"/>
    </row>
    <row r="446" spans="1:1" x14ac:dyDescent="0.75">
      <c r="A446" s="263" t="s">
        <v>601</v>
      </c>
    </row>
    <row r="447" spans="1:1" x14ac:dyDescent="0.75">
      <c r="A447" s="263"/>
    </row>
    <row r="448" spans="1:1" x14ac:dyDescent="0.75">
      <c r="A448" s="263" t="s">
        <v>602</v>
      </c>
    </row>
    <row r="449" spans="1:1" x14ac:dyDescent="0.75">
      <c r="A449" s="263" t="s">
        <v>603</v>
      </c>
    </row>
    <row r="450" spans="1:1" x14ac:dyDescent="0.75">
      <c r="A450" s="263" t="s">
        <v>604</v>
      </c>
    </row>
    <row r="451" spans="1:1" x14ac:dyDescent="0.75">
      <c r="A451" s="263" t="s">
        <v>605</v>
      </c>
    </row>
    <row r="452" spans="1:1" x14ac:dyDescent="0.75">
      <c r="A452" s="263"/>
    </row>
    <row r="453" spans="1:1" x14ac:dyDescent="0.75">
      <c r="A453" s="263" t="s">
        <v>606</v>
      </c>
    </row>
    <row r="454" spans="1:1" x14ac:dyDescent="0.75">
      <c r="A454" s="263" t="s">
        <v>607</v>
      </c>
    </row>
    <row r="455" spans="1:1" x14ac:dyDescent="0.75">
      <c r="A455" s="263" t="s">
        <v>608</v>
      </c>
    </row>
    <row r="456" spans="1:1" x14ac:dyDescent="0.75">
      <c r="A456" s="263" t="s">
        <v>609</v>
      </c>
    </row>
    <row r="457" spans="1:1" x14ac:dyDescent="0.75">
      <c r="A457" s="263" t="s">
        <v>610</v>
      </c>
    </row>
    <row r="458" spans="1:1" x14ac:dyDescent="0.75">
      <c r="A458" s="263" t="s">
        <v>611</v>
      </c>
    </row>
    <row r="459" spans="1:1" x14ac:dyDescent="0.75">
      <c r="A459" s="263" t="s">
        <v>612</v>
      </c>
    </row>
    <row r="460" spans="1:1" x14ac:dyDescent="0.75">
      <c r="A460" s="263" t="s">
        <v>613</v>
      </c>
    </row>
    <row r="461" spans="1:1" x14ac:dyDescent="0.75">
      <c r="A461" s="263" t="s">
        <v>614</v>
      </c>
    </row>
    <row r="462" spans="1:1" x14ac:dyDescent="0.75">
      <c r="A462" s="263"/>
    </row>
    <row r="463" spans="1:1" x14ac:dyDescent="0.75">
      <c r="A463" s="263" t="s">
        <v>615</v>
      </c>
    </row>
    <row r="464" spans="1:1" x14ac:dyDescent="0.75">
      <c r="A464" s="263" t="s">
        <v>616</v>
      </c>
    </row>
    <row r="465" spans="1:1" x14ac:dyDescent="0.75">
      <c r="A465" s="263" t="s">
        <v>617</v>
      </c>
    </row>
    <row r="466" spans="1:1" x14ac:dyDescent="0.75">
      <c r="A466" s="263" t="s">
        <v>618</v>
      </c>
    </row>
    <row r="467" spans="1:1" x14ac:dyDescent="0.75">
      <c r="A467" s="263" t="s">
        <v>619</v>
      </c>
    </row>
    <row r="468" spans="1:1" x14ac:dyDescent="0.75">
      <c r="A468" s="263" t="s">
        <v>620</v>
      </c>
    </row>
    <row r="469" spans="1:1" x14ac:dyDescent="0.75">
      <c r="A469" s="263" t="s">
        <v>621</v>
      </c>
    </row>
    <row r="470" spans="1:1" x14ac:dyDescent="0.75">
      <c r="A470" s="263"/>
    </row>
    <row r="471" spans="1:1" x14ac:dyDescent="0.75">
      <c r="A471" s="263" t="s">
        <v>622</v>
      </c>
    </row>
    <row r="472" spans="1:1" x14ac:dyDescent="0.75">
      <c r="A472" s="263"/>
    </row>
    <row r="473" spans="1:1" x14ac:dyDescent="0.75">
      <c r="A473" s="263" t="s">
        <v>623</v>
      </c>
    </row>
    <row r="474" spans="1:1" x14ac:dyDescent="0.75">
      <c r="A474" s="263" t="s">
        <v>624</v>
      </c>
    </row>
    <row r="475" spans="1:1" x14ac:dyDescent="0.75">
      <c r="A475" s="263" t="s">
        <v>625</v>
      </c>
    </row>
    <row r="476" spans="1:1" x14ac:dyDescent="0.75">
      <c r="A476" s="263"/>
    </row>
    <row r="477" spans="1:1" x14ac:dyDescent="0.75">
      <c r="A477" s="263" t="s">
        <v>626</v>
      </c>
    </row>
    <row r="478" spans="1:1" x14ac:dyDescent="0.75">
      <c r="A478" s="263" t="s">
        <v>627</v>
      </c>
    </row>
    <row r="479" spans="1:1" x14ac:dyDescent="0.75">
      <c r="A479" s="263" t="s">
        <v>628</v>
      </c>
    </row>
    <row r="480" spans="1:1" x14ac:dyDescent="0.75">
      <c r="A480" s="263" t="s">
        <v>629</v>
      </c>
    </row>
    <row r="481" spans="1:1" x14ac:dyDescent="0.75">
      <c r="A481" s="263" t="s">
        <v>630</v>
      </c>
    </row>
    <row r="482" spans="1:1" x14ac:dyDescent="0.75">
      <c r="A482" s="263" t="s">
        <v>631</v>
      </c>
    </row>
    <row r="483" spans="1:1" x14ac:dyDescent="0.75">
      <c r="A483" s="263" t="s">
        <v>632</v>
      </c>
    </row>
    <row r="484" spans="1:1" x14ac:dyDescent="0.75">
      <c r="A484" s="263" t="s">
        <v>633</v>
      </c>
    </row>
    <row r="485" spans="1:1" x14ac:dyDescent="0.75">
      <c r="A485" s="263" t="s">
        <v>634</v>
      </c>
    </row>
    <row r="486" spans="1:1" x14ac:dyDescent="0.75">
      <c r="A486" s="263"/>
    </row>
    <row r="487" spans="1:1" x14ac:dyDescent="0.75">
      <c r="A487" s="263" t="s">
        <v>635</v>
      </c>
    </row>
    <row r="488" spans="1:1" x14ac:dyDescent="0.75">
      <c r="A488" s="263" t="s">
        <v>636</v>
      </c>
    </row>
    <row r="489" spans="1:1" x14ac:dyDescent="0.75">
      <c r="A489" s="263" t="s">
        <v>637</v>
      </c>
    </row>
    <row r="490" spans="1:1" x14ac:dyDescent="0.75">
      <c r="A490" s="263" t="s">
        <v>638</v>
      </c>
    </row>
    <row r="491" spans="1:1" x14ac:dyDescent="0.75">
      <c r="A491" s="263"/>
    </row>
    <row r="492" spans="1:1" x14ac:dyDescent="0.75">
      <c r="A492" s="263" t="s">
        <v>639</v>
      </c>
    </row>
    <row r="493" spans="1:1" x14ac:dyDescent="0.75">
      <c r="A493" s="263" t="s">
        <v>640</v>
      </c>
    </row>
    <row r="494" spans="1:1" x14ac:dyDescent="0.75">
      <c r="A494" s="263" t="s">
        <v>641</v>
      </c>
    </row>
    <row r="495" spans="1:1" x14ac:dyDescent="0.75">
      <c r="A495" s="263" t="s">
        <v>642</v>
      </c>
    </row>
    <row r="496" spans="1:1" x14ac:dyDescent="0.75">
      <c r="A496" s="263" t="s">
        <v>643</v>
      </c>
    </row>
    <row r="497" spans="1:1" x14ac:dyDescent="0.75">
      <c r="A497" s="263" t="s">
        <v>644</v>
      </c>
    </row>
    <row r="498" spans="1:1" x14ac:dyDescent="0.75">
      <c r="A498" s="263"/>
    </row>
    <row r="499" spans="1:1" x14ac:dyDescent="0.75">
      <c r="A499" s="263" t="s">
        <v>645</v>
      </c>
    </row>
    <row r="500" spans="1:1" x14ac:dyDescent="0.75">
      <c r="A500" s="263" t="s">
        <v>646</v>
      </c>
    </row>
    <row r="501" spans="1:1" x14ac:dyDescent="0.75">
      <c r="A501" s="263" t="s">
        <v>647</v>
      </c>
    </row>
    <row r="502" spans="1:1" x14ac:dyDescent="0.75">
      <c r="A502" s="263" t="s">
        <v>648</v>
      </c>
    </row>
    <row r="503" spans="1:1" x14ac:dyDescent="0.75">
      <c r="A503" s="263" t="s">
        <v>649</v>
      </c>
    </row>
    <row r="504" spans="1:1" x14ac:dyDescent="0.75">
      <c r="A504" s="263" t="s">
        <v>650</v>
      </c>
    </row>
    <row r="505" spans="1:1" x14ac:dyDescent="0.75">
      <c r="A505" s="263" t="s">
        <v>651</v>
      </c>
    </row>
    <row r="506" spans="1:1" x14ac:dyDescent="0.75">
      <c r="A506" s="263" t="s">
        <v>652</v>
      </c>
    </row>
    <row r="507" spans="1:1" x14ac:dyDescent="0.75">
      <c r="A507" s="263" t="s">
        <v>653</v>
      </c>
    </row>
    <row r="508" spans="1:1" x14ac:dyDescent="0.75">
      <c r="A508" s="263" t="s">
        <v>654</v>
      </c>
    </row>
    <row r="509" spans="1:1" x14ac:dyDescent="0.75">
      <c r="A509" s="263" t="s">
        <v>655</v>
      </c>
    </row>
    <row r="510" spans="1:1" x14ac:dyDescent="0.75">
      <c r="A510" s="263" t="s">
        <v>656</v>
      </c>
    </row>
    <row r="511" spans="1:1" x14ac:dyDescent="0.75">
      <c r="A511" s="263" t="s">
        <v>657</v>
      </c>
    </row>
    <row r="512" spans="1:1" x14ac:dyDescent="0.75">
      <c r="A512" s="263"/>
    </row>
    <row r="513" spans="1:1" x14ac:dyDescent="0.75">
      <c r="A513" s="263" t="s">
        <v>658</v>
      </c>
    </row>
    <row r="514" spans="1:1" x14ac:dyDescent="0.75">
      <c r="A514" s="263" t="s">
        <v>659</v>
      </c>
    </row>
    <row r="515" spans="1:1" x14ac:dyDescent="0.75">
      <c r="A515" s="263" t="s">
        <v>660</v>
      </c>
    </row>
    <row r="516" spans="1:1" x14ac:dyDescent="0.75">
      <c r="A516" s="263" t="s">
        <v>661</v>
      </c>
    </row>
    <row r="517" spans="1:1" x14ac:dyDescent="0.75">
      <c r="A517" s="263" t="s">
        <v>662</v>
      </c>
    </row>
    <row r="518" spans="1:1" x14ac:dyDescent="0.75">
      <c r="A518" s="263" t="s">
        <v>663</v>
      </c>
    </row>
    <row r="519" spans="1:1" x14ac:dyDescent="0.75">
      <c r="A519" s="263" t="s">
        <v>664</v>
      </c>
    </row>
    <row r="520" spans="1:1" x14ac:dyDescent="0.75">
      <c r="A520" s="263"/>
    </row>
    <row r="521" spans="1:1" x14ac:dyDescent="0.75">
      <c r="A521" s="263" t="s">
        <v>665</v>
      </c>
    </row>
    <row r="522" spans="1:1" x14ac:dyDescent="0.75">
      <c r="A522" s="263" t="s">
        <v>666</v>
      </c>
    </row>
    <row r="523" spans="1:1" x14ac:dyDescent="0.75">
      <c r="A523" s="263" t="s">
        <v>667</v>
      </c>
    </row>
    <row r="524" spans="1:1" x14ac:dyDescent="0.75">
      <c r="A524" s="263" t="s">
        <v>668</v>
      </c>
    </row>
    <row r="525" spans="1:1" x14ac:dyDescent="0.75">
      <c r="A525" s="263" t="s">
        <v>669</v>
      </c>
    </row>
    <row r="526" spans="1:1" x14ac:dyDescent="0.75">
      <c r="A526" s="263" t="s">
        <v>670</v>
      </c>
    </row>
    <row r="527" spans="1:1" x14ac:dyDescent="0.75">
      <c r="A527" s="263" t="s">
        <v>671</v>
      </c>
    </row>
    <row r="528" spans="1:1" x14ac:dyDescent="0.75">
      <c r="A528" s="263" t="s">
        <v>672</v>
      </c>
    </row>
    <row r="529" spans="1:1" x14ac:dyDescent="0.75">
      <c r="A529" s="263" t="s">
        <v>673</v>
      </c>
    </row>
    <row r="530" spans="1:1" x14ac:dyDescent="0.75">
      <c r="A530" s="263" t="s">
        <v>674</v>
      </c>
    </row>
    <row r="531" spans="1:1" x14ac:dyDescent="0.75">
      <c r="A531" s="263" t="s">
        <v>675</v>
      </c>
    </row>
    <row r="532" spans="1:1" x14ac:dyDescent="0.75">
      <c r="A532" s="263" t="s">
        <v>676</v>
      </c>
    </row>
    <row r="533" spans="1:1" x14ac:dyDescent="0.75">
      <c r="A533" s="263" t="s">
        <v>677</v>
      </c>
    </row>
    <row r="534" spans="1:1" x14ac:dyDescent="0.75">
      <c r="A534" s="263" t="s">
        <v>678</v>
      </c>
    </row>
    <row r="535" spans="1:1" x14ac:dyDescent="0.75">
      <c r="A535" s="263"/>
    </row>
    <row r="536" spans="1:1" x14ac:dyDescent="0.75">
      <c r="A536" s="263" t="s">
        <v>679</v>
      </c>
    </row>
    <row r="537" spans="1:1" x14ac:dyDescent="0.75">
      <c r="A537" s="263" t="s">
        <v>680</v>
      </c>
    </row>
    <row r="538" spans="1:1" x14ac:dyDescent="0.75">
      <c r="A538" s="263" t="s">
        <v>681</v>
      </c>
    </row>
    <row r="539" spans="1:1" x14ac:dyDescent="0.75">
      <c r="A539" s="263"/>
    </row>
    <row r="540" spans="1:1" x14ac:dyDescent="0.75">
      <c r="A540" s="263" t="s">
        <v>682</v>
      </c>
    </row>
    <row r="541" spans="1:1" x14ac:dyDescent="0.75">
      <c r="A541" s="263"/>
    </row>
    <row r="542" spans="1:1" x14ac:dyDescent="0.75">
      <c r="A542" s="263" t="s">
        <v>683</v>
      </c>
    </row>
    <row r="543" spans="1:1" x14ac:dyDescent="0.75">
      <c r="A543" s="263" t="s">
        <v>684</v>
      </c>
    </row>
    <row r="544" spans="1:1" x14ac:dyDescent="0.75">
      <c r="A544" s="263" t="s">
        <v>685</v>
      </c>
    </row>
    <row r="545" spans="1:1" x14ac:dyDescent="0.75">
      <c r="A545" s="263" t="s">
        <v>686</v>
      </c>
    </row>
    <row r="546" spans="1:1" x14ac:dyDescent="0.75">
      <c r="A546" s="263" t="s">
        <v>687</v>
      </c>
    </row>
    <row r="547" spans="1:1" x14ac:dyDescent="0.75">
      <c r="A547" s="263" t="s">
        <v>688</v>
      </c>
    </row>
    <row r="548" spans="1:1" x14ac:dyDescent="0.75">
      <c r="A548" s="263" t="s">
        <v>689</v>
      </c>
    </row>
    <row r="549" spans="1:1" x14ac:dyDescent="0.75">
      <c r="A549" s="263" t="s">
        <v>690</v>
      </c>
    </row>
    <row r="550" spans="1:1" x14ac:dyDescent="0.75">
      <c r="A550" s="263" t="s">
        <v>691</v>
      </c>
    </row>
    <row r="551" spans="1:1" x14ac:dyDescent="0.75">
      <c r="A551" s="263"/>
    </row>
    <row r="552" spans="1:1" x14ac:dyDescent="0.75">
      <c r="A552" s="263" t="s">
        <v>692</v>
      </c>
    </row>
    <row r="553" spans="1:1" x14ac:dyDescent="0.75">
      <c r="A553" s="263"/>
    </row>
    <row r="554" spans="1:1" x14ac:dyDescent="0.75">
      <c r="A554" s="263" t="s">
        <v>693</v>
      </c>
    </row>
    <row r="555" spans="1:1" x14ac:dyDescent="0.75">
      <c r="A555" s="263" t="s">
        <v>694</v>
      </c>
    </row>
    <row r="556" spans="1:1" x14ac:dyDescent="0.75">
      <c r="A556" s="263" t="s">
        <v>695</v>
      </c>
    </row>
    <row r="557" spans="1:1" x14ac:dyDescent="0.75">
      <c r="A557" s="263" t="s">
        <v>696</v>
      </c>
    </row>
    <row r="558" spans="1:1" x14ac:dyDescent="0.75">
      <c r="A558" s="263" t="s">
        <v>697</v>
      </c>
    </row>
    <row r="559" spans="1:1" x14ac:dyDescent="0.75">
      <c r="A559" s="263" t="s">
        <v>698</v>
      </c>
    </row>
    <row r="560" spans="1:1" x14ac:dyDescent="0.75">
      <c r="A560" s="263" t="s">
        <v>699</v>
      </c>
    </row>
    <row r="561" spans="1:1" x14ac:dyDescent="0.75">
      <c r="A561" s="263" t="s">
        <v>700</v>
      </c>
    </row>
    <row r="562" spans="1:1" x14ac:dyDescent="0.75">
      <c r="A562" s="263"/>
    </row>
    <row r="563" spans="1:1" x14ac:dyDescent="0.75">
      <c r="A563" s="263" t="s">
        <v>701</v>
      </c>
    </row>
    <row r="564" spans="1:1" x14ac:dyDescent="0.75">
      <c r="A564" s="263"/>
    </row>
    <row r="565" spans="1:1" x14ac:dyDescent="0.75">
      <c r="A565" s="263" t="s">
        <v>702</v>
      </c>
    </row>
    <row r="566" spans="1:1" x14ac:dyDescent="0.75">
      <c r="A566" s="263" t="s">
        <v>703</v>
      </c>
    </row>
    <row r="567" spans="1:1" x14ac:dyDescent="0.75">
      <c r="A567" s="263" t="s">
        <v>704</v>
      </c>
    </row>
    <row r="568" spans="1:1" x14ac:dyDescent="0.75">
      <c r="A568" s="263" t="s">
        <v>705</v>
      </c>
    </row>
    <row r="569" spans="1:1" x14ac:dyDescent="0.75">
      <c r="A569" s="263"/>
    </row>
    <row r="570" spans="1:1" x14ac:dyDescent="0.75">
      <c r="A570" s="263" t="s">
        <v>706</v>
      </c>
    </row>
    <row r="571" spans="1:1" x14ac:dyDescent="0.75">
      <c r="A571" s="263" t="s">
        <v>707</v>
      </c>
    </row>
    <row r="572" spans="1:1" x14ac:dyDescent="0.75">
      <c r="A572" s="263" t="s">
        <v>708</v>
      </c>
    </row>
    <row r="573" spans="1:1" x14ac:dyDescent="0.75">
      <c r="A573" s="263" t="s">
        <v>709</v>
      </c>
    </row>
    <row r="574" spans="1:1" x14ac:dyDescent="0.75">
      <c r="A574" s="263" t="s">
        <v>710</v>
      </c>
    </row>
    <row r="575" spans="1:1" x14ac:dyDescent="0.75">
      <c r="A575" s="263" t="s">
        <v>711</v>
      </c>
    </row>
    <row r="576" spans="1:1" x14ac:dyDescent="0.75">
      <c r="A576" s="263" t="s">
        <v>712</v>
      </c>
    </row>
    <row r="577" spans="1:1" x14ac:dyDescent="0.75">
      <c r="A577" s="263" t="s">
        <v>713</v>
      </c>
    </row>
    <row r="578" spans="1:1" x14ac:dyDescent="0.75">
      <c r="A578" s="263"/>
    </row>
    <row r="579" spans="1:1" x14ac:dyDescent="0.75">
      <c r="A579" s="263" t="s">
        <v>714</v>
      </c>
    </row>
    <row r="580" spans="1:1" x14ac:dyDescent="0.75">
      <c r="A580" s="263" t="s">
        <v>715</v>
      </c>
    </row>
    <row r="581" spans="1:1" x14ac:dyDescent="0.75">
      <c r="A581" s="263" t="s">
        <v>716</v>
      </c>
    </row>
    <row r="582" spans="1:1" x14ac:dyDescent="0.75">
      <c r="A582" s="263" t="s">
        <v>717</v>
      </c>
    </row>
    <row r="583" spans="1:1" x14ac:dyDescent="0.75">
      <c r="A583" s="263"/>
    </row>
    <row r="584" spans="1:1" x14ac:dyDescent="0.75">
      <c r="A584" s="263" t="s">
        <v>718</v>
      </c>
    </row>
    <row r="585" spans="1:1" x14ac:dyDescent="0.75">
      <c r="A585" s="263" t="s">
        <v>719</v>
      </c>
    </row>
    <row r="586" spans="1:1" x14ac:dyDescent="0.75">
      <c r="A586" s="263" t="s">
        <v>720</v>
      </c>
    </row>
    <row r="587" spans="1:1" x14ac:dyDescent="0.75">
      <c r="A587" s="263" t="s">
        <v>721</v>
      </c>
    </row>
    <row r="588" spans="1:1" x14ac:dyDescent="0.75">
      <c r="A588" s="263"/>
    </row>
    <row r="589" spans="1:1" x14ac:dyDescent="0.75">
      <c r="A589" s="263" t="s">
        <v>722</v>
      </c>
    </row>
    <row r="590" spans="1:1" x14ac:dyDescent="0.75">
      <c r="A590" s="263"/>
    </row>
    <row r="591" spans="1:1" x14ac:dyDescent="0.75">
      <c r="A591" s="263" t="s">
        <v>723</v>
      </c>
    </row>
    <row r="592" spans="1:1" x14ac:dyDescent="0.75">
      <c r="A592" s="263" t="s">
        <v>724</v>
      </c>
    </row>
    <row r="593" spans="1:1" x14ac:dyDescent="0.75">
      <c r="A593" s="263" t="s">
        <v>725</v>
      </c>
    </row>
    <row r="594" spans="1:1" x14ac:dyDescent="0.75">
      <c r="A594" s="263" t="s">
        <v>726</v>
      </c>
    </row>
    <row r="595" spans="1:1" x14ac:dyDescent="0.75">
      <c r="A595" s="263" t="s">
        <v>727</v>
      </c>
    </row>
    <row r="596" spans="1:1" x14ac:dyDescent="0.75">
      <c r="A596" s="263" t="s">
        <v>728</v>
      </c>
    </row>
    <row r="597" spans="1:1" x14ac:dyDescent="0.75">
      <c r="A597" s="263" t="s">
        <v>729</v>
      </c>
    </row>
    <row r="598" spans="1:1" x14ac:dyDescent="0.75">
      <c r="A598" s="263" t="s">
        <v>730</v>
      </c>
    </row>
    <row r="599" spans="1:1" x14ac:dyDescent="0.75">
      <c r="A599" s="263"/>
    </row>
    <row r="600" spans="1:1" x14ac:dyDescent="0.75">
      <c r="A600" s="263" t="s">
        <v>731</v>
      </c>
    </row>
    <row r="601" spans="1:1" x14ac:dyDescent="0.75">
      <c r="A601" s="263"/>
    </row>
    <row r="602" spans="1:1" x14ac:dyDescent="0.75">
      <c r="A602" s="263" t="s">
        <v>732</v>
      </c>
    </row>
    <row r="603" spans="1:1" x14ac:dyDescent="0.75">
      <c r="A603" s="263" t="s">
        <v>733</v>
      </c>
    </row>
    <row r="604" spans="1:1" x14ac:dyDescent="0.75">
      <c r="A604" s="263" t="s">
        <v>734</v>
      </c>
    </row>
    <row r="605" spans="1:1" x14ac:dyDescent="0.75">
      <c r="A605" s="263" t="s">
        <v>735</v>
      </c>
    </row>
    <row r="606" spans="1:1" x14ac:dyDescent="0.75">
      <c r="A606" s="263" t="s">
        <v>736</v>
      </c>
    </row>
    <row r="607" spans="1:1" x14ac:dyDescent="0.75">
      <c r="A607" s="263" t="s">
        <v>737</v>
      </c>
    </row>
    <row r="608" spans="1:1" x14ac:dyDescent="0.75">
      <c r="A608" s="263" t="s">
        <v>738</v>
      </c>
    </row>
    <row r="609" spans="1:1" x14ac:dyDescent="0.75">
      <c r="A609" s="263" t="s">
        <v>739</v>
      </c>
    </row>
    <row r="610" spans="1:1" x14ac:dyDescent="0.75">
      <c r="A610" s="263" t="s">
        <v>740</v>
      </c>
    </row>
    <row r="611" spans="1:1" x14ac:dyDescent="0.75">
      <c r="A611" s="263"/>
    </row>
    <row r="612" spans="1:1" x14ac:dyDescent="0.75">
      <c r="A612" s="263" t="s">
        <v>741</v>
      </c>
    </row>
    <row r="613" spans="1:1" x14ac:dyDescent="0.75">
      <c r="A613" s="263"/>
    </row>
    <row r="614" spans="1:1" x14ac:dyDescent="0.75">
      <c r="A614" s="263" t="s">
        <v>742</v>
      </c>
    </row>
    <row r="615" spans="1:1" x14ac:dyDescent="0.75">
      <c r="A615" s="263" t="s">
        <v>743</v>
      </c>
    </row>
    <row r="616" spans="1:1" x14ac:dyDescent="0.75">
      <c r="A616" s="263" t="s">
        <v>744</v>
      </c>
    </row>
    <row r="617" spans="1:1" x14ac:dyDescent="0.75">
      <c r="A617" s="263" t="s">
        <v>745</v>
      </c>
    </row>
    <row r="618" spans="1:1" x14ac:dyDescent="0.75">
      <c r="A618" s="263" t="s">
        <v>746</v>
      </c>
    </row>
    <row r="619" spans="1:1" x14ac:dyDescent="0.75">
      <c r="A619" s="263" t="s">
        <v>747</v>
      </c>
    </row>
    <row r="620" spans="1:1" x14ac:dyDescent="0.75">
      <c r="A620" s="263"/>
    </row>
    <row r="621" spans="1:1" x14ac:dyDescent="0.75">
      <c r="A621" s="263" t="s">
        <v>748</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2021-06-05T17:19:12Z</dcterms:modified>
</cp:coreProperties>
</file>