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3 - Agile Burnup Add Team Capacity\"/>
    </mc:Choice>
  </mc:AlternateContent>
  <xr:revisionPtr revIDLastSave="0" documentId="13_ncr:11_{025B253A-77A2-4D64-8E0B-C81C8F4BDB74}"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25" l="1"/>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K6" i="25" s="1"/>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L13" i="25"/>
  <c r="L14" i="25" s="1"/>
  <c r="L15" i="25" s="1"/>
  <c r="L16" i="25" s="1"/>
  <c r="L17" i="25" s="1"/>
  <c r="L18" i="25" s="1"/>
  <c r="L19" i="25" s="1"/>
  <c r="L20" i="25" s="1"/>
  <c r="M13" i="25"/>
  <c r="M14" i="25" s="1"/>
  <c r="M15" i="25" s="1"/>
  <c r="M16" i="25" s="1"/>
  <c r="M17" i="25" s="1"/>
  <c r="M18" i="25" s="1"/>
  <c r="M19" i="25" s="1"/>
  <c r="M20" i="25" s="1"/>
  <c r="K8" i="25"/>
  <c r="K13" i="25"/>
  <c r="K7" i="25"/>
  <c r="EO10" i="24"/>
  <c r="ER10" i="24"/>
  <c r="AV4" i="24"/>
  <c r="AW4" i="24" s="1"/>
  <c r="ER9" i="24"/>
  <c r="ER8" i="24"/>
  <c r="EN10" i="24"/>
  <c r="EN4" i="24"/>
  <c r="EN8" i="24" s="1"/>
  <c r="EP11" i="24"/>
  <c r="EO11" i="24"/>
  <c r="EQ11" i="24"/>
  <c r="EM9" i="24"/>
  <c r="EM4" i="24"/>
  <c r="EM8" i="24" s="1"/>
  <c r="AO4" i="24"/>
  <c r="E16" i="23"/>
  <c r="E18" i="23" s="1"/>
  <c r="D16" i="23"/>
  <c r="C16" i="23"/>
  <c r="EM10" i="24" l="1"/>
  <c r="K14" i="25"/>
  <c r="K9" i="25"/>
  <c r="ES4" i="24"/>
  <c r="ES8" i="24" s="1"/>
  <c r="D18" i="23"/>
  <c r="C18" i="23"/>
  <c r="EN11" i="24"/>
  <c r="ES9" i="24"/>
  <c r="ER11" i="24"/>
  <c r="EM11" i="24"/>
  <c r="EL10"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T10" i="24" l="1"/>
  <c r="ES10" i="24"/>
  <c r="K11" i="25"/>
  <c r="K10" i="25"/>
  <c r="K15" i="25"/>
  <c r="ES11" i="24"/>
  <c r="ET11" i="24"/>
  <c r="EL11" i="24"/>
  <c r="EU9" i="24"/>
  <c r="AY4" i="24"/>
  <c r="EU4" i="24"/>
  <c r="EU8" i="24" s="1"/>
  <c r="EK10" i="24"/>
  <c r="EK9" i="24"/>
  <c r="EK4" i="24"/>
  <c r="EK8" i="24" s="1"/>
  <c r="AM4" i="24"/>
  <c r="C20" i="23"/>
  <c r="D20" i="23"/>
  <c r="E20" i="23"/>
  <c r="T103" i="23"/>
  <c r="R103" i="23"/>
  <c r="S103" i="23"/>
  <c r="V4" i="19"/>
  <c r="EU10" i="24" l="1"/>
  <c r="K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V10" i="24" l="1"/>
  <c r="EJ10" i="24"/>
  <c r="K17" i="25"/>
  <c r="EJ11" i="24"/>
  <c r="EV11" i="24"/>
  <c r="EI9"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I10" i="24" l="1"/>
  <c r="EW10" i="24"/>
  <c r="K18" i="25"/>
  <c r="EW11" i="24"/>
  <c r="EI11" i="24"/>
  <c r="EH10" i="24"/>
  <c r="EH9" i="24"/>
  <c r="AJ4" i="24"/>
  <c r="EH4" i="24"/>
  <c r="EH8" i="24" s="1"/>
  <c r="EX9" i="24"/>
  <c r="EX4" i="24"/>
  <c r="EX8" i="24" s="1"/>
  <c r="BB4" i="24"/>
  <c r="EX10" i="24" l="1"/>
  <c r="K20" i="25"/>
  <c r="K19" i="25"/>
  <c r="EH11" i="24"/>
  <c r="EX11" i="24"/>
  <c r="EG9" i="24"/>
  <c r="EG4" i="24"/>
  <c r="EG8" i="24" s="1"/>
  <c r="AI4" i="24"/>
  <c r="EY9" i="24"/>
  <c r="EY4" i="24"/>
  <c r="EY8" i="24" s="1"/>
  <c r="BC4" i="24"/>
  <c r="EY10" i="24" l="1"/>
  <c r="EY11" i="24" s="1"/>
  <c r="EG10" i="24"/>
  <c r="EG11" i="24"/>
  <c r="EF9" i="24"/>
  <c r="EF4" i="24"/>
  <c r="EF8" i="24" s="1"/>
  <c r="AH4" i="24"/>
  <c r="EZ9" i="24"/>
  <c r="BD4" i="24"/>
  <c r="EZ4" i="24"/>
  <c r="EZ8" i="24" s="1"/>
  <c r="EF10" i="24" l="1"/>
  <c r="EF11" i="24" s="1"/>
  <c r="EZ10" i="24"/>
  <c r="EZ11" i="24" s="1"/>
  <c r="FA9" i="24"/>
  <c r="FA4" i="24"/>
  <c r="FA8" i="24" s="1"/>
  <c r="BE4" i="24"/>
  <c r="EE9" i="24"/>
  <c r="EE4" i="24"/>
  <c r="EE8" i="24" s="1"/>
  <c r="AG4" i="24"/>
  <c r="EE10" i="24" l="1"/>
  <c r="FA10" i="24"/>
  <c r="FA11" i="24" s="1"/>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J8" i="15"/>
  <c r="K8"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AQ4" i="14" s="1"/>
  <c r="F9" i="14"/>
  <c r="G27" i="14"/>
  <c r="S65" i="14"/>
  <c r="T52" i="14"/>
  <c r="R84" i="14"/>
  <c r="L7" i="7"/>
  <c r="Q4" i="7"/>
  <c r="R38" i="14"/>
  <c r="R34" i="14"/>
  <c r="F24" i="14"/>
  <c r="F12" i="14"/>
  <c r="G7" i="14"/>
  <c r="F10" i="14"/>
  <c r="R76" i="14"/>
  <c r="Q16" i="14"/>
  <c r="P99" i="14"/>
  <c r="AR5" i="7"/>
  <c r="EO5" i="7" s="1"/>
  <c r="AP5" i="7"/>
  <c r="AO5" i="7"/>
  <c r="AN5" i="7" s="1"/>
  <c r="AO10" i="7"/>
  <c r="AR4" i="7"/>
  <c r="AN7" i="14"/>
  <c r="O4" i="15" l="1"/>
  <c r="I5" i="15"/>
  <c r="O5"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AP7" i="14"/>
  <c r="AO7" i="14" s="1"/>
  <c r="G8" i="14"/>
  <c r="F8" i="14"/>
  <c r="G9"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Q10" i="14"/>
  <c r="S10" i="14"/>
  <c r="O10" i="14"/>
  <c r="T10" i="14"/>
  <c r="R5" i="15"/>
  <c r="AP8" i="14"/>
  <c r="AR8" i="14"/>
  <c r="K4" i="14"/>
  <c r="EN4" i="14" s="1"/>
  <c r="K8" i="14"/>
  <c r="EN8" i="14" s="1"/>
  <c r="T13" i="7"/>
  <c r="P13" i="7"/>
  <c r="R12" i="7"/>
  <c r="T11" i="7"/>
  <c r="P11" i="7"/>
  <c r="I101" i="15"/>
  <c r="J5" i="15"/>
  <c r="F91" i="14"/>
  <c r="R71" i="14"/>
  <c r="G15" i="14"/>
  <c r="K7" i="14"/>
  <c r="N7" i="14" s="1"/>
  <c r="S13" i="7"/>
  <c r="O13" i="7"/>
  <c r="Q12" i="7"/>
  <c r="S11" i="7"/>
  <c r="O11" i="7"/>
  <c r="Z8" i="15"/>
  <c r="AU8" i="15" s="1"/>
  <c r="AT8" i="15" s="1"/>
  <c r="O8" i="15"/>
  <c r="P8" i="15" s="1"/>
  <c r="Q7" i="14"/>
  <c r="P94" i="14"/>
  <c r="T26" i="14"/>
  <c r="R13" i="7"/>
  <c r="T12" i="7"/>
  <c r="P12" i="7"/>
  <c r="R11" i="7"/>
  <c r="K10" i="15"/>
  <c r="O10" i="15"/>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Z5" i="15"/>
  <c r="AR24" i="7"/>
  <c r="AC61" i="7"/>
  <c r="AV77" i="7"/>
  <c r="AE84" i="7"/>
  <c r="AP4" i="14"/>
  <c r="AR4" i="14"/>
  <c r="AU4" i="7"/>
  <c r="AM7" i="14"/>
  <c r="AV5" i="14"/>
  <c r="AO9" i="14"/>
  <c r="AS8" i="14"/>
  <c r="EK10" i="7"/>
  <c r="C88" i="16"/>
  <c r="AS7" i="14"/>
  <c r="AN8" i="14"/>
  <c r="AP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W12" i="15"/>
  <c r="S12" i="15"/>
  <c r="V11" i="15"/>
  <c r="V12" i="15"/>
  <c r="R8" i="15"/>
  <c r="R10" i="14"/>
  <c r="L10" i="14"/>
  <c r="AQ5" i="14"/>
  <c r="AP5" i="14" s="1"/>
  <c r="AR5" i="14"/>
  <c r="AS5" i="14" s="1"/>
  <c r="AT5" i="14" s="1"/>
  <c r="EN10"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N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N11" i="15"/>
  <c r="EH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B12" i="15"/>
  <c r="EL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FE11" i="24" s="1"/>
  <c r="EA10" i="24"/>
  <c r="AV10" i="15"/>
  <c r="ES10" i="15" s="1"/>
  <c r="EH12" i="15"/>
  <c r="EK12" i="15"/>
  <c r="EQ12" i="15"/>
  <c r="EL11" i="15"/>
  <c r="EO11" i="15"/>
  <c r="EF11" i="15"/>
  <c r="DZ12" i="15"/>
  <c r="ER12" i="15"/>
  <c r="EI12" i="15"/>
  <c r="EQ11" i="15"/>
  <c r="EG11" i="15"/>
  <c r="AV13" i="15"/>
  <c r="EG12" i="15"/>
  <c r="EJ12" i="15"/>
  <c r="EA12" i="15"/>
  <c r="EA11" i="15"/>
  <c r="DY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U104" i="15" s="1"/>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M5" i="14"/>
  <c r="EK5" i="14"/>
  <c r="C60" i="18"/>
  <c r="B61" i="18"/>
  <c r="ES7" i="15"/>
  <c r="AW7"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EM10" i="19"/>
  <c r="EM11" i="19" s="1"/>
  <c r="EO10" i="19"/>
  <c r="EO11" i="19" s="1"/>
  <c r="AS4"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FF11" i="24"/>
  <c r="FG8" i="24"/>
  <c r="BK4" i="24"/>
  <c r="FG4" i="24"/>
  <c r="FG9" i="24" s="1"/>
  <c r="DY10" i="24"/>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FT108" i="15"/>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FJ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H10" i="19"/>
  <c r="ET10" i="19"/>
  <c r="FR109" i="15"/>
  <c r="BC13" i="15"/>
  <c r="EY13" i="15"/>
  <c r="AY11" i="7"/>
  <c r="EU11" i="7"/>
  <c r="AN13" i="15"/>
  <c r="EL13" i="15"/>
  <c r="BB12" i="15"/>
  <c r="EX12" i="15"/>
  <c r="BB11" i="15"/>
  <c r="EX11" i="15"/>
  <c r="FQ108" i="14"/>
  <c r="FQ109" i="14" s="1"/>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G10" i="19"/>
  <c r="EU10"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FI109" i="14" s="1"/>
  <c r="EF13" i="14"/>
  <c r="AH13" i="14"/>
  <c r="EW13" i="14"/>
  <c r="BA13" i="14"/>
  <c r="BC12" i="14"/>
  <c r="EY12" i="14"/>
  <c r="DZ12" i="14"/>
  <c r="AB12" i="14"/>
  <c r="EY11" i="14"/>
  <c r="BC11" i="14"/>
  <c r="EC11" i="14"/>
  <c r="AE11" i="14"/>
  <c r="EX9" i="14"/>
  <c r="BB9" i="14"/>
  <c r="FN8" i="24"/>
  <c r="FN4" i="24"/>
  <c r="FN9" i="24" s="1"/>
  <c r="BR4" i="24"/>
  <c r="FM11" i="2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N10" i="24" l="1"/>
  <c r="EW10" i="19"/>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B10" i="19"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EA10" i="19"/>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A11" i="19"/>
  <c r="DZ10" i="19"/>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I107" i="15"/>
  <c r="FI108" i="15"/>
  <c r="FC107" i="14"/>
  <c r="AF9" i="15"/>
  <c r="ED9" i="15"/>
  <c r="FC4" i="19"/>
  <c r="FC8" i="19" s="1"/>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B11" i="19" l="1"/>
  <c r="FT10" i="24"/>
  <c r="FC10" i="19"/>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DW10" i="19"/>
  <c r="FE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DV10" i="19"/>
  <c r="FF10" i="19"/>
  <c r="EZ109" i="14"/>
  <c r="BO13" i="15"/>
  <c r="FK13" i="15"/>
  <c r="BK11" i="7"/>
  <c r="FG11" i="7"/>
  <c r="FE107" i="15"/>
  <c r="AB13" i="15"/>
  <c r="DZ13" i="15"/>
  <c r="BN12" i="15"/>
  <c r="FJ12" i="15"/>
  <c r="BN11" i="15"/>
  <c r="FJ11" i="15"/>
  <c r="EY109" i="7"/>
  <c r="EX107" i="7"/>
  <c r="GC108" i="14"/>
  <c r="GC109" i="14" s="1"/>
  <c r="FF109" i="15"/>
  <c r="EX108" i="7"/>
  <c r="GC108" i="7"/>
  <c r="GC109" i="7" s="1"/>
  <c r="EY108" i="14"/>
  <c r="DV13" i="14"/>
  <c r="X13" i="14"/>
  <c r="FG13" i="14"/>
  <c r="BK13" i="14"/>
  <c r="BM12" i="14"/>
  <c r="FI12" i="14"/>
  <c r="BM11" i="14"/>
  <c r="FI11" i="14"/>
  <c r="BL9" i="14"/>
  <c r="FH9" i="14"/>
  <c r="FW11" i="24"/>
  <c r="FX8" i="24"/>
  <c r="CB4" i="24"/>
  <c r="FX4" i="24"/>
  <c r="FX9" i="24" s="1"/>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DU10" i="19"/>
  <c r="EW107" i="7"/>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H10" i="19"/>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GA11" i="24" s="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GI108" i="14"/>
  <c r="ES108" i="14"/>
  <c r="BQ11" i="7"/>
  <c r="FM11" i="7"/>
  <c r="BU13" i="15"/>
  <c r="FQ13" i="15"/>
  <c r="BT11" i="15"/>
  <c r="FP11" i="15"/>
  <c r="BT12" i="15"/>
  <c r="FP12" i="15"/>
  <c r="ES109" i="7"/>
  <c r="ES107" i="14"/>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ES109" i="14" l="1"/>
  <c r="GD10" i="24"/>
  <c r="ER108" i="14"/>
  <c r="BU12" i="15"/>
  <c r="FQ12" i="15"/>
  <c r="BV13" i="15"/>
  <c r="FR13" i="15"/>
  <c r="BU11" i="15"/>
  <c r="FQ11" i="15"/>
  <c r="BR11" i="7"/>
  <c r="FN11" i="7"/>
  <c r="GJ108" i="14"/>
  <c r="ER109" i="7"/>
  <c r="EQ107" i="7"/>
  <c r="EQ108" i="7"/>
  <c r="GJ108" i="7"/>
  <c r="FN13" i="14"/>
  <c r="BR13" i="14"/>
  <c r="BT12" i="14"/>
  <c r="FP12" i="14"/>
  <c r="ER107" i="14"/>
  <c r="ER109" i="14" s="1"/>
  <c r="BT11" i="14"/>
  <c r="FP11" i="14"/>
  <c r="GJ109" i="14"/>
  <c r="FO9" i="14"/>
  <c r="BS9" i="1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P109" i="14"/>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GH10" i="24" l="1"/>
  <c r="GH11" i="24" s="1"/>
  <c r="BY12" i="15"/>
  <c r="FU12" i="15"/>
  <c r="BZ13" i="15"/>
  <c r="FV13" i="15"/>
  <c r="BY11" i="15"/>
  <c r="FU11" i="15"/>
  <c r="BV11" i="7"/>
  <c r="FR11" i="7"/>
  <c r="EN109" i="7"/>
  <c r="ET108" i="15"/>
  <c r="ET107" i="15"/>
  <c r="EM108" i="7"/>
  <c r="EM107" i="7"/>
  <c r="GN108" i="14"/>
  <c r="GN109" i="14" s="1"/>
  <c r="FR13" i="14"/>
  <c r="BV13" i="14"/>
  <c r="BX12" i="14"/>
  <c r="FT12" i="14"/>
  <c r="BX11" i="14"/>
  <c r="FT11" i="14"/>
  <c r="GS107" i="15"/>
  <c r="GS109" i="15" s="1"/>
  <c r="FS9" i="14"/>
  <c r="BW9" i="14"/>
  <c r="FP11" i="19"/>
  <c r="GI8" i="24"/>
  <c r="CM4" i="24"/>
  <c r="GI4" i="24"/>
  <c r="GI9" i="24" s="1"/>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M108" i="14"/>
  <c r="ET109" i="15"/>
  <c r="BW11" i="7"/>
  <c r="FS11" i="7"/>
  <c r="CA13" i="15"/>
  <c r="FW13" i="15"/>
  <c r="BZ11" i="15"/>
  <c r="FV11" i="15"/>
  <c r="BZ12" i="15"/>
  <c r="FV12" i="15"/>
  <c r="ES108" i="15"/>
  <c r="ES109" i="15" s="1"/>
  <c r="EM109" i="7"/>
  <c r="EL107" i="7"/>
  <c r="EL109" i="7" s="1"/>
  <c r="FS13" i="14"/>
  <c r="BW13" i="14"/>
  <c r="FU12" i="14"/>
  <c r="BY12" i="14"/>
  <c r="EM107" i="14"/>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L108" i="14" l="1"/>
  <c r="EM109" i="14"/>
  <c r="CA12" i="15"/>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8" i="14"/>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K109"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I108" i="14" l="1"/>
  <c r="CA11" i="7"/>
  <c r="FW11" i="7"/>
  <c r="CE13" i="15"/>
  <c r="GA13" i="15"/>
  <c r="CD11" i="15"/>
  <c r="FZ11" i="15"/>
  <c r="CD12" i="15"/>
  <c r="FZ12" i="15"/>
  <c r="EO107" i="15"/>
  <c r="EH108" i="7"/>
  <c r="EH107" i="7"/>
  <c r="FW13" i="14"/>
  <c r="CA13" i="14"/>
  <c r="EI107" i="14"/>
  <c r="EI109" i="14" s="1"/>
  <c r="CC12" i="14"/>
  <c r="FY12" i="14"/>
  <c r="CC11" i="14"/>
  <c r="FY11" i="14"/>
  <c r="GS107" i="7"/>
  <c r="GS109" i="7" s="1"/>
  <c r="GS107" i="14"/>
  <c r="GS109" i="14" s="1"/>
  <c r="FX9" i="14"/>
  <c r="CB9" i="14"/>
  <c r="GM11" i="24"/>
  <c r="GN9" i="24"/>
  <c r="GN8" i="24"/>
  <c r="GN4" i="24"/>
  <c r="GN10" i="24" s="1"/>
  <c r="CR4" i="24"/>
  <c r="CX104" i="14"/>
  <c r="GT106" i="14"/>
  <c r="GT104" i="14"/>
  <c r="GT108" i="14" s="1"/>
  <c r="GT107"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8" i="14" l="1"/>
  <c r="EH109" i="7"/>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8" i="14" l="1"/>
  <c r="EG109" i="7"/>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4" i="14"/>
  <c r="EF106" i="14" s="1"/>
  <c r="FZ4" i="14"/>
  <c r="CD4" i="14"/>
  <c r="CG7" i="15"/>
  <c r="GC7" i="15"/>
  <c r="GA8" i="14"/>
  <c r="CE8" i="14"/>
  <c r="EE108" i="7" l="1"/>
  <c r="EF108" i="14"/>
  <c r="CG12" i="15"/>
  <c r="GC12" i="15"/>
  <c r="CH13" i="15"/>
  <c r="GD13" i="15"/>
  <c r="CG11" i="15"/>
  <c r="GC11" i="15"/>
  <c r="CD11" i="7"/>
  <c r="FZ11" i="7"/>
  <c r="EL108" i="15"/>
  <c r="EL109" i="15" s="1"/>
  <c r="EE107" i="7"/>
  <c r="EE109" i="7" s="1"/>
  <c r="FZ13" i="14"/>
  <c r="CD13" i="14"/>
  <c r="CF12" i="14"/>
  <c r="GB12" i="14"/>
  <c r="CF11" i="14"/>
  <c r="GB11" i="14"/>
  <c r="GV107" i="14"/>
  <c r="GV109" i="14" s="1"/>
  <c r="CE9" i="14"/>
  <c r="GA9" i="14"/>
  <c r="GQ9" i="24"/>
  <c r="GQ8" i="24"/>
  <c r="CU4" i="24"/>
  <c r="GQ4" i="24"/>
  <c r="GQ10" i="24" s="1"/>
  <c r="GP11" i="2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D108" i="7" l="1"/>
  <c r="EE108" i="14"/>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E109" i="14" l="1"/>
  <c r="EJ108" i="15"/>
  <c r="EC108" i="7"/>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8" i="7"/>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C108" i="14" l="1"/>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DZ108" i="7"/>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DZ109" i="14" l="1"/>
  <c r="EF109" i="15"/>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W108" i="14" l="1"/>
  <c r="CM11" i="7"/>
  <c r="GI11" i="7"/>
  <c r="CQ13" i="15"/>
  <c r="GM13" i="15"/>
  <c r="CP11" i="15"/>
  <c r="GL11" i="15"/>
  <c r="CP12" i="15"/>
  <c r="GL12" i="15"/>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GH11" i="19" s="1"/>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W109" i="14" l="1"/>
  <c r="DU108" i="7"/>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8" i="7"/>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U108" i="14" l="1"/>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<sst xmlns="http://schemas.openxmlformats.org/spreadsheetml/2006/main" count="1249" uniqueCount="884">
  <si>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</si>
  <si>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</si>
  <si>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</si>
  <si>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</si>
  <si>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</si>
  <si>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</si>
  <si>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</si>
  <si>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</si>
  <si>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</si>
  <si>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</si>
  <si>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</si>
  <si>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</si>
  <si>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</si>
  <si>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</si>
  <si>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</si>
  <si>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</si>
  <si>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</si>
  <si>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</si>
  <si>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</si>
  <si>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</si>
  <si>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</si>
  <si>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</si>
  <si>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</si>
  <si>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</si>
  <si>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</si>
  <si>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</si>
  <si>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</si>
  <si>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</si>
  <si>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</si>
  <si>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</si>
  <si>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</si>
  <si>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</si>
  <si>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</si>
  <si>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</si>
  <si>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</si>
  <si>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</si>
  <si>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</si>
  <si>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</si>
  <si>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</si>
  <si>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</si>
  <si>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</si>
  <si>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</si>
  <si>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</si>
  <si>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</si>
  <si>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</si>
  <si>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</si>
  <si>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</si>
  <si>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</si>
  <si>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</si>
  <si>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</si>
  <si>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</si>
  <si>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</si>
  <si>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</si>
  <si>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</si>
  <si>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</si>
  <si>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</si>
  <si>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</si>
  <si>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</si>
  <si>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</si>
  <si>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</si>
  <si>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</si>
  <si>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</si>
  <si>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</si>
  <si>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</si>
  <si>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</si>
  <si>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</si>
  <si>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</si>
  <si>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</si>
  <si>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</si>
  <si>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</si>
  <si>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</si>
  <si>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</si>
  <si>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</si>
  <si>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</si>
  <si>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</si>
  <si>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</si>
  <si>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</si>
  <si>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</si>
  <si>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</si>
  <si>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</si>
  <si>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</si>
  <si>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</si>
  <si>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</si>
  <si>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</si>
  <si>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</si>
  <si>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</si>
  <si>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</si>
  <si>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</si>
  <si>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</si>
  <si>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</si>
  <si>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</si>
  <si>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</si>
  <si>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</si>
  <si>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</si>
  <si>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</si>
  <si>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</si>
  <si>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</si>
  <si>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</si>
  <si>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</si>
  <si>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</si>
  <si>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</si>
  <si>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</si>
  <si>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</si>
  <si>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</si>
  <si>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</si>
  <si>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</si>
  <si>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</si>
  <si>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</si>
  <si>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</si>
  <si>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</si>
  <si>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</si>
  <si>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</si>
  <si>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</si>
  <si>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</si>
  <si>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</si>
  <si>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</si>
  <si>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</si>
  <si>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</si>
  <si>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</si>
  <si>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</si>
  <si>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</si>
  <si>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</si>
  <si>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</si>
  <si>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</si>
  <si>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</si>
  <si>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</si>
  <si>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</si>
  <si>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</si>
  <si>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</si>
  <si>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</si>
  <si>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</si>
  <si>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</si>
  <si>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</si>
  <si>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</si>
  <si>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</si>
  <si>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</si>
  <si>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</si>
  <si>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</si>
  <si>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</si>
  <si>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</si>
  <si>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</si>
  <si>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</si>
  <si>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</si>
  <si>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</si>
  <si>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</si>
  <si>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</si>
  <si>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</si>
  <si>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</si>
  <si>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</si>
  <si>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</si>
  <si>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</si>
  <si>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</si>
  <si>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</si>
  <si>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</si>
  <si>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</si>
  <si>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</si>
  <si>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</si>
  <si>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</si>
  <si>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</si>
  <si>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</si>
  <si>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</si>
  <si>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</si>
  <si>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</si>
  <si>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</si>
  <si>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</si>
  <si>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</si>
  <si>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</si>
  <si>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</si>
  <si>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</si>
  <si>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</si>
  <si>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</si>
  <si>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</si>
  <si>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</si>
  <si>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</si>
  <si>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</si>
  <si>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</si>
  <si>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</si>
  <si>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</si>
  <si>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</si>
  <si>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</si>
  <si>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</si>
  <si>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</si>
  <si>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</si>
  <si>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</si>
  <si>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</si>
  <si>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</si>
  <si>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</si>
  <si>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</si>
  <si>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</si>
  <si>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</si>
  <si>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</si>
  <si>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</si>
  <si>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</si>
  <si>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</si>
  <si>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</si>
  <si>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</si>
  <si>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</si>
  <si>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</si>
  <si>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</si>
  <si>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</si>
  <si>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</si>
  <si>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</si>
  <si>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</si>
  <si>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</si>
  <si>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</si>
  <si>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</si>
  <si>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</si>
  <si>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</si>
  <si>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</si>
  <si>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</si>
  <si>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</si>
  <si>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</si>
  <si>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</si>
  <si>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</si>
  <si>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</si>
  <si>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</si>
  <si>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</si>
  <si>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</si>
  <si>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</si>
  <si>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</si>
  <si>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</si>
  <si>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</si>
  <si>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</si>
  <si>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</si>
  <si>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</si>
  <si>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</si>
  <si>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</si>
  <si>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</si>
  <si>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</si>
  <si>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</si>
  <si>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</si>
  <si>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</si>
  <si>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</si>
  <si>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</si>
  <si>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</si>
  <si>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</si>
  <si>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</si>
  <si>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</si>
  <si>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</si>
  <si>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</si>
  <si>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</si>
  <si>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</si>
  <si>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</si>
  <si>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</si>
  <si>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</si>
  <si>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</si>
  <si>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</si>
  <si>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</si>
  <si>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</si>
  <si>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</si>
  <si>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</si>
  <si>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</si>
  <si>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</si>
  <si>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</si>
  <si>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</si>
  <si>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</si>
  <si>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</si>
  <si>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</si>
  <si>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</si>
  <si>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</si>
  <si>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</si>
  <si>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</si>
  <si>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</si>
  <si>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</si>
  <si>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</si>
  <si>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</si>
  <si>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</si>
  <si>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</si>
  <si>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</si>
  <si>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</si>
  <si>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</si>
  <si>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</si>
  <si>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</si>
  <si>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</si>
  <si>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</si>
  <si>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</si>
  <si>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</si>
  <si>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</si>
  <si>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</si>
  <si>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</si>
  <si>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</si>
  <si>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</si>
  <si>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</si>
  <si>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</si>
  <si>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</si>
  <si>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</si>
  <si>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</si>
  <si>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</si>
  <si>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</si>
  <si>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</si>
  <si>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</si>
  <si>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</si>
  <si>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</si>
  <si>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</si>
  <si>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</si>
  <si>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</si>
  <si>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</si>
  <si>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</si>
  <si>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</si>
  <si>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</si>
  <si>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</si>
  <si>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</si>
  <si>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</si>
  <si>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</si>
  <si>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</si>
  <si>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</si>
  <si>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</si>
  <si>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</si>
  <si>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</si>
  <si>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</si>
  <si>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</si>
  <si>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</si>
  <si>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</si>
  <si>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</si>
  <si>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</si>
  <si>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</si>
  <si>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</si>
  <si>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</si>
  <si>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</si>
  <si>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</si>
  <si>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</si>
  <si>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</si>
  <si>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</si>
  <si>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</si>
  <si>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</si>
  <si>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</si>
  <si>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</si>
  <si>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</si>
  <si>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</si>
  <si>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</si>
  <si>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</si>
  <si>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</si>
  <si>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</si>
  <si>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</si>
  <si>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</si>
  <si>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</si>
  <si>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</si>
  <si>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</si>
  <si>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</si>
  <si>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</si>
  <si>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</si>
  <si>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</si>
  <si>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</si>
  <si>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</si>
  <si>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</si>
  <si>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</si>
  <si>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</si>
  <si>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</si>
  <si>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</si>
  <si>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</si>
  <si>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</si>
  <si>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</si>
  <si>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</si>
  <si>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</si>
  <si>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</si>
  <si>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</si>
  <si>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</si>
  <si>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</si>
  <si>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</si>
  <si>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</si>
  <si>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</si>
  <si>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</si>
  <si>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</si>
  <si>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</si>
  <si>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</si>
  <si>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</si>
  <si>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</si>
  <si>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</si>
  <si>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</si>
  <si>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</si>
  <si>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</si>
  <si>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</si>
  <si>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</si>
  <si>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</si>
  <si>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</si>
  <si>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</si>
  <si>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</si>
  <si>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</si>
  <si>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</si>
  <si>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</si>
  <si>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</si>
  <si>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</si>
  <si>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</si>
  <si>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</si>
  <si>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</si>
  <si>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</si>
  <si>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</si>
  <si>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</si>
  <si>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</si>
  <si>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</si>
  <si>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</si>
  <si>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</si>
  <si>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</si>
  <si>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</si>
  <si>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</si>
  <si>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</si>
  <si>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</si>
  <si>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</si>
  <si>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</si>
  <si>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</si>
  <si>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</si>
  <si>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</si>
  <si>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</si>
  <si>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</si>
  <si>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</si>
  <si>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</si>
  <si>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</si>
  <si>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</si>
  <si>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</si>
  <si>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</si>
  <si>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</si>
  <si>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</si>
  <si>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</si>
  <si>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</si>
  <si>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</si>
  <si>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</si>
  <si>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</si>
  <si>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</si>
  <si>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</si>
  <si>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</si>
  <si>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</si>
  <si>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</si>
  <si>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</si>
  <si>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</si>
  <si>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</si>
  <si>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</si>
  <si>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</si>
  <si>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</si>
  <si>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</si>
  <si>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</si>
  <si>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</si>
  <si>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</si>
  <si>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</si>
  <si>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</si>
  <si>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</si>
  <si>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</si>
  <si>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</si>
  <si>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</si>
  <si>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</si>
  <si>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</si>
  <si>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</si>
  <si>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</si>
  <si>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</si>
  <si>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</si>
  <si>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</si>
  <si>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</si>
  <si>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</si>
  <si>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</si>
  <si>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</si>
  <si>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</si>
  <si>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</si>
  <si>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</si>
  <si>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</si>
  <si>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</si>
  <si>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</si>
  <si>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</si>
  <si>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</si>
  <si>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</si>
  <si>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</si>
  <si>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</si>
  <si>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</si>
  <si>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</si>
  <si>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</si>
  <si>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</si>
  <si>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</si>
  <si>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</si>
  <si>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</si>
  <si>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</si>
  <si>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</si>
  <si>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</si>
  <si>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</si>
  <si>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</si>
  <si>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</si>
  <si>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</si>
  <si>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</si>
  <si>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</si>
  <si>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</si>
  <si>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</si>
  <si>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</si>
  <si>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</si>
  <si>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</si>
  <si>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</si>
  <si>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</si>
  <si>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</si>
  <si>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</si>
  <si>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</si>
  <si>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</si>
  <si>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</si>
  <si>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</si>
  <si>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</si>
  <si>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</si>
  <si>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</si>
  <si>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</si>
  <si>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</si>
  <si>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</si>
  <si>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</si>
  <si>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</si>
  <si>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</si>
  <si>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</si>
  <si>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</si>
  <si>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</si>
  <si>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</si>
  <si>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</si>
  <si>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</si>
  <si>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</si>
  <si>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</si>
  <si>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</si>
  <si>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</si>
  <si>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</si>
  <si>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</si>
  <si>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</si>
  <si>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</si>
  <si>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</si>
  <si>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</si>
  <si>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</si>
  <si>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</si>
  <si>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</si>
  <si>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</si>
  <si>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</si>
  <si>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</si>
  <si>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</si>
  <si>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</si>
  <si>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</si>
  <si>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</si>
  <si>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</si>
  <si>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</si>
  <si>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</si>
  <si>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</si>
  <si>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</si>
  <si>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</si>
  <si>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</si>
  <si>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</si>
  <si>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</si>
  <si>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</si>
  <si>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</si>
  <si>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</si>
  <si>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</si>
  <si>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</si>
  <si>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</si>
  <si>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</si>
  <si>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</si>
  <si>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</si>
  <si>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</si>
  <si>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</si>
  <si>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</si>
  <si>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</si>
  <si>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</si>
  <si>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</si>
  <si>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</si>
  <si>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</si>
  <si>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</si>
  <si>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</si>
  <si>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</si>
  <si>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</si>
  <si>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</si>
  <si>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</si>
  <si>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</si>
  <si>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</si>
  <si>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</si>
  <si>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</si>
  <si>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</si>
  <si>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</si>
  <si>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</si>
  <si>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</si>
  <si>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</si>
  <si>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</si>
  <si>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</si>
  <si>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</si>
  <si>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</si>
  <si>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</si>
  <si>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</si>
  <si>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</si>
  <si>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</si>
  <si>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</si>
  <si>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</si>
  <si>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</si>
  <si>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</si>
  <si>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</si>
  <si>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</si>
  <si>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</si>
  <si>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</si>
  <si>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</si>
  <si>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</si>
  <si>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</si>
  <si>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</si>
  <si>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</si>
  <si>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</si>
  <si>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</si>
  <si>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</si>
  <si>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</si>
  <si>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</si>
  <si>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</si>
  <si>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</si>
  <si>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</si>
  <si>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</si>
  <si>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</si>
  <si>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</si>
  <si>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</si>
  <si>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</si>
  <si>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</si>
  <si>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</si>
  <si>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</si>
  <si>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</si>
  <si>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</si>
  <si>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</si>
  <si>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</si>
  <si>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</si>
  <si>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</si>
  <si>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</si>
  <si>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</si>
  <si>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</si>
  <si>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</si>
  <si>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</si>
  <si>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</si>
  <si>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</si>
  <si>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</si>
  <si>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</si>
  <si>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</si>
  <si>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</si>
  <si>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</si>
  <si>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</si>
  <si>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</si>
  <si>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</si>
  <si>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</si>
  <si>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</si>
  <si>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</si>
  <si>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</si>
  <si>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</si>
  <si>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</si>
  <si>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</si>
  <si>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</si>
  <si>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</si>
  <si>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</si>
  <si>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</si>
  <si>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</si>
  <si>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</si>
  <si>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</si>
  <si>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</si>
  <si>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</si>
  <si>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</si>
  <si>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</si>
  <si>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</si>
  <si>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</si>
  <si>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</si>
  <si>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</si>
  <si>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</si>
  <si>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</si>
  <si>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</si>
  <si>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</si>
  <si>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</si>
  <si>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</si>
  <si>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</si>
  <si>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</si>
  <si>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</si>
  <si>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</si>
  <si>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</si>
  <si>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</si>
  <si>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</si>
  <si>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</si>
  <si>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</si>
  <si>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</si>
  <si>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</si>
  <si>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</si>
  <si>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</si>
  <si>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</si>
  <si>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</si>
  <si>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</si>
  <si>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</si>
  <si>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</si>
  <si>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</si>
  <si>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</si>
  <si>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</si>
  <si>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</si>
  <si>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</si>
  <si>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</si>
  <si>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</si>
  <si>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</si>
  <si>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</si>
  <si>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</si>
  <si>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</si>
  <si>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</si>
  <si>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</si>
  <si>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</si>
  <si>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</si>
  <si>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</si>
  <si>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</si>
  <si>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</si>
  <si>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</si>
  <si>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</si>
  <si>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</si>
  <si>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</si>
  <si>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</si>
  <si>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</si>
  <si>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</si>
  <si>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</si>
  <si>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</si>
  <si>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</si>
  <si>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</si>
  <si>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</si>
  <si>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</si>
  <si>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</si>
  <si>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</si>
  <si>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</si>
  <si>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</si>
  <si>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</si>
  <si>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</si>
  <si>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</si>
  <si>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</si>
  <si>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</si>
  <si>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</si>
  <si>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</si>
  <si>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</si>
  <si>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</si>
  <si>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</si>
  <si>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</si>
  <si>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</si>
  <si>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</si>
  <si>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</si>
  <si>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</si>
  <si>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</si>
  <si>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</si>
  <si>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</si>
  <si>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</si>
  <si>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</si>
  <si>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</si>
  <si>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</si>
  <si>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</si>
  <si>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</si>
  <si>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</si>
  <si>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</si>
  <si>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</si>
  <si>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</si>
  <si>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</si>
  <si>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</si>
  <si>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</si>
  <si>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</si>
  <si>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</si>
  <si>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</si>
  <si>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</si>
  <si>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</si>
  <si>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</si>
  <si>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</si>
  <si>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</si>
  <si>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</si>
  <si>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</si>
  <si>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</si>
  <si>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</si>
  <si>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</si>
  <si>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</si>
  <si>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</si>
  <si>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</si>
  <si>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</si>
  <si>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</si>
  <si>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</si>
  <si>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</si>
  <si>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</si>
  <si>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</si>
  <si>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</si>
  <si>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</si>
  <si>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</si>
  <si>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</si>
  <si>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</si>
  <si>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</si>
  <si>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</si>
  <si>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</si>
  <si>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</si>
  <si>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</si>
  <si>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</si>
  <si>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</si>
  <si>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</si>
  <si>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</si>
  <si>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</si>
  <si>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</si>
  <si>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</si>
  <si>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</si>
  <si>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</si>
  <si>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</si>
  <si>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</si>
  <si>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</si>
  <si>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</si>
  <si>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</si>
  <si>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</si>
  <si>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</si>
  <si>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</si>
  <si>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</si>
  <si>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</si>
  <si>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</si>
  <si>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</si>
  <si>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</si>
  <si>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</si>
  <si>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</si>
  <si>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</si>
  <si>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</si>
  <si>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</si>
  <si>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</si>
  <si>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</si>
  <si>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</si>
  <si>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</si>
  <si>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</si>
  <si>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</si>
  <si>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</si>
  <si>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</si>
  <si>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</si>
  <si>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</si>
  <si>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</si>
  <si>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</si>
  <si>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</si>
  <si>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</si>
  <si>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</si>
  <si>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</si>
  <si>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</si>
  <si>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</si>
  <si>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</si>
  <si>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</si>
  <si>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</si>
  <si>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</si>
  <si>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</si>
  <si>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</si>
  <si>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</si>
  <si>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</si>
  <si>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</si>
  <si>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</si>
  <si>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</si>
  <si>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</si>
  <si>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</si>
  <si>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</si>
  <si>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</si>
  <si>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</si>
  <si>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</si>
  <si>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</si>
  <si>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</si>
  <si>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</si>
  <si>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</si>
  <si>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</si>
  <si>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</si>
  <si>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</si>
  <si>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</si>
  <si>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</si>
  <si>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</si>
  <si>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</si>
  <si>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</si>
  <si>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</si>
  <si>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</si>
  <si>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</si>
  <si>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</si>
  <si>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</si>
  <si>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</si>
  <si>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</si>
  <si>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</si>
  <si>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</si>
  <si>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</si>
  <si>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</si>
  <si>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</si>
  <si>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</si>
  <si>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</si>
  <si>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</si>
  <si>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</si>
  <si>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</si>
  <si>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</si>
  <si>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</si>
  <si>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</si>
  <si>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</si>
  <si>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</si>
  <si>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</si>
  <si>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</si>
  <si>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</si>
  <si>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</si>
  <si>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</si>
  <si>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</si>
  <si>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</si>
  <si>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</si>
  <si>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</si>
  <si>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</si>
  <si>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</si>
  <si>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</si>
  <si>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</si>
  <si>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</si>
  <si>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</si>
  <si>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</si>
  <si>
    <t>or earlier</t>
  </si>
  <si>
    <t>4.3.1</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</si>
  <si>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</si>
  <si>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Watch a NEW Pluralsight course on </t>
    </r>
    <r>
      <rPr>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</si>
  <si>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updated PS links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</si>
</sst>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0" fontId="10" fillId="13" borderId="0" xfId="2"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10" fillId="2" borderId="0" xfId="2" applyFill="1" applyAlignment="1">
      <alignment horizontal="left"/>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00FF"/>
      <color rgb="FF009900"/>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app.pluralsight.com/library/courses/estimate-projects-products/table-of-content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8.xml"/><Relationship Id="rId5" Type="http://schemas.openxmlformats.org/officeDocument/2006/relationships/hyperlink" Target="https://www.gnu.org/license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236</v>
      </c>
      <c r="G4" s="215"/>
    </row>
    <row r="5" spans="1:7" x14ac:dyDescent="0.25">
      <c r="A5" s="5"/>
      <c r="B5" s="5" t="s">
        <v>93</v>
      </c>
      <c r="D5" s="247" t="s">
        <v>235</v>
      </c>
      <c r="G5" s="215"/>
    </row>
    <row r="6" spans="1:7" x14ac:dyDescent="0.25">
      <c r="A6" s="5"/>
      <c r="B6" s="5" t="s">
        <v>43</v>
      </c>
      <c r="G6" s="215"/>
    </row>
    <row r="7" spans="1:7" x14ac:dyDescent="0.25">
      <c r="A7" s="5"/>
      <c r="B7" s="5"/>
      <c r="G7" s="215"/>
    </row>
    <row r="8" spans="1:7" ht="17.25" x14ac:dyDescent="0.3">
      <c r="A8" s="5"/>
      <c r="B8" s="5" t="s">
        <v>137</v>
      </c>
      <c r="D8" s="248" t="s">
        <v>237</v>
      </c>
      <c r="G8" s="215"/>
    </row>
    <row r="9" spans="1:7" x14ac:dyDescent="0.25">
      <c r="A9" s="5"/>
      <c r="B9" s="5" t="s">
        <v>95</v>
      </c>
      <c r="D9" s="247" t="s">
        <v>234</v>
      </c>
      <c r="G9" s="215"/>
    </row>
    <row r="10" spans="1:7" x14ac:dyDescent="0.25">
      <c r="A10" s="5"/>
      <c r="B10" s="5" t="s">
        <v>138</v>
      </c>
      <c r="G10" s="215"/>
    </row>
    <row r="11" spans="1:7" x14ac:dyDescent="0.25">
      <c r="A11" s="5"/>
      <c r="B11" s="5" t="s">
        <v>220</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6"/>
      <c r="H18" s="376"/>
      <c r="I18" s="376"/>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820</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4.3.1 – © 2015-2020, William W. Davis, MSPM, PMP</v>
      </c>
      <c r="C25" s="12"/>
      <c r="D25" s="261"/>
      <c r="H25" s="12"/>
    </row>
    <row r="26" spans="1:9" x14ac:dyDescent="0.25">
      <c r="A26" s="5"/>
      <c r="B26" s="104" t="s">
        <v>140</v>
      </c>
      <c r="C26" s="103"/>
      <c r="D26" s="261"/>
      <c r="E26" s="103"/>
      <c r="F26" s="103"/>
      <c r="G26" s="103"/>
      <c r="H26" s="103"/>
    </row>
    <row r="27" spans="1:9" x14ac:dyDescent="0.25">
      <c r="A27" s="5"/>
      <c r="B27" s="373" t="s">
        <v>141</v>
      </c>
      <c r="C27" s="103"/>
      <c r="D27" s="261"/>
      <c r="H27" s="12"/>
    </row>
    <row r="28" spans="1:9" x14ac:dyDescent="0.25">
      <c r="A28" s="5"/>
      <c r="B28" s="104" t="s">
        <v>94</v>
      </c>
      <c r="C28" s="103"/>
      <c r="D28" s="261"/>
      <c r="H28" s="12"/>
    </row>
    <row r="29" spans="1:9" x14ac:dyDescent="0.25">
      <c r="A29" s="5"/>
      <c r="B29" s="104" t="s">
        <v>219</v>
      </c>
      <c r="C29" s="103"/>
      <c r="D29" s="261"/>
      <c r="H29" s="12"/>
    </row>
    <row r="30" spans="1:9" x14ac:dyDescent="0.25">
      <c r="A30" s="5"/>
      <c r="B30" s="355" t="s">
        <v>850</v>
      </c>
      <c r="C30" s="103"/>
      <c r="D30" s="261"/>
      <c r="H30" s="12"/>
    </row>
    <row r="31" spans="1:9" x14ac:dyDescent="0.25">
      <c r="A31" s="5"/>
      <c r="B31" s="155" t="s">
        <v>214</v>
      </c>
      <c r="C31" s="12"/>
      <c r="D31" s="261"/>
      <c r="H31" s="12"/>
    </row>
    <row r="32" spans="1:9" x14ac:dyDescent="0.25">
      <c r="A32" s="5"/>
      <c r="B32" s="155" t="s">
        <v>92</v>
      </c>
      <c r="C32" s="12"/>
      <c r="D32" s="261"/>
      <c r="H32" s="12"/>
    </row>
    <row r="33" spans="1:8" x14ac:dyDescent="0.25">
      <c r="A33" s="5"/>
      <c r="B33" s="155" t="s">
        <v>213</v>
      </c>
      <c r="C33" s="12"/>
      <c r="H33" s="12"/>
    </row>
    <row r="34" spans="1:8" x14ac:dyDescent="0.25">
      <c r="A34" s="5"/>
      <c r="B34" s="155" t="s">
        <v>215</v>
      </c>
      <c r="C34" s="12"/>
      <c r="D34" s="261" t="s">
        <v>816</v>
      </c>
      <c r="H34" s="12"/>
    </row>
    <row r="35" spans="1:8" x14ac:dyDescent="0.25">
      <c r="A35" s="5"/>
      <c r="B35" s="155" t="s">
        <v>760</v>
      </c>
      <c r="C35" s="12"/>
      <c r="H35" s="12"/>
    </row>
    <row r="36" spans="1:8" x14ac:dyDescent="0.25">
      <c r="A36" s="5"/>
      <c r="B36" s="155" t="s">
        <v>761</v>
      </c>
      <c r="C36" s="12"/>
      <c r="D36" s="261" t="s">
        <v>242</v>
      </c>
      <c r="H36" s="12"/>
    </row>
    <row r="37" spans="1:8" x14ac:dyDescent="0.25">
      <c r="A37" s="5"/>
      <c r="B37" s="155"/>
      <c r="C37" s="12"/>
      <c r="D37" s="261" t="s">
        <v>818</v>
      </c>
      <c r="H37" s="12"/>
    </row>
    <row r="38" spans="1:8" x14ac:dyDescent="0.25">
      <c r="A38" s="5"/>
      <c r="B38" s="155" t="s">
        <v>762</v>
      </c>
      <c r="C38" s="12"/>
      <c r="D38" s="261" t="s">
        <v>819</v>
      </c>
      <c r="H38" s="12"/>
    </row>
    <row r="39" spans="1:8" x14ac:dyDescent="0.25">
      <c r="A39" s="19"/>
      <c r="B39" s="155" t="s">
        <v>91</v>
      </c>
      <c r="C39" s="12"/>
      <c r="D39" s="261" t="s">
        <v>817</v>
      </c>
      <c r="H39" s="12"/>
    </row>
    <row r="40" spans="1:8" x14ac:dyDescent="0.25">
      <c r="A40" s="5"/>
      <c r="B40" s="262" t="s">
        <v>767</v>
      </c>
      <c r="D40" s="261" t="s">
        <v>846</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832</v>
      </c>
      <c r="C2" s="214"/>
    </row>
    <row r="3" spans="1:7" x14ac:dyDescent="0.25">
      <c r="A3" s="5"/>
      <c r="B3" s="5"/>
    </row>
    <row r="4" spans="1:7" ht="17.25" x14ac:dyDescent="0.3">
      <c r="A4" s="5"/>
      <c r="B4" s="5" t="s">
        <v>821</v>
      </c>
      <c r="D4" s="246"/>
      <c r="G4" s="215"/>
    </row>
    <row r="5" spans="1:7" x14ac:dyDescent="0.25">
      <c r="A5" s="5"/>
      <c r="B5" s="5" t="s">
        <v>822</v>
      </c>
      <c r="D5" s="247"/>
      <c r="G5" s="215"/>
    </row>
    <row r="6" spans="1:7" x14ac:dyDescent="0.25">
      <c r="A6" s="5"/>
      <c r="B6" s="5" t="s">
        <v>823</v>
      </c>
      <c r="G6" s="215"/>
    </row>
    <row r="7" spans="1:7" x14ac:dyDescent="0.25">
      <c r="A7" s="5"/>
      <c r="B7" s="5" t="s">
        <v>824</v>
      </c>
      <c r="G7" s="215"/>
    </row>
    <row r="8" spans="1:7" ht="17.25" x14ac:dyDescent="0.3">
      <c r="A8" s="5"/>
      <c r="B8" s="5"/>
      <c r="D8" s="248"/>
      <c r="G8" s="215"/>
    </row>
    <row r="9" spans="1:7" x14ac:dyDescent="0.25">
      <c r="A9" s="5"/>
      <c r="B9" s="5" t="s">
        <v>825</v>
      </c>
      <c r="D9" s="247"/>
      <c r="G9" s="215"/>
    </row>
    <row r="10" spans="1:7" x14ac:dyDescent="0.25">
      <c r="A10" s="5"/>
      <c r="B10" s="5" t="s">
        <v>826</v>
      </c>
      <c r="G10" s="215"/>
    </row>
    <row r="11" spans="1:7" x14ac:dyDescent="0.25">
      <c r="A11" s="5"/>
      <c r="B11" s="5" t="s">
        <v>827</v>
      </c>
      <c r="G11" s="215"/>
    </row>
    <row r="12" spans="1:7" x14ac:dyDescent="0.25">
      <c r="A12" s="5"/>
      <c r="B12" s="342" t="s">
        <v>828</v>
      </c>
      <c r="G12" s="215"/>
    </row>
    <row r="13" spans="1:7" x14ac:dyDescent="0.25">
      <c r="A13" s="5"/>
      <c r="B13" s="5" t="s">
        <v>831</v>
      </c>
      <c r="G13" s="215"/>
    </row>
    <row r="14" spans="1:7" x14ac:dyDescent="0.25">
      <c r="A14" s="5"/>
      <c r="B14" s="5" t="s">
        <v>830</v>
      </c>
      <c r="G14" s="215"/>
    </row>
    <row r="15" spans="1:7" x14ac:dyDescent="0.25">
      <c r="A15" s="5"/>
      <c r="B15" s="5" t="s">
        <v>841</v>
      </c>
      <c r="G15" s="215"/>
    </row>
    <row r="16" spans="1:7" x14ac:dyDescent="0.25">
      <c r="A16" s="5"/>
      <c r="B16" s="5"/>
      <c r="G16" s="216"/>
    </row>
    <row r="17" spans="1:9" x14ac:dyDescent="0.25">
      <c r="A17" s="5"/>
      <c r="B17" s="5" t="s">
        <v>829</v>
      </c>
      <c r="G17" s="215"/>
    </row>
    <row r="18" spans="1:9" x14ac:dyDescent="0.25">
      <c r="A18" s="5"/>
      <c r="B18" s="5" t="s">
        <v>833</v>
      </c>
      <c r="G18" s="376"/>
      <c r="H18" s="376"/>
      <c r="I18" s="376"/>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4.3.1 – © 2015-2020, William W. Davis, MSPM, PMP</v>
      </c>
      <c r="C25" s="12"/>
      <c r="D25" s="261"/>
      <c r="H25" s="12"/>
    </row>
    <row r="26" spans="1:9" x14ac:dyDescent="0.25">
      <c r="A26" s="5"/>
      <c r="B26" s="339" t="s">
        <v>140</v>
      </c>
      <c r="C26" s="103"/>
      <c r="D26" s="261"/>
      <c r="E26" s="103"/>
      <c r="F26" s="103"/>
      <c r="G26" s="103"/>
      <c r="H26" s="103"/>
    </row>
    <row r="27" spans="1:9" x14ac:dyDescent="0.25">
      <c r="A27" s="5"/>
      <c r="B27" s="373" t="s">
        <v>881</v>
      </c>
      <c r="C27" s="103"/>
      <c r="D27" s="261"/>
      <c r="H27" s="12"/>
    </row>
    <row r="28" spans="1:9" x14ac:dyDescent="0.25">
      <c r="A28" s="5"/>
      <c r="B28" s="339" t="s">
        <v>94</v>
      </c>
      <c r="C28" s="103"/>
      <c r="D28" s="261"/>
      <c r="H28" s="12"/>
    </row>
    <row r="29" spans="1:9" x14ac:dyDescent="0.25">
      <c r="A29" s="5"/>
      <c r="B29" s="339" t="s">
        <v>219</v>
      </c>
      <c r="C29" s="103"/>
      <c r="D29" s="261"/>
      <c r="H29" s="12"/>
    </row>
    <row r="30" spans="1:9" x14ac:dyDescent="0.25">
      <c r="A30" s="5"/>
      <c r="B30" s="355" t="s">
        <v>850</v>
      </c>
      <c r="C30" s="103"/>
      <c r="D30" s="261"/>
      <c r="H30" s="12"/>
    </row>
    <row r="31" spans="1:9" x14ac:dyDescent="0.25">
      <c r="A31" s="5"/>
      <c r="B31" s="155" t="s">
        <v>214</v>
      </c>
      <c r="C31" s="12"/>
      <c r="D31" s="261"/>
      <c r="H31" s="12"/>
    </row>
    <row r="32" spans="1:9" x14ac:dyDescent="0.25">
      <c r="A32" s="5"/>
      <c r="B32" s="155" t="s">
        <v>92</v>
      </c>
      <c r="C32" s="12"/>
      <c r="D32" s="261"/>
      <c r="H32" s="12"/>
    </row>
    <row r="33" spans="1:8" x14ac:dyDescent="0.25">
      <c r="A33" s="5"/>
      <c r="B33" s="155" t="s">
        <v>213</v>
      </c>
      <c r="C33" s="12"/>
      <c r="H33" s="12"/>
    </row>
    <row r="34" spans="1:8" x14ac:dyDescent="0.25">
      <c r="A34" s="5"/>
      <c r="B34" s="155" t="s">
        <v>215</v>
      </c>
      <c r="C34" s="12"/>
      <c r="D34" s="261"/>
      <c r="H34" s="12"/>
    </row>
    <row r="35" spans="1:8" x14ac:dyDescent="0.25">
      <c r="A35" s="5"/>
      <c r="B35" s="155" t="s">
        <v>760</v>
      </c>
      <c r="C35" s="12"/>
      <c r="H35" s="12"/>
    </row>
    <row r="36" spans="1:8" x14ac:dyDescent="0.25">
      <c r="A36" s="5"/>
      <c r="B36" s="155" t="s">
        <v>761</v>
      </c>
      <c r="C36" s="12"/>
      <c r="D36" s="261"/>
      <c r="H36" s="12"/>
    </row>
    <row r="37" spans="1:8" x14ac:dyDescent="0.25">
      <c r="A37" s="5"/>
      <c r="B37" s="155"/>
      <c r="C37" s="12"/>
      <c r="D37" s="261"/>
      <c r="H37" s="12"/>
    </row>
    <row r="38" spans="1:8" x14ac:dyDescent="0.25">
      <c r="A38" s="5"/>
      <c r="B38" s="155" t="s">
        <v>762</v>
      </c>
      <c r="C38" s="12"/>
      <c r="D38" s="261"/>
      <c r="H38" s="12"/>
    </row>
    <row r="39" spans="1:8" x14ac:dyDescent="0.25">
      <c r="A39" s="19"/>
      <c r="B39" s="155" t="s">
        <v>91</v>
      </c>
      <c r="C39" s="12"/>
      <c r="D39" s="261"/>
      <c r="H39" s="12"/>
    </row>
    <row r="40" spans="1:8" x14ac:dyDescent="0.25">
      <c r="A40" s="5"/>
      <c r="B40" s="340" t="s">
        <v>767</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183</v>
      </c>
      <c r="C1" s="5"/>
      <c r="D1" s="5"/>
      <c r="E1" s="5"/>
      <c r="F1" s="2"/>
      <c r="G1" s="2"/>
      <c r="H1" s="5"/>
      <c r="I1" s="5"/>
      <c r="J1" s="5"/>
      <c r="K1" s="5"/>
      <c r="L1" s="35"/>
      <c r="M1" s="35"/>
      <c r="N1" s="35"/>
      <c r="O1" s="35"/>
      <c r="P1" s="35"/>
      <c r="Q1" s="35"/>
      <c r="R1" s="5"/>
    </row>
    <row r="2" spans="1:18" ht="30" customHeight="1" x14ac:dyDescent="0.25">
      <c r="A2" s="252"/>
      <c r="B2" s="253"/>
      <c r="C2" s="254" t="s">
        <v>212</v>
      </c>
      <c r="D2" s="255"/>
      <c r="E2" s="255"/>
      <c r="F2" s="256"/>
      <c r="G2" s="256"/>
      <c r="H2" s="255"/>
      <c r="I2" s="255"/>
      <c r="J2" s="255"/>
      <c r="K2" s="257"/>
      <c r="L2" s="35"/>
      <c r="M2" s="35"/>
      <c r="N2" s="35"/>
      <c r="O2" s="35"/>
      <c r="P2" s="35"/>
      <c r="Q2" s="35"/>
      <c r="R2" s="5"/>
    </row>
    <row r="3" spans="1:18" ht="20.100000000000001" customHeight="1" x14ac:dyDescent="0.25">
      <c r="A3" s="190"/>
      <c r="B3" s="191" t="s">
        <v>198</v>
      </c>
      <c r="C3" s="356"/>
      <c r="D3" s="205" t="s">
        <v>196</v>
      </c>
      <c r="E3" s="206"/>
      <c r="F3" s="207"/>
      <c r="G3" s="207"/>
      <c r="H3" s="206"/>
      <c r="I3" s="206"/>
      <c r="J3" s="206"/>
      <c r="K3" s="208"/>
      <c r="L3" s="35"/>
      <c r="M3" s="35"/>
      <c r="N3" s="35"/>
      <c r="O3" s="35"/>
      <c r="P3" s="35"/>
      <c r="Q3" s="35"/>
      <c r="R3" s="5"/>
    </row>
    <row r="4" spans="1:18" ht="20.100000000000001" customHeight="1" x14ac:dyDescent="0.25">
      <c r="A4" s="258"/>
      <c r="B4" s="259" t="s">
        <v>839</v>
      </c>
      <c r="C4" s="357"/>
      <c r="D4" s="205" t="s">
        <v>840</v>
      </c>
      <c r="E4" s="206"/>
      <c r="F4" s="207"/>
      <c r="G4" s="207"/>
      <c r="H4" s="206"/>
      <c r="I4" s="206"/>
      <c r="J4" s="206"/>
      <c r="K4" s="208"/>
      <c r="L4" s="35"/>
      <c r="M4" s="35"/>
      <c r="N4" s="35"/>
      <c r="O4" s="35"/>
      <c r="P4" s="35"/>
      <c r="Q4" s="35"/>
      <c r="R4" s="5"/>
    </row>
    <row r="5" spans="1:18" ht="20.100000000000001" customHeight="1" x14ac:dyDescent="0.25">
      <c r="A5" s="190"/>
      <c r="B5" s="191" t="s">
        <v>199</v>
      </c>
      <c r="C5" s="357"/>
      <c r="D5" s="205" t="s">
        <v>197</v>
      </c>
      <c r="E5" s="206"/>
      <c r="F5" s="207"/>
      <c r="G5" s="207"/>
      <c r="H5" s="206"/>
      <c r="I5" s="206"/>
      <c r="J5" s="206"/>
      <c r="K5" s="208"/>
      <c r="L5" s="35"/>
      <c r="M5" s="35"/>
      <c r="N5" s="35"/>
      <c r="O5" s="35"/>
      <c r="P5" s="35"/>
      <c r="Q5" s="35"/>
      <c r="R5" s="5"/>
    </row>
    <row r="6" spans="1:18" ht="20.100000000000001" customHeight="1" x14ac:dyDescent="0.25">
      <c r="A6" s="203"/>
      <c r="B6" s="204" t="s">
        <v>187</v>
      </c>
      <c r="C6" s="125" t="str">
        <f>IF(OR(ISBLANK(C4),ISBLANK(C5),ISBLANK(C3)),"",IF(AND(C3&gt;0,C4&gt;0,C5&gt;0),IF(C4&gt;C3,IF(C5&gt;C4,1,-1),-1)))</f>
        <v/>
      </c>
      <c r="D6" s="205" t="s">
        <v>182</v>
      </c>
      <c r="E6" s="206"/>
      <c r="F6" s="207"/>
      <c r="G6" s="207"/>
      <c r="H6" s="206"/>
      <c r="I6" s="206"/>
      <c r="J6" s="206"/>
      <c r="K6" s="208"/>
      <c r="L6" s="35"/>
      <c r="M6" s="35"/>
      <c r="N6" s="35"/>
      <c r="O6" s="35"/>
      <c r="P6" s="35"/>
      <c r="Q6" s="35"/>
      <c r="R6" s="5"/>
    </row>
    <row r="7" spans="1:18" ht="20.100000000000001" customHeight="1" x14ac:dyDescent="0.25">
      <c r="A7" s="203"/>
      <c r="B7" s="204" t="s">
        <v>188</v>
      </c>
      <c r="C7" s="125" t="str">
        <f>IF(OR(ISBLANK(C3),ISBLANK(C4),ISBLANK(C5)),"",IFERROR(MIN(C4-C3,C5-C4)/MAX(C4-C3,C5-C4),""))</f>
        <v/>
      </c>
      <c r="D7" s="205" t="s">
        <v>184</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193</v>
      </c>
      <c r="C9" s="127"/>
      <c r="D9" s="205" t="s">
        <v>185</v>
      </c>
      <c r="E9" s="206"/>
      <c r="F9" s="207"/>
      <c r="G9" s="207"/>
      <c r="H9" s="206"/>
      <c r="I9" s="206"/>
      <c r="J9" s="206"/>
      <c r="K9" s="208"/>
      <c r="L9" s="35"/>
      <c r="M9" s="35"/>
      <c r="N9" s="35"/>
      <c r="O9" s="35"/>
      <c r="P9" s="35"/>
      <c r="Q9" s="35"/>
      <c r="R9" s="5"/>
    </row>
    <row r="10" spans="1:18" ht="20.100000000000001" customHeight="1" x14ac:dyDescent="0.25">
      <c r="A10" s="203"/>
      <c r="B10" s="204" t="s">
        <v>194</v>
      </c>
      <c r="C10" s="58"/>
      <c r="D10" s="205" t="s">
        <v>186</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189</v>
      </c>
      <c r="C12" s="357"/>
      <c r="D12" s="205" t="s">
        <v>239</v>
      </c>
      <c r="E12" s="206"/>
      <c r="F12" s="207"/>
      <c r="G12" s="207"/>
      <c r="H12" s="206"/>
      <c r="I12" s="206"/>
      <c r="J12" s="206"/>
      <c r="K12" s="208"/>
      <c r="L12" s="35"/>
      <c r="M12" s="35"/>
      <c r="N12" s="35"/>
      <c r="O12" s="35"/>
      <c r="P12" s="35"/>
      <c r="Q12" s="35"/>
      <c r="R12" s="5"/>
    </row>
    <row r="13" spans="1:18" ht="20.100000000000001" customHeight="1" x14ac:dyDescent="0.25">
      <c r="A13" s="190"/>
      <c r="B13" s="191" t="s">
        <v>190</v>
      </c>
      <c r="C13" s="186" t="s">
        <v>76</v>
      </c>
      <c r="D13" s="205" t="s">
        <v>195</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191</v>
      </c>
      <c r="C15" s="359"/>
      <c r="D15" s="205" t="s">
        <v>192</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68" t="s">
        <v>866</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4.3.1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7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219</v>
      </c>
      <c r="C23" s="323"/>
      <c r="D23" s="323"/>
      <c r="E23" s="323"/>
      <c r="F23" s="323"/>
      <c r="G23" s="323"/>
      <c r="H23" s="2"/>
      <c r="I23" s="5"/>
      <c r="J23" s="5"/>
      <c r="K23" s="5"/>
      <c r="L23" s="5"/>
      <c r="M23" s="5"/>
      <c r="N23" s="5"/>
      <c r="O23" s="5"/>
      <c r="P23" s="5"/>
      <c r="Q23" s="5"/>
      <c r="R23" s="5"/>
    </row>
    <row r="24" spans="1:18" x14ac:dyDescent="0.25">
      <c r="A24" s="2"/>
      <c r="B24" s="377" t="s">
        <v>850</v>
      </c>
      <c r="C24" s="377"/>
      <c r="D24" s="323"/>
      <c r="E24" s="323"/>
      <c r="F24" s="323"/>
      <c r="G24" s="323"/>
      <c r="H24" s="2"/>
      <c r="I24" s="5"/>
      <c r="J24" s="5"/>
      <c r="K24" s="5"/>
      <c r="L24" s="5"/>
      <c r="M24" s="5"/>
      <c r="N24" s="5"/>
      <c r="O24" s="5"/>
      <c r="P24" s="5"/>
      <c r="Q24" s="5"/>
      <c r="R24" s="5"/>
    </row>
    <row r="25" spans="1:18" x14ac:dyDescent="0.25">
      <c r="A25" s="2"/>
      <c r="B25" s="155" t="s">
        <v>214</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213</v>
      </c>
      <c r="C27" s="5"/>
      <c r="D27" s="5"/>
      <c r="E27" s="5"/>
      <c r="F27" s="2"/>
      <c r="G27" s="2"/>
      <c r="H27" s="5"/>
      <c r="I27" s="5"/>
      <c r="J27" s="5"/>
      <c r="K27" s="5"/>
      <c r="L27" s="5"/>
      <c r="M27" s="5"/>
      <c r="N27" s="5"/>
      <c r="O27" s="5"/>
      <c r="P27" s="5"/>
      <c r="Q27" s="5"/>
      <c r="R27" s="5"/>
    </row>
    <row r="28" spans="1:18" x14ac:dyDescent="0.25">
      <c r="A28" s="19"/>
      <c r="B28" s="155" t="s">
        <v>215</v>
      </c>
      <c r="C28" s="5"/>
      <c r="D28" s="5"/>
      <c r="E28" s="5"/>
      <c r="F28" s="2"/>
      <c r="G28" s="2"/>
      <c r="H28" s="5"/>
      <c r="I28" s="5"/>
      <c r="J28" s="5"/>
      <c r="K28" s="5"/>
      <c r="L28" s="5"/>
      <c r="M28" s="5"/>
      <c r="N28" s="5"/>
      <c r="O28" s="5"/>
      <c r="P28" s="5"/>
      <c r="Q28" s="5"/>
      <c r="R28" s="5"/>
    </row>
    <row r="29" spans="1:18" x14ac:dyDescent="0.25">
      <c r="A29" s="19"/>
      <c r="B29" s="155" t="s">
        <v>760</v>
      </c>
      <c r="C29" s="5"/>
      <c r="D29" s="5"/>
      <c r="E29" s="5"/>
      <c r="F29" s="2"/>
      <c r="G29" s="2"/>
      <c r="H29" s="5"/>
      <c r="I29" s="5"/>
      <c r="J29" s="5"/>
      <c r="K29" s="5"/>
      <c r="L29" s="5"/>
      <c r="M29" s="5"/>
      <c r="N29" s="5"/>
      <c r="O29" s="5"/>
      <c r="P29" s="5"/>
      <c r="Q29" s="5"/>
      <c r="R29" s="5"/>
    </row>
    <row r="30" spans="1:18" x14ac:dyDescent="0.25">
      <c r="A30" s="19"/>
      <c r="B30" s="155" t="s">
        <v>761</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762</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767</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176</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763</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79" t="s">
        <v>115</v>
      </c>
      <c r="H6" s="380"/>
      <c r="I6" s="380"/>
      <c r="J6" s="380"/>
      <c r="K6" s="380"/>
      <c r="L6" s="380"/>
      <c r="M6" s="380"/>
      <c r="N6" s="380"/>
      <c r="O6" s="380"/>
      <c r="P6" s="380"/>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5" t="s">
        <v>178</v>
      </c>
      <c r="B14" s="395"/>
      <c r="C14" s="395"/>
      <c r="D14" s="395"/>
      <c r="E14" s="395"/>
      <c r="F14" s="395"/>
      <c r="G14" s="395"/>
      <c r="H14" s="396"/>
      <c r="I14" s="58" t="s">
        <v>174</v>
      </c>
      <c r="J14" s="173" t="s">
        <v>177</v>
      </c>
      <c r="K14" s="183"/>
      <c r="L14" s="183"/>
      <c r="M14" s="183"/>
      <c r="N14" s="183"/>
      <c r="O14" s="183"/>
      <c r="P14" s="183"/>
      <c r="Q14" s="183"/>
      <c r="R14" s="183"/>
      <c r="S14" s="183"/>
      <c r="T14" s="183"/>
    </row>
    <row r="15" spans="1:22" ht="20.100000000000001" customHeight="1" x14ac:dyDescent="0.25">
      <c r="A15" s="395"/>
      <c r="B15" s="395"/>
      <c r="C15" s="395"/>
      <c r="D15" s="395"/>
      <c r="E15" s="395"/>
      <c r="F15" s="395"/>
      <c r="G15" s="395"/>
      <c r="H15" s="396"/>
      <c r="I15" s="58"/>
      <c r="J15" s="173" t="s">
        <v>179</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93" t="s">
        <v>117</v>
      </c>
      <c r="B17" s="393"/>
      <c r="C17" s="393"/>
      <c r="D17" s="393"/>
      <c r="E17" s="393"/>
      <c r="F17" s="393"/>
      <c r="G17" s="393"/>
      <c r="H17" s="393"/>
      <c r="I17" s="394"/>
      <c r="J17" s="57" t="s">
        <v>67</v>
      </c>
      <c r="K17" s="2"/>
      <c r="L17" s="392" t="s">
        <v>109</v>
      </c>
      <c r="M17" s="392"/>
      <c r="N17" s="392"/>
      <c r="O17" s="392"/>
      <c r="P17" s="392"/>
      <c r="Q17" s="392"/>
      <c r="R17" s="392"/>
      <c r="S17" s="392"/>
      <c r="T17" s="392"/>
    </row>
    <row r="18" spans="1:20" ht="19.899999999999999" customHeight="1" x14ac:dyDescent="0.25">
      <c r="A18" s="393"/>
      <c r="B18" s="393"/>
      <c r="C18" s="393"/>
      <c r="D18" s="393"/>
      <c r="E18" s="393"/>
      <c r="F18" s="393"/>
      <c r="G18" s="393"/>
      <c r="H18" s="393"/>
      <c r="I18" s="394"/>
      <c r="J18" s="128">
        <f>IF(AND(B4&gt;0,C4&gt;0,D4&gt;0,NOT(ISBLANK(H12))),(D4-B4)*VLOOKUP(H12,VLookups!$A$4:$B$13,2,FALSE),"")</f>
        <v>36</v>
      </c>
      <c r="K18" s="2"/>
      <c r="L18" s="392"/>
      <c r="M18" s="392"/>
      <c r="N18" s="392"/>
      <c r="O18" s="392"/>
      <c r="P18" s="392"/>
      <c r="Q18" s="392"/>
      <c r="R18" s="392"/>
      <c r="S18" s="392"/>
      <c r="T18" s="392"/>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81" t="s">
        <v>76</v>
      </c>
      <c r="M20" s="382"/>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4" t="s">
        <v>73</v>
      </c>
      <c r="M22" s="384" t="s">
        <v>74</v>
      </c>
      <c r="N22" s="176" t="s">
        <v>121</v>
      </c>
      <c r="O22" s="35"/>
      <c r="P22" s="35"/>
      <c r="Q22" s="35"/>
      <c r="R22" s="35"/>
      <c r="S22" s="35"/>
      <c r="T22" s="5"/>
    </row>
    <row r="23" spans="1:20" ht="15" customHeight="1" x14ac:dyDescent="0.25">
      <c r="A23" s="2"/>
      <c r="B23" s="5"/>
      <c r="C23" s="5"/>
      <c r="D23" s="5"/>
      <c r="E23" s="2"/>
      <c r="F23" s="2"/>
      <c r="G23" s="5"/>
      <c r="H23" s="2"/>
      <c r="I23" s="2"/>
      <c r="J23" s="175"/>
      <c r="K23" s="2"/>
      <c r="L23" s="385"/>
      <c r="M23" s="385"/>
      <c r="N23" s="176" t="s">
        <v>802</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801</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3" t="str">
        <f>VLOOKUP(L20,VLookups!A43:C44,3,FALSE)</f>
        <v>Show the likelihood that the SPERT estimates will be EQUAL TO or GREATER THAN an uncertainty</v>
      </c>
      <c r="O27" s="383"/>
      <c r="P27" s="383"/>
      <c r="Q27" s="383"/>
      <c r="R27" s="383"/>
      <c r="S27" s="383"/>
      <c r="T27" s="136"/>
    </row>
    <row r="28" spans="1:20" ht="20.100000000000001" customHeight="1" x14ac:dyDescent="0.25">
      <c r="A28" s="134"/>
      <c r="B28" s="136"/>
      <c r="C28" s="136"/>
      <c r="D28" s="136"/>
      <c r="E28" s="136"/>
      <c r="F28" s="136"/>
      <c r="G28" s="136"/>
      <c r="H28" s="136"/>
      <c r="I28" s="136"/>
      <c r="J28" s="136"/>
      <c r="K28" s="136"/>
      <c r="L28" s="136"/>
      <c r="M28" s="179" t="s">
        <v>112</v>
      </c>
      <c r="N28" s="386" t="s">
        <v>54</v>
      </c>
      <c r="O28" s="387"/>
      <c r="P28" s="387"/>
      <c r="Q28" s="387"/>
      <c r="R28" s="387"/>
      <c r="S28" s="388"/>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9" t="s">
        <v>79</v>
      </c>
      <c r="C33" s="390"/>
      <c r="D33" s="391"/>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4.3.1 – © 2015-2020, William W. Davis, MSPM, PMP</v>
      </c>
      <c r="C45" s="5"/>
      <c r="D45" s="5"/>
      <c r="E45" s="5"/>
      <c r="F45" s="2"/>
      <c r="G45" s="2"/>
      <c r="H45" s="5"/>
      <c r="I45" s="5"/>
      <c r="J45" s="2"/>
      <c r="K45" s="5"/>
      <c r="L45" s="5"/>
      <c r="M45" s="5"/>
      <c r="N45" s="5"/>
      <c r="O45" s="5"/>
      <c r="P45" s="5"/>
      <c r="Q45" s="5"/>
      <c r="R45" s="5"/>
      <c r="S45" s="5"/>
      <c r="T45" s="5"/>
    </row>
    <row r="46" spans="1:20" x14ac:dyDescent="0.25">
      <c r="A46" s="2"/>
      <c r="B46" s="377" t="s">
        <v>140</v>
      </c>
      <c r="C46" s="377"/>
      <c r="D46" s="377"/>
      <c r="E46" s="377"/>
      <c r="F46" s="377"/>
      <c r="G46" s="377"/>
      <c r="H46" s="377"/>
      <c r="I46" s="104"/>
      <c r="J46" s="2"/>
      <c r="K46" s="5"/>
      <c r="L46" s="5"/>
      <c r="M46" s="5"/>
      <c r="N46" s="5"/>
      <c r="O46" s="5"/>
      <c r="P46" s="5"/>
      <c r="Q46" s="5"/>
      <c r="R46" s="5"/>
      <c r="S46" s="5"/>
      <c r="T46" s="5"/>
    </row>
    <row r="47" spans="1:20" x14ac:dyDescent="0.25">
      <c r="A47" s="2"/>
      <c r="B47" s="377" t="s">
        <v>881</v>
      </c>
      <c r="C47" s="377"/>
      <c r="D47" s="377"/>
      <c r="E47" s="377"/>
      <c r="F47" s="377"/>
      <c r="G47" s="377"/>
      <c r="H47" s="377"/>
      <c r="I47" s="104"/>
      <c r="J47" s="2"/>
      <c r="K47" s="5"/>
      <c r="L47" s="5"/>
      <c r="M47" s="5"/>
      <c r="N47" s="5"/>
      <c r="O47" s="5"/>
      <c r="P47" s="5"/>
      <c r="Q47" s="5"/>
      <c r="R47" s="5"/>
      <c r="S47" s="5"/>
      <c r="T47" s="5"/>
    </row>
    <row r="48" spans="1:20" x14ac:dyDescent="0.25">
      <c r="A48" s="2"/>
      <c r="B48" s="377" t="s">
        <v>94</v>
      </c>
      <c r="C48" s="377"/>
      <c r="D48" s="377"/>
      <c r="E48" s="377"/>
      <c r="F48" s="377"/>
      <c r="G48" s="377"/>
      <c r="H48" s="377"/>
      <c r="I48" s="104"/>
      <c r="J48" s="2"/>
      <c r="K48" s="5"/>
      <c r="L48" s="5"/>
      <c r="M48" s="5"/>
      <c r="N48" s="5"/>
      <c r="O48" s="5"/>
      <c r="P48" s="5"/>
      <c r="Q48" s="5"/>
      <c r="R48" s="5"/>
      <c r="S48" s="5"/>
      <c r="T48" s="5"/>
    </row>
    <row r="49" spans="1:20" x14ac:dyDescent="0.25">
      <c r="A49" s="2"/>
      <c r="B49" s="377" t="s">
        <v>219</v>
      </c>
      <c r="C49" s="377"/>
      <c r="D49" s="377"/>
      <c r="E49" s="377"/>
      <c r="F49" s="377"/>
      <c r="G49" s="377"/>
      <c r="H49" s="377"/>
      <c r="I49" s="104"/>
      <c r="J49" s="2"/>
      <c r="K49" s="5"/>
      <c r="L49" s="5"/>
      <c r="M49" s="5"/>
      <c r="N49" s="5"/>
      <c r="O49" s="5"/>
      <c r="P49" s="5"/>
      <c r="Q49" s="5"/>
      <c r="R49" s="5"/>
      <c r="S49" s="5"/>
      <c r="T49" s="5"/>
    </row>
    <row r="50" spans="1:20" x14ac:dyDescent="0.25">
      <c r="A50" s="2"/>
      <c r="B50" s="377" t="s">
        <v>850</v>
      </c>
      <c r="C50" s="377"/>
      <c r="D50" s="377"/>
      <c r="E50" s="377"/>
      <c r="F50" s="377"/>
      <c r="G50" s="377"/>
      <c r="H50" s="377"/>
      <c r="I50" s="104"/>
      <c r="J50" s="2"/>
      <c r="K50" s="5"/>
      <c r="L50" s="5"/>
      <c r="M50" s="5"/>
      <c r="N50" s="5"/>
      <c r="O50" s="5"/>
      <c r="P50" s="5"/>
      <c r="Q50" s="5"/>
      <c r="R50" s="5"/>
      <c r="S50" s="5"/>
      <c r="T50" s="5"/>
    </row>
    <row r="51" spans="1:20" x14ac:dyDescent="0.25">
      <c r="A51" s="2"/>
      <c r="B51" s="155" t="s">
        <v>214</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213</v>
      </c>
      <c r="C53" s="5"/>
      <c r="D53" s="5"/>
      <c r="E53" s="2"/>
      <c r="F53" s="2"/>
      <c r="G53" s="5"/>
      <c r="H53" s="2"/>
      <c r="I53" s="2"/>
      <c r="J53" s="5"/>
      <c r="K53" s="5"/>
      <c r="L53" s="5"/>
      <c r="M53" s="5"/>
      <c r="N53" s="5"/>
      <c r="O53" s="5"/>
      <c r="P53" s="5"/>
      <c r="Q53" s="5"/>
      <c r="R53" s="5"/>
      <c r="S53" s="5"/>
      <c r="T53" s="5"/>
    </row>
    <row r="54" spans="1:20" x14ac:dyDescent="0.25">
      <c r="A54" s="19"/>
      <c r="B54" s="155" t="s">
        <v>215</v>
      </c>
      <c r="C54" s="5"/>
      <c r="D54" s="5"/>
      <c r="E54" s="2"/>
      <c r="F54" s="2"/>
      <c r="G54" s="5"/>
      <c r="H54" s="2"/>
      <c r="I54" s="2"/>
      <c r="J54" s="5"/>
      <c r="K54" s="5"/>
      <c r="L54" s="5"/>
      <c r="M54" s="5"/>
      <c r="N54" s="5"/>
      <c r="O54" s="5"/>
      <c r="P54" s="5"/>
      <c r="Q54" s="5"/>
      <c r="R54" s="5"/>
      <c r="S54" s="5"/>
      <c r="T54" s="5"/>
    </row>
    <row r="55" spans="1:20" x14ac:dyDescent="0.25">
      <c r="A55" s="19"/>
      <c r="B55" s="155" t="s">
        <v>760</v>
      </c>
      <c r="C55" s="5"/>
      <c r="D55" s="5"/>
      <c r="E55" s="2"/>
      <c r="F55" s="2"/>
      <c r="G55" s="5"/>
      <c r="H55" s="2"/>
      <c r="I55" s="2"/>
      <c r="J55" s="5"/>
      <c r="K55" s="5"/>
      <c r="L55" s="5"/>
      <c r="M55" s="5"/>
      <c r="N55" s="5"/>
      <c r="O55" s="5"/>
      <c r="P55" s="5"/>
      <c r="Q55" s="5"/>
      <c r="R55" s="5"/>
      <c r="S55" s="5"/>
      <c r="T55" s="5"/>
    </row>
    <row r="56" spans="1:20" x14ac:dyDescent="0.25">
      <c r="A56" s="19"/>
      <c r="B56" s="155" t="s">
        <v>761</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762</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8" t="s">
        <v>767</v>
      </c>
      <c r="C60" s="378"/>
      <c r="D60" s="378"/>
      <c r="E60" s="378"/>
      <c r="F60" s="378"/>
      <c r="G60" s="378"/>
      <c r="H60" s="378"/>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176</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764</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782</v>
      </c>
      <c r="C1" s="5"/>
      <c r="D1" s="5"/>
      <c r="E1" s="2"/>
      <c r="F1" s="2"/>
      <c r="G1" s="5"/>
      <c r="H1" s="2"/>
      <c r="I1" s="2"/>
      <c r="J1" s="5"/>
      <c r="K1" s="5"/>
      <c r="L1" s="5"/>
      <c r="M1" s="381" t="s">
        <v>76</v>
      </c>
      <c r="N1" s="382"/>
      <c r="O1" s="397" t="str">
        <f>VLOOKUP(M1,VLookups!A43:C44,3,FALSE)</f>
        <v>Show the likelihood that the SPERT estimates will be EQUAL TO or GREATER THAN an uncertainty</v>
      </c>
      <c r="P1" s="397"/>
      <c r="Q1" s="397"/>
      <c r="R1" s="397"/>
      <c r="S1" s="397"/>
      <c r="T1" s="397"/>
      <c r="U1" s="5"/>
    </row>
    <row r="2" spans="1:225" ht="15" customHeight="1" x14ac:dyDescent="0.25">
      <c r="B2" s="53">
        <v>-0.5</v>
      </c>
      <c r="C2" s="90" t="s">
        <v>89</v>
      </c>
      <c r="D2" s="102">
        <v>1</v>
      </c>
      <c r="E2" s="26"/>
      <c r="F2" s="26"/>
      <c r="G2" s="25"/>
      <c r="H2" s="26"/>
      <c r="I2" s="26"/>
      <c r="J2" s="5"/>
      <c r="K2" s="5"/>
      <c r="L2" s="5"/>
      <c r="M2" s="401" t="s">
        <v>73</v>
      </c>
      <c r="N2" s="401" t="s">
        <v>74</v>
      </c>
      <c r="O2" s="398" t="s">
        <v>54</v>
      </c>
      <c r="P2" s="399"/>
      <c r="Q2" s="399"/>
      <c r="R2" s="399"/>
      <c r="S2" s="399"/>
      <c r="T2" s="400"/>
      <c r="U2" s="5"/>
      <c r="V2" s="168" t="s">
        <v>180</v>
      </c>
    </row>
    <row r="3" spans="1:225" x14ac:dyDescent="0.25">
      <c r="A3" s="3" t="s">
        <v>5</v>
      </c>
      <c r="B3" s="58" t="s">
        <v>41</v>
      </c>
      <c r="C3" s="58" t="s">
        <v>6</v>
      </c>
      <c r="D3" s="58" t="s">
        <v>42</v>
      </c>
      <c r="E3" s="58"/>
      <c r="F3" s="58"/>
      <c r="G3" s="58" t="s">
        <v>69</v>
      </c>
      <c r="H3" s="58" t="s">
        <v>9</v>
      </c>
      <c r="I3" s="58" t="s">
        <v>174</v>
      </c>
      <c r="J3" s="58" t="s">
        <v>775</v>
      </c>
      <c r="K3" s="58" t="s">
        <v>67</v>
      </c>
      <c r="L3" s="58" t="s">
        <v>85</v>
      </c>
      <c r="M3" s="402"/>
      <c r="N3" s="402"/>
      <c r="O3" s="101">
        <v>0.1</v>
      </c>
      <c r="P3" s="54">
        <v>0.9</v>
      </c>
      <c r="Q3" s="54">
        <v>0.85</v>
      </c>
      <c r="R3" s="54">
        <v>0.8</v>
      </c>
      <c r="S3" s="54">
        <v>0.75</v>
      </c>
      <c r="T3" s="54">
        <v>0.5</v>
      </c>
      <c r="U3" s="5"/>
      <c r="V3" s="168" t="s">
        <v>181</v>
      </c>
      <c r="DT3" s="168" t="s">
        <v>175</v>
      </c>
      <c r="HQ3" s="171" t="s">
        <v>221</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68" t="s">
        <v>866</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9" t="s">
        <v>79</v>
      </c>
      <c r="C106" s="390"/>
      <c r="D106" s="391"/>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240</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241</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4.3.1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7" t="s">
        <v>140</v>
      </c>
      <c r="C148" s="377"/>
      <c r="D148" s="377"/>
      <c r="E148" s="377"/>
      <c r="F148" s="377"/>
      <c r="G148" s="377"/>
      <c r="H148" s="377"/>
      <c r="I148" s="104"/>
      <c r="J148" s="5"/>
      <c r="K148" s="5"/>
      <c r="L148" s="5"/>
      <c r="M148" s="5"/>
      <c r="N148" s="5"/>
      <c r="O148" s="5"/>
      <c r="P148" s="5"/>
      <c r="Q148" s="5"/>
      <c r="R148" s="5"/>
      <c r="S148" s="5"/>
      <c r="T148" s="5"/>
      <c r="U148" s="5"/>
    </row>
    <row r="149" spans="1:21" x14ac:dyDescent="0.25">
      <c r="A149" s="2"/>
      <c r="B149" s="377" t="s">
        <v>141</v>
      </c>
      <c r="C149" s="377"/>
      <c r="D149" s="377"/>
      <c r="E149" s="377"/>
      <c r="F149" s="377"/>
      <c r="G149" s="377"/>
      <c r="H149" s="377"/>
      <c r="I149" s="104"/>
      <c r="J149" s="5"/>
      <c r="K149" s="5"/>
      <c r="L149" s="5"/>
      <c r="M149" s="5"/>
      <c r="N149" s="5"/>
      <c r="O149" s="5"/>
      <c r="P149" s="5"/>
      <c r="Q149" s="5"/>
      <c r="R149" s="5"/>
      <c r="S149" s="5"/>
      <c r="T149" s="5"/>
      <c r="U149" s="5"/>
    </row>
    <row r="150" spans="1:21" x14ac:dyDescent="0.25">
      <c r="A150" s="2"/>
      <c r="B150" s="377" t="s">
        <v>94</v>
      </c>
      <c r="C150" s="377"/>
      <c r="D150" s="377"/>
      <c r="E150" s="377"/>
      <c r="F150" s="377"/>
      <c r="G150" s="377"/>
      <c r="H150" s="377"/>
      <c r="I150" s="104"/>
      <c r="J150" s="5"/>
      <c r="K150" s="5"/>
      <c r="L150" s="5"/>
      <c r="M150" s="5"/>
      <c r="N150" s="5"/>
      <c r="O150" s="5"/>
      <c r="P150" s="5"/>
      <c r="Q150" s="5"/>
      <c r="R150" s="5"/>
      <c r="S150" s="5"/>
      <c r="T150" s="5"/>
      <c r="U150" s="5"/>
    </row>
    <row r="151" spans="1:21" x14ac:dyDescent="0.25">
      <c r="A151" s="2"/>
      <c r="B151" s="377" t="s">
        <v>219</v>
      </c>
      <c r="C151" s="377"/>
      <c r="D151" s="377"/>
      <c r="E151" s="377"/>
      <c r="F151" s="377"/>
      <c r="G151" s="377"/>
      <c r="H151" s="377"/>
      <c r="I151" s="104"/>
      <c r="J151" s="5"/>
      <c r="K151" s="5"/>
      <c r="L151" s="5"/>
      <c r="M151" s="5"/>
      <c r="N151" s="5"/>
      <c r="O151" s="5"/>
      <c r="P151" s="5"/>
      <c r="Q151" s="5"/>
      <c r="R151" s="5"/>
      <c r="S151" s="5"/>
      <c r="T151" s="5"/>
      <c r="U151" s="5"/>
    </row>
    <row r="152" spans="1:21" x14ac:dyDescent="0.25">
      <c r="A152" s="2"/>
      <c r="B152" s="377" t="s">
        <v>850</v>
      </c>
      <c r="C152" s="377"/>
      <c r="D152" s="377"/>
      <c r="E152" s="377"/>
      <c r="F152" s="377"/>
      <c r="G152" s="377"/>
      <c r="H152" s="377"/>
      <c r="I152" s="104"/>
      <c r="J152" s="5"/>
      <c r="K152" s="5"/>
      <c r="L152" s="5"/>
      <c r="M152" s="5"/>
      <c r="N152" s="5"/>
      <c r="O152" s="5"/>
      <c r="P152" s="5"/>
      <c r="Q152" s="5"/>
      <c r="R152" s="5"/>
      <c r="S152" s="5"/>
      <c r="T152" s="5"/>
      <c r="U152" s="5"/>
    </row>
    <row r="153" spans="1:21" x14ac:dyDescent="0.25">
      <c r="A153" s="2"/>
      <c r="B153" s="155" t="s">
        <v>214</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213</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215</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760</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761</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762</v>
      </c>
    </row>
    <row r="161" spans="1:9" x14ac:dyDescent="0.25">
      <c r="B161" s="155" t="s">
        <v>91</v>
      </c>
    </row>
    <row r="162" spans="1:9" x14ac:dyDescent="0.25">
      <c r="B162" s="378" t="s">
        <v>767</v>
      </c>
      <c r="C162" s="378"/>
      <c r="D162" s="378"/>
      <c r="E162" s="378"/>
      <c r="F162" s="378"/>
      <c r="G162" s="378"/>
      <c r="H162" s="378"/>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783</v>
      </c>
      <c r="C1" s="5"/>
      <c r="D1" s="5"/>
      <c r="E1" s="2"/>
      <c r="F1" s="2"/>
      <c r="G1" s="5"/>
      <c r="H1" s="2"/>
      <c r="I1" s="2"/>
      <c r="J1" s="5"/>
      <c r="K1" s="5"/>
      <c r="L1" s="5"/>
      <c r="M1" s="381" t="s">
        <v>76</v>
      </c>
      <c r="N1" s="382"/>
      <c r="O1" s="397" t="str">
        <f>VLOOKUP(M1,VLookups!A43:C44,3,FALSE)</f>
        <v>Show the likelihood that the SPERT estimates will be EQUAL TO or GREATER THAN an uncertainty</v>
      </c>
      <c r="P1" s="397"/>
      <c r="Q1" s="397"/>
      <c r="R1" s="397"/>
      <c r="S1" s="397"/>
      <c r="T1" s="397"/>
      <c r="U1" s="5"/>
    </row>
    <row r="2" spans="1:225" ht="15" customHeight="1" x14ac:dyDescent="0.25">
      <c r="B2" s="25"/>
      <c r="C2" s="25"/>
      <c r="D2" s="25"/>
      <c r="E2" s="26"/>
      <c r="F2" s="26"/>
      <c r="G2" s="25"/>
      <c r="H2" s="26"/>
      <c r="I2" s="26"/>
      <c r="J2" s="5"/>
      <c r="K2" s="5"/>
      <c r="L2" s="5"/>
      <c r="M2" s="401" t="s">
        <v>73</v>
      </c>
      <c r="N2" s="401" t="s">
        <v>74</v>
      </c>
      <c r="O2" s="398" t="s">
        <v>54</v>
      </c>
      <c r="P2" s="399"/>
      <c r="Q2" s="399"/>
      <c r="R2" s="399"/>
      <c r="S2" s="399"/>
      <c r="T2" s="400"/>
      <c r="U2" s="5"/>
      <c r="V2" s="168" t="s">
        <v>180</v>
      </c>
    </row>
    <row r="3" spans="1:225" x14ac:dyDescent="0.25">
      <c r="A3" s="3" t="s">
        <v>5</v>
      </c>
      <c r="B3" s="58" t="s">
        <v>41</v>
      </c>
      <c r="C3" s="58" t="s">
        <v>6</v>
      </c>
      <c r="D3" s="58" t="s">
        <v>42</v>
      </c>
      <c r="E3" s="58"/>
      <c r="F3" s="58"/>
      <c r="G3" s="58" t="s">
        <v>69</v>
      </c>
      <c r="H3" s="58" t="s">
        <v>9</v>
      </c>
      <c r="I3" s="58" t="s">
        <v>174</v>
      </c>
      <c r="J3" s="58" t="s">
        <v>775</v>
      </c>
      <c r="K3" s="58" t="s">
        <v>67</v>
      </c>
      <c r="L3" s="58" t="s">
        <v>85</v>
      </c>
      <c r="M3" s="402"/>
      <c r="N3" s="402"/>
      <c r="O3" s="101">
        <v>0.1</v>
      </c>
      <c r="P3" s="54">
        <v>0.9</v>
      </c>
      <c r="Q3" s="54">
        <v>0.85</v>
      </c>
      <c r="R3" s="54">
        <v>0.8</v>
      </c>
      <c r="S3" s="54">
        <v>0.75</v>
      </c>
      <c r="T3" s="54">
        <v>0.7</v>
      </c>
      <c r="U3" s="5"/>
      <c r="V3" s="168" t="s">
        <v>181</v>
      </c>
      <c r="DT3" s="168" t="s">
        <v>175</v>
      </c>
      <c r="HQ3" s="171" t="s">
        <v>221</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68" t="s">
        <v>866</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9" t="s">
        <v>79</v>
      </c>
      <c r="C106" s="390"/>
      <c r="D106" s="391"/>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240</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241</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4.3.1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7" t="s">
        <v>140</v>
      </c>
      <c r="C148" s="377"/>
      <c r="D148" s="377"/>
      <c r="E148" s="377"/>
      <c r="F148" s="377"/>
      <c r="G148" s="377"/>
      <c r="H148" s="377"/>
      <c r="I148" s="104"/>
      <c r="J148" s="2"/>
      <c r="K148" s="2"/>
      <c r="L148" s="5"/>
      <c r="M148" s="5"/>
      <c r="N148" s="5"/>
      <c r="O148" s="5"/>
      <c r="P148" s="5"/>
      <c r="Q148" s="5"/>
      <c r="R148" s="5"/>
      <c r="S148" s="5"/>
      <c r="T148" s="5"/>
      <c r="U148" s="5"/>
    </row>
    <row r="149" spans="1:21" x14ac:dyDescent="0.25">
      <c r="A149" s="2"/>
      <c r="B149" s="377" t="s">
        <v>141</v>
      </c>
      <c r="C149" s="377"/>
      <c r="D149" s="377"/>
      <c r="E149" s="377"/>
      <c r="F149" s="377"/>
      <c r="G149" s="377"/>
      <c r="H149" s="377"/>
      <c r="I149" s="104"/>
      <c r="J149" s="2"/>
      <c r="K149" s="2"/>
      <c r="L149" s="5"/>
      <c r="M149" s="5"/>
      <c r="N149" s="5"/>
      <c r="O149" s="5"/>
      <c r="P149" s="5"/>
      <c r="Q149" s="5"/>
      <c r="R149" s="5"/>
      <c r="S149" s="5"/>
      <c r="T149" s="5"/>
      <c r="U149" s="5"/>
    </row>
    <row r="150" spans="1:21" x14ac:dyDescent="0.25">
      <c r="A150" s="2"/>
      <c r="B150" s="377" t="s">
        <v>94</v>
      </c>
      <c r="C150" s="377"/>
      <c r="D150" s="377"/>
      <c r="E150" s="377"/>
      <c r="F150" s="377"/>
      <c r="G150" s="377"/>
      <c r="H150" s="377"/>
      <c r="I150" s="104"/>
      <c r="J150" s="2"/>
      <c r="K150" s="2"/>
      <c r="L150" s="5"/>
      <c r="M150" s="5"/>
      <c r="N150" s="5"/>
      <c r="O150" s="5"/>
      <c r="P150" s="5"/>
      <c r="Q150" s="5"/>
      <c r="R150" s="5"/>
      <c r="S150" s="5"/>
      <c r="T150" s="5"/>
      <c r="U150" s="5"/>
    </row>
    <row r="151" spans="1:21" x14ac:dyDescent="0.25">
      <c r="A151" s="2"/>
      <c r="B151" s="377" t="s">
        <v>219</v>
      </c>
      <c r="C151" s="377"/>
      <c r="D151" s="377"/>
      <c r="E151" s="377"/>
      <c r="F151" s="377"/>
      <c r="G151" s="377"/>
      <c r="H151" s="377"/>
      <c r="I151" s="104"/>
      <c r="J151" s="2"/>
      <c r="K151" s="2"/>
      <c r="L151" s="5"/>
      <c r="M151" s="5"/>
      <c r="N151" s="5"/>
      <c r="O151" s="5"/>
      <c r="P151" s="5"/>
      <c r="Q151" s="5"/>
      <c r="R151" s="5"/>
      <c r="S151" s="5"/>
      <c r="T151" s="5"/>
      <c r="U151" s="5"/>
    </row>
    <row r="152" spans="1:21" x14ac:dyDescent="0.25">
      <c r="A152" s="2"/>
      <c r="B152" s="377" t="s">
        <v>850</v>
      </c>
      <c r="C152" s="377"/>
      <c r="D152" s="377"/>
      <c r="E152" s="377"/>
      <c r="F152" s="377"/>
      <c r="G152" s="377"/>
      <c r="H152" s="377"/>
      <c r="I152" s="104"/>
      <c r="J152" s="2"/>
      <c r="K152" s="2"/>
      <c r="L152" s="5"/>
      <c r="M152" s="5"/>
      <c r="N152" s="5"/>
      <c r="O152" s="5"/>
      <c r="P152" s="5"/>
      <c r="Q152" s="5"/>
      <c r="R152" s="5"/>
      <c r="S152" s="5"/>
      <c r="T152" s="5"/>
      <c r="U152" s="5"/>
    </row>
    <row r="153" spans="1:21" x14ac:dyDescent="0.25">
      <c r="A153" s="2"/>
      <c r="B153" s="155" t="s">
        <v>214</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213</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215</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760</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761</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762</v>
      </c>
    </row>
    <row r="161" spans="1:9" x14ac:dyDescent="0.25">
      <c r="B161" s="155" t="s">
        <v>91</v>
      </c>
    </row>
    <row r="162" spans="1:9" x14ac:dyDescent="0.25">
      <c r="B162" s="378" t="s">
        <v>767</v>
      </c>
      <c r="C162" s="378"/>
      <c r="D162" s="378"/>
      <c r="E162" s="378"/>
      <c r="F162" s="378"/>
      <c r="G162" s="378"/>
      <c r="H162" s="378"/>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62" r:id="rId7" display="See the GNU General Public License for more details (http://www.gnu.org/licenses/)." xr:uid="{72888D31-7C89-4B1A-8549-FB79D2F42A20}"/>
    <hyperlink ref="B152:H152" r:id="rId8" location="newsletter" display="Subscribe to the SPERT® newsletter for monthly tips, free webinars, and new release notifications" xr:uid="{9B0F9715-61A4-430A-8327-A2C178185926}"/>
    <hyperlink ref="B149:H149" r:id="rId9" display="Watch a Pluralsight course on Statistical PERT® Normal Edition" xr:uid="{10B5A3C3-9849-4A2F-912D-D8F6949B058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784</v>
      </c>
      <c r="C1" s="55"/>
      <c r="E1" s="5"/>
      <c r="F1" s="5"/>
      <c r="G1" s="5"/>
      <c r="H1" s="5"/>
      <c r="I1" s="2"/>
      <c r="J1" s="2"/>
      <c r="K1" s="5"/>
      <c r="L1" s="2"/>
      <c r="M1" s="2"/>
      <c r="N1" s="5"/>
      <c r="O1" s="5"/>
      <c r="P1" s="5"/>
      <c r="Q1" s="381" t="s">
        <v>76</v>
      </c>
      <c r="R1" s="382"/>
      <c r="S1" s="403" t="str">
        <f>VLOOKUP(Q1,VLookups!A43:C44,3,FALSE)</f>
        <v>Show the likelihood that the SPERT estimates will be EQUAL TO or GREATER THAN an uncertainty</v>
      </c>
      <c r="T1" s="403"/>
      <c r="U1" s="403"/>
      <c r="V1" s="403"/>
      <c r="W1" s="403"/>
      <c r="X1" s="403"/>
      <c r="Y1" s="5"/>
    </row>
    <row r="2" spans="1:229" ht="15" customHeight="1" x14ac:dyDescent="0.25">
      <c r="A2" s="2"/>
      <c r="C2" s="2"/>
      <c r="D2" s="53">
        <v>-0.5</v>
      </c>
      <c r="E2" s="122" t="s">
        <v>102</v>
      </c>
      <c r="F2" s="102">
        <v>1</v>
      </c>
      <c r="G2" s="2"/>
      <c r="I2" s="26"/>
      <c r="J2" s="26"/>
      <c r="K2" s="25"/>
      <c r="L2" s="26"/>
      <c r="M2" s="26"/>
      <c r="N2" s="5"/>
      <c r="O2" s="5"/>
      <c r="P2" s="5"/>
      <c r="Q2" s="401" t="s">
        <v>73</v>
      </c>
      <c r="R2" s="401" t="s">
        <v>74</v>
      </c>
      <c r="S2" s="398" t="s">
        <v>54</v>
      </c>
      <c r="T2" s="399"/>
      <c r="U2" s="399"/>
      <c r="V2" s="399"/>
      <c r="W2" s="399"/>
      <c r="X2" s="400"/>
      <c r="Y2" s="5"/>
      <c r="Z2" s="168" t="s">
        <v>180</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174</v>
      </c>
      <c r="N3" s="58" t="s">
        <v>775</v>
      </c>
      <c r="O3" s="58" t="s">
        <v>67</v>
      </c>
      <c r="P3" s="58" t="s">
        <v>85</v>
      </c>
      <c r="Q3" s="402"/>
      <c r="R3" s="402"/>
      <c r="S3" s="101">
        <v>0.1</v>
      </c>
      <c r="T3" s="54">
        <v>0.9</v>
      </c>
      <c r="U3" s="54">
        <v>0.85</v>
      </c>
      <c r="V3" s="54">
        <v>0.8</v>
      </c>
      <c r="W3" s="54">
        <v>0.75</v>
      </c>
      <c r="X3" s="54">
        <v>0.7</v>
      </c>
      <c r="Y3" s="5"/>
      <c r="Z3" s="168" t="s">
        <v>181</v>
      </c>
      <c r="DX3" s="168" t="s">
        <v>175</v>
      </c>
      <c r="HU3" s="171" t="s">
        <v>222</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68" t="s">
        <v>866</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9" t="s">
        <v>79</v>
      </c>
      <c r="E106" s="390"/>
      <c r="F106" s="391"/>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240</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241</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4.3.1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7" t="s">
        <v>140</v>
      </c>
      <c r="C148" s="377"/>
      <c r="D148" s="377"/>
      <c r="E148" s="377"/>
      <c r="F148" s="377"/>
      <c r="G148" s="377"/>
      <c r="H148" s="377"/>
      <c r="I148" s="377"/>
      <c r="J148" s="377"/>
      <c r="K148" s="48"/>
      <c r="L148" s="48"/>
      <c r="M148" s="48"/>
      <c r="N148" s="5"/>
      <c r="O148" s="5"/>
      <c r="P148" s="5"/>
      <c r="Q148" s="5"/>
      <c r="R148" s="5"/>
      <c r="S148" s="5"/>
      <c r="T148" s="5"/>
      <c r="U148" s="5"/>
      <c r="V148" s="5"/>
      <c r="W148" s="5"/>
      <c r="X148" s="5"/>
      <c r="Y148" s="5"/>
    </row>
    <row r="149" spans="1:25" x14ac:dyDescent="0.25">
      <c r="A149" s="2"/>
      <c r="B149" s="377" t="s">
        <v>141</v>
      </c>
      <c r="C149" s="377"/>
      <c r="D149" s="377"/>
      <c r="E149" s="377"/>
      <c r="F149" s="377"/>
      <c r="G149" s="377"/>
      <c r="H149" s="377"/>
      <c r="I149" s="377"/>
      <c r="J149" s="377"/>
      <c r="K149" s="48"/>
      <c r="L149" s="48"/>
      <c r="M149" s="48"/>
      <c r="N149" s="5"/>
      <c r="O149" s="5"/>
      <c r="P149" s="5"/>
      <c r="Q149" s="5"/>
      <c r="R149" s="5"/>
      <c r="S149" s="5"/>
      <c r="T149" s="5"/>
      <c r="U149" s="5"/>
      <c r="V149" s="5"/>
      <c r="W149" s="5"/>
      <c r="X149" s="5"/>
      <c r="Y149" s="5"/>
    </row>
    <row r="150" spans="1:25" x14ac:dyDescent="0.25">
      <c r="A150" s="2"/>
      <c r="B150" s="377" t="s">
        <v>94</v>
      </c>
      <c r="C150" s="377"/>
      <c r="D150" s="377"/>
      <c r="E150" s="377"/>
      <c r="F150" s="377"/>
      <c r="G150" s="377"/>
      <c r="H150" s="377"/>
      <c r="I150" s="377"/>
      <c r="J150" s="377"/>
      <c r="K150" s="48"/>
      <c r="L150" s="48"/>
      <c r="M150" s="48"/>
      <c r="N150" s="5"/>
      <c r="O150" s="5"/>
      <c r="P150" s="5"/>
      <c r="Q150" s="5"/>
      <c r="R150" s="5"/>
      <c r="S150" s="5"/>
      <c r="T150" s="5"/>
      <c r="U150" s="5"/>
      <c r="V150" s="5"/>
      <c r="W150" s="5"/>
      <c r="X150" s="5"/>
      <c r="Y150" s="5"/>
    </row>
    <row r="151" spans="1:25" x14ac:dyDescent="0.25">
      <c r="A151" s="2"/>
      <c r="B151" s="377" t="s">
        <v>219</v>
      </c>
      <c r="C151" s="377"/>
      <c r="D151" s="377"/>
      <c r="E151" s="377"/>
      <c r="F151" s="377"/>
      <c r="G151" s="377"/>
      <c r="H151" s="377"/>
      <c r="I151" s="377"/>
      <c r="J151" s="377"/>
      <c r="K151" s="48"/>
      <c r="L151" s="48"/>
      <c r="M151" s="48"/>
      <c r="N151" s="5"/>
      <c r="O151" s="5"/>
      <c r="P151" s="5"/>
      <c r="Q151" s="5"/>
      <c r="R151" s="5"/>
      <c r="S151" s="5"/>
      <c r="T151" s="5"/>
      <c r="U151" s="5"/>
      <c r="V151" s="5"/>
      <c r="W151" s="5"/>
      <c r="X151" s="5"/>
      <c r="Y151" s="5"/>
    </row>
    <row r="152" spans="1:25" x14ac:dyDescent="0.25">
      <c r="A152" s="2"/>
      <c r="B152" s="377" t="s">
        <v>850</v>
      </c>
      <c r="C152" s="377"/>
      <c r="D152" s="377"/>
      <c r="E152" s="377"/>
      <c r="F152" s="377"/>
      <c r="G152" s="377"/>
      <c r="H152" s="377"/>
      <c r="I152" s="377"/>
      <c r="J152" s="377"/>
      <c r="K152" s="377"/>
      <c r="L152" s="48"/>
      <c r="M152" s="48"/>
      <c r="N152" s="5"/>
      <c r="O152" s="5"/>
      <c r="P152" s="5"/>
      <c r="Q152" s="5"/>
      <c r="R152" s="5"/>
      <c r="S152" s="5"/>
      <c r="T152" s="5"/>
      <c r="U152" s="5"/>
      <c r="V152" s="5"/>
      <c r="W152" s="5"/>
      <c r="X152" s="5"/>
      <c r="Y152" s="5"/>
    </row>
    <row r="153" spans="1:25" x14ac:dyDescent="0.25">
      <c r="A153" s="2"/>
      <c r="B153" s="155" t="s">
        <v>214</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213</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215</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760</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761</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762</v>
      </c>
    </row>
    <row r="161" spans="1:13" x14ac:dyDescent="0.25">
      <c r="B161" s="155" t="s">
        <v>91</v>
      </c>
    </row>
    <row r="162" spans="1:13" x14ac:dyDescent="0.25">
      <c r="B162" s="378" t="s">
        <v>767</v>
      </c>
      <c r="C162" s="378"/>
      <c r="D162" s="378"/>
      <c r="E162" s="378"/>
      <c r="F162" s="378"/>
      <c r="G162" s="378"/>
      <c r="H162" s="378"/>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785</v>
      </c>
      <c r="C1" s="5"/>
      <c r="D1" s="5"/>
      <c r="E1" s="2"/>
      <c r="F1" s="2"/>
      <c r="G1" s="5"/>
      <c r="H1" s="2"/>
      <c r="I1" s="2"/>
      <c r="J1" s="5"/>
      <c r="K1" s="5"/>
      <c r="L1" s="5"/>
      <c r="M1" s="381" t="s">
        <v>76</v>
      </c>
      <c r="N1" s="382"/>
      <c r="O1" s="397" t="str">
        <f>VLOOKUP(M1,VLookups!A43:C44,3,FALSE)</f>
        <v>Show the likelihood that the SPERT estimates will be EQUAL TO or GREATER THAN an uncertainty</v>
      </c>
      <c r="P1" s="397"/>
      <c r="Q1" s="397"/>
      <c r="R1" s="397"/>
      <c r="S1" s="397"/>
      <c r="T1" s="397"/>
      <c r="U1" s="5"/>
    </row>
    <row r="2" spans="1:225" ht="15" customHeight="1" x14ac:dyDescent="0.25">
      <c r="B2" s="25"/>
      <c r="C2" s="25"/>
      <c r="D2" s="25"/>
      <c r="E2" s="26"/>
      <c r="F2" s="26"/>
      <c r="G2" s="25"/>
      <c r="H2" s="26"/>
      <c r="I2" s="26"/>
      <c r="J2" s="5"/>
      <c r="K2" s="5"/>
      <c r="L2" s="5"/>
      <c r="M2" s="401" t="s">
        <v>73</v>
      </c>
      <c r="N2" s="401" t="s">
        <v>74</v>
      </c>
      <c r="O2" s="398" t="s">
        <v>54</v>
      </c>
      <c r="P2" s="399"/>
      <c r="Q2" s="399"/>
      <c r="R2" s="399"/>
      <c r="S2" s="399"/>
      <c r="T2" s="400"/>
      <c r="U2" s="5"/>
      <c r="V2" s="168" t="s">
        <v>180</v>
      </c>
    </row>
    <row r="3" spans="1:225" x14ac:dyDescent="0.25">
      <c r="A3" s="3" t="s">
        <v>5</v>
      </c>
      <c r="B3" s="58" t="s">
        <v>41</v>
      </c>
      <c r="C3" s="58" t="s">
        <v>6</v>
      </c>
      <c r="D3" s="58" t="s">
        <v>42</v>
      </c>
      <c r="E3" s="58"/>
      <c r="F3" s="58"/>
      <c r="G3" s="58" t="s">
        <v>69</v>
      </c>
      <c r="H3" s="58" t="s">
        <v>9</v>
      </c>
      <c r="I3" s="58" t="s">
        <v>174</v>
      </c>
      <c r="J3" s="58" t="s">
        <v>775</v>
      </c>
      <c r="K3" s="58" t="s">
        <v>67</v>
      </c>
      <c r="L3" s="58" t="s">
        <v>85</v>
      </c>
      <c r="M3" s="402"/>
      <c r="N3" s="402"/>
      <c r="O3" s="101">
        <v>0.1</v>
      </c>
      <c r="P3" s="54">
        <v>0.9</v>
      </c>
      <c r="Q3" s="54">
        <v>0.85</v>
      </c>
      <c r="R3" s="54">
        <v>0.8</v>
      </c>
      <c r="S3" s="54">
        <v>0.75</v>
      </c>
      <c r="T3" s="54">
        <v>0.7</v>
      </c>
      <c r="U3" s="5"/>
      <c r="V3" s="168" t="s">
        <v>181</v>
      </c>
      <c r="DT3" s="168" t="s">
        <v>175</v>
      </c>
      <c r="HQ3" s="171" t="s">
        <v>223</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9" t="s">
        <v>79</v>
      </c>
      <c r="C7" s="390"/>
      <c r="D7" s="391"/>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68" t="s">
        <v>866</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791</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792</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240</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241</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4.3.1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7" t="s">
        <v>140</v>
      </c>
      <c r="C29" s="377"/>
      <c r="D29" s="377"/>
      <c r="E29" s="377"/>
      <c r="F29" s="377"/>
      <c r="G29" s="377"/>
      <c r="H29" s="377"/>
      <c r="I29" s="104"/>
      <c r="J29" s="2"/>
      <c r="K29" s="2"/>
      <c r="L29" s="5"/>
      <c r="M29" s="5"/>
      <c r="N29" s="5"/>
      <c r="O29" s="5"/>
      <c r="P29" s="5"/>
      <c r="Q29" s="5"/>
      <c r="R29" s="5"/>
      <c r="S29" s="5"/>
      <c r="T29" s="5"/>
      <c r="U29" s="5"/>
    </row>
    <row r="30" spans="1:21" x14ac:dyDescent="0.25">
      <c r="A30" s="2"/>
      <c r="B30" s="377" t="s">
        <v>881</v>
      </c>
      <c r="C30" s="377"/>
      <c r="D30" s="377"/>
      <c r="E30" s="377"/>
      <c r="F30" s="377"/>
      <c r="G30" s="377"/>
      <c r="H30" s="377"/>
      <c r="I30" s="104"/>
      <c r="J30" s="2"/>
      <c r="K30" s="2"/>
      <c r="L30" s="5"/>
      <c r="M30" s="5"/>
      <c r="N30" s="5"/>
      <c r="O30" s="5"/>
      <c r="P30" s="5"/>
      <c r="Q30" s="5"/>
      <c r="R30" s="5"/>
      <c r="S30" s="5"/>
      <c r="T30" s="5"/>
      <c r="U30" s="5"/>
    </row>
    <row r="31" spans="1:21" x14ac:dyDescent="0.25">
      <c r="A31" s="2"/>
      <c r="B31" s="377" t="s">
        <v>94</v>
      </c>
      <c r="C31" s="377"/>
      <c r="D31" s="377"/>
      <c r="E31" s="377"/>
      <c r="F31" s="377"/>
      <c r="G31" s="377"/>
      <c r="H31" s="377"/>
      <c r="I31" s="104"/>
      <c r="J31" s="2"/>
      <c r="K31" s="2"/>
      <c r="L31" s="5"/>
      <c r="M31" s="5"/>
      <c r="N31" s="5"/>
      <c r="O31" s="5"/>
      <c r="P31" s="5"/>
      <c r="Q31" s="5"/>
      <c r="R31" s="5"/>
      <c r="S31" s="5"/>
      <c r="T31" s="5"/>
      <c r="U31" s="5"/>
    </row>
    <row r="32" spans="1:21" x14ac:dyDescent="0.25">
      <c r="A32" s="2"/>
      <c r="B32" s="377" t="s">
        <v>219</v>
      </c>
      <c r="C32" s="377"/>
      <c r="D32" s="377"/>
      <c r="E32" s="377"/>
      <c r="F32" s="377"/>
      <c r="G32" s="377"/>
      <c r="H32" s="377"/>
      <c r="I32" s="104"/>
      <c r="J32" s="2"/>
      <c r="K32" s="2"/>
      <c r="L32" s="5"/>
      <c r="M32" s="5"/>
      <c r="N32" s="5"/>
      <c r="O32" s="5"/>
      <c r="P32" s="5"/>
      <c r="Q32" s="5"/>
      <c r="R32" s="5"/>
      <c r="S32" s="5"/>
      <c r="T32" s="5"/>
      <c r="U32" s="5"/>
    </row>
    <row r="33" spans="1:21" x14ac:dyDescent="0.25">
      <c r="A33" s="2"/>
      <c r="B33" s="377" t="s">
        <v>850</v>
      </c>
      <c r="C33" s="377"/>
      <c r="D33" s="377"/>
      <c r="E33" s="377"/>
      <c r="F33" s="377"/>
      <c r="G33" s="377"/>
      <c r="H33" s="377"/>
      <c r="I33" s="104"/>
      <c r="J33" s="2"/>
      <c r="K33" s="2"/>
      <c r="L33" s="5"/>
      <c r="M33" s="5"/>
      <c r="N33" s="5"/>
      <c r="O33" s="5"/>
      <c r="P33" s="5"/>
      <c r="Q33" s="5"/>
      <c r="R33" s="5"/>
      <c r="S33" s="5"/>
      <c r="T33" s="5"/>
      <c r="U33" s="5"/>
    </row>
    <row r="34" spans="1:21" x14ac:dyDescent="0.25">
      <c r="A34" s="2"/>
      <c r="B34" s="155" t="s">
        <v>214</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213</v>
      </c>
      <c r="C36" s="5"/>
      <c r="D36" s="5"/>
      <c r="E36" s="2"/>
      <c r="F36" s="2"/>
      <c r="G36" s="5"/>
      <c r="H36" s="2"/>
      <c r="I36" s="2"/>
      <c r="J36" s="5"/>
      <c r="K36" s="5"/>
      <c r="L36" s="5"/>
      <c r="M36" s="5"/>
      <c r="N36" s="5"/>
      <c r="O36" s="5"/>
      <c r="P36" s="5"/>
      <c r="Q36" s="5"/>
      <c r="R36" s="5"/>
      <c r="S36" s="5"/>
      <c r="T36" s="5"/>
      <c r="U36" s="5"/>
    </row>
    <row r="37" spans="1:21" x14ac:dyDescent="0.25">
      <c r="A37" s="19"/>
      <c r="B37" s="155" t="s">
        <v>215</v>
      </c>
      <c r="C37" s="5"/>
      <c r="D37" s="5"/>
      <c r="E37" s="2"/>
      <c r="F37" s="2"/>
      <c r="G37" s="5"/>
      <c r="H37" s="2"/>
      <c r="I37" s="2"/>
      <c r="J37" s="5"/>
      <c r="K37" s="5"/>
      <c r="L37" s="5"/>
      <c r="M37" s="5"/>
      <c r="N37" s="5"/>
      <c r="O37" s="5"/>
      <c r="P37" s="5"/>
      <c r="Q37" s="5"/>
      <c r="R37" s="5"/>
      <c r="S37" s="5"/>
      <c r="T37" s="5"/>
      <c r="U37" s="5"/>
    </row>
    <row r="38" spans="1:21" x14ac:dyDescent="0.25">
      <c r="A38" s="19"/>
      <c r="B38" s="155" t="s">
        <v>760</v>
      </c>
      <c r="C38" s="5"/>
      <c r="D38" s="5"/>
      <c r="E38" s="2"/>
      <c r="F38" s="2"/>
      <c r="G38" s="5"/>
      <c r="H38" s="2"/>
      <c r="I38" s="2"/>
      <c r="J38" s="5"/>
      <c r="K38" s="5"/>
      <c r="L38" s="5"/>
      <c r="M38" s="5"/>
      <c r="N38" s="5"/>
      <c r="O38" s="5"/>
      <c r="P38" s="5"/>
      <c r="Q38" s="5"/>
      <c r="R38" s="5"/>
      <c r="S38" s="5"/>
      <c r="T38" s="5"/>
      <c r="U38" s="5"/>
    </row>
    <row r="39" spans="1:21" x14ac:dyDescent="0.25">
      <c r="A39" s="19"/>
      <c r="B39" s="155" t="s">
        <v>761</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762</v>
      </c>
    </row>
    <row r="42" spans="1:21" x14ac:dyDescent="0.25">
      <c r="B42" s="155" t="s">
        <v>91</v>
      </c>
    </row>
    <row r="43" spans="1:21" x14ac:dyDescent="0.25">
      <c r="B43" s="378" t="s">
        <v>767</v>
      </c>
      <c r="C43" s="378"/>
      <c r="D43" s="378"/>
      <c r="E43" s="378"/>
      <c r="F43" s="378"/>
      <c r="G43" s="378"/>
      <c r="H43" s="378"/>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786</v>
      </c>
      <c r="C1" s="5"/>
      <c r="D1" s="5"/>
      <c r="E1" s="2"/>
      <c r="F1" s="2"/>
      <c r="G1" s="5"/>
      <c r="H1" s="5"/>
      <c r="I1" s="5"/>
      <c r="J1" s="5"/>
      <c r="K1" s="5"/>
      <c r="L1" s="5"/>
      <c r="M1" s="5"/>
      <c r="N1" s="5"/>
      <c r="O1" s="381" t="s">
        <v>76</v>
      </c>
      <c r="P1" s="382"/>
      <c r="Q1" s="397" t="str">
        <f>VLOOKUP(O1,VLookups!A43:C44,3,FALSE)</f>
        <v>Show the likelihood that the SPERT estimates will be EQUAL TO or GREATER THAN an uncertainty</v>
      </c>
      <c r="R1" s="397"/>
      <c r="S1" s="397"/>
      <c r="T1" s="397"/>
      <c r="U1" s="397"/>
      <c r="V1" s="397"/>
      <c r="W1" s="5"/>
    </row>
    <row r="2" spans="1:227" ht="15" customHeight="1" x14ac:dyDescent="0.25">
      <c r="B2" s="25"/>
      <c r="C2" s="25"/>
      <c r="D2" s="25"/>
      <c r="E2" s="287"/>
      <c r="F2" s="287"/>
      <c r="G2" s="25"/>
      <c r="H2" s="287"/>
      <c r="I2" s="287"/>
      <c r="J2" s="5"/>
      <c r="K2" s="5"/>
      <c r="L2" s="5"/>
      <c r="M2" s="5"/>
      <c r="N2" s="5"/>
      <c r="O2" s="401" t="s">
        <v>73</v>
      </c>
      <c r="P2" s="401" t="s">
        <v>74</v>
      </c>
      <c r="Q2" s="398" t="s">
        <v>54</v>
      </c>
      <c r="R2" s="399"/>
      <c r="S2" s="399"/>
      <c r="T2" s="399"/>
      <c r="U2" s="399"/>
      <c r="V2" s="400"/>
      <c r="W2" s="5"/>
      <c r="X2" s="168" t="s">
        <v>180</v>
      </c>
    </row>
    <row r="3" spans="1:227" x14ac:dyDescent="0.25">
      <c r="A3" s="3" t="s">
        <v>5</v>
      </c>
      <c r="B3" s="58" t="s">
        <v>41</v>
      </c>
      <c r="C3" s="58" t="s">
        <v>6</v>
      </c>
      <c r="D3" s="58" t="s">
        <v>42</v>
      </c>
      <c r="E3" s="58"/>
      <c r="F3" s="58"/>
      <c r="G3" s="58" t="s">
        <v>69</v>
      </c>
      <c r="H3" s="58" t="s">
        <v>9</v>
      </c>
      <c r="I3" s="58" t="s">
        <v>174</v>
      </c>
      <c r="J3" s="58" t="s">
        <v>775</v>
      </c>
      <c r="K3" s="58" t="s">
        <v>67</v>
      </c>
      <c r="L3" s="58" t="s">
        <v>85</v>
      </c>
      <c r="M3" s="58" t="s">
        <v>779</v>
      </c>
      <c r="N3" s="291" t="s">
        <v>780</v>
      </c>
      <c r="O3" s="402"/>
      <c r="P3" s="402"/>
      <c r="Q3" s="101">
        <v>0.1</v>
      </c>
      <c r="R3" s="54">
        <v>0.9</v>
      </c>
      <c r="S3" s="54">
        <v>0.85</v>
      </c>
      <c r="T3" s="54">
        <v>0.8</v>
      </c>
      <c r="U3" s="54">
        <v>0.75</v>
      </c>
      <c r="V3" s="54">
        <v>0.7</v>
      </c>
      <c r="W3" s="5"/>
      <c r="X3" s="168" t="s">
        <v>181</v>
      </c>
      <c r="DV3" s="168" t="s">
        <v>175</v>
      </c>
      <c r="HS3" s="171" t="s">
        <v>223</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0.19942941690343419</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9" t="s">
        <v>79</v>
      </c>
      <c r="C7" s="390"/>
      <c r="D7" s="391"/>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68" t="s">
        <v>866</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8" t="str">
        <f>VLOOKUP(O1,VLookups!A43:L44,12,FALSE)</f>
        <v>Show the percentage of simulated trials that were LESS THAN or EQUAL TO the SPERT estimates above</v>
      </c>
      <c r="R9" s="408"/>
      <c r="S9" s="408"/>
      <c r="T9" s="408"/>
      <c r="U9" s="408"/>
      <c r="V9" s="408"/>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4" t="s">
        <v>790</v>
      </c>
      <c r="C10" s="405"/>
      <c r="D10" s="406"/>
      <c r="F10" s="2"/>
      <c r="G10" s="5"/>
      <c r="H10" s="5"/>
      <c r="I10" s="5"/>
      <c r="J10" s="5"/>
      <c r="K10" s="5"/>
      <c r="L10" s="5"/>
      <c r="M10" s="5"/>
      <c r="N10" s="5"/>
      <c r="O10" s="5"/>
      <c r="Q10" s="409" t="s">
        <v>794</v>
      </c>
      <c r="R10" s="410"/>
      <c r="S10" s="410"/>
      <c r="T10" s="410"/>
      <c r="U10" s="410"/>
      <c r="V10" s="411"/>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5" t="s">
        <v>864</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12" t="s">
        <v>863</v>
      </c>
      <c r="R15" s="413"/>
      <c r="S15" s="413"/>
      <c r="T15" s="414"/>
      <c r="U15" s="5"/>
      <c r="V15" s="5"/>
      <c r="W15" s="5"/>
    </row>
    <row r="16" spans="1:227" ht="15" customHeight="1" x14ac:dyDescent="0.2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25">
      <c r="A18" s="303"/>
      <c r="B18" s="303"/>
      <c r="C18" s="304" t="s">
        <v>240</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25">
      <c r="A19" s="5"/>
      <c r="B19" s="33"/>
      <c r="C19" s="304" t="s">
        <v>241</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2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2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2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25">
      <c r="A23" s="5"/>
      <c r="B23" s="5"/>
      <c r="C23" s="304" t="s">
        <v>789</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25">
      <c r="A24" s="5"/>
      <c r="B24" s="5"/>
      <c r="C24" s="304" t="s">
        <v>861</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25">
      <c r="A25" s="5"/>
      <c r="B25" s="5"/>
      <c r="C25" s="304" t="s">
        <v>859</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25">
      <c r="A26" s="5"/>
      <c r="B26" s="5"/>
      <c r="C26" s="304" t="s">
        <v>860</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791</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792</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240</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241</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4.3.1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7" t="s">
        <v>140</v>
      </c>
      <c r="C45" s="377"/>
      <c r="D45" s="377"/>
      <c r="E45" s="377"/>
      <c r="F45" s="377"/>
      <c r="G45" s="377"/>
      <c r="H45" s="377"/>
      <c r="I45" s="286"/>
      <c r="J45" s="2"/>
      <c r="K45" s="2"/>
      <c r="L45" s="5"/>
      <c r="M45" s="5"/>
      <c r="N45" s="5"/>
      <c r="O45" s="5"/>
      <c r="P45" s="5"/>
      <c r="Q45" s="5"/>
      <c r="R45" s="5"/>
      <c r="S45" s="5"/>
      <c r="T45" s="5"/>
      <c r="U45" s="5"/>
      <c r="V45" s="5"/>
      <c r="W45" s="5"/>
    </row>
    <row r="46" spans="1:23" x14ac:dyDescent="0.25">
      <c r="A46" s="2"/>
      <c r="B46" s="432" t="s">
        <v>882</v>
      </c>
      <c r="C46" s="432"/>
      <c r="D46" s="432"/>
      <c r="E46" s="432"/>
      <c r="F46" s="432"/>
      <c r="G46" s="432"/>
      <c r="H46" s="432"/>
      <c r="I46" s="286"/>
      <c r="J46" s="2"/>
      <c r="K46" s="2"/>
      <c r="L46" s="5"/>
      <c r="M46" s="5"/>
      <c r="N46" s="5"/>
      <c r="O46" s="5"/>
      <c r="P46" s="5"/>
      <c r="Q46" s="5"/>
      <c r="R46" s="5"/>
      <c r="S46" s="5"/>
      <c r="T46" s="5"/>
      <c r="U46" s="5"/>
      <c r="V46" s="5"/>
      <c r="W46" s="5"/>
    </row>
    <row r="47" spans="1:23" x14ac:dyDescent="0.25">
      <c r="A47" s="2"/>
      <c r="B47" s="377" t="s">
        <v>94</v>
      </c>
      <c r="C47" s="377"/>
      <c r="D47" s="377"/>
      <c r="E47" s="377"/>
      <c r="F47" s="377"/>
      <c r="G47" s="377"/>
      <c r="H47" s="377"/>
      <c r="I47" s="286"/>
      <c r="J47" s="2"/>
      <c r="K47" s="2"/>
      <c r="L47" s="5"/>
      <c r="M47" s="5"/>
      <c r="N47" s="5"/>
      <c r="O47" s="5"/>
      <c r="P47" s="5"/>
      <c r="Q47" s="5"/>
      <c r="R47" s="5"/>
      <c r="S47" s="5"/>
      <c r="T47" s="5"/>
      <c r="U47" s="5"/>
      <c r="V47" s="5"/>
      <c r="W47" s="5"/>
    </row>
    <row r="48" spans="1:23" x14ac:dyDescent="0.25">
      <c r="A48" s="2"/>
      <c r="B48" s="377" t="s">
        <v>219</v>
      </c>
      <c r="C48" s="377"/>
      <c r="D48" s="377"/>
      <c r="E48" s="377"/>
      <c r="F48" s="377"/>
      <c r="G48" s="377"/>
      <c r="H48" s="377"/>
      <c r="I48" s="286"/>
      <c r="J48" s="2"/>
      <c r="K48" s="2"/>
      <c r="L48" s="5"/>
      <c r="M48" s="5"/>
      <c r="N48" s="5"/>
      <c r="O48" s="5"/>
      <c r="P48" s="5"/>
      <c r="Q48" s="5"/>
      <c r="R48" s="5"/>
      <c r="S48" s="5"/>
      <c r="T48" s="5"/>
      <c r="U48" s="5"/>
      <c r="V48" s="5"/>
      <c r="W48" s="5"/>
    </row>
    <row r="49" spans="1:23" x14ac:dyDescent="0.25">
      <c r="A49" s="2"/>
      <c r="B49" s="377" t="s">
        <v>850</v>
      </c>
      <c r="C49" s="377"/>
      <c r="D49" s="377"/>
      <c r="E49" s="377"/>
      <c r="F49" s="377"/>
      <c r="G49" s="377"/>
      <c r="H49" s="377"/>
      <c r="I49" s="286"/>
      <c r="J49" s="2"/>
      <c r="K49" s="2"/>
      <c r="L49" s="5"/>
      <c r="M49" s="5"/>
      <c r="N49" s="5"/>
      <c r="O49" s="5"/>
      <c r="P49" s="5"/>
      <c r="Q49" s="5"/>
      <c r="R49" s="5"/>
      <c r="S49" s="5"/>
      <c r="T49" s="5"/>
      <c r="U49" s="5"/>
      <c r="V49" s="5"/>
      <c r="W49" s="5"/>
    </row>
    <row r="50" spans="1:23" x14ac:dyDescent="0.25">
      <c r="A50" s="2"/>
      <c r="B50" s="155" t="s">
        <v>214</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213</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215</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760</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761</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762</v>
      </c>
    </row>
    <row r="58" spans="1:23" x14ac:dyDescent="0.25">
      <c r="B58" s="155" t="s">
        <v>91</v>
      </c>
    </row>
    <row r="59" spans="1:23" x14ac:dyDescent="0.25">
      <c r="B59" s="378" t="s">
        <v>767</v>
      </c>
      <c r="C59" s="378"/>
      <c r="D59" s="378"/>
      <c r="E59" s="378"/>
      <c r="F59" s="378"/>
      <c r="G59" s="378"/>
      <c r="H59" s="378"/>
    </row>
    <row r="61" spans="1:23" x14ac:dyDescent="0.25">
      <c r="B61" s="407" t="s">
        <v>793</v>
      </c>
      <c r="C61" s="407"/>
    </row>
    <row r="62" spans="1:23" x14ac:dyDescent="0.25">
      <c r="B62" s="292" t="s">
        <v>777</v>
      </c>
      <c r="C62" s="292" t="s">
        <v>778</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834</v>
      </c>
      <c r="C1" s="344"/>
      <c r="D1" s="343"/>
      <c r="E1" s="344"/>
      <c r="F1" s="319"/>
      <c r="G1" s="5"/>
      <c r="H1" s="5"/>
      <c r="I1" s="5"/>
      <c r="J1" s="5"/>
      <c r="K1" s="5"/>
      <c r="L1" s="5"/>
      <c r="M1" s="5"/>
      <c r="N1" s="5"/>
      <c r="O1" s="5"/>
      <c r="P1" s="5"/>
      <c r="Q1" s="161"/>
      <c r="R1" s="229" t="s">
        <v>226</v>
      </c>
      <c r="S1" s="229" t="s">
        <v>227</v>
      </c>
      <c r="T1" s="229" t="s">
        <v>228</v>
      </c>
    </row>
    <row r="2" spans="1:21" x14ac:dyDescent="0.25">
      <c r="A2" s="2"/>
      <c r="B2" s="5"/>
      <c r="C2" s="230" t="s">
        <v>226</v>
      </c>
      <c r="D2" s="230" t="s">
        <v>227</v>
      </c>
      <c r="E2" s="230" t="s">
        <v>228</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238</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230</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231</v>
      </c>
      <c r="C10" s="238"/>
      <c r="D10" s="239"/>
      <c r="E10" s="239"/>
      <c r="F10" s="163" t="s">
        <v>232</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171</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172</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776</v>
      </c>
      <c r="C14" s="351"/>
      <c r="D14" s="351"/>
      <c r="E14" s="351"/>
      <c r="F14" s="285" t="s">
        <v>781</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2" t="str">
        <f>IF(OR(C9="",C15=""),"",C9/C15)</f>
        <v/>
      </c>
      <c r="D16" s="353" t="str">
        <f>IF(OR($C$9="",$C$15=""),"",IF(ISBLANK(D9),$C$9,D9)/IF(ISBLANK(D15),$C$15,D15))</f>
        <v/>
      </c>
      <c r="E16" s="353" t="str">
        <f>IF(OR($C$9="",$C$15=""),"",IF(ISBLANK(E9),$C$9,E9)/IF(ISBLANK(E15),$C$15,E15))</f>
        <v/>
      </c>
      <c r="F16" s="163" t="s">
        <v>229</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845</v>
      </c>
      <c r="C17" s="351"/>
      <c r="D17" s="351"/>
      <c r="E17" s="351"/>
      <c r="F17" s="285" t="s">
        <v>844</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842</v>
      </c>
      <c r="C19" s="235"/>
      <c r="D19" s="235"/>
      <c r="E19" s="235"/>
      <c r="F19" s="285" t="s">
        <v>843</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233</v>
      </c>
      <c r="C21" s="350" t="str">
        <f>IF(OR(C3="",C20=""),"",C3+C20)</f>
        <v/>
      </c>
      <c r="D21" s="350" t="str">
        <f>IF(OR($C$3="",$C$20=""),"",IF(ISBLANK(D3),$C$3,D3)+IF(ISBLANK(D20),$C$20,D20))</f>
        <v/>
      </c>
      <c r="E21" s="350" t="str">
        <f>IF(OR($C$3="",$C$20=""),"",IF(ISBLANK(E3),$C$3,E3)+IF(ISBLANK(E20),$C$20,E20))</f>
        <v/>
      </c>
      <c r="F21" s="163" t="s">
        <v>879</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68" t="s">
        <v>866</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4.3.1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7" t="s">
        <v>140</v>
      </c>
      <c r="C24" s="377"/>
      <c r="D24" s="377"/>
      <c r="E24" s="377"/>
      <c r="F24" s="377"/>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7" t="s">
        <v>141</v>
      </c>
      <c r="C25" s="377"/>
      <c r="D25" s="377"/>
      <c r="E25" s="377"/>
      <c r="F25" s="377"/>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7" t="s">
        <v>94</v>
      </c>
      <c r="C26" s="377"/>
      <c r="D26" s="377"/>
      <c r="E26" s="377"/>
      <c r="F26" s="377"/>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7" t="s">
        <v>219</v>
      </c>
      <c r="C27" s="377"/>
      <c r="D27" s="377"/>
      <c r="E27" s="377"/>
      <c r="F27" s="377"/>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7" t="s">
        <v>850</v>
      </c>
      <c r="C28" s="377"/>
      <c r="D28" s="377"/>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214</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213</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215</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760</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761</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762</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8" t="s">
        <v>767</v>
      </c>
      <c r="C38" s="378"/>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5" x14ac:dyDescent="0.25"/>
  <cols>
    <col min="1" max="1" width="5.7109375" customWidth="1"/>
    <col min="2" max="2" width="14.7109375" customWidth="1"/>
    <col min="3" max="3" width="8.7109375" customWidth="1"/>
    <col min="4" max="5" width="14.7109375" customWidth="1"/>
    <col min="6" max="6" width="14.7109375" hidden="1" customWidth="1"/>
    <col min="7" max="7" width="14.7109375" customWidth="1"/>
    <col min="8" max="8" width="14.7109375" hidden="1" customWidth="1"/>
    <col min="9" max="9" width="14.7109375" customWidth="1"/>
    <col min="10" max="10" width="14.7109375" hidden="1" customWidth="1"/>
    <col min="11" max="13" width="14.7109375" customWidth="1"/>
    <col min="14" max="14" width="5.7109375" customWidth="1"/>
    <col min="15" max="17" width="14.7109375" customWidth="1"/>
    <col min="18" max="18" width="9.140625" customWidth="1"/>
  </cols>
  <sheetData>
    <row r="1" spans="1:26" ht="24" customHeight="1" x14ac:dyDescent="0.25">
      <c r="A1" s="55"/>
      <c r="B1" s="55" t="s">
        <v>804</v>
      </c>
      <c r="C1" s="55"/>
      <c r="D1" s="5"/>
      <c r="E1" s="5"/>
      <c r="F1" s="2"/>
      <c r="G1" s="2"/>
      <c r="H1" s="2"/>
      <c r="I1" s="2"/>
      <c r="J1" s="2"/>
      <c r="K1" s="2"/>
      <c r="L1" s="5"/>
      <c r="M1" s="2"/>
      <c r="N1" s="2"/>
      <c r="O1" s="5"/>
      <c r="P1" s="5"/>
      <c r="Q1" s="5"/>
      <c r="R1" s="5"/>
      <c r="S1" s="5"/>
      <c r="T1" s="5"/>
      <c r="U1" s="5"/>
      <c r="V1" s="5"/>
      <c r="W1" s="5"/>
      <c r="X1" s="5"/>
      <c r="Y1" s="5"/>
      <c r="Z1" s="5"/>
    </row>
    <row r="2" spans="1:26" x14ac:dyDescent="0.25">
      <c r="A2" s="418" t="s">
        <v>5</v>
      </c>
      <c r="B2" s="418" t="s">
        <v>836</v>
      </c>
      <c r="C2" s="415" t="s">
        <v>874</v>
      </c>
      <c r="D2" s="418" t="s">
        <v>805</v>
      </c>
      <c r="E2" s="418" t="s">
        <v>837</v>
      </c>
      <c r="F2" s="415" t="s">
        <v>807</v>
      </c>
      <c r="G2" s="415" t="s">
        <v>835</v>
      </c>
      <c r="H2" s="415" t="s">
        <v>838</v>
      </c>
      <c r="I2" s="415" t="s">
        <v>838</v>
      </c>
      <c r="J2" s="415" t="s">
        <v>806</v>
      </c>
      <c r="K2" s="415" t="s">
        <v>806</v>
      </c>
      <c r="L2" s="327" t="s">
        <v>853</v>
      </c>
      <c r="M2" s="327" t="s">
        <v>803</v>
      </c>
      <c r="O2" s="420" t="s">
        <v>808</v>
      </c>
      <c r="P2" s="420" t="s">
        <v>809</v>
      </c>
    </row>
    <row r="3" spans="1:26" x14ac:dyDescent="0.25">
      <c r="A3" s="419"/>
      <c r="B3" s="419"/>
      <c r="C3" s="416"/>
      <c r="D3" s="419"/>
      <c r="E3" s="419"/>
      <c r="F3" s="416"/>
      <c r="G3" s="416"/>
      <c r="H3" s="416"/>
      <c r="I3" s="416"/>
      <c r="J3" s="416"/>
      <c r="K3" s="416"/>
      <c r="L3" s="329">
        <v>0.15</v>
      </c>
      <c r="M3" s="329">
        <v>0.85</v>
      </c>
      <c r="O3" s="420"/>
      <c r="P3" s="420"/>
    </row>
    <row r="4" spans="1:26" x14ac:dyDescent="0.25">
      <c r="A4" s="419"/>
      <c r="B4" s="419"/>
      <c r="C4" s="416"/>
      <c r="D4" s="419"/>
      <c r="E4" s="419"/>
      <c r="F4" s="416"/>
      <c r="G4" s="416"/>
      <c r="H4" s="416"/>
      <c r="I4" s="416"/>
      <c r="J4" s="416"/>
      <c r="K4" s="416"/>
      <c r="L4" s="341" t="str">
        <f ca="1">IFERROR(_xlfn.NORM.INV(1-L3,$O$20,$P$20),"")</f>
        <v/>
      </c>
      <c r="M4" s="341" t="str">
        <f ca="1">IFERROR(_xlfn.NORM.INV(1-M3,$O$20,$P$20),"")</f>
        <v/>
      </c>
      <c r="O4" s="420"/>
      <c r="P4" s="420"/>
    </row>
    <row r="5" spans="1:26" x14ac:dyDescent="0.2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2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2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15" t="s">
        <v>847</v>
      </c>
      <c r="P7" s="415" t="s">
        <v>810</v>
      </c>
      <c r="Q7" s="415" t="s">
        <v>811</v>
      </c>
    </row>
    <row r="8" spans="1:26" ht="15" customHeight="1" x14ac:dyDescent="0.25">
      <c r="A8" s="334">
        <v>4</v>
      </c>
      <c r="B8" s="332"/>
      <c r="C8" s="374"/>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16"/>
      <c r="P8" s="416"/>
      <c r="Q8" s="416"/>
    </row>
    <row r="9" spans="1:26" x14ac:dyDescent="0.25">
      <c r="A9" s="334">
        <v>5</v>
      </c>
      <c r="B9" s="332"/>
      <c r="C9" s="374"/>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7"/>
      <c r="P9" s="417"/>
      <c r="Q9" s="417"/>
    </row>
    <row r="10" spans="1:26" x14ac:dyDescent="0.25">
      <c r="A10" s="334">
        <v>6</v>
      </c>
      <c r="B10" s="332"/>
      <c r="C10" s="374"/>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25">
      <c r="A11" s="334">
        <v>7</v>
      </c>
      <c r="B11" s="332"/>
      <c r="C11" s="374"/>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25">
      <c r="A12" s="334">
        <v>8</v>
      </c>
      <c r="B12" s="332"/>
      <c r="C12" s="374"/>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15" t="s">
        <v>814</v>
      </c>
      <c r="P12" s="415" t="s">
        <v>815</v>
      </c>
    </row>
    <row r="13" spans="1:26" x14ac:dyDescent="0.25">
      <c r="A13" s="334">
        <v>9</v>
      </c>
      <c r="B13" s="332"/>
      <c r="C13" s="374"/>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16"/>
      <c r="P13" s="416"/>
    </row>
    <row r="14" spans="1:26" x14ac:dyDescent="0.25">
      <c r="A14" s="334">
        <v>10</v>
      </c>
      <c r="B14" s="332"/>
      <c r="C14" s="374"/>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17"/>
      <c r="P14" s="417"/>
    </row>
    <row r="15" spans="1:26" x14ac:dyDescent="0.25">
      <c r="A15" s="334">
        <v>11</v>
      </c>
      <c r="B15" s="332"/>
      <c r="C15" s="374"/>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25">
      <c r="A16" s="334">
        <v>12</v>
      </c>
      <c r="B16" s="332"/>
      <c r="C16" s="374"/>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25">
      <c r="A17" s="334">
        <v>13</v>
      </c>
      <c r="B17" s="332"/>
      <c r="C17" s="374"/>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15" t="s">
        <v>813</v>
      </c>
      <c r="P17" s="415" t="s">
        <v>812</v>
      </c>
    </row>
    <row r="18" spans="1:16" x14ac:dyDescent="0.25">
      <c r="A18" s="334">
        <v>14</v>
      </c>
      <c r="B18" s="332"/>
      <c r="C18" s="374"/>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16"/>
      <c r="P18" s="416"/>
    </row>
    <row r="19" spans="1:16" x14ac:dyDescent="0.25">
      <c r="A19" s="334">
        <v>15</v>
      </c>
      <c r="B19" s="332"/>
      <c r="C19" s="374"/>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17"/>
      <c r="P19" s="417"/>
    </row>
    <row r="20" spans="1:16" x14ac:dyDescent="0.25">
      <c r="A20" s="334">
        <v>16</v>
      </c>
      <c r="B20" s="332"/>
      <c r="C20" s="374"/>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25">
      <c r="A21" s="334">
        <v>17</v>
      </c>
      <c r="B21" s="332"/>
      <c r="C21" s="374"/>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25">
      <c r="A22" s="334">
        <v>18</v>
      </c>
      <c r="B22" s="332"/>
      <c r="C22" s="374"/>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25">
      <c r="A23" s="334">
        <v>19</v>
      </c>
      <c r="B23" s="332"/>
      <c r="C23" s="374"/>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25">
      <c r="A24" s="334">
        <v>20</v>
      </c>
      <c r="B24" s="332"/>
      <c r="C24" s="374"/>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25">
      <c r="A25" s="334">
        <v>21</v>
      </c>
      <c r="B25" s="332"/>
      <c r="C25" s="374"/>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25">
      <c r="A26" s="334">
        <v>22</v>
      </c>
      <c r="B26" s="332"/>
      <c r="C26" s="374"/>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25">
      <c r="A27" s="334">
        <v>23</v>
      </c>
      <c r="B27" s="332"/>
      <c r="C27" s="374"/>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25">
      <c r="A28" s="334">
        <v>24</v>
      </c>
      <c r="B28" s="332"/>
      <c r="C28" s="374"/>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25">
      <c r="A29" s="334">
        <v>25</v>
      </c>
      <c r="B29" s="332"/>
      <c r="C29" s="374"/>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25">
      <c r="A30" s="334">
        <v>26</v>
      </c>
      <c r="B30" s="332"/>
      <c r="C30" s="374"/>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25">
      <c r="A31" s="334">
        <v>27</v>
      </c>
      <c r="B31" s="332"/>
      <c r="C31" s="374"/>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25">
      <c r="A32" s="334">
        <v>28</v>
      </c>
      <c r="B32" s="332"/>
      <c r="C32" s="374"/>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25">
      <c r="A33" s="334">
        <v>29</v>
      </c>
      <c r="B33" s="332"/>
      <c r="C33" s="374"/>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25">
      <c r="A34" s="334">
        <v>30</v>
      </c>
      <c r="B34" s="332"/>
      <c r="C34" s="374"/>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25">
      <c r="A35" s="334">
        <v>31</v>
      </c>
      <c r="B35" s="332"/>
      <c r="C35" s="374"/>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25">
      <c r="A36" s="334">
        <v>32</v>
      </c>
      <c r="B36" s="332"/>
      <c r="C36" s="374"/>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25">
      <c r="A37" s="334">
        <v>33</v>
      </c>
      <c r="B37" s="332"/>
      <c r="C37" s="374"/>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25">
      <c r="A38" s="334">
        <v>34</v>
      </c>
      <c r="B38" s="332"/>
      <c r="C38" s="374"/>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25">
      <c r="A39" s="334">
        <v>35</v>
      </c>
      <c r="B39" s="332"/>
      <c r="C39" s="374"/>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25">
      <c r="A40" s="334">
        <v>36</v>
      </c>
      <c r="B40" s="332"/>
      <c r="C40" s="374"/>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25">
      <c r="A41" s="334">
        <v>37</v>
      </c>
      <c r="B41" s="332"/>
      <c r="C41" s="374"/>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25">
      <c r="A42" s="334">
        <v>38</v>
      </c>
      <c r="B42" s="332"/>
      <c r="C42" s="374"/>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25">
      <c r="A43" s="334">
        <v>39</v>
      </c>
      <c r="B43" s="332"/>
      <c r="C43" s="374"/>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25">
      <c r="A44" s="334">
        <v>40</v>
      </c>
      <c r="B44" s="332"/>
      <c r="C44" s="374"/>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25">
      <c r="A45" s="334">
        <v>41</v>
      </c>
      <c r="B45" s="332"/>
      <c r="C45" s="374"/>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25">
      <c r="A46" s="334">
        <v>42</v>
      </c>
      <c r="B46" s="332"/>
      <c r="C46" s="374"/>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25">
      <c r="A47" s="334">
        <v>43</v>
      </c>
      <c r="B47" s="332"/>
      <c r="C47" s="374"/>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25">
      <c r="A48" s="334">
        <v>44</v>
      </c>
      <c r="B48" s="332"/>
      <c r="C48" s="374"/>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25">
      <c r="A49" s="334">
        <v>45</v>
      </c>
      <c r="B49" s="332"/>
      <c r="C49" s="374"/>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25">
      <c r="A50" s="334">
        <v>46</v>
      </c>
      <c r="B50" s="332"/>
      <c r="C50" s="374"/>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25">
      <c r="A51" s="334">
        <v>47</v>
      </c>
      <c r="B51" s="332"/>
      <c r="C51" s="374"/>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25">
      <c r="A52" s="334">
        <v>48</v>
      </c>
      <c r="B52" s="332"/>
      <c r="C52" s="374"/>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25">
      <c r="A53" s="334">
        <v>49</v>
      </c>
      <c r="B53" s="332"/>
      <c r="C53" s="374"/>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25">
      <c r="A54" s="334">
        <v>50</v>
      </c>
      <c r="B54" s="332"/>
      <c r="C54" s="374"/>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25">
      <c r="A55" s="334">
        <v>51</v>
      </c>
      <c r="B55" s="332"/>
      <c r="C55" s="374"/>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25">
      <c r="A56" s="345">
        <v>52</v>
      </c>
      <c r="B56" s="346"/>
      <c r="C56" s="375"/>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25">
      <c r="A57" s="335" t="s">
        <v>852</v>
      </c>
      <c r="B57" s="1"/>
      <c r="C57" s="1"/>
      <c r="J57" s="325"/>
      <c r="K57" s="325"/>
      <c r="L57" s="368" t="s">
        <v>866</v>
      </c>
    </row>
    <row r="58" spans="1:13" x14ac:dyDescent="0.25">
      <c r="B58" s="1"/>
      <c r="C58" s="1"/>
      <c r="J58" s="325"/>
      <c r="K58" s="325"/>
      <c r="L58" s="325"/>
    </row>
    <row r="59" spans="1:13" x14ac:dyDescent="0.25">
      <c r="B59" s="1"/>
      <c r="C59" s="1"/>
      <c r="L59" s="325"/>
    </row>
    <row r="78" spans="1:11" x14ac:dyDescent="0.25">
      <c r="A78" s="2"/>
      <c r="B78" s="19" t="str">
        <f>CONCATENATE("Version ",'Change Log'!$B$3," – © 2015-",YEAR('Change Log'!$A$3),", William W. Davis, MSPM, PMP")</f>
        <v>Version 4.3.1 – © 2015-2020, William W. Davis, MSPM, PMP</v>
      </c>
      <c r="C78" s="19"/>
      <c r="D78" s="5"/>
      <c r="E78" s="5"/>
      <c r="F78" s="5"/>
      <c r="G78" s="5"/>
    </row>
    <row r="79" spans="1:11" x14ac:dyDescent="0.25">
      <c r="A79" s="2"/>
      <c r="B79" s="377" t="s">
        <v>140</v>
      </c>
      <c r="C79" s="377"/>
      <c r="D79" s="377"/>
      <c r="E79" s="377"/>
      <c r="F79" s="377"/>
      <c r="G79" s="377"/>
      <c r="H79" s="377"/>
      <c r="I79" s="377"/>
      <c r="J79" s="377"/>
      <c r="K79" s="377"/>
    </row>
    <row r="80" spans="1:11" x14ac:dyDescent="0.25">
      <c r="A80" s="2"/>
      <c r="B80" s="377" t="s">
        <v>881</v>
      </c>
      <c r="C80" s="377"/>
      <c r="D80" s="377"/>
      <c r="E80" s="377"/>
      <c r="F80" s="377"/>
      <c r="G80" s="377"/>
      <c r="H80" s="354"/>
      <c r="I80" s="354"/>
    </row>
    <row r="81" spans="1:12" x14ac:dyDescent="0.25">
      <c r="A81" s="2"/>
      <c r="B81" s="377" t="s">
        <v>94</v>
      </c>
      <c r="C81" s="377"/>
      <c r="D81" s="377"/>
      <c r="E81" s="377"/>
      <c r="F81" s="354"/>
      <c r="G81" s="354"/>
    </row>
    <row r="82" spans="1:12" x14ac:dyDescent="0.25">
      <c r="A82" s="2"/>
      <c r="B82" s="377" t="s">
        <v>219</v>
      </c>
      <c r="C82" s="377"/>
      <c r="D82" s="377"/>
      <c r="E82" s="377"/>
      <c r="F82" s="377"/>
      <c r="G82" s="377"/>
      <c r="H82" s="354"/>
      <c r="I82" s="354"/>
    </row>
    <row r="83" spans="1:12" x14ac:dyDescent="0.25">
      <c r="A83" s="2"/>
      <c r="B83" s="377" t="s">
        <v>850</v>
      </c>
      <c r="C83" s="377"/>
      <c r="D83" s="377"/>
      <c r="E83" s="377"/>
      <c r="F83" s="377"/>
      <c r="G83" s="377"/>
      <c r="H83" s="377"/>
      <c r="I83" s="377"/>
      <c r="J83" s="377"/>
      <c r="K83" s="377"/>
    </row>
    <row r="84" spans="1:12" x14ac:dyDescent="0.25">
      <c r="A84" s="2"/>
      <c r="B84" s="155" t="s">
        <v>214</v>
      </c>
      <c r="C84" s="155"/>
      <c r="D84" s="5"/>
      <c r="E84" s="5"/>
      <c r="F84" s="5"/>
      <c r="G84" s="5"/>
    </row>
    <row r="85" spans="1:12" x14ac:dyDescent="0.25">
      <c r="A85" s="2"/>
      <c r="B85" s="155" t="s">
        <v>92</v>
      </c>
      <c r="C85" s="155"/>
      <c r="D85" s="5"/>
      <c r="E85" s="5"/>
      <c r="F85" s="5"/>
      <c r="G85" s="5"/>
    </row>
    <row r="86" spans="1:12" x14ac:dyDescent="0.25">
      <c r="A86" s="19"/>
      <c r="B86" s="155" t="s">
        <v>213</v>
      </c>
      <c r="C86" s="155"/>
      <c r="D86" s="5"/>
      <c r="E86" s="5"/>
      <c r="F86" s="5"/>
      <c r="G86" s="5"/>
    </row>
    <row r="87" spans="1:12" x14ac:dyDescent="0.25">
      <c r="A87" s="19"/>
      <c r="B87" s="155" t="s">
        <v>215</v>
      </c>
      <c r="C87" s="155"/>
      <c r="D87" s="5"/>
      <c r="E87" s="5"/>
      <c r="F87" s="5"/>
      <c r="G87" s="5"/>
    </row>
    <row r="88" spans="1:12" x14ac:dyDescent="0.25">
      <c r="A88" s="19"/>
      <c r="B88" s="155" t="s">
        <v>760</v>
      </c>
      <c r="C88" s="155"/>
      <c r="D88" s="5"/>
      <c r="E88" s="5"/>
      <c r="F88" s="5"/>
      <c r="G88" s="5"/>
    </row>
    <row r="89" spans="1:12" x14ac:dyDescent="0.25">
      <c r="A89" s="19"/>
      <c r="B89" s="155" t="s">
        <v>761</v>
      </c>
      <c r="C89" s="155"/>
      <c r="D89" s="5"/>
      <c r="E89" s="5"/>
      <c r="F89" s="5"/>
      <c r="G89" s="5"/>
    </row>
    <row r="90" spans="1:12" x14ac:dyDescent="0.25">
      <c r="A90" s="2"/>
      <c r="B90" s="155"/>
      <c r="C90" s="155"/>
      <c r="D90" s="5"/>
      <c r="E90" s="5"/>
      <c r="F90" s="5"/>
      <c r="G90" s="5"/>
    </row>
    <row r="91" spans="1:12" x14ac:dyDescent="0.25">
      <c r="A91" s="2"/>
      <c r="B91" s="155" t="s">
        <v>762</v>
      </c>
      <c r="C91" s="155"/>
      <c r="D91" s="5"/>
      <c r="E91" s="5"/>
      <c r="F91" s="5"/>
      <c r="G91" s="5"/>
    </row>
    <row r="92" spans="1:12" x14ac:dyDescent="0.25">
      <c r="A92" s="2"/>
      <c r="B92" s="155" t="s">
        <v>91</v>
      </c>
      <c r="C92" s="155"/>
      <c r="D92" s="5"/>
      <c r="E92" s="5"/>
      <c r="F92" s="5"/>
      <c r="G92" s="5"/>
    </row>
    <row r="93" spans="1:12" x14ac:dyDescent="0.25">
      <c r="A93" s="1"/>
      <c r="B93" s="378" t="s">
        <v>767</v>
      </c>
      <c r="C93" s="378"/>
      <c r="D93" s="378"/>
      <c r="E93" s="378"/>
      <c r="F93" s="378"/>
      <c r="G93" s="378"/>
      <c r="H93" s="378"/>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C9E2225B-CC4B-490E-9A80-7CFB9952FA3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795</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796</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799</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216</v>
      </c>
    </row>
    <row r="10" spans="1:17" x14ac:dyDescent="0.25">
      <c r="A10" s="309" t="s">
        <v>2</v>
      </c>
      <c r="B10" s="219">
        <v>0.27386127875258304</v>
      </c>
      <c r="C10" s="59">
        <v>15</v>
      </c>
      <c r="D10" s="59">
        <v>70</v>
      </c>
      <c r="E10" s="59">
        <v>15</v>
      </c>
      <c r="G10" s="220" t="s">
        <v>217</v>
      </c>
    </row>
    <row r="11" spans="1:17" x14ac:dyDescent="0.25">
      <c r="A11" s="309" t="s">
        <v>797</v>
      </c>
      <c r="B11" s="219">
        <v>0.31622776601683794</v>
      </c>
      <c r="C11" s="59">
        <v>20</v>
      </c>
      <c r="D11" s="59">
        <v>60</v>
      </c>
      <c r="E11" s="59">
        <v>20</v>
      </c>
      <c r="G11" s="220" t="s">
        <v>218</v>
      </c>
    </row>
    <row r="12" spans="1:17" x14ac:dyDescent="0.25">
      <c r="A12" s="309" t="s">
        <v>798</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21" t="s">
        <v>877</v>
      </c>
      <c r="B16" s="310">
        <v>-0.05</v>
      </c>
    </row>
    <row r="17" spans="1:2" x14ac:dyDescent="0.25">
      <c r="A17" s="422"/>
      <c r="B17" s="310">
        <v>-0.1</v>
      </c>
    </row>
    <row r="18" spans="1:2" x14ac:dyDescent="0.25">
      <c r="A18" s="422"/>
      <c r="B18" s="310">
        <v>-0.15</v>
      </c>
    </row>
    <row r="19" spans="1:2" x14ac:dyDescent="0.25">
      <c r="A19" s="422"/>
      <c r="B19" s="310">
        <v>-0.2</v>
      </c>
    </row>
    <row r="20" spans="1:2" x14ac:dyDescent="0.25">
      <c r="A20" s="422"/>
      <c r="B20" s="310">
        <v>-0.25</v>
      </c>
    </row>
    <row r="21" spans="1:2" x14ac:dyDescent="0.25">
      <c r="A21" s="422"/>
      <c r="B21" s="310">
        <v>-0.3</v>
      </c>
    </row>
    <row r="22" spans="1:2" x14ac:dyDescent="0.25">
      <c r="A22" s="422"/>
      <c r="B22" s="310">
        <v>-0.35</v>
      </c>
    </row>
    <row r="23" spans="1:2" x14ac:dyDescent="0.25">
      <c r="A23" s="422"/>
      <c r="B23" s="310">
        <v>-0.4</v>
      </c>
    </row>
    <row r="24" spans="1:2" x14ac:dyDescent="0.25">
      <c r="A24" s="422"/>
      <c r="B24" s="310">
        <v>-0.5</v>
      </c>
    </row>
    <row r="25" spans="1:2" x14ac:dyDescent="0.25">
      <c r="A25" s="422"/>
      <c r="B25" s="310">
        <v>-0.6</v>
      </c>
    </row>
    <row r="26" spans="1:2" x14ac:dyDescent="0.25">
      <c r="A26" s="423"/>
      <c r="B26" s="310">
        <v>-0.7</v>
      </c>
    </row>
    <row r="27" spans="1:2" x14ac:dyDescent="0.25">
      <c r="B27" s="52"/>
    </row>
    <row r="29" spans="1:2" x14ac:dyDescent="0.25">
      <c r="A29" s="424" t="s">
        <v>875</v>
      </c>
      <c r="B29" s="310">
        <v>0.1</v>
      </c>
    </row>
    <row r="30" spans="1:2" x14ac:dyDescent="0.25">
      <c r="A30" s="424"/>
      <c r="B30" s="310">
        <v>0.2</v>
      </c>
    </row>
    <row r="31" spans="1:2" x14ac:dyDescent="0.25">
      <c r="A31" s="424"/>
      <c r="B31" s="310">
        <v>0.3</v>
      </c>
    </row>
    <row r="32" spans="1:2" x14ac:dyDescent="0.25">
      <c r="A32" s="424"/>
      <c r="B32" s="310">
        <v>0.4</v>
      </c>
    </row>
    <row r="33" spans="1:21" x14ac:dyDescent="0.25">
      <c r="A33" s="424"/>
      <c r="B33" s="310">
        <v>0.5</v>
      </c>
    </row>
    <row r="34" spans="1:21" x14ac:dyDescent="0.25">
      <c r="A34" s="424"/>
      <c r="B34" s="310">
        <v>0.75</v>
      </c>
    </row>
    <row r="35" spans="1:21" x14ac:dyDescent="0.25">
      <c r="A35" s="424"/>
      <c r="B35" s="310">
        <v>1</v>
      </c>
    </row>
    <row r="36" spans="1:21" x14ac:dyDescent="0.25">
      <c r="A36" s="424"/>
      <c r="B36" s="310">
        <v>1.25</v>
      </c>
    </row>
    <row r="37" spans="1:21" x14ac:dyDescent="0.25">
      <c r="A37" s="424"/>
      <c r="B37" s="310">
        <v>1.5</v>
      </c>
    </row>
    <row r="38" spans="1:21" x14ac:dyDescent="0.25">
      <c r="A38" s="424"/>
      <c r="B38" s="310">
        <v>1.75</v>
      </c>
    </row>
    <row r="39" spans="1:21" x14ac:dyDescent="0.25">
      <c r="A39" s="424"/>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3" t="s">
        <v>865</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3" t="s">
        <v>862</v>
      </c>
      <c r="M44" s="80"/>
      <c r="N44" s="80"/>
      <c r="O44" s="80"/>
      <c r="P44" s="80"/>
      <c r="Q44" s="80"/>
      <c r="R44" s="80"/>
      <c r="S44" s="80"/>
      <c r="T44" s="80"/>
      <c r="U44" s="81"/>
    </row>
    <row r="47" spans="1:21" x14ac:dyDescent="0.25">
      <c r="A47" s="83" t="s">
        <v>86</v>
      </c>
      <c r="B47" s="82"/>
    </row>
    <row r="48" spans="1:21" x14ac:dyDescent="0.25">
      <c r="A48" s="309" t="s">
        <v>78</v>
      </c>
      <c r="B48" s="6" t="b">
        <f>TRUE</f>
        <v>1</v>
      </c>
    </row>
    <row r="49" spans="1:2" x14ac:dyDescent="0.25">
      <c r="A49" s="309" t="s">
        <v>79</v>
      </c>
      <c r="B49" s="6" t="b">
        <f>FALSE</f>
        <v>0</v>
      </c>
    </row>
    <row r="50" spans="1:2" x14ac:dyDescent="0.25">
      <c r="A50" s="368" t="s">
        <v>866</v>
      </c>
    </row>
    <row r="51" spans="1:2" x14ac:dyDescent="0.25">
      <c r="A51" s="368"/>
    </row>
    <row r="52" spans="1:2" x14ac:dyDescent="0.25">
      <c r="A52" s="426" t="s">
        <v>876</v>
      </c>
      <c r="B52" s="310">
        <v>0</v>
      </c>
    </row>
    <row r="53" spans="1:2" x14ac:dyDescent="0.25">
      <c r="A53" s="427"/>
      <c r="B53" s="310">
        <v>0.2</v>
      </c>
    </row>
    <row r="54" spans="1:2" x14ac:dyDescent="0.25">
      <c r="A54" s="427"/>
      <c r="B54" s="310">
        <v>0.3</v>
      </c>
    </row>
    <row r="55" spans="1:2" x14ac:dyDescent="0.25">
      <c r="A55" s="427"/>
      <c r="B55" s="310">
        <v>0.4</v>
      </c>
    </row>
    <row r="56" spans="1:2" x14ac:dyDescent="0.25">
      <c r="A56" s="427"/>
      <c r="B56" s="310">
        <v>0.5</v>
      </c>
    </row>
    <row r="57" spans="1:2" x14ac:dyDescent="0.25">
      <c r="A57" s="427"/>
      <c r="B57" s="310">
        <v>0.6</v>
      </c>
    </row>
    <row r="58" spans="1:2" x14ac:dyDescent="0.25">
      <c r="A58" s="427"/>
      <c r="B58" s="310">
        <v>0.7</v>
      </c>
    </row>
    <row r="59" spans="1:2" x14ac:dyDescent="0.25">
      <c r="A59" s="428"/>
      <c r="B59" s="310">
        <v>0.8</v>
      </c>
    </row>
    <row r="60" spans="1:2" x14ac:dyDescent="0.25">
      <c r="A60" s="368"/>
    </row>
    <row r="61" spans="1:2" x14ac:dyDescent="0.25">
      <c r="A61" s="368"/>
    </row>
    <row r="62" spans="1:2" x14ac:dyDescent="0.25">
      <c r="A62" s="157" t="str">
        <f>CONCATENATE("Version ",'Change Log'!$B$3," – © 2015-",YEAR('Change Log'!$A$3),", William W. Davis, MSPM, PMP")</f>
        <v>Version 4.3.1 – © 2015-2020, William W. Davis, MSPM, PMP</v>
      </c>
    </row>
    <row r="64" spans="1:2" x14ac:dyDescent="0.25">
      <c r="A64" s="156" t="s">
        <v>214</v>
      </c>
    </row>
    <row r="65" spans="1:5" x14ac:dyDescent="0.25">
      <c r="A65" s="156" t="s">
        <v>92</v>
      </c>
    </row>
    <row r="66" spans="1:5" x14ac:dyDescent="0.25">
      <c r="A66" s="156" t="s">
        <v>213</v>
      </c>
    </row>
    <row r="67" spans="1:5" x14ac:dyDescent="0.25">
      <c r="A67" s="156" t="s">
        <v>215</v>
      </c>
    </row>
    <row r="68" spans="1:5" x14ac:dyDescent="0.25">
      <c r="A68" s="156" t="s">
        <v>760</v>
      </c>
    </row>
    <row r="69" spans="1:5" x14ac:dyDescent="0.25">
      <c r="A69" s="156" t="s">
        <v>761</v>
      </c>
    </row>
    <row r="70" spans="1:5" x14ac:dyDescent="0.25">
      <c r="A70" s="156"/>
    </row>
    <row r="71" spans="1:5" x14ac:dyDescent="0.25">
      <c r="A71" s="156" t="s">
        <v>762</v>
      </c>
    </row>
    <row r="72" spans="1:5" x14ac:dyDescent="0.25">
      <c r="A72" s="156" t="s">
        <v>91</v>
      </c>
    </row>
    <row r="73" spans="1:5" x14ac:dyDescent="0.25">
      <c r="A73" s="425" t="s">
        <v>767</v>
      </c>
      <c r="B73" s="425"/>
      <c r="C73" s="425"/>
      <c r="D73" s="425"/>
      <c r="E73" s="425"/>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787</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9" t="s">
        <v>70</v>
      </c>
      <c r="C3" s="429"/>
      <c r="D3" s="429"/>
      <c r="E3" s="5"/>
      <c r="F3" s="5"/>
      <c r="G3" s="429" t="s">
        <v>66</v>
      </c>
      <c r="H3" s="429"/>
      <c r="I3" s="429"/>
      <c r="J3" s="5"/>
      <c r="K3" s="5"/>
      <c r="L3" s="429" t="s">
        <v>71</v>
      </c>
      <c r="M3" s="429"/>
      <c r="N3" s="429"/>
      <c r="O3" s="5"/>
      <c r="P3" s="5"/>
      <c r="Q3" s="5"/>
    </row>
    <row r="4" spans="1:17" x14ac:dyDescent="0.25">
      <c r="A4" s="5"/>
      <c r="B4" s="5"/>
      <c r="C4" s="63" t="s">
        <v>800</v>
      </c>
      <c r="D4" s="21">
        <f>_xlfn.STDEV.P(B13:D112)</f>
        <v>8.4852813742385695</v>
      </c>
      <c r="E4" s="5"/>
      <c r="F4" s="5"/>
      <c r="G4" s="5"/>
      <c r="H4" s="63" t="s">
        <v>800</v>
      </c>
      <c r="I4" s="21">
        <f>_xlfn.STDEV.P(G13:I112)</f>
        <v>24</v>
      </c>
      <c r="J4" s="5"/>
      <c r="K4" s="5"/>
      <c r="L4" s="5"/>
      <c r="M4" s="63" t="s">
        <v>800</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30" t="str">
        <f>IF(B10+C10+D10=100,"","Distribution not equal to 100")</f>
        <v/>
      </c>
      <c r="C11" s="430"/>
      <c r="D11" s="430"/>
      <c r="E11" s="5"/>
      <c r="F11" s="62"/>
      <c r="G11" s="430" t="str">
        <f>IF(G10+H10+I10=100,"","Distribution not equal to 100")</f>
        <v/>
      </c>
      <c r="H11" s="430"/>
      <c r="I11" s="430"/>
      <c r="J11" s="5"/>
      <c r="K11" s="62"/>
      <c r="L11" s="430" t="str">
        <f>IF(L10+M10+N10=100,"","Distribution not equal to 100")</f>
        <v/>
      </c>
      <c r="M11" s="430"/>
      <c r="N11" s="430"/>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68" t="s">
        <v>866</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4.3.1 – © 2015-2020, William W. Davis, MSPM, PMP</v>
      </c>
      <c r="B114" s="5"/>
      <c r="C114" s="5"/>
      <c r="D114" s="2"/>
      <c r="E114" s="2"/>
      <c r="F114" s="5"/>
      <c r="G114" s="5"/>
      <c r="H114" s="5"/>
      <c r="I114" s="5"/>
      <c r="J114" s="2"/>
      <c r="K114" s="5"/>
      <c r="L114" s="5"/>
      <c r="M114" s="5"/>
      <c r="N114" s="5"/>
      <c r="O114" s="5"/>
      <c r="P114" s="5"/>
      <c r="Q114" s="5"/>
      <c r="R114" s="5"/>
    </row>
    <row r="115" spans="1:18" x14ac:dyDescent="0.25">
      <c r="A115" s="431" t="s">
        <v>49</v>
      </c>
      <c r="B115" s="431"/>
      <c r="C115" s="431"/>
      <c r="D115" s="431"/>
      <c r="E115" s="431"/>
      <c r="F115" s="431"/>
      <c r="G115" s="431"/>
      <c r="H115" s="5"/>
      <c r="I115" s="5"/>
      <c r="J115" s="2"/>
      <c r="K115" s="5"/>
      <c r="L115" s="5"/>
      <c r="M115" s="5"/>
      <c r="N115" s="5"/>
      <c r="O115" s="5"/>
      <c r="P115" s="5"/>
      <c r="Q115" s="5"/>
      <c r="R115" s="5"/>
    </row>
    <row r="116" spans="1:18" x14ac:dyDescent="0.25">
      <c r="A116" s="431" t="s">
        <v>141</v>
      </c>
      <c r="B116" s="431"/>
      <c r="C116" s="431"/>
      <c r="D116" s="431"/>
      <c r="E116" s="431"/>
      <c r="F116" s="431"/>
      <c r="G116" s="431"/>
      <c r="H116" s="5"/>
      <c r="I116" s="5"/>
      <c r="J116" s="2"/>
      <c r="K116" s="5"/>
      <c r="L116" s="5"/>
      <c r="M116" s="5"/>
      <c r="N116" s="5"/>
      <c r="O116" s="5"/>
      <c r="P116" s="5"/>
      <c r="Q116" s="5"/>
      <c r="R116" s="5"/>
    </row>
    <row r="117" spans="1:18" x14ac:dyDescent="0.25">
      <c r="A117" s="431" t="s">
        <v>94</v>
      </c>
      <c r="B117" s="431"/>
      <c r="C117" s="431"/>
      <c r="D117" s="431"/>
      <c r="E117" s="431"/>
      <c r="F117" s="431"/>
      <c r="G117" s="431"/>
      <c r="H117" s="5"/>
      <c r="I117" s="5"/>
      <c r="J117" s="2"/>
      <c r="K117" s="5"/>
      <c r="L117" s="5"/>
      <c r="M117" s="5"/>
      <c r="N117" s="5"/>
      <c r="O117" s="5"/>
      <c r="P117" s="5"/>
      <c r="Q117" s="5"/>
      <c r="R117" s="5"/>
    </row>
    <row r="118" spans="1:18" x14ac:dyDescent="0.25">
      <c r="A118" s="431" t="s">
        <v>219</v>
      </c>
      <c r="B118" s="431"/>
      <c r="C118" s="431"/>
      <c r="D118" s="431"/>
      <c r="E118" s="431"/>
      <c r="F118" s="431"/>
      <c r="G118" s="431"/>
      <c r="H118" s="5"/>
      <c r="I118" s="5"/>
      <c r="J118" s="2"/>
      <c r="K118" s="5"/>
      <c r="L118" s="5"/>
      <c r="M118" s="5"/>
      <c r="N118" s="5"/>
      <c r="O118" s="5"/>
      <c r="P118" s="5"/>
      <c r="Q118" s="5"/>
      <c r="R118" s="5"/>
    </row>
    <row r="119" spans="1:18" x14ac:dyDescent="0.25">
      <c r="A119" s="431" t="s">
        <v>850</v>
      </c>
      <c r="B119" s="431"/>
      <c r="C119" s="431"/>
      <c r="D119" s="431"/>
      <c r="E119" s="431"/>
      <c r="F119" s="431"/>
      <c r="G119" s="431"/>
      <c r="H119" s="431"/>
      <c r="I119" s="431"/>
      <c r="J119" s="2"/>
      <c r="K119" s="5"/>
      <c r="L119" s="5"/>
      <c r="M119" s="5"/>
      <c r="N119" s="5"/>
      <c r="O119" s="5"/>
      <c r="P119" s="5"/>
      <c r="Q119" s="5"/>
      <c r="R119" s="5"/>
    </row>
    <row r="120" spans="1:18" x14ac:dyDescent="0.25">
      <c r="A120" s="156" t="s">
        <v>214</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213</v>
      </c>
      <c r="B122" s="5"/>
      <c r="C122" s="5"/>
      <c r="D122" s="2"/>
      <c r="E122" s="2"/>
      <c r="F122" s="5"/>
      <c r="G122" s="5"/>
      <c r="H122" s="5"/>
      <c r="I122" s="5"/>
      <c r="J122" s="2"/>
      <c r="K122" s="5"/>
      <c r="L122" s="5"/>
      <c r="M122" s="5"/>
      <c r="N122" s="5"/>
      <c r="O122" s="5"/>
      <c r="P122" s="5"/>
      <c r="Q122" s="5"/>
      <c r="R122" s="5"/>
    </row>
    <row r="123" spans="1:18" x14ac:dyDescent="0.25">
      <c r="A123" s="156" t="s">
        <v>215</v>
      </c>
      <c r="B123" s="5"/>
      <c r="C123" s="5"/>
      <c r="D123" s="2"/>
      <c r="E123" s="2"/>
      <c r="F123" s="5"/>
      <c r="G123" s="5"/>
      <c r="H123" s="5"/>
      <c r="I123" s="5"/>
      <c r="J123" s="2"/>
      <c r="K123" s="5"/>
      <c r="L123" s="5"/>
      <c r="M123" s="5"/>
      <c r="N123" s="5"/>
      <c r="O123" s="5"/>
      <c r="P123" s="5"/>
      <c r="Q123" s="5"/>
      <c r="R123" s="5"/>
    </row>
    <row r="124" spans="1:18" x14ac:dyDescent="0.25">
      <c r="A124" s="156" t="s">
        <v>760</v>
      </c>
      <c r="B124" s="5"/>
      <c r="C124" s="5"/>
      <c r="D124" s="2"/>
      <c r="E124" s="2"/>
      <c r="F124" s="5"/>
      <c r="G124" s="5"/>
      <c r="H124" s="5"/>
      <c r="I124" s="5"/>
      <c r="J124" s="2"/>
      <c r="K124" s="5"/>
      <c r="L124" s="5"/>
      <c r="M124" s="5"/>
      <c r="N124" s="5"/>
      <c r="O124" s="5"/>
      <c r="P124" s="5"/>
      <c r="Q124" s="5"/>
    </row>
    <row r="125" spans="1:18" x14ac:dyDescent="0.25">
      <c r="A125" s="156" t="s">
        <v>761</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762</v>
      </c>
    </row>
    <row r="128" spans="1:18" x14ac:dyDescent="0.25">
      <c r="A128" s="156" t="s">
        <v>91</v>
      </c>
    </row>
    <row r="129" spans="1:7" x14ac:dyDescent="0.25">
      <c r="A129" s="425" t="s">
        <v>767</v>
      </c>
      <c r="B129" s="425"/>
      <c r="C129" s="425"/>
      <c r="D129" s="425"/>
      <c r="E129" s="425"/>
      <c r="F129" s="425"/>
      <c r="G129" s="425"/>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771</v>
      </c>
    </row>
    <row r="3" spans="1:5" x14ac:dyDescent="0.25">
      <c r="E3" s="215" t="s">
        <v>200</v>
      </c>
    </row>
    <row r="4" spans="1:5" ht="15.75" x14ac:dyDescent="0.25">
      <c r="E4" s="215" t="s">
        <v>766</v>
      </c>
    </row>
    <row r="5" spans="1:5" x14ac:dyDescent="0.25">
      <c r="E5" s="215"/>
    </row>
    <row r="6" spans="1:5" x14ac:dyDescent="0.25">
      <c r="E6" s="215" t="s">
        <v>211</v>
      </c>
    </row>
    <row r="7" spans="1:5" x14ac:dyDescent="0.25">
      <c r="E7" s="215" t="s">
        <v>201</v>
      </c>
    </row>
    <row r="8" spans="1:5" x14ac:dyDescent="0.25">
      <c r="E8" s="215" t="s">
        <v>202</v>
      </c>
    </row>
    <row r="9" spans="1:5" x14ac:dyDescent="0.25">
      <c r="E9" s="215" t="s">
        <v>203</v>
      </c>
    </row>
    <row r="10" spans="1:5" x14ac:dyDescent="0.25">
      <c r="E10" s="215"/>
    </row>
    <row r="11" spans="1:5" x14ac:dyDescent="0.25">
      <c r="E11" s="215" t="s">
        <v>204</v>
      </c>
    </row>
    <row r="12" spans="1:5" x14ac:dyDescent="0.25">
      <c r="E12" s="215" t="s">
        <v>210</v>
      </c>
    </row>
    <row r="13" spans="1:5" x14ac:dyDescent="0.25">
      <c r="E13" s="215" t="s">
        <v>207</v>
      </c>
    </row>
    <row r="14" spans="1:5" x14ac:dyDescent="0.25">
      <c r="E14" s="215" t="s">
        <v>208</v>
      </c>
    </row>
    <row r="15" spans="1:5" x14ac:dyDescent="0.25">
      <c r="E15" s="216" t="s">
        <v>209</v>
      </c>
    </row>
    <row r="16" spans="1:5" x14ac:dyDescent="0.25">
      <c r="E16" s="215"/>
    </row>
    <row r="17" spans="1:7" x14ac:dyDescent="0.25">
      <c r="E17" s="376" t="s">
        <v>205</v>
      </c>
      <c r="F17" s="376"/>
      <c r="G17" s="376"/>
    </row>
    <row r="18" spans="1:7" x14ac:dyDescent="0.25">
      <c r="E18" s="215" t="s">
        <v>206</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772</v>
      </c>
    </row>
    <row r="31" spans="1:7" x14ac:dyDescent="0.25">
      <c r="A31" s="277" t="s">
        <v>773</v>
      </c>
    </row>
    <row r="32" spans="1:7" x14ac:dyDescent="0.25">
      <c r="A32" s="277" t="s">
        <v>774</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1"/>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788</v>
      </c>
    </row>
    <row r="2" spans="1:3" x14ac:dyDescent="0.25">
      <c r="A2" s="27" t="s">
        <v>15</v>
      </c>
      <c r="B2" s="28" t="s">
        <v>16</v>
      </c>
      <c r="C2" s="29" t="s">
        <v>17</v>
      </c>
    </row>
    <row r="3" spans="1:3" x14ac:dyDescent="0.25">
      <c r="A3" s="278">
        <v>44134</v>
      </c>
      <c r="B3" s="279" t="s">
        <v>880</v>
      </c>
      <c r="C3" s="280" t="s">
        <v>883</v>
      </c>
    </row>
    <row r="4" spans="1:3" x14ac:dyDescent="0.25">
      <c r="A4" s="278">
        <v>43985</v>
      </c>
      <c r="B4" s="279" t="s">
        <v>873</v>
      </c>
      <c r="C4" s="280" t="s">
        <v>878</v>
      </c>
    </row>
    <row r="5" spans="1:3" x14ac:dyDescent="0.25">
      <c r="A5" s="278">
        <v>43984</v>
      </c>
      <c r="B5" s="279" t="s">
        <v>871</v>
      </c>
      <c r="C5" s="280" t="s">
        <v>872</v>
      </c>
    </row>
    <row r="6" spans="1:3" x14ac:dyDescent="0.25">
      <c r="A6" s="278">
        <v>43977</v>
      </c>
      <c r="B6" s="279" t="s">
        <v>869</v>
      </c>
      <c r="C6" s="280" t="s">
        <v>870</v>
      </c>
    </row>
    <row r="7" spans="1:3" x14ac:dyDescent="0.25">
      <c r="A7" s="278">
        <v>43974</v>
      </c>
      <c r="B7" s="279" t="s">
        <v>867</v>
      </c>
      <c r="C7" s="280" t="s">
        <v>868</v>
      </c>
    </row>
    <row r="8" spans="1:3" x14ac:dyDescent="0.25">
      <c r="A8" s="278">
        <v>43961</v>
      </c>
      <c r="B8" s="279" t="s">
        <v>857</v>
      </c>
      <c r="C8" s="280" t="s">
        <v>858</v>
      </c>
    </row>
    <row r="9" spans="1:3" x14ac:dyDescent="0.25">
      <c r="A9" s="278">
        <v>43947</v>
      </c>
      <c r="B9" s="279" t="s">
        <v>856</v>
      </c>
      <c r="C9" s="280" t="s">
        <v>855</v>
      </c>
    </row>
    <row r="10" spans="1:3" x14ac:dyDescent="0.25">
      <c r="A10" s="278">
        <v>43944</v>
      </c>
      <c r="B10" s="279" t="s">
        <v>851</v>
      </c>
      <c r="C10" s="280" t="s">
        <v>854</v>
      </c>
    </row>
    <row r="11" spans="1:3" x14ac:dyDescent="0.25">
      <c r="A11" s="278">
        <v>43832</v>
      </c>
      <c r="B11" s="279" t="s">
        <v>848</v>
      </c>
      <c r="C11" s="280" t="s">
        <v>849</v>
      </c>
    </row>
    <row r="12" spans="1:3" x14ac:dyDescent="0.25">
      <c r="A12" s="210">
        <v>43658</v>
      </c>
      <c r="B12" s="211" t="s">
        <v>769</v>
      </c>
      <c r="C12" s="212" t="s">
        <v>770</v>
      </c>
    </row>
    <row r="13" spans="1:3" x14ac:dyDescent="0.25">
      <c r="A13" s="210">
        <v>43655</v>
      </c>
      <c r="B13" s="211" t="s">
        <v>765</v>
      </c>
      <c r="C13" s="212" t="s">
        <v>768</v>
      </c>
    </row>
    <row r="14" spans="1:3" x14ac:dyDescent="0.25">
      <c r="A14" s="210">
        <v>43646</v>
      </c>
      <c r="B14" s="211" t="s">
        <v>245</v>
      </c>
      <c r="C14" s="212" t="s">
        <v>246</v>
      </c>
    </row>
    <row r="15" spans="1:3" x14ac:dyDescent="0.25">
      <c r="A15" s="210">
        <v>43534</v>
      </c>
      <c r="B15" s="211" t="s">
        <v>243</v>
      </c>
      <c r="C15" s="212" t="s">
        <v>244</v>
      </c>
    </row>
    <row r="16" spans="1:3" x14ac:dyDescent="0.25">
      <c r="A16" s="87">
        <v>43421</v>
      </c>
      <c r="B16" s="88" t="s">
        <v>224</v>
      </c>
      <c r="C16" s="89" t="s">
        <v>225</v>
      </c>
    </row>
    <row r="17" spans="1:3" x14ac:dyDescent="0.25">
      <c r="A17" s="87">
        <v>43365</v>
      </c>
      <c r="B17" s="88" t="s">
        <v>147</v>
      </c>
      <c r="C17" s="89" t="s">
        <v>173</v>
      </c>
    </row>
    <row r="18" spans="1:3" x14ac:dyDescent="0.25">
      <c r="A18" s="87">
        <v>42795</v>
      </c>
      <c r="B18" s="88" t="s">
        <v>108</v>
      </c>
      <c r="C18" s="89" t="s">
        <v>113</v>
      </c>
    </row>
    <row r="19" spans="1:3" x14ac:dyDescent="0.25">
      <c r="A19" s="87">
        <v>42769</v>
      </c>
      <c r="B19" s="88" t="s">
        <v>100</v>
      </c>
      <c r="C19" s="89" t="s">
        <v>101</v>
      </c>
    </row>
    <row r="20" spans="1:3" x14ac:dyDescent="0.25">
      <c r="A20" s="87">
        <v>42747</v>
      </c>
      <c r="B20" s="88" t="s">
        <v>98</v>
      </c>
      <c r="C20" s="89" t="s">
        <v>99</v>
      </c>
    </row>
    <row r="21" spans="1:3" x14ac:dyDescent="0.25">
      <c r="A21" s="87">
        <v>42738</v>
      </c>
      <c r="B21" s="88" t="s">
        <v>97</v>
      </c>
      <c r="C21" s="89" t="s">
        <v>146</v>
      </c>
    </row>
    <row r="22" spans="1:3" x14ac:dyDescent="0.25">
      <c r="A22" s="87">
        <v>42736</v>
      </c>
      <c r="B22" s="88" t="s">
        <v>60</v>
      </c>
      <c r="C22" s="89" t="s">
        <v>77</v>
      </c>
    </row>
    <row r="23" spans="1:3" x14ac:dyDescent="0.25">
      <c r="A23" s="84">
        <v>42649</v>
      </c>
      <c r="B23" s="85" t="s">
        <v>58</v>
      </c>
      <c r="C23" s="86" t="s">
        <v>59</v>
      </c>
    </row>
    <row r="24" spans="1:3" x14ac:dyDescent="0.25">
      <c r="A24" s="84">
        <v>42646</v>
      </c>
      <c r="B24" s="85" t="s">
        <v>53</v>
      </c>
      <c r="C24" s="86" t="s">
        <v>57</v>
      </c>
    </row>
    <row r="25" spans="1:3" x14ac:dyDescent="0.25">
      <c r="A25" s="84">
        <v>42634</v>
      </c>
      <c r="B25" s="85" t="s">
        <v>48</v>
      </c>
      <c r="C25" s="86" t="s">
        <v>50</v>
      </c>
    </row>
    <row r="26" spans="1:3" x14ac:dyDescent="0.25">
      <c r="A26" s="84">
        <v>42623</v>
      </c>
      <c r="B26" s="85" t="s">
        <v>31</v>
      </c>
      <c r="C26" s="86" t="s">
        <v>35</v>
      </c>
    </row>
    <row r="27" spans="1:3" x14ac:dyDescent="0.25">
      <c r="A27" s="84">
        <v>42560</v>
      </c>
      <c r="B27" s="85" t="s">
        <v>27</v>
      </c>
      <c r="C27" s="86" t="s">
        <v>28</v>
      </c>
    </row>
    <row r="28" spans="1:3" x14ac:dyDescent="0.25">
      <c r="A28" s="84">
        <v>42554</v>
      </c>
      <c r="B28" s="85" t="s">
        <v>25</v>
      </c>
      <c r="C28" s="86" t="s">
        <v>26</v>
      </c>
    </row>
    <row r="29" spans="1:3" x14ac:dyDescent="0.25">
      <c r="A29" s="84">
        <v>42286</v>
      </c>
      <c r="B29" s="85" t="s">
        <v>22</v>
      </c>
      <c r="C29" s="86" t="s">
        <v>23</v>
      </c>
    </row>
    <row r="30" spans="1:3" x14ac:dyDescent="0.25">
      <c r="A30" s="84">
        <v>42264</v>
      </c>
      <c r="B30" s="85" t="s">
        <v>20</v>
      </c>
      <c r="C30" s="86" t="s">
        <v>21</v>
      </c>
    </row>
    <row r="31" spans="1:3" x14ac:dyDescent="0.25">
      <c r="A31" s="84">
        <v>42216</v>
      </c>
      <c r="B31" s="85" t="s">
        <v>18</v>
      </c>
      <c r="C31"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759</v>
      </c>
    </row>
    <row r="2" spans="1:1" x14ac:dyDescent="0.25">
      <c r="A2" s="263" t="s">
        <v>247</v>
      </c>
    </row>
    <row r="3" spans="1:1" x14ac:dyDescent="0.25">
      <c r="A3" s="263"/>
    </row>
    <row r="4" spans="1:1" x14ac:dyDescent="0.25">
      <c r="A4" s="263" t="s">
        <v>248</v>
      </c>
    </row>
    <row r="5" spans="1:1" x14ac:dyDescent="0.25">
      <c r="A5" s="263" t="s">
        <v>249</v>
      </c>
    </row>
    <row r="6" spans="1:1" x14ac:dyDescent="0.25">
      <c r="A6" s="263" t="s">
        <v>250</v>
      </c>
    </row>
    <row r="7" spans="1:1" x14ac:dyDescent="0.25">
      <c r="A7" s="263"/>
    </row>
    <row r="8" spans="1:1" x14ac:dyDescent="0.25">
      <c r="A8" s="263" t="s">
        <v>251</v>
      </c>
    </row>
    <row r="9" spans="1:1" x14ac:dyDescent="0.25">
      <c r="A9" s="263"/>
    </row>
    <row r="10" spans="1:1" x14ac:dyDescent="0.25">
      <c r="A10" s="263" t="s">
        <v>252</v>
      </c>
    </row>
    <row r="11" spans="1:1" x14ac:dyDescent="0.25">
      <c r="A11" s="263" t="s">
        <v>253</v>
      </c>
    </row>
    <row r="12" spans="1:1" x14ac:dyDescent="0.25">
      <c r="A12" s="263"/>
    </row>
    <row r="13" spans="1:1" x14ac:dyDescent="0.25">
      <c r="A13" s="263" t="s">
        <v>254</v>
      </c>
    </row>
    <row r="14" spans="1:1" x14ac:dyDescent="0.25">
      <c r="A14" s="263" t="s">
        <v>255</v>
      </c>
    </row>
    <row r="15" spans="1:1" x14ac:dyDescent="0.25">
      <c r="A15" s="263" t="s">
        <v>256</v>
      </c>
    </row>
    <row r="16" spans="1:1" x14ac:dyDescent="0.25">
      <c r="A16" s="263" t="s">
        <v>257</v>
      </c>
    </row>
    <row r="17" spans="1:1" x14ac:dyDescent="0.25">
      <c r="A17" s="263" t="s">
        <v>258</v>
      </c>
    </row>
    <row r="18" spans="1:1" x14ac:dyDescent="0.25">
      <c r="A18" s="263" t="s">
        <v>259</v>
      </c>
    </row>
    <row r="19" spans="1:1" x14ac:dyDescent="0.25">
      <c r="A19" s="263" t="s">
        <v>260</v>
      </c>
    </row>
    <row r="20" spans="1:1" x14ac:dyDescent="0.25">
      <c r="A20" s="263" t="s">
        <v>261</v>
      </c>
    </row>
    <row r="21" spans="1:1" x14ac:dyDescent="0.25">
      <c r="A21" s="263"/>
    </row>
    <row r="22" spans="1:1" x14ac:dyDescent="0.25">
      <c r="A22" s="263" t="s">
        <v>262</v>
      </c>
    </row>
    <row r="23" spans="1:1" x14ac:dyDescent="0.25">
      <c r="A23" s="263" t="s">
        <v>263</v>
      </c>
    </row>
    <row r="24" spans="1:1" x14ac:dyDescent="0.25">
      <c r="A24" s="263" t="s">
        <v>264</v>
      </c>
    </row>
    <row r="25" spans="1:1" x14ac:dyDescent="0.25">
      <c r="A25" s="263" t="s">
        <v>265</v>
      </c>
    </row>
    <row r="26" spans="1:1" x14ac:dyDescent="0.25">
      <c r="A26" s="263" t="s">
        <v>266</v>
      </c>
    </row>
    <row r="27" spans="1:1" x14ac:dyDescent="0.25">
      <c r="A27" s="263" t="s">
        <v>267</v>
      </c>
    </row>
    <row r="28" spans="1:1" x14ac:dyDescent="0.25">
      <c r="A28" s="263"/>
    </row>
    <row r="29" spans="1:1" x14ac:dyDescent="0.25">
      <c r="A29" s="263" t="s">
        <v>268</v>
      </c>
    </row>
    <row r="30" spans="1:1" x14ac:dyDescent="0.25">
      <c r="A30" s="263" t="s">
        <v>269</v>
      </c>
    </row>
    <row r="31" spans="1:1" x14ac:dyDescent="0.25">
      <c r="A31" s="263" t="s">
        <v>270</v>
      </c>
    </row>
    <row r="32" spans="1:1" x14ac:dyDescent="0.25">
      <c r="A32" s="263" t="s">
        <v>271</v>
      </c>
    </row>
    <row r="33" spans="1:1" x14ac:dyDescent="0.25">
      <c r="A33" s="263"/>
    </row>
    <row r="34" spans="1:1" x14ac:dyDescent="0.25">
      <c r="A34" s="263" t="s">
        <v>272</v>
      </c>
    </row>
    <row r="35" spans="1:1" x14ac:dyDescent="0.25">
      <c r="A35" s="263" t="s">
        <v>273</v>
      </c>
    </row>
    <row r="36" spans="1:1" x14ac:dyDescent="0.25">
      <c r="A36" s="263" t="s">
        <v>274</v>
      </c>
    </row>
    <row r="37" spans="1:1" x14ac:dyDescent="0.25">
      <c r="A37" s="263" t="s">
        <v>275</v>
      </c>
    </row>
    <row r="38" spans="1:1" x14ac:dyDescent="0.25">
      <c r="A38" s="263" t="s">
        <v>276</v>
      </c>
    </row>
    <row r="39" spans="1:1" x14ac:dyDescent="0.25">
      <c r="A39" s="263"/>
    </row>
    <row r="40" spans="1:1" x14ac:dyDescent="0.25">
      <c r="A40" s="263" t="s">
        <v>277</v>
      </c>
    </row>
    <row r="41" spans="1:1" x14ac:dyDescent="0.25">
      <c r="A41" s="263" t="s">
        <v>278</v>
      </c>
    </row>
    <row r="42" spans="1:1" x14ac:dyDescent="0.25">
      <c r="A42" s="263" t="s">
        <v>279</v>
      </c>
    </row>
    <row r="43" spans="1:1" x14ac:dyDescent="0.25">
      <c r="A43" s="263"/>
    </row>
    <row r="44" spans="1:1" x14ac:dyDescent="0.25">
      <c r="A44" s="263" t="s">
        <v>280</v>
      </c>
    </row>
    <row r="45" spans="1:1" x14ac:dyDescent="0.25">
      <c r="A45" s="263" t="s">
        <v>281</v>
      </c>
    </row>
    <row r="46" spans="1:1" x14ac:dyDescent="0.25">
      <c r="A46" s="263" t="s">
        <v>282</v>
      </c>
    </row>
    <row r="47" spans="1:1" x14ac:dyDescent="0.25">
      <c r="A47" s="263" t="s">
        <v>283</v>
      </c>
    </row>
    <row r="48" spans="1:1" x14ac:dyDescent="0.25">
      <c r="A48" s="263" t="s">
        <v>284</v>
      </c>
    </row>
    <row r="49" spans="1:1" x14ac:dyDescent="0.25">
      <c r="A49" s="263"/>
    </row>
    <row r="50" spans="1:1" x14ac:dyDescent="0.25">
      <c r="A50" s="263" t="s">
        <v>285</v>
      </c>
    </row>
    <row r="51" spans="1:1" x14ac:dyDescent="0.25">
      <c r="A51" s="263" t="s">
        <v>286</v>
      </c>
    </row>
    <row r="52" spans="1:1" x14ac:dyDescent="0.25">
      <c r="A52" s="263" t="s">
        <v>287</v>
      </c>
    </row>
    <row r="53" spans="1:1" x14ac:dyDescent="0.25">
      <c r="A53" s="263" t="s">
        <v>288</v>
      </c>
    </row>
    <row r="54" spans="1:1" x14ac:dyDescent="0.25">
      <c r="A54" s="263" t="s">
        <v>289</v>
      </c>
    </row>
    <row r="55" spans="1:1" x14ac:dyDescent="0.25">
      <c r="A55" s="263" t="s">
        <v>290</v>
      </c>
    </row>
    <row r="56" spans="1:1" x14ac:dyDescent="0.25">
      <c r="A56" s="263" t="s">
        <v>291</v>
      </c>
    </row>
    <row r="57" spans="1:1" x14ac:dyDescent="0.25">
      <c r="A57" s="263" t="s">
        <v>292</v>
      </c>
    </row>
    <row r="58" spans="1:1" x14ac:dyDescent="0.25">
      <c r="A58" s="263" t="s">
        <v>293</v>
      </c>
    </row>
    <row r="59" spans="1:1" x14ac:dyDescent="0.25">
      <c r="A59" s="263" t="s">
        <v>294</v>
      </c>
    </row>
    <row r="60" spans="1:1" x14ac:dyDescent="0.25">
      <c r="A60" s="263"/>
    </row>
    <row r="61" spans="1:1" x14ac:dyDescent="0.25">
      <c r="A61" s="263" t="s">
        <v>295</v>
      </c>
    </row>
    <row r="62" spans="1:1" x14ac:dyDescent="0.25">
      <c r="A62" s="263" t="s">
        <v>296</v>
      </c>
    </row>
    <row r="63" spans="1:1" x14ac:dyDescent="0.25">
      <c r="A63" s="263" t="s">
        <v>297</v>
      </c>
    </row>
    <row r="64" spans="1:1" x14ac:dyDescent="0.25">
      <c r="A64" s="263" t="s">
        <v>298</v>
      </c>
    </row>
    <row r="65" spans="1:1" x14ac:dyDescent="0.25">
      <c r="A65" s="263" t="s">
        <v>299</v>
      </c>
    </row>
    <row r="66" spans="1:1" x14ac:dyDescent="0.25">
      <c r="A66" s="263" t="s">
        <v>300</v>
      </c>
    </row>
    <row r="67" spans="1:1" x14ac:dyDescent="0.25">
      <c r="A67" s="263"/>
    </row>
    <row r="68" spans="1:1" x14ac:dyDescent="0.25">
      <c r="A68" s="263" t="s">
        <v>301</v>
      </c>
    </row>
    <row r="69" spans="1:1" x14ac:dyDescent="0.25">
      <c r="A69" s="263" t="s">
        <v>302</v>
      </c>
    </row>
    <row r="70" spans="1:1" x14ac:dyDescent="0.25">
      <c r="A70" s="263"/>
    </row>
    <row r="71" spans="1:1" x14ac:dyDescent="0.25">
      <c r="A71" s="263" t="s">
        <v>303</v>
      </c>
    </row>
    <row r="72" spans="1:1" x14ac:dyDescent="0.25">
      <c r="A72" s="263"/>
    </row>
    <row r="73" spans="1:1" x14ac:dyDescent="0.25">
      <c r="A73" s="263" t="s">
        <v>304</v>
      </c>
    </row>
    <row r="74" spans="1:1" x14ac:dyDescent="0.25">
      <c r="A74" s="263"/>
    </row>
    <row r="75" spans="1:1" x14ac:dyDescent="0.25">
      <c r="A75" s="263" t="s">
        <v>305</v>
      </c>
    </row>
    <row r="76" spans="1:1" x14ac:dyDescent="0.25">
      <c r="A76" s="263"/>
    </row>
    <row r="77" spans="1:1" x14ac:dyDescent="0.25">
      <c r="A77" s="263" t="s">
        <v>306</v>
      </c>
    </row>
    <row r="78" spans="1:1" x14ac:dyDescent="0.25">
      <c r="A78" s="263" t="s">
        <v>307</v>
      </c>
    </row>
    <row r="79" spans="1:1" x14ac:dyDescent="0.25">
      <c r="A79" s="263"/>
    </row>
    <row r="80" spans="1:1" x14ac:dyDescent="0.25">
      <c r="A80" s="263" t="s">
        <v>308</v>
      </c>
    </row>
    <row r="81" spans="1:1" x14ac:dyDescent="0.25">
      <c r="A81" s="263" t="s">
        <v>309</v>
      </c>
    </row>
    <row r="82" spans="1:1" x14ac:dyDescent="0.25">
      <c r="A82" s="263" t="s">
        <v>310</v>
      </c>
    </row>
    <row r="83" spans="1:1" x14ac:dyDescent="0.25">
      <c r="A83" s="263"/>
    </row>
    <row r="84" spans="1:1" x14ac:dyDescent="0.25">
      <c r="A84" s="263" t="s">
        <v>311</v>
      </c>
    </row>
    <row r="85" spans="1:1" x14ac:dyDescent="0.25">
      <c r="A85" s="263" t="s">
        <v>312</v>
      </c>
    </row>
    <row r="86" spans="1:1" x14ac:dyDescent="0.25">
      <c r="A86" s="263" t="s">
        <v>313</v>
      </c>
    </row>
    <row r="87" spans="1:1" x14ac:dyDescent="0.25">
      <c r="A87" s="263" t="s">
        <v>314</v>
      </c>
    </row>
    <row r="88" spans="1:1" x14ac:dyDescent="0.25">
      <c r="A88" s="263"/>
    </row>
    <row r="89" spans="1:1" x14ac:dyDescent="0.25">
      <c r="A89" s="263" t="s">
        <v>315</v>
      </c>
    </row>
    <row r="90" spans="1:1" x14ac:dyDescent="0.25">
      <c r="A90" s="263" t="s">
        <v>316</v>
      </c>
    </row>
    <row r="91" spans="1:1" x14ac:dyDescent="0.25">
      <c r="A91" s="263"/>
    </row>
    <row r="92" spans="1:1" x14ac:dyDescent="0.25">
      <c r="A92" s="263" t="s">
        <v>317</v>
      </c>
    </row>
    <row r="93" spans="1:1" x14ac:dyDescent="0.25">
      <c r="A93" s="263" t="s">
        <v>318</v>
      </c>
    </row>
    <row r="94" spans="1:1" x14ac:dyDescent="0.25">
      <c r="A94" s="263" t="s">
        <v>319</v>
      </c>
    </row>
    <row r="95" spans="1:1" x14ac:dyDescent="0.25">
      <c r="A95" s="263" t="s">
        <v>320</v>
      </c>
    </row>
    <row r="96" spans="1:1" x14ac:dyDescent="0.25">
      <c r="A96" s="263" t="s">
        <v>321</v>
      </c>
    </row>
    <row r="97" spans="1:1" x14ac:dyDescent="0.25">
      <c r="A97" s="263" t="s">
        <v>322</v>
      </c>
    </row>
    <row r="98" spans="1:1" x14ac:dyDescent="0.25">
      <c r="A98" s="263"/>
    </row>
    <row r="99" spans="1:1" x14ac:dyDescent="0.25">
      <c r="A99" s="263" t="s">
        <v>323</v>
      </c>
    </row>
    <row r="100" spans="1:1" x14ac:dyDescent="0.25">
      <c r="A100" s="263" t="s">
        <v>324</v>
      </c>
    </row>
    <row r="101" spans="1:1" x14ac:dyDescent="0.25">
      <c r="A101" s="263" t="s">
        <v>325</v>
      </c>
    </row>
    <row r="102" spans="1:1" x14ac:dyDescent="0.25">
      <c r="A102" s="263"/>
    </row>
    <row r="103" spans="1:1" x14ac:dyDescent="0.25">
      <c r="A103" s="263" t="s">
        <v>326</v>
      </c>
    </row>
    <row r="104" spans="1:1" x14ac:dyDescent="0.25">
      <c r="A104" s="263" t="s">
        <v>327</v>
      </c>
    </row>
    <row r="105" spans="1:1" x14ac:dyDescent="0.25">
      <c r="A105" s="263" t="s">
        <v>328</v>
      </c>
    </row>
    <row r="106" spans="1:1" x14ac:dyDescent="0.25">
      <c r="A106" s="263" t="s">
        <v>329</v>
      </c>
    </row>
    <row r="107" spans="1:1" x14ac:dyDescent="0.25">
      <c r="A107" s="263" t="s">
        <v>330</v>
      </c>
    </row>
    <row r="108" spans="1:1" x14ac:dyDescent="0.25">
      <c r="A108" s="263" t="s">
        <v>331</v>
      </c>
    </row>
    <row r="109" spans="1:1" x14ac:dyDescent="0.25">
      <c r="A109" s="263" t="s">
        <v>332</v>
      </c>
    </row>
    <row r="110" spans="1:1" x14ac:dyDescent="0.25">
      <c r="A110" s="263" t="s">
        <v>333</v>
      </c>
    </row>
    <row r="111" spans="1:1" x14ac:dyDescent="0.25">
      <c r="A111" s="263"/>
    </row>
    <row r="112" spans="1:1" x14ac:dyDescent="0.25">
      <c r="A112" s="263" t="s">
        <v>334</v>
      </c>
    </row>
    <row r="113" spans="1:1" x14ac:dyDescent="0.25">
      <c r="A113" s="263"/>
    </row>
    <row r="114" spans="1:1" x14ac:dyDescent="0.25">
      <c r="A114" s="263" t="s">
        <v>335</v>
      </c>
    </row>
    <row r="115" spans="1:1" x14ac:dyDescent="0.25">
      <c r="A115" s="263" t="s">
        <v>336</v>
      </c>
    </row>
    <row r="116" spans="1:1" x14ac:dyDescent="0.25">
      <c r="A116" s="263" t="s">
        <v>337</v>
      </c>
    </row>
    <row r="117" spans="1:1" x14ac:dyDescent="0.25">
      <c r="A117" s="263"/>
    </row>
    <row r="118" spans="1:1" x14ac:dyDescent="0.25">
      <c r="A118" s="263" t="s">
        <v>338</v>
      </c>
    </row>
    <row r="119" spans="1:1" x14ac:dyDescent="0.25">
      <c r="A119" s="263" t="s">
        <v>339</v>
      </c>
    </row>
    <row r="120" spans="1:1" x14ac:dyDescent="0.25">
      <c r="A120" s="263" t="s">
        <v>340</v>
      </c>
    </row>
    <row r="121" spans="1:1" x14ac:dyDescent="0.25">
      <c r="A121" s="263" t="s">
        <v>341</v>
      </c>
    </row>
    <row r="122" spans="1:1" x14ac:dyDescent="0.25">
      <c r="A122" s="263"/>
    </row>
    <row r="123" spans="1:1" x14ac:dyDescent="0.25">
      <c r="A123" s="263" t="s">
        <v>342</v>
      </c>
    </row>
    <row r="124" spans="1:1" x14ac:dyDescent="0.25">
      <c r="A124" s="263" t="s">
        <v>343</v>
      </c>
    </row>
    <row r="125" spans="1:1" x14ac:dyDescent="0.25">
      <c r="A125" s="263" t="s">
        <v>344</v>
      </c>
    </row>
    <row r="126" spans="1:1" x14ac:dyDescent="0.25">
      <c r="A126" s="263" t="s">
        <v>345</v>
      </c>
    </row>
    <row r="127" spans="1:1" x14ac:dyDescent="0.25">
      <c r="A127" s="263" t="s">
        <v>346</v>
      </c>
    </row>
    <row r="128" spans="1:1" x14ac:dyDescent="0.25">
      <c r="A128" s="263" t="s">
        <v>347</v>
      </c>
    </row>
    <row r="129" spans="1:1" x14ac:dyDescent="0.25">
      <c r="A129" s="263" t="s">
        <v>348</v>
      </c>
    </row>
    <row r="130" spans="1:1" x14ac:dyDescent="0.25">
      <c r="A130" s="263" t="s">
        <v>349</v>
      </c>
    </row>
    <row r="131" spans="1:1" x14ac:dyDescent="0.25">
      <c r="A131" s="263" t="s">
        <v>350</v>
      </c>
    </row>
    <row r="132" spans="1:1" x14ac:dyDescent="0.25">
      <c r="A132" s="263" t="s">
        <v>351</v>
      </c>
    </row>
    <row r="133" spans="1:1" x14ac:dyDescent="0.25">
      <c r="A133" s="263"/>
    </row>
    <row r="134" spans="1:1" x14ac:dyDescent="0.25">
      <c r="A134" s="263" t="s">
        <v>352</v>
      </c>
    </row>
    <row r="135" spans="1:1" x14ac:dyDescent="0.25">
      <c r="A135" s="263" t="s">
        <v>353</v>
      </c>
    </row>
    <row r="136" spans="1:1" x14ac:dyDescent="0.25">
      <c r="A136" s="263" t="s">
        <v>354</v>
      </c>
    </row>
    <row r="137" spans="1:1" x14ac:dyDescent="0.25">
      <c r="A137" s="263" t="s">
        <v>355</v>
      </c>
    </row>
    <row r="138" spans="1:1" x14ac:dyDescent="0.25">
      <c r="A138" s="263" t="s">
        <v>356</v>
      </c>
    </row>
    <row r="139" spans="1:1" x14ac:dyDescent="0.25">
      <c r="A139" s="263" t="s">
        <v>357</v>
      </c>
    </row>
    <row r="140" spans="1:1" x14ac:dyDescent="0.25">
      <c r="A140" s="263" t="s">
        <v>358</v>
      </c>
    </row>
    <row r="141" spans="1:1" x14ac:dyDescent="0.25">
      <c r="A141" s="263" t="s">
        <v>359</v>
      </c>
    </row>
    <row r="142" spans="1:1" x14ac:dyDescent="0.25">
      <c r="A142" s="263" t="s">
        <v>360</v>
      </c>
    </row>
    <row r="143" spans="1:1" x14ac:dyDescent="0.25">
      <c r="A143" s="263" t="s">
        <v>361</v>
      </c>
    </row>
    <row r="144" spans="1:1" x14ac:dyDescent="0.25">
      <c r="A144" s="263" t="s">
        <v>362</v>
      </c>
    </row>
    <row r="145" spans="1:1" x14ac:dyDescent="0.25">
      <c r="A145" s="263" t="s">
        <v>363</v>
      </c>
    </row>
    <row r="146" spans="1:1" x14ac:dyDescent="0.25">
      <c r="A146" s="263"/>
    </row>
    <row r="147" spans="1:1" x14ac:dyDescent="0.25">
      <c r="A147" s="263" t="s">
        <v>364</v>
      </c>
    </row>
    <row r="148" spans="1:1" x14ac:dyDescent="0.25">
      <c r="A148" s="263" t="s">
        <v>365</v>
      </c>
    </row>
    <row r="149" spans="1:1" x14ac:dyDescent="0.25">
      <c r="A149" s="263" t="s">
        <v>366</v>
      </c>
    </row>
    <row r="150" spans="1:1" x14ac:dyDescent="0.25">
      <c r="A150" s="263"/>
    </row>
    <row r="151" spans="1:1" x14ac:dyDescent="0.25">
      <c r="A151" s="263" t="s">
        <v>367</v>
      </c>
    </row>
    <row r="152" spans="1:1" x14ac:dyDescent="0.25">
      <c r="A152" s="263" t="s">
        <v>368</v>
      </c>
    </row>
    <row r="153" spans="1:1" x14ac:dyDescent="0.25">
      <c r="A153" s="263"/>
    </row>
    <row r="154" spans="1:1" x14ac:dyDescent="0.25">
      <c r="A154" s="263" t="s">
        <v>369</v>
      </c>
    </row>
    <row r="155" spans="1:1" x14ac:dyDescent="0.25">
      <c r="A155" s="263"/>
    </row>
    <row r="156" spans="1:1" x14ac:dyDescent="0.25">
      <c r="A156" s="263" t="s">
        <v>370</v>
      </c>
    </row>
    <row r="157" spans="1:1" x14ac:dyDescent="0.25">
      <c r="A157" s="263" t="s">
        <v>371</v>
      </c>
    </row>
    <row r="158" spans="1:1" x14ac:dyDescent="0.25">
      <c r="A158" s="263" t="s">
        <v>372</v>
      </c>
    </row>
    <row r="159" spans="1:1" x14ac:dyDescent="0.25">
      <c r="A159" s="263" t="s">
        <v>373</v>
      </c>
    </row>
    <row r="160" spans="1:1" x14ac:dyDescent="0.25">
      <c r="A160" s="263" t="s">
        <v>374</v>
      </c>
    </row>
    <row r="161" spans="1:1" x14ac:dyDescent="0.25">
      <c r="A161" s="263" t="s">
        <v>375</v>
      </c>
    </row>
    <row r="162" spans="1:1" x14ac:dyDescent="0.25">
      <c r="A162" s="263" t="s">
        <v>376</v>
      </c>
    </row>
    <row r="163" spans="1:1" x14ac:dyDescent="0.25">
      <c r="A163" s="263"/>
    </row>
    <row r="164" spans="1:1" x14ac:dyDescent="0.25">
      <c r="A164" s="263" t="s">
        <v>377</v>
      </c>
    </row>
    <row r="165" spans="1:1" x14ac:dyDescent="0.25">
      <c r="A165" s="263" t="s">
        <v>378</v>
      </c>
    </row>
    <row r="166" spans="1:1" x14ac:dyDescent="0.25">
      <c r="A166" s="263" t="s">
        <v>379</v>
      </c>
    </row>
    <row r="167" spans="1:1" x14ac:dyDescent="0.25">
      <c r="A167" s="263" t="s">
        <v>380</v>
      </c>
    </row>
    <row r="168" spans="1:1" x14ac:dyDescent="0.25">
      <c r="A168" s="263" t="s">
        <v>381</v>
      </c>
    </row>
    <row r="169" spans="1:1" x14ac:dyDescent="0.25">
      <c r="A169" s="263" t="s">
        <v>382</v>
      </c>
    </row>
    <row r="170" spans="1:1" x14ac:dyDescent="0.25">
      <c r="A170" s="263" t="s">
        <v>383</v>
      </c>
    </row>
    <row r="171" spans="1:1" x14ac:dyDescent="0.25">
      <c r="A171" s="263" t="s">
        <v>384</v>
      </c>
    </row>
    <row r="172" spans="1:1" x14ac:dyDescent="0.25">
      <c r="A172" s="263" t="s">
        <v>385</v>
      </c>
    </row>
    <row r="173" spans="1:1" x14ac:dyDescent="0.25">
      <c r="A173" s="263" t="s">
        <v>386</v>
      </c>
    </row>
    <row r="174" spans="1:1" x14ac:dyDescent="0.25">
      <c r="A174" s="263"/>
    </row>
    <row r="175" spans="1:1" x14ac:dyDescent="0.25">
      <c r="A175" s="263" t="s">
        <v>387</v>
      </c>
    </row>
    <row r="176" spans="1:1" x14ac:dyDescent="0.25">
      <c r="A176" s="263" t="s">
        <v>388</v>
      </c>
    </row>
    <row r="177" spans="1:1" x14ac:dyDescent="0.25">
      <c r="A177" s="263" t="s">
        <v>389</v>
      </c>
    </row>
    <row r="178" spans="1:1" x14ac:dyDescent="0.25">
      <c r="A178" s="263"/>
    </row>
    <row r="179" spans="1:1" x14ac:dyDescent="0.25">
      <c r="A179" s="263" t="s">
        <v>390</v>
      </c>
    </row>
    <row r="180" spans="1:1" x14ac:dyDescent="0.25">
      <c r="A180" s="263"/>
    </row>
    <row r="181" spans="1:1" x14ac:dyDescent="0.25">
      <c r="A181" s="263" t="s">
        <v>391</v>
      </c>
    </row>
    <row r="182" spans="1:1" x14ac:dyDescent="0.25">
      <c r="A182" s="263" t="s">
        <v>392</v>
      </c>
    </row>
    <row r="183" spans="1:1" x14ac:dyDescent="0.25">
      <c r="A183" s="263" t="s">
        <v>393</v>
      </c>
    </row>
    <row r="184" spans="1:1" x14ac:dyDescent="0.25">
      <c r="A184" s="263" t="s">
        <v>394</v>
      </c>
    </row>
    <row r="185" spans="1:1" x14ac:dyDescent="0.25">
      <c r="A185" s="263" t="s">
        <v>395</v>
      </c>
    </row>
    <row r="186" spans="1:1" x14ac:dyDescent="0.25">
      <c r="A186" s="263"/>
    </row>
    <row r="187" spans="1:1" x14ac:dyDescent="0.25">
      <c r="A187" s="263" t="s">
        <v>396</v>
      </c>
    </row>
    <row r="188" spans="1:1" x14ac:dyDescent="0.25">
      <c r="A188" s="263" t="s">
        <v>397</v>
      </c>
    </row>
    <row r="189" spans="1:1" x14ac:dyDescent="0.25">
      <c r="A189" s="263" t="s">
        <v>398</v>
      </c>
    </row>
    <row r="190" spans="1:1" x14ac:dyDescent="0.25">
      <c r="A190" s="263" t="s">
        <v>399</v>
      </c>
    </row>
    <row r="191" spans="1:1" x14ac:dyDescent="0.25">
      <c r="A191" s="263" t="s">
        <v>400</v>
      </c>
    </row>
    <row r="192" spans="1:1" x14ac:dyDescent="0.25">
      <c r="A192" s="263" t="s">
        <v>401</v>
      </c>
    </row>
    <row r="193" spans="1:1" x14ac:dyDescent="0.25">
      <c r="A193" s="263" t="s">
        <v>402</v>
      </c>
    </row>
    <row r="194" spans="1:1" x14ac:dyDescent="0.25">
      <c r="A194" s="263"/>
    </row>
    <row r="195" spans="1:1" x14ac:dyDescent="0.25">
      <c r="A195" s="263" t="s">
        <v>403</v>
      </c>
    </row>
    <row r="196" spans="1:1" x14ac:dyDescent="0.25">
      <c r="A196" s="263"/>
    </row>
    <row r="197" spans="1:1" x14ac:dyDescent="0.25">
      <c r="A197" s="263" t="s">
        <v>404</v>
      </c>
    </row>
    <row r="198" spans="1:1" x14ac:dyDescent="0.25">
      <c r="A198" s="263" t="s">
        <v>405</v>
      </c>
    </row>
    <row r="199" spans="1:1" x14ac:dyDescent="0.25">
      <c r="A199" s="263" t="s">
        <v>406</v>
      </c>
    </row>
    <row r="200" spans="1:1" x14ac:dyDescent="0.25">
      <c r="A200" s="263" t="s">
        <v>407</v>
      </c>
    </row>
    <row r="201" spans="1:1" x14ac:dyDescent="0.25">
      <c r="A201" s="263" t="s">
        <v>408</v>
      </c>
    </row>
    <row r="202" spans="1:1" x14ac:dyDescent="0.25">
      <c r="A202" s="263" t="s">
        <v>409</v>
      </c>
    </row>
    <row r="203" spans="1:1" x14ac:dyDescent="0.25">
      <c r="A203" s="263" t="s">
        <v>410</v>
      </c>
    </row>
    <row r="204" spans="1:1" x14ac:dyDescent="0.25">
      <c r="A204" s="263"/>
    </row>
    <row r="205" spans="1:1" x14ac:dyDescent="0.25">
      <c r="A205" s="263" t="s">
        <v>411</v>
      </c>
    </row>
    <row r="206" spans="1:1" x14ac:dyDescent="0.25">
      <c r="A206" s="263" t="s">
        <v>412</v>
      </c>
    </row>
    <row r="207" spans="1:1" x14ac:dyDescent="0.25">
      <c r="A207" s="263"/>
    </row>
    <row r="208" spans="1:1" x14ac:dyDescent="0.25">
      <c r="A208" s="263" t="s">
        <v>413</v>
      </c>
    </row>
    <row r="209" spans="1:1" x14ac:dyDescent="0.25">
      <c r="A209" s="263"/>
    </row>
    <row r="210" spans="1:1" x14ac:dyDescent="0.25">
      <c r="A210" s="263" t="s">
        <v>414</v>
      </c>
    </row>
    <row r="211" spans="1:1" x14ac:dyDescent="0.25">
      <c r="A211" s="263" t="s">
        <v>415</v>
      </c>
    </row>
    <row r="212" spans="1:1" x14ac:dyDescent="0.25">
      <c r="A212" s="263" t="s">
        <v>416</v>
      </c>
    </row>
    <row r="213" spans="1:1" x14ac:dyDescent="0.25">
      <c r="A213" s="263"/>
    </row>
    <row r="214" spans="1:1" x14ac:dyDescent="0.25">
      <c r="A214" s="263" t="s">
        <v>417</v>
      </c>
    </row>
    <row r="215" spans="1:1" x14ac:dyDescent="0.25">
      <c r="A215" s="263" t="s">
        <v>418</v>
      </c>
    </row>
    <row r="216" spans="1:1" x14ac:dyDescent="0.25">
      <c r="A216" s="263"/>
    </row>
    <row r="217" spans="1:1" x14ac:dyDescent="0.25">
      <c r="A217" s="263" t="s">
        <v>419</v>
      </c>
    </row>
    <row r="218" spans="1:1" x14ac:dyDescent="0.25">
      <c r="A218" s="263" t="s">
        <v>420</v>
      </c>
    </row>
    <row r="219" spans="1:1" x14ac:dyDescent="0.25">
      <c r="A219" s="263" t="s">
        <v>421</v>
      </c>
    </row>
    <row r="220" spans="1:1" x14ac:dyDescent="0.25">
      <c r="A220" s="263" t="s">
        <v>422</v>
      </c>
    </row>
    <row r="221" spans="1:1" x14ac:dyDescent="0.25">
      <c r="A221" s="263"/>
    </row>
    <row r="222" spans="1:1" x14ac:dyDescent="0.25">
      <c r="A222" s="263" t="s">
        <v>423</v>
      </c>
    </row>
    <row r="223" spans="1:1" x14ac:dyDescent="0.25">
      <c r="A223" s="263" t="s">
        <v>424</v>
      </c>
    </row>
    <row r="224" spans="1:1" x14ac:dyDescent="0.25">
      <c r="A224" s="263" t="s">
        <v>425</v>
      </c>
    </row>
    <row r="225" spans="1:1" x14ac:dyDescent="0.25">
      <c r="A225" s="263" t="s">
        <v>426</v>
      </c>
    </row>
    <row r="226" spans="1:1" x14ac:dyDescent="0.25">
      <c r="A226" s="263" t="s">
        <v>427</v>
      </c>
    </row>
    <row r="227" spans="1:1" x14ac:dyDescent="0.25">
      <c r="A227" s="263" t="s">
        <v>428</v>
      </c>
    </row>
    <row r="228" spans="1:1" x14ac:dyDescent="0.25">
      <c r="A228" s="263" t="s">
        <v>429</v>
      </c>
    </row>
    <row r="229" spans="1:1" x14ac:dyDescent="0.25">
      <c r="A229" s="263"/>
    </row>
    <row r="230" spans="1:1" x14ac:dyDescent="0.25">
      <c r="A230" s="263" t="s">
        <v>430</v>
      </c>
    </row>
    <row r="231" spans="1:1" x14ac:dyDescent="0.25">
      <c r="A231" s="263" t="s">
        <v>431</v>
      </c>
    </row>
    <row r="232" spans="1:1" x14ac:dyDescent="0.25">
      <c r="A232" s="263" t="s">
        <v>432</v>
      </c>
    </row>
    <row r="233" spans="1:1" x14ac:dyDescent="0.25">
      <c r="A233" s="263" t="s">
        <v>433</v>
      </c>
    </row>
    <row r="234" spans="1:1" x14ac:dyDescent="0.25">
      <c r="A234" s="263"/>
    </row>
    <row r="235" spans="1:1" x14ac:dyDescent="0.25">
      <c r="A235" s="263" t="s">
        <v>434</v>
      </c>
    </row>
    <row r="236" spans="1:1" x14ac:dyDescent="0.25">
      <c r="A236" s="263" t="s">
        <v>435</v>
      </c>
    </row>
    <row r="237" spans="1:1" x14ac:dyDescent="0.25">
      <c r="A237" s="263" t="s">
        <v>436</v>
      </c>
    </row>
    <row r="238" spans="1:1" x14ac:dyDescent="0.25">
      <c r="A238" s="263" t="s">
        <v>437</v>
      </c>
    </row>
    <row r="239" spans="1:1" x14ac:dyDescent="0.25">
      <c r="A239" s="263" t="s">
        <v>438</v>
      </c>
    </row>
    <row r="240" spans="1:1" x14ac:dyDescent="0.25">
      <c r="A240" s="263" t="s">
        <v>439</v>
      </c>
    </row>
    <row r="241" spans="1:1" x14ac:dyDescent="0.25">
      <c r="A241" s="263" t="s">
        <v>440</v>
      </c>
    </row>
    <row r="242" spans="1:1" x14ac:dyDescent="0.25">
      <c r="A242" s="263" t="s">
        <v>441</v>
      </c>
    </row>
    <row r="243" spans="1:1" x14ac:dyDescent="0.25">
      <c r="A243" s="263" t="s">
        <v>442</v>
      </c>
    </row>
    <row r="244" spans="1:1" x14ac:dyDescent="0.25">
      <c r="A244" s="263"/>
    </row>
    <row r="245" spans="1:1" x14ac:dyDescent="0.25">
      <c r="A245" s="263" t="s">
        <v>443</v>
      </c>
    </row>
    <row r="246" spans="1:1" x14ac:dyDescent="0.25">
      <c r="A246" s="263"/>
    </row>
    <row r="247" spans="1:1" x14ac:dyDescent="0.25">
      <c r="A247" s="263" t="s">
        <v>444</v>
      </c>
    </row>
    <row r="248" spans="1:1" x14ac:dyDescent="0.25">
      <c r="A248" s="263" t="s">
        <v>445</v>
      </c>
    </row>
    <row r="249" spans="1:1" x14ac:dyDescent="0.25">
      <c r="A249" s="263" t="s">
        <v>446</v>
      </c>
    </row>
    <row r="250" spans="1:1" x14ac:dyDescent="0.25">
      <c r="A250" s="263" t="s">
        <v>447</v>
      </c>
    </row>
    <row r="251" spans="1:1" x14ac:dyDescent="0.25">
      <c r="A251" s="263"/>
    </row>
    <row r="252" spans="1:1" x14ac:dyDescent="0.25">
      <c r="A252" s="263" t="s">
        <v>448</v>
      </c>
    </row>
    <row r="253" spans="1:1" x14ac:dyDescent="0.25">
      <c r="A253" s="263" t="s">
        <v>449</v>
      </c>
    </row>
    <row r="254" spans="1:1" x14ac:dyDescent="0.25">
      <c r="A254" s="263" t="s">
        <v>450</v>
      </c>
    </row>
    <row r="255" spans="1:1" x14ac:dyDescent="0.25">
      <c r="A255" s="263" t="s">
        <v>451</v>
      </c>
    </row>
    <row r="256" spans="1:1" x14ac:dyDescent="0.25">
      <c r="A256" s="263"/>
    </row>
    <row r="257" spans="1:1" x14ac:dyDescent="0.25">
      <c r="A257" s="263" t="s">
        <v>452</v>
      </c>
    </row>
    <row r="258" spans="1:1" x14ac:dyDescent="0.25">
      <c r="A258" s="263" t="s">
        <v>453</v>
      </c>
    </row>
    <row r="259" spans="1:1" x14ac:dyDescent="0.25">
      <c r="A259" s="263" t="s">
        <v>454</v>
      </c>
    </row>
    <row r="260" spans="1:1" x14ac:dyDescent="0.25">
      <c r="A260" s="263" t="s">
        <v>455</v>
      </c>
    </row>
    <row r="261" spans="1:1" x14ac:dyDescent="0.25">
      <c r="A261" s="263" t="s">
        <v>456</v>
      </c>
    </row>
    <row r="262" spans="1:1" x14ac:dyDescent="0.25">
      <c r="A262" s="263" t="s">
        <v>457</v>
      </c>
    </row>
    <row r="263" spans="1:1" x14ac:dyDescent="0.25">
      <c r="A263" s="263" t="s">
        <v>458</v>
      </c>
    </row>
    <row r="264" spans="1:1" x14ac:dyDescent="0.25">
      <c r="A264" s="263" t="s">
        <v>459</v>
      </c>
    </row>
    <row r="265" spans="1:1" x14ac:dyDescent="0.25">
      <c r="A265" s="263" t="s">
        <v>460</v>
      </c>
    </row>
    <row r="266" spans="1:1" x14ac:dyDescent="0.25">
      <c r="A266" s="263" t="s">
        <v>461</v>
      </c>
    </row>
    <row r="267" spans="1:1" x14ac:dyDescent="0.25">
      <c r="A267" s="263" t="s">
        <v>462</v>
      </c>
    </row>
    <row r="268" spans="1:1" x14ac:dyDescent="0.25">
      <c r="A268" s="263"/>
    </row>
    <row r="269" spans="1:1" x14ac:dyDescent="0.25">
      <c r="A269" s="263" t="s">
        <v>463</v>
      </c>
    </row>
    <row r="270" spans="1:1" x14ac:dyDescent="0.25">
      <c r="A270" s="263" t="s">
        <v>464</v>
      </c>
    </row>
    <row r="271" spans="1:1" x14ac:dyDescent="0.25">
      <c r="A271" s="263" t="s">
        <v>465</v>
      </c>
    </row>
    <row r="272" spans="1:1" x14ac:dyDescent="0.25">
      <c r="A272" s="263" t="s">
        <v>466</v>
      </c>
    </row>
    <row r="273" spans="1:1" x14ac:dyDescent="0.25">
      <c r="A273" s="263" t="s">
        <v>467</v>
      </c>
    </row>
    <row r="274" spans="1:1" x14ac:dyDescent="0.25">
      <c r="A274" s="263"/>
    </row>
    <row r="275" spans="1:1" x14ac:dyDescent="0.25">
      <c r="A275" s="263" t="s">
        <v>468</v>
      </c>
    </row>
    <row r="276" spans="1:1" x14ac:dyDescent="0.25">
      <c r="A276" s="263" t="s">
        <v>469</v>
      </c>
    </row>
    <row r="277" spans="1:1" x14ac:dyDescent="0.25">
      <c r="A277" s="263" t="s">
        <v>470</v>
      </c>
    </row>
    <row r="278" spans="1:1" x14ac:dyDescent="0.25">
      <c r="A278" s="263" t="s">
        <v>471</v>
      </c>
    </row>
    <row r="279" spans="1:1" x14ac:dyDescent="0.25">
      <c r="A279" s="263" t="s">
        <v>472</v>
      </c>
    </row>
    <row r="280" spans="1:1" x14ac:dyDescent="0.25">
      <c r="A280" s="263" t="s">
        <v>473</v>
      </c>
    </row>
    <row r="281" spans="1:1" x14ac:dyDescent="0.25">
      <c r="A281" s="263" t="s">
        <v>474</v>
      </c>
    </row>
    <row r="282" spans="1:1" x14ac:dyDescent="0.25">
      <c r="A282" s="263" t="s">
        <v>475</v>
      </c>
    </row>
    <row r="283" spans="1:1" x14ac:dyDescent="0.25">
      <c r="A283" s="263" t="s">
        <v>476</v>
      </c>
    </row>
    <row r="284" spans="1:1" x14ac:dyDescent="0.25">
      <c r="A284" s="263" t="s">
        <v>477</v>
      </c>
    </row>
    <row r="285" spans="1:1" x14ac:dyDescent="0.25">
      <c r="A285" s="263" t="s">
        <v>478</v>
      </c>
    </row>
    <row r="286" spans="1:1" x14ac:dyDescent="0.25">
      <c r="A286" s="263" t="s">
        <v>479</v>
      </c>
    </row>
    <row r="287" spans="1:1" x14ac:dyDescent="0.25">
      <c r="A287" s="263"/>
    </row>
    <row r="288" spans="1:1" x14ac:dyDescent="0.25">
      <c r="A288" s="263" t="s">
        <v>480</v>
      </c>
    </row>
    <row r="289" spans="1:1" x14ac:dyDescent="0.25">
      <c r="A289" s="263" t="s">
        <v>481</v>
      </c>
    </row>
    <row r="290" spans="1:1" x14ac:dyDescent="0.25">
      <c r="A290" s="263" t="s">
        <v>482</v>
      </c>
    </row>
    <row r="291" spans="1:1" x14ac:dyDescent="0.25">
      <c r="A291" s="263" t="s">
        <v>483</v>
      </c>
    </row>
    <row r="292" spans="1:1" x14ac:dyDescent="0.25">
      <c r="A292" s="263"/>
    </row>
    <row r="293" spans="1:1" x14ac:dyDescent="0.25">
      <c r="A293" s="263" t="s">
        <v>484</v>
      </c>
    </row>
    <row r="294" spans="1:1" x14ac:dyDescent="0.25">
      <c r="A294" s="263" t="s">
        <v>485</v>
      </c>
    </row>
    <row r="295" spans="1:1" x14ac:dyDescent="0.25">
      <c r="A295" s="263" t="s">
        <v>486</v>
      </c>
    </row>
    <row r="296" spans="1:1" x14ac:dyDescent="0.25">
      <c r="A296" s="263"/>
    </row>
    <row r="297" spans="1:1" x14ac:dyDescent="0.25">
      <c r="A297" s="263" t="s">
        <v>487</v>
      </c>
    </row>
    <row r="298" spans="1:1" x14ac:dyDescent="0.25">
      <c r="A298" s="263" t="s">
        <v>488</v>
      </c>
    </row>
    <row r="299" spans="1:1" x14ac:dyDescent="0.25">
      <c r="A299" s="263" t="s">
        <v>489</v>
      </c>
    </row>
    <row r="300" spans="1:1" x14ac:dyDescent="0.25">
      <c r="A300" s="263" t="s">
        <v>490</v>
      </c>
    </row>
    <row r="301" spans="1:1" x14ac:dyDescent="0.25">
      <c r="A301" s="263" t="s">
        <v>491</v>
      </c>
    </row>
    <row r="302" spans="1:1" x14ac:dyDescent="0.25">
      <c r="A302" s="263" t="s">
        <v>492</v>
      </c>
    </row>
    <row r="303" spans="1:1" x14ac:dyDescent="0.25">
      <c r="A303" s="263" t="s">
        <v>493</v>
      </c>
    </row>
    <row r="304" spans="1:1" x14ac:dyDescent="0.25">
      <c r="A304" s="263" t="s">
        <v>494</v>
      </c>
    </row>
    <row r="305" spans="1:1" x14ac:dyDescent="0.25">
      <c r="A305" s="263" t="s">
        <v>495</v>
      </c>
    </row>
    <row r="306" spans="1:1" x14ac:dyDescent="0.25">
      <c r="A306" s="263" t="s">
        <v>496</v>
      </c>
    </row>
    <row r="307" spans="1:1" x14ac:dyDescent="0.25">
      <c r="A307" s="263" t="s">
        <v>497</v>
      </c>
    </row>
    <row r="308" spans="1:1" x14ac:dyDescent="0.25">
      <c r="A308" s="263" t="s">
        <v>498</v>
      </c>
    </row>
    <row r="309" spans="1:1" x14ac:dyDescent="0.25">
      <c r="A309" s="263"/>
    </row>
    <row r="310" spans="1:1" x14ac:dyDescent="0.25">
      <c r="A310" s="263" t="s">
        <v>499</v>
      </c>
    </row>
    <row r="311" spans="1:1" x14ac:dyDescent="0.25">
      <c r="A311" s="263" t="s">
        <v>500</v>
      </c>
    </row>
    <row r="312" spans="1:1" x14ac:dyDescent="0.25">
      <c r="A312" s="263" t="s">
        <v>501</v>
      </c>
    </row>
    <row r="313" spans="1:1" x14ac:dyDescent="0.25">
      <c r="A313" s="263" t="s">
        <v>502</v>
      </c>
    </row>
    <row r="314" spans="1:1" x14ac:dyDescent="0.25">
      <c r="A314" s="263" t="s">
        <v>503</v>
      </c>
    </row>
    <row r="315" spans="1:1" x14ac:dyDescent="0.25">
      <c r="A315" s="263" t="s">
        <v>504</v>
      </c>
    </row>
    <row r="316" spans="1:1" x14ac:dyDescent="0.25">
      <c r="A316" s="263" t="s">
        <v>505</v>
      </c>
    </row>
    <row r="317" spans="1:1" x14ac:dyDescent="0.25">
      <c r="A317" s="263"/>
    </row>
    <row r="318" spans="1:1" x14ac:dyDescent="0.25">
      <c r="A318" s="263" t="s">
        <v>506</v>
      </c>
    </row>
    <row r="319" spans="1:1" x14ac:dyDescent="0.25">
      <c r="A319" s="263" t="s">
        <v>507</v>
      </c>
    </row>
    <row r="320" spans="1:1" x14ac:dyDescent="0.25">
      <c r="A320" s="263" t="s">
        <v>508</v>
      </c>
    </row>
    <row r="321" spans="1:1" x14ac:dyDescent="0.25">
      <c r="A321" s="263" t="s">
        <v>509</v>
      </c>
    </row>
    <row r="322" spans="1:1" x14ac:dyDescent="0.25">
      <c r="A322" s="263" t="s">
        <v>510</v>
      </c>
    </row>
    <row r="323" spans="1:1" x14ac:dyDescent="0.25">
      <c r="A323" s="263" t="s">
        <v>511</v>
      </c>
    </row>
    <row r="324" spans="1:1" x14ac:dyDescent="0.25">
      <c r="A324" s="263" t="s">
        <v>512</v>
      </c>
    </row>
    <row r="325" spans="1:1" x14ac:dyDescent="0.25">
      <c r="A325" s="263" t="s">
        <v>513</v>
      </c>
    </row>
    <row r="326" spans="1:1" x14ac:dyDescent="0.25">
      <c r="A326" s="263" t="s">
        <v>514</v>
      </c>
    </row>
    <row r="327" spans="1:1" x14ac:dyDescent="0.25">
      <c r="A327" s="263" t="s">
        <v>515</v>
      </c>
    </row>
    <row r="328" spans="1:1" x14ac:dyDescent="0.25">
      <c r="A328" s="263"/>
    </row>
    <row r="329" spans="1:1" x14ac:dyDescent="0.25">
      <c r="A329" s="263" t="s">
        <v>516</v>
      </c>
    </row>
    <row r="330" spans="1:1" x14ac:dyDescent="0.25">
      <c r="A330" s="263" t="s">
        <v>517</v>
      </c>
    </row>
    <row r="331" spans="1:1" x14ac:dyDescent="0.25">
      <c r="A331" s="263" t="s">
        <v>518</v>
      </c>
    </row>
    <row r="332" spans="1:1" x14ac:dyDescent="0.25">
      <c r="A332" s="263" t="s">
        <v>519</v>
      </c>
    </row>
    <row r="333" spans="1:1" x14ac:dyDescent="0.25">
      <c r="A333" s="263" t="s">
        <v>520</v>
      </c>
    </row>
    <row r="334" spans="1:1" x14ac:dyDescent="0.25">
      <c r="A334" s="263" t="s">
        <v>521</v>
      </c>
    </row>
    <row r="335" spans="1:1" x14ac:dyDescent="0.25">
      <c r="A335" s="263" t="s">
        <v>522</v>
      </c>
    </row>
    <row r="336" spans="1:1" x14ac:dyDescent="0.25">
      <c r="A336" s="263"/>
    </row>
    <row r="337" spans="1:1" x14ac:dyDescent="0.25">
      <c r="A337" s="263" t="s">
        <v>523</v>
      </c>
    </row>
    <row r="338" spans="1:1" x14ac:dyDescent="0.25">
      <c r="A338" s="263" t="s">
        <v>524</v>
      </c>
    </row>
    <row r="339" spans="1:1" x14ac:dyDescent="0.25">
      <c r="A339" s="263" t="s">
        <v>525</v>
      </c>
    </row>
    <row r="340" spans="1:1" x14ac:dyDescent="0.25">
      <c r="A340" s="263" t="s">
        <v>526</v>
      </c>
    </row>
    <row r="341" spans="1:1" x14ac:dyDescent="0.25">
      <c r="A341" s="263" t="s">
        <v>527</v>
      </c>
    </row>
    <row r="342" spans="1:1" x14ac:dyDescent="0.25">
      <c r="A342" s="263"/>
    </row>
    <row r="343" spans="1:1" x14ac:dyDescent="0.25">
      <c r="A343" s="263" t="s">
        <v>528</v>
      </c>
    </row>
    <row r="344" spans="1:1" x14ac:dyDescent="0.25">
      <c r="A344" s="263"/>
    </row>
    <row r="345" spans="1:1" x14ac:dyDescent="0.25">
      <c r="A345" s="263" t="s">
        <v>529</v>
      </c>
    </row>
    <row r="346" spans="1:1" x14ac:dyDescent="0.25">
      <c r="A346" s="263" t="s">
        <v>530</v>
      </c>
    </row>
    <row r="347" spans="1:1" x14ac:dyDescent="0.25">
      <c r="A347" s="263" t="s">
        <v>531</v>
      </c>
    </row>
    <row r="348" spans="1:1" x14ac:dyDescent="0.25">
      <c r="A348" s="263" t="s">
        <v>532</v>
      </c>
    </row>
    <row r="349" spans="1:1" x14ac:dyDescent="0.25">
      <c r="A349" s="263" t="s">
        <v>533</v>
      </c>
    </row>
    <row r="350" spans="1:1" x14ac:dyDescent="0.25">
      <c r="A350" s="263" t="s">
        <v>534</v>
      </c>
    </row>
    <row r="351" spans="1:1" x14ac:dyDescent="0.25">
      <c r="A351" s="263" t="s">
        <v>535</v>
      </c>
    </row>
    <row r="352" spans="1:1" x14ac:dyDescent="0.25">
      <c r="A352" s="263" t="s">
        <v>536</v>
      </c>
    </row>
    <row r="353" spans="1:1" x14ac:dyDescent="0.25">
      <c r="A353" s="263"/>
    </row>
    <row r="354" spans="1:1" x14ac:dyDescent="0.25">
      <c r="A354" s="263" t="s">
        <v>537</v>
      </c>
    </row>
    <row r="355" spans="1:1" x14ac:dyDescent="0.25">
      <c r="A355" s="263" t="s">
        <v>538</v>
      </c>
    </row>
    <row r="356" spans="1:1" x14ac:dyDescent="0.25">
      <c r="A356" s="263" t="s">
        <v>539</v>
      </c>
    </row>
    <row r="357" spans="1:1" x14ac:dyDescent="0.25">
      <c r="A357" s="263" t="s">
        <v>540</v>
      </c>
    </row>
    <row r="358" spans="1:1" x14ac:dyDescent="0.25">
      <c r="A358" s="263" t="s">
        <v>541</v>
      </c>
    </row>
    <row r="359" spans="1:1" x14ac:dyDescent="0.25">
      <c r="A359" s="263" t="s">
        <v>542</v>
      </c>
    </row>
    <row r="360" spans="1:1" x14ac:dyDescent="0.25">
      <c r="A360" s="263"/>
    </row>
    <row r="361" spans="1:1" x14ac:dyDescent="0.25">
      <c r="A361" s="263" t="s">
        <v>543</v>
      </c>
    </row>
    <row r="362" spans="1:1" x14ac:dyDescent="0.25">
      <c r="A362" s="263" t="s">
        <v>544</v>
      </c>
    </row>
    <row r="363" spans="1:1" x14ac:dyDescent="0.25">
      <c r="A363" s="263" t="s">
        <v>545</v>
      </c>
    </row>
    <row r="364" spans="1:1" x14ac:dyDescent="0.25">
      <c r="A364" s="263"/>
    </row>
    <row r="365" spans="1:1" x14ac:dyDescent="0.25">
      <c r="A365" s="263" t="s">
        <v>546</v>
      </c>
    </row>
    <row r="366" spans="1:1" x14ac:dyDescent="0.25">
      <c r="A366" s="263" t="s">
        <v>547</v>
      </c>
    </row>
    <row r="367" spans="1:1" x14ac:dyDescent="0.25">
      <c r="A367" s="263"/>
    </row>
    <row r="368" spans="1:1" x14ac:dyDescent="0.25">
      <c r="A368" s="263" t="s">
        <v>548</v>
      </c>
    </row>
    <row r="369" spans="1:1" x14ac:dyDescent="0.25">
      <c r="A369" s="263" t="s">
        <v>549</v>
      </c>
    </row>
    <row r="370" spans="1:1" x14ac:dyDescent="0.25">
      <c r="A370" s="263" t="s">
        <v>550</v>
      </c>
    </row>
    <row r="371" spans="1:1" x14ac:dyDescent="0.25">
      <c r="A371" s="263"/>
    </row>
    <row r="372" spans="1:1" x14ac:dyDescent="0.25">
      <c r="A372" s="263" t="s">
        <v>551</v>
      </c>
    </row>
    <row r="373" spans="1:1" x14ac:dyDescent="0.25">
      <c r="A373" s="263" t="s">
        <v>552</v>
      </c>
    </row>
    <row r="374" spans="1:1" x14ac:dyDescent="0.25">
      <c r="A374" s="263" t="s">
        <v>553</v>
      </c>
    </row>
    <row r="375" spans="1:1" x14ac:dyDescent="0.25">
      <c r="A375" s="263"/>
    </row>
    <row r="376" spans="1:1" x14ac:dyDescent="0.25">
      <c r="A376" s="263" t="s">
        <v>554</v>
      </c>
    </row>
    <row r="377" spans="1:1" x14ac:dyDescent="0.25">
      <c r="A377" s="263" t="s">
        <v>555</v>
      </c>
    </row>
    <row r="378" spans="1:1" x14ac:dyDescent="0.25">
      <c r="A378" s="263"/>
    </row>
    <row r="379" spans="1:1" x14ac:dyDescent="0.25">
      <c r="A379" s="263" t="s">
        <v>556</v>
      </c>
    </row>
    <row r="380" spans="1:1" x14ac:dyDescent="0.25">
      <c r="A380" s="263" t="s">
        <v>557</v>
      </c>
    </row>
    <row r="381" spans="1:1" x14ac:dyDescent="0.25">
      <c r="A381" s="263"/>
    </row>
    <row r="382" spans="1:1" x14ac:dyDescent="0.25">
      <c r="A382" s="263" t="s">
        <v>558</v>
      </c>
    </row>
    <row r="383" spans="1:1" x14ac:dyDescent="0.25">
      <c r="A383" s="263" t="s">
        <v>559</v>
      </c>
    </row>
    <row r="384" spans="1:1" x14ac:dyDescent="0.25">
      <c r="A384" s="263" t="s">
        <v>560</v>
      </c>
    </row>
    <row r="385" spans="1:1" x14ac:dyDescent="0.25">
      <c r="A385" s="263" t="s">
        <v>561</v>
      </c>
    </row>
    <row r="386" spans="1:1" x14ac:dyDescent="0.25">
      <c r="A386" s="263" t="s">
        <v>562</v>
      </c>
    </row>
    <row r="387" spans="1:1" x14ac:dyDescent="0.25">
      <c r="A387" s="263"/>
    </row>
    <row r="388" spans="1:1" x14ac:dyDescent="0.25">
      <c r="A388" s="263" t="s">
        <v>563</v>
      </c>
    </row>
    <row r="389" spans="1:1" x14ac:dyDescent="0.25">
      <c r="A389" s="263" t="s">
        <v>564</v>
      </c>
    </row>
    <row r="390" spans="1:1" x14ac:dyDescent="0.25">
      <c r="A390" s="263" t="s">
        <v>565</v>
      </c>
    </row>
    <row r="391" spans="1:1" x14ac:dyDescent="0.25">
      <c r="A391" s="263" t="s">
        <v>566</v>
      </c>
    </row>
    <row r="392" spans="1:1" x14ac:dyDescent="0.25">
      <c r="A392" s="263" t="s">
        <v>567</v>
      </c>
    </row>
    <row r="393" spans="1:1" x14ac:dyDescent="0.25">
      <c r="A393" s="263" t="s">
        <v>568</v>
      </c>
    </row>
    <row r="394" spans="1:1" x14ac:dyDescent="0.25">
      <c r="A394" s="263" t="s">
        <v>569</v>
      </c>
    </row>
    <row r="395" spans="1:1" x14ac:dyDescent="0.25">
      <c r="A395" s="263" t="s">
        <v>570</v>
      </c>
    </row>
    <row r="396" spans="1:1" x14ac:dyDescent="0.25">
      <c r="A396" s="263" t="s">
        <v>571</v>
      </c>
    </row>
    <row r="397" spans="1:1" x14ac:dyDescent="0.25">
      <c r="A397" s="263"/>
    </row>
    <row r="398" spans="1:1" x14ac:dyDescent="0.25">
      <c r="A398" s="263" t="s">
        <v>572</v>
      </c>
    </row>
    <row r="399" spans="1:1" x14ac:dyDescent="0.25">
      <c r="A399" s="263" t="s">
        <v>573</v>
      </c>
    </row>
    <row r="400" spans="1:1" x14ac:dyDescent="0.25">
      <c r="A400" s="263" t="s">
        <v>574</v>
      </c>
    </row>
    <row r="401" spans="1:1" x14ac:dyDescent="0.25">
      <c r="A401" s="263" t="s">
        <v>575</v>
      </c>
    </row>
    <row r="402" spans="1:1" x14ac:dyDescent="0.25">
      <c r="A402" s="263"/>
    </row>
    <row r="403" spans="1:1" x14ac:dyDescent="0.25">
      <c r="A403" s="263" t="s">
        <v>576</v>
      </c>
    </row>
    <row r="404" spans="1:1" x14ac:dyDescent="0.25">
      <c r="A404" s="263" t="s">
        <v>577</v>
      </c>
    </row>
    <row r="405" spans="1:1" x14ac:dyDescent="0.25">
      <c r="A405" s="263" t="s">
        <v>578</v>
      </c>
    </row>
    <row r="406" spans="1:1" x14ac:dyDescent="0.25">
      <c r="A406" s="263"/>
    </row>
    <row r="407" spans="1:1" x14ac:dyDescent="0.25">
      <c r="A407" s="263" t="s">
        <v>579</v>
      </c>
    </row>
    <row r="408" spans="1:1" x14ac:dyDescent="0.25">
      <c r="A408" s="263"/>
    </row>
    <row r="409" spans="1:1" x14ac:dyDescent="0.25">
      <c r="A409" s="263" t="s">
        <v>580</v>
      </c>
    </row>
    <row r="410" spans="1:1" x14ac:dyDescent="0.25">
      <c r="A410" s="263" t="s">
        <v>581</v>
      </c>
    </row>
    <row r="411" spans="1:1" x14ac:dyDescent="0.25">
      <c r="A411" s="263" t="s">
        <v>582</v>
      </c>
    </row>
    <row r="412" spans="1:1" x14ac:dyDescent="0.25">
      <c r="A412" s="263" t="s">
        <v>583</v>
      </c>
    </row>
    <row r="413" spans="1:1" x14ac:dyDescent="0.25">
      <c r="A413" s="263" t="s">
        <v>584</v>
      </c>
    </row>
    <row r="414" spans="1:1" x14ac:dyDescent="0.25">
      <c r="A414" s="263"/>
    </row>
    <row r="415" spans="1:1" x14ac:dyDescent="0.25">
      <c r="A415" s="263" t="s">
        <v>585</v>
      </c>
    </row>
    <row r="416" spans="1:1" x14ac:dyDescent="0.25">
      <c r="A416" s="263" t="s">
        <v>586</v>
      </c>
    </row>
    <row r="417" spans="1:1" x14ac:dyDescent="0.25">
      <c r="A417" s="263" t="s">
        <v>587</v>
      </c>
    </row>
    <row r="418" spans="1:1" x14ac:dyDescent="0.25">
      <c r="A418" s="263" t="s">
        <v>588</v>
      </c>
    </row>
    <row r="419" spans="1:1" x14ac:dyDescent="0.25">
      <c r="A419" s="263" t="s">
        <v>589</v>
      </c>
    </row>
    <row r="420" spans="1:1" x14ac:dyDescent="0.25">
      <c r="A420" s="263" t="s">
        <v>590</v>
      </c>
    </row>
    <row r="421" spans="1:1" x14ac:dyDescent="0.25">
      <c r="A421" s="263"/>
    </row>
    <row r="422" spans="1:1" x14ac:dyDescent="0.25">
      <c r="A422" s="263" t="s">
        <v>591</v>
      </c>
    </row>
    <row r="423" spans="1:1" x14ac:dyDescent="0.25">
      <c r="A423" s="263" t="s">
        <v>592</v>
      </c>
    </row>
    <row r="424" spans="1:1" x14ac:dyDescent="0.25">
      <c r="A424" s="263" t="s">
        <v>593</v>
      </c>
    </row>
    <row r="425" spans="1:1" x14ac:dyDescent="0.25">
      <c r="A425" s="263" t="s">
        <v>594</v>
      </c>
    </row>
    <row r="426" spans="1:1" x14ac:dyDescent="0.25">
      <c r="A426" s="263" t="s">
        <v>595</v>
      </c>
    </row>
    <row r="427" spans="1:1" x14ac:dyDescent="0.25">
      <c r="A427" s="263" t="s">
        <v>596</v>
      </c>
    </row>
    <row r="428" spans="1:1" x14ac:dyDescent="0.25">
      <c r="A428" s="263"/>
    </row>
    <row r="429" spans="1:1" x14ac:dyDescent="0.25">
      <c r="A429" s="263" t="s">
        <v>597</v>
      </c>
    </row>
    <row r="430" spans="1:1" x14ac:dyDescent="0.25">
      <c r="A430" s="263" t="s">
        <v>598</v>
      </c>
    </row>
    <row r="431" spans="1:1" x14ac:dyDescent="0.25">
      <c r="A431" s="263" t="s">
        <v>599</v>
      </c>
    </row>
    <row r="432" spans="1:1" x14ac:dyDescent="0.25">
      <c r="A432" s="263" t="s">
        <v>600</v>
      </c>
    </row>
    <row r="433" spans="1:1" x14ac:dyDescent="0.25">
      <c r="A433" s="263" t="s">
        <v>601</v>
      </c>
    </row>
    <row r="434" spans="1:1" x14ac:dyDescent="0.25">
      <c r="A434" s="263"/>
    </row>
    <row r="435" spans="1:1" x14ac:dyDescent="0.25">
      <c r="A435" s="263" t="s">
        <v>602</v>
      </c>
    </row>
    <row r="436" spans="1:1" x14ac:dyDescent="0.25">
      <c r="A436" s="263"/>
    </row>
    <row r="437" spans="1:1" x14ac:dyDescent="0.25">
      <c r="A437" s="263" t="s">
        <v>603</v>
      </c>
    </row>
    <row r="438" spans="1:1" x14ac:dyDescent="0.25">
      <c r="A438" s="263" t="s">
        <v>604</v>
      </c>
    </row>
    <row r="439" spans="1:1" x14ac:dyDescent="0.25">
      <c r="A439" s="263" t="s">
        <v>605</v>
      </c>
    </row>
    <row r="440" spans="1:1" x14ac:dyDescent="0.25">
      <c r="A440" s="263" t="s">
        <v>606</v>
      </c>
    </row>
    <row r="441" spans="1:1" x14ac:dyDescent="0.25">
      <c r="A441" s="263" t="s">
        <v>607</v>
      </c>
    </row>
    <row r="442" spans="1:1" x14ac:dyDescent="0.25">
      <c r="A442" s="263" t="s">
        <v>608</v>
      </c>
    </row>
    <row r="443" spans="1:1" x14ac:dyDescent="0.25">
      <c r="A443" s="263" t="s">
        <v>609</v>
      </c>
    </row>
    <row r="444" spans="1:1" x14ac:dyDescent="0.25">
      <c r="A444" s="263" t="s">
        <v>610</v>
      </c>
    </row>
    <row r="445" spans="1:1" x14ac:dyDescent="0.25">
      <c r="A445" s="263"/>
    </row>
    <row r="446" spans="1:1" x14ac:dyDescent="0.25">
      <c r="A446" s="263" t="s">
        <v>611</v>
      </c>
    </row>
    <row r="447" spans="1:1" x14ac:dyDescent="0.25">
      <c r="A447" s="263"/>
    </row>
    <row r="448" spans="1:1" x14ac:dyDescent="0.25">
      <c r="A448" s="263" t="s">
        <v>612</v>
      </c>
    </row>
    <row r="449" spans="1:1" x14ac:dyDescent="0.25">
      <c r="A449" s="263" t="s">
        <v>613</v>
      </c>
    </row>
    <row r="450" spans="1:1" x14ac:dyDescent="0.25">
      <c r="A450" s="263" t="s">
        <v>614</v>
      </c>
    </row>
    <row r="451" spans="1:1" x14ac:dyDescent="0.25">
      <c r="A451" s="263" t="s">
        <v>615</v>
      </c>
    </row>
    <row r="452" spans="1:1" x14ac:dyDescent="0.25">
      <c r="A452" s="263"/>
    </row>
    <row r="453" spans="1:1" x14ac:dyDescent="0.25">
      <c r="A453" s="263" t="s">
        <v>616</v>
      </c>
    </row>
    <row r="454" spans="1:1" x14ac:dyDescent="0.25">
      <c r="A454" s="263" t="s">
        <v>617</v>
      </c>
    </row>
    <row r="455" spans="1:1" x14ac:dyDescent="0.25">
      <c r="A455" s="263" t="s">
        <v>618</v>
      </c>
    </row>
    <row r="456" spans="1:1" x14ac:dyDescent="0.25">
      <c r="A456" s="263" t="s">
        <v>619</v>
      </c>
    </row>
    <row r="457" spans="1:1" x14ac:dyDescent="0.25">
      <c r="A457" s="263" t="s">
        <v>620</v>
      </c>
    </row>
    <row r="458" spans="1:1" x14ac:dyDescent="0.25">
      <c r="A458" s="263" t="s">
        <v>621</v>
      </c>
    </row>
    <row r="459" spans="1:1" x14ac:dyDescent="0.25">
      <c r="A459" s="263" t="s">
        <v>622</v>
      </c>
    </row>
    <row r="460" spans="1:1" x14ac:dyDescent="0.25">
      <c r="A460" s="263" t="s">
        <v>623</v>
      </c>
    </row>
    <row r="461" spans="1:1" x14ac:dyDescent="0.25">
      <c r="A461" s="263" t="s">
        <v>624</v>
      </c>
    </row>
    <row r="462" spans="1:1" x14ac:dyDescent="0.25">
      <c r="A462" s="263"/>
    </row>
    <row r="463" spans="1:1" x14ac:dyDescent="0.25">
      <c r="A463" s="263" t="s">
        <v>625</v>
      </c>
    </row>
    <row r="464" spans="1:1" x14ac:dyDescent="0.25">
      <c r="A464" s="263" t="s">
        <v>626</v>
      </c>
    </row>
    <row r="465" spans="1:1" x14ac:dyDescent="0.25">
      <c r="A465" s="263" t="s">
        <v>627</v>
      </c>
    </row>
    <row r="466" spans="1:1" x14ac:dyDescent="0.25">
      <c r="A466" s="263" t="s">
        <v>628</v>
      </c>
    </row>
    <row r="467" spans="1:1" x14ac:dyDescent="0.25">
      <c r="A467" s="263" t="s">
        <v>629</v>
      </c>
    </row>
    <row r="468" spans="1:1" x14ac:dyDescent="0.25">
      <c r="A468" s="263" t="s">
        <v>630</v>
      </c>
    </row>
    <row r="469" spans="1:1" x14ac:dyDescent="0.25">
      <c r="A469" s="263" t="s">
        <v>631</v>
      </c>
    </row>
    <row r="470" spans="1:1" x14ac:dyDescent="0.25">
      <c r="A470" s="263"/>
    </row>
    <row r="471" spans="1:1" x14ac:dyDescent="0.25">
      <c r="A471" s="263" t="s">
        <v>632</v>
      </c>
    </row>
    <row r="472" spans="1:1" x14ac:dyDescent="0.25">
      <c r="A472" s="263"/>
    </row>
    <row r="473" spans="1:1" x14ac:dyDescent="0.25">
      <c r="A473" s="263" t="s">
        <v>633</v>
      </c>
    </row>
    <row r="474" spans="1:1" x14ac:dyDescent="0.25">
      <c r="A474" s="263" t="s">
        <v>634</v>
      </c>
    </row>
    <row r="475" spans="1:1" x14ac:dyDescent="0.25">
      <c r="A475" s="263" t="s">
        <v>635</v>
      </c>
    </row>
    <row r="476" spans="1:1" x14ac:dyDescent="0.25">
      <c r="A476" s="263"/>
    </row>
    <row r="477" spans="1:1" x14ac:dyDescent="0.25">
      <c r="A477" s="263" t="s">
        <v>636</v>
      </c>
    </row>
    <row r="478" spans="1:1" x14ac:dyDescent="0.25">
      <c r="A478" s="263" t="s">
        <v>637</v>
      </c>
    </row>
    <row r="479" spans="1:1" x14ac:dyDescent="0.25">
      <c r="A479" s="263" t="s">
        <v>638</v>
      </c>
    </row>
    <row r="480" spans="1:1" x14ac:dyDescent="0.25">
      <c r="A480" s="263" t="s">
        <v>639</v>
      </c>
    </row>
    <row r="481" spans="1:1" x14ac:dyDescent="0.25">
      <c r="A481" s="263" t="s">
        <v>640</v>
      </c>
    </row>
    <row r="482" spans="1:1" x14ac:dyDescent="0.25">
      <c r="A482" s="263" t="s">
        <v>641</v>
      </c>
    </row>
    <row r="483" spans="1:1" x14ac:dyDescent="0.25">
      <c r="A483" s="263" t="s">
        <v>642</v>
      </c>
    </row>
    <row r="484" spans="1:1" x14ac:dyDescent="0.25">
      <c r="A484" s="263" t="s">
        <v>643</v>
      </c>
    </row>
    <row r="485" spans="1:1" x14ac:dyDescent="0.25">
      <c r="A485" s="263" t="s">
        <v>644</v>
      </c>
    </row>
    <row r="486" spans="1:1" x14ac:dyDescent="0.25">
      <c r="A486" s="263"/>
    </row>
    <row r="487" spans="1:1" x14ac:dyDescent="0.25">
      <c r="A487" s="263" t="s">
        <v>645</v>
      </c>
    </row>
    <row r="488" spans="1:1" x14ac:dyDescent="0.25">
      <c r="A488" s="263" t="s">
        <v>646</v>
      </c>
    </row>
    <row r="489" spans="1:1" x14ac:dyDescent="0.25">
      <c r="A489" s="263" t="s">
        <v>647</v>
      </c>
    </row>
    <row r="490" spans="1:1" x14ac:dyDescent="0.25">
      <c r="A490" s="263" t="s">
        <v>648</v>
      </c>
    </row>
    <row r="491" spans="1:1" x14ac:dyDescent="0.25">
      <c r="A491" s="263"/>
    </row>
    <row r="492" spans="1:1" x14ac:dyDescent="0.25">
      <c r="A492" s="263" t="s">
        <v>649</v>
      </c>
    </row>
    <row r="493" spans="1:1" x14ac:dyDescent="0.25">
      <c r="A493" s="263" t="s">
        <v>650</v>
      </c>
    </row>
    <row r="494" spans="1:1" x14ac:dyDescent="0.25">
      <c r="A494" s="263" t="s">
        <v>651</v>
      </c>
    </row>
    <row r="495" spans="1:1" x14ac:dyDescent="0.25">
      <c r="A495" s="263" t="s">
        <v>652</v>
      </c>
    </row>
    <row r="496" spans="1:1" x14ac:dyDescent="0.25">
      <c r="A496" s="263" t="s">
        <v>653</v>
      </c>
    </row>
    <row r="497" spans="1:1" x14ac:dyDescent="0.25">
      <c r="A497" s="263" t="s">
        <v>654</v>
      </c>
    </row>
    <row r="498" spans="1:1" x14ac:dyDescent="0.25">
      <c r="A498" s="263"/>
    </row>
    <row r="499" spans="1:1" x14ac:dyDescent="0.25">
      <c r="A499" s="263" t="s">
        <v>655</v>
      </c>
    </row>
    <row r="500" spans="1:1" x14ac:dyDescent="0.25">
      <c r="A500" s="263" t="s">
        <v>656</v>
      </c>
    </row>
    <row r="501" spans="1:1" x14ac:dyDescent="0.25">
      <c r="A501" s="263" t="s">
        <v>657</v>
      </c>
    </row>
    <row r="502" spans="1:1" x14ac:dyDescent="0.25">
      <c r="A502" s="263" t="s">
        <v>658</v>
      </c>
    </row>
    <row r="503" spans="1:1" x14ac:dyDescent="0.25">
      <c r="A503" s="263" t="s">
        <v>659</v>
      </c>
    </row>
    <row r="504" spans="1:1" x14ac:dyDescent="0.25">
      <c r="A504" s="263" t="s">
        <v>660</v>
      </c>
    </row>
    <row r="505" spans="1:1" x14ac:dyDescent="0.25">
      <c r="A505" s="263" t="s">
        <v>661</v>
      </c>
    </row>
    <row r="506" spans="1:1" x14ac:dyDescent="0.25">
      <c r="A506" s="263" t="s">
        <v>662</v>
      </c>
    </row>
    <row r="507" spans="1:1" x14ac:dyDescent="0.25">
      <c r="A507" s="263" t="s">
        <v>663</v>
      </c>
    </row>
    <row r="508" spans="1:1" x14ac:dyDescent="0.25">
      <c r="A508" s="263" t="s">
        <v>664</v>
      </c>
    </row>
    <row r="509" spans="1:1" x14ac:dyDescent="0.25">
      <c r="A509" s="263" t="s">
        <v>665</v>
      </c>
    </row>
    <row r="510" spans="1:1" x14ac:dyDescent="0.25">
      <c r="A510" s="263" t="s">
        <v>666</v>
      </c>
    </row>
    <row r="511" spans="1:1" x14ac:dyDescent="0.25">
      <c r="A511" s="263" t="s">
        <v>667</v>
      </c>
    </row>
    <row r="512" spans="1:1" x14ac:dyDescent="0.25">
      <c r="A512" s="263"/>
    </row>
    <row r="513" spans="1:1" x14ac:dyDescent="0.25">
      <c r="A513" s="263" t="s">
        <v>668</v>
      </c>
    </row>
    <row r="514" spans="1:1" x14ac:dyDescent="0.25">
      <c r="A514" s="263" t="s">
        <v>669</v>
      </c>
    </row>
    <row r="515" spans="1:1" x14ac:dyDescent="0.25">
      <c r="A515" s="263" t="s">
        <v>670</v>
      </c>
    </row>
    <row r="516" spans="1:1" x14ac:dyDescent="0.25">
      <c r="A516" s="263" t="s">
        <v>671</v>
      </c>
    </row>
    <row r="517" spans="1:1" x14ac:dyDescent="0.25">
      <c r="A517" s="263" t="s">
        <v>672</v>
      </c>
    </row>
    <row r="518" spans="1:1" x14ac:dyDescent="0.25">
      <c r="A518" s="263" t="s">
        <v>673</v>
      </c>
    </row>
    <row r="519" spans="1:1" x14ac:dyDescent="0.25">
      <c r="A519" s="263" t="s">
        <v>674</v>
      </c>
    </row>
    <row r="520" spans="1:1" x14ac:dyDescent="0.25">
      <c r="A520" s="263"/>
    </row>
    <row r="521" spans="1:1" x14ac:dyDescent="0.25">
      <c r="A521" s="263" t="s">
        <v>675</v>
      </c>
    </row>
    <row r="522" spans="1:1" x14ac:dyDescent="0.25">
      <c r="A522" s="263" t="s">
        <v>676</v>
      </c>
    </row>
    <row r="523" spans="1:1" x14ac:dyDescent="0.25">
      <c r="A523" s="263" t="s">
        <v>677</v>
      </c>
    </row>
    <row r="524" spans="1:1" x14ac:dyDescent="0.25">
      <c r="A524" s="263" t="s">
        <v>678</v>
      </c>
    </row>
    <row r="525" spans="1:1" x14ac:dyDescent="0.25">
      <c r="A525" s="263" t="s">
        <v>679</v>
      </c>
    </row>
    <row r="526" spans="1:1" x14ac:dyDescent="0.25">
      <c r="A526" s="263" t="s">
        <v>680</v>
      </c>
    </row>
    <row r="527" spans="1:1" x14ac:dyDescent="0.25">
      <c r="A527" s="263" t="s">
        <v>681</v>
      </c>
    </row>
    <row r="528" spans="1:1" x14ac:dyDescent="0.25">
      <c r="A528" s="263" t="s">
        <v>682</v>
      </c>
    </row>
    <row r="529" spans="1:1" x14ac:dyDescent="0.25">
      <c r="A529" s="263" t="s">
        <v>683</v>
      </c>
    </row>
    <row r="530" spans="1:1" x14ac:dyDescent="0.25">
      <c r="A530" s="263" t="s">
        <v>684</v>
      </c>
    </row>
    <row r="531" spans="1:1" x14ac:dyDescent="0.25">
      <c r="A531" s="263" t="s">
        <v>685</v>
      </c>
    </row>
    <row r="532" spans="1:1" x14ac:dyDescent="0.25">
      <c r="A532" s="263" t="s">
        <v>686</v>
      </c>
    </row>
    <row r="533" spans="1:1" x14ac:dyDescent="0.25">
      <c r="A533" s="263" t="s">
        <v>687</v>
      </c>
    </row>
    <row r="534" spans="1:1" x14ac:dyDescent="0.25">
      <c r="A534" s="263" t="s">
        <v>688</v>
      </c>
    </row>
    <row r="535" spans="1:1" x14ac:dyDescent="0.25">
      <c r="A535" s="263"/>
    </row>
    <row r="536" spans="1:1" x14ac:dyDescent="0.25">
      <c r="A536" s="263" t="s">
        <v>689</v>
      </c>
    </row>
    <row r="537" spans="1:1" x14ac:dyDescent="0.25">
      <c r="A537" s="263" t="s">
        <v>690</v>
      </c>
    </row>
    <row r="538" spans="1:1" x14ac:dyDescent="0.25">
      <c r="A538" s="263" t="s">
        <v>691</v>
      </c>
    </row>
    <row r="539" spans="1:1" x14ac:dyDescent="0.25">
      <c r="A539" s="263"/>
    </row>
    <row r="540" spans="1:1" x14ac:dyDescent="0.25">
      <c r="A540" s="263" t="s">
        <v>692</v>
      </c>
    </row>
    <row r="541" spans="1:1" x14ac:dyDescent="0.25">
      <c r="A541" s="263"/>
    </row>
    <row r="542" spans="1:1" x14ac:dyDescent="0.25">
      <c r="A542" s="263" t="s">
        <v>693</v>
      </c>
    </row>
    <row r="543" spans="1:1" x14ac:dyDescent="0.25">
      <c r="A543" s="263" t="s">
        <v>694</v>
      </c>
    </row>
    <row r="544" spans="1:1" x14ac:dyDescent="0.25">
      <c r="A544" s="263" t="s">
        <v>695</v>
      </c>
    </row>
    <row r="545" spans="1:1" x14ac:dyDescent="0.25">
      <c r="A545" s="263" t="s">
        <v>696</v>
      </c>
    </row>
    <row r="546" spans="1:1" x14ac:dyDescent="0.25">
      <c r="A546" s="263" t="s">
        <v>697</v>
      </c>
    </row>
    <row r="547" spans="1:1" x14ac:dyDescent="0.25">
      <c r="A547" s="263" t="s">
        <v>698</v>
      </c>
    </row>
    <row r="548" spans="1:1" x14ac:dyDescent="0.25">
      <c r="A548" s="263" t="s">
        <v>699</v>
      </c>
    </row>
    <row r="549" spans="1:1" x14ac:dyDescent="0.25">
      <c r="A549" s="263" t="s">
        <v>700</v>
      </c>
    </row>
    <row r="550" spans="1:1" x14ac:dyDescent="0.25">
      <c r="A550" s="263" t="s">
        <v>701</v>
      </c>
    </row>
    <row r="551" spans="1:1" x14ac:dyDescent="0.25">
      <c r="A551" s="263"/>
    </row>
    <row r="552" spans="1:1" x14ac:dyDescent="0.25">
      <c r="A552" s="263" t="s">
        <v>702</v>
      </c>
    </row>
    <row r="553" spans="1:1" x14ac:dyDescent="0.25">
      <c r="A553" s="263"/>
    </row>
    <row r="554" spans="1:1" x14ac:dyDescent="0.25">
      <c r="A554" s="263" t="s">
        <v>703</v>
      </c>
    </row>
    <row r="555" spans="1:1" x14ac:dyDescent="0.25">
      <c r="A555" s="263" t="s">
        <v>704</v>
      </c>
    </row>
    <row r="556" spans="1:1" x14ac:dyDescent="0.25">
      <c r="A556" s="263" t="s">
        <v>705</v>
      </c>
    </row>
    <row r="557" spans="1:1" x14ac:dyDescent="0.25">
      <c r="A557" s="263" t="s">
        <v>706</v>
      </c>
    </row>
    <row r="558" spans="1:1" x14ac:dyDescent="0.25">
      <c r="A558" s="263" t="s">
        <v>707</v>
      </c>
    </row>
    <row r="559" spans="1:1" x14ac:dyDescent="0.25">
      <c r="A559" s="263" t="s">
        <v>708</v>
      </c>
    </row>
    <row r="560" spans="1:1" x14ac:dyDescent="0.25">
      <c r="A560" s="263" t="s">
        <v>709</v>
      </c>
    </row>
    <row r="561" spans="1:1" x14ac:dyDescent="0.25">
      <c r="A561" s="263" t="s">
        <v>710</v>
      </c>
    </row>
    <row r="562" spans="1:1" x14ac:dyDescent="0.25">
      <c r="A562" s="263"/>
    </row>
    <row r="563" spans="1:1" x14ac:dyDescent="0.25">
      <c r="A563" s="263" t="s">
        <v>711</v>
      </c>
    </row>
    <row r="564" spans="1:1" x14ac:dyDescent="0.25">
      <c r="A564" s="263"/>
    </row>
    <row r="565" spans="1:1" x14ac:dyDescent="0.25">
      <c r="A565" s="263" t="s">
        <v>712</v>
      </c>
    </row>
    <row r="566" spans="1:1" x14ac:dyDescent="0.25">
      <c r="A566" s="263" t="s">
        <v>713</v>
      </c>
    </row>
    <row r="567" spans="1:1" x14ac:dyDescent="0.25">
      <c r="A567" s="263" t="s">
        <v>714</v>
      </c>
    </row>
    <row r="568" spans="1:1" x14ac:dyDescent="0.25">
      <c r="A568" s="263" t="s">
        <v>715</v>
      </c>
    </row>
    <row r="569" spans="1:1" x14ac:dyDescent="0.25">
      <c r="A569" s="263"/>
    </row>
    <row r="570" spans="1:1" x14ac:dyDescent="0.25">
      <c r="A570" s="263" t="s">
        <v>716</v>
      </c>
    </row>
    <row r="571" spans="1:1" x14ac:dyDescent="0.25">
      <c r="A571" s="263" t="s">
        <v>717</v>
      </c>
    </row>
    <row r="572" spans="1:1" x14ac:dyDescent="0.25">
      <c r="A572" s="263" t="s">
        <v>718</v>
      </c>
    </row>
    <row r="573" spans="1:1" x14ac:dyDescent="0.25">
      <c r="A573" s="263" t="s">
        <v>719</v>
      </c>
    </row>
    <row r="574" spans="1:1" x14ac:dyDescent="0.25">
      <c r="A574" s="263" t="s">
        <v>720</v>
      </c>
    </row>
    <row r="575" spans="1:1" x14ac:dyDescent="0.25">
      <c r="A575" s="263" t="s">
        <v>721</v>
      </c>
    </row>
    <row r="576" spans="1:1" x14ac:dyDescent="0.25">
      <c r="A576" s="263" t="s">
        <v>722</v>
      </c>
    </row>
    <row r="577" spans="1:1" x14ac:dyDescent="0.25">
      <c r="A577" s="263" t="s">
        <v>723</v>
      </c>
    </row>
    <row r="578" spans="1:1" x14ac:dyDescent="0.25">
      <c r="A578" s="263"/>
    </row>
    <row r="579" spans="1:1" x14ac:dyDescent="0.25">
      <c r="A579" s="263" t="s">
        <v>724</v>
      </c>
    </row>
    <row r="580" spans="1:1" x14ac:dyDescent="0.25">
      <c r="A580" s="263" t="s">
        <v>725</v>
      </c>
    </row>
    <row r="581" spans="1:1" x14ac:dyDescent="0.25">
      <c r="A581" s="263" t="s">
        <v>726</v>
      </c>
    </row>
    <row r="582" spans="1:1" x14ac:dyDescent="0.25">
      <c r="A582" s="263" t="s">
        <v>727</v>
      </c>
    </row>
    <row r="583" spans="1:1" x14ac:dyDescent="0.25">
      <c r="A583" s="263"/>
    </row>
    <row r="584" spans="1:1" x14ac:dyDescent="0.25">
      <c r="A584" s="263" t="s">
        <v>728</v>
      </c>
    </row>
    <row r="585" spans="1:1" x14ac:dyDescent="0.25">
      <c r="A585" s="263" t="s">
        <v>729</v>
      </c>
    </row>
    <row r="586" spans="1:1" x14ac:dyDescent="0.25">
      <c r="A586" s="263" t="s">
        <v>730</v>
      </c>
    </row>
    <row r="587" spans="1:1" x14ac:dyDescent="0.25">
      <c r="A587" s="263" t="s">
        <v>731</v>
      </c>
    </row>
    <row r="588" spans="1:1" x14ac:dyDescent="0.25">
      <c r="A588" s="263"/>
    </row>
    <row r="589" spans="1:1" x14ac:dyDescent="0.25">
      <c r="A589" s="263" t="s">
        <v>732</v>
      </c>
    </row>
    <row r="590" spans="1:1" x14ac:dyDescent="0.25">
      <c r="A590" s="263"/>
    </row>
    <row r="591" spans="1:1" x14ac:dyDescent="0.25">
      <c r="A591" s="263" t="s">
        <v>733</v>
      </c>
    </row>
    <row r="592" spans="1:1" x14ac:dyDescent="0.25">
      <c r="A592" s="263" t="s">
        <v>734</v>
      </c>
    </row>
    <row r="593" spans="1:1" x14ac:dyDescent="0.25">
      <c r="A593" s="263" t="s">
        <v>735</v>
      </c>
    </row>
    <row r="594" spans="1:1" x14ac:dyDescent="0.25">
      <c r="A594" s="263" t="s">
        <v>736</v>
      </c>
    </row>
    <row r="595" spans="1:1" x14ac:dyDescent="0.25">
      <c r="A595" s="263" t="s">
        <v>737</v>
      </c>
    </row>
    <row r="596" spans="1:1" x14ac:dyDescent="0.25">
      <c r="A596" s="263" t="s">
        <v>738</v>
      </c>
    </row>
    <row r="597" spans="1:1" x14ac:dyDescent="0.25">
      <c r="A597" s="263" t="s">
        <v>739</v>
      </c>
    </row>
    <row r="598" spans="1:1" x14ac:dyDescent="0.25">
      <c r="A598" s="263" t="s">
        <v>740</v>
      </c>
    </row>
    <row r="599" spans="1:1" x14ac:dyDescent="0.25">
      <c r="A599" s="263"/>
    </row>
    <row r="600" spans="1:1" x14ac:dyDescent="0.25">
      <c r="A600" s="263" t="s">
        <v>741</v>
      </c>
    </row>
    <row r="601" spans="1:1" x14ac:dyDescent="0.25">
      <c r="A601" s="263"/>
    </row>
    <row r="602" spans="1:1" x14ac:dyDescent="0.25">
      <c r="A602" s="263" t="s">
        <v>742</v>
      </c>
    </row>
    <row r="603" spans="1:1" x14ac:dyDescent="0.25">
      <c r="A603" s="263" t="s">
        <v>743</v>
      </c>
    </row>
    <row r="604" spans="1:1" x14ac:dyDescent="0.25">
      <c r="A604" s="263" t="s">
        <v>744</v>
      </c>
    </row>
    <row r="605" spans="1:1" x14ac:dyDescent="0.25">
      <c r="A605" s="263" t="s">
        <v>745</v>
      </c>
    </row>
    <row r="606" spans="1:1" x14ac:dyDescent="0.25">
      <c r="A606" s="263" t="s">
        <v>746</v>
      </c>
    </row>
    <row r="607" spans="1:1" x14ac:dyDescent="0.25">
      <c r="A607" s="263" t="s">
        <v>747</v>
      </c>
    </row>
    <row r="608" spans="1:1" x14ac:dyDescent="0.25">
      <c r="A608" s="263" t="s">
        <v>748</v>
      </c>
    </row>
    <row r="609" spans="1:1" x14ac:dyDescent="0.25">
      <c r="A609" s="263" t="s">
        <v>749</v>
      </c>
    </row>
    <row r="610" spans="1:1" x14ac:dyDescent="0.25">
      <c r="A610" s="263" t="s">
        <v>750</v>
      </c>
    </row>
    <row r="611" spans="1:1" x14ac:dyDescent="0.25">
      <c r="A611" s="263"/>
    </row>
    <row r="612" spans="1:1" x14ac:dyDescent="0.25">
      <c r="A612" s="263" t="s">
        <v>751</v>
      </c>
    </row>
    <row r="613" spans="1:1" x14ac:dyDescent="0.25">
      <c r="A613" s="263"/>
    </row>
    <row r="614" spans="1:1" x14ac:dyDescent="0.25">
      <c r="A614" s="263" t="s">
        <v>752</v>
      </c>
    </row>
    <row r="615" spans="1:1" x14ac:dyDescent="0.25">
      <c r="A615" s="263" t="s">
        <v>753</v>
      </c>
    </row>
    <row r="616" spans="1:1" x14ac:dyDescent="0.25">
      <c r="A616" s="263" t="s">
        <v>754</v>
      </c>
    </row>
    <row r="617" spans="1:1" x14ac:dyDescent="0.25">
      <c r="A617" s="263" t="s">
        <v>755</v>
      </c>
    </row>
    <row r="618" spans="1:1" x14ac:dyDescent="0.25">
      <c r="A618" s="263" t="s">
        <v>756</v>
      </c>
    </row>
    <row r="619" spans="1:1" x14ac:dyDescent="0.25">
      <c r="A619" s="263" t="s">
        <v>757</v>
      </c>
    </row>
    <row r="620" spans="1:1" x14ac:dyDescent="0.25">
      <c r="A620" s="263"/>
    </row>
    <row r="621" spans="1:1" x14ac:dyDescent="0.25">
      <c r="A621" s="263" t="s">
        <v>758</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2020-10-31T02:29:44Z</dcterms:modified>
</cp:coreProperties>
</file>