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famulare\Dropbox (IDM)\VaccineNetworkTransmissionPaper\revisedSupplement\data\shedding\"/>
    </mc:Choice>
  </mc:AlternateContent>
  <bookViews>
    <workbookView xWindow="0" yWindow="0" windowWidth="20496" windowHeight="7740"/>
  </bookViews>
  <sheets>
    <sheet name="Shed_dur_d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2" i="1" l="1"/>
  <c r="AI2" i="1"/>
  <c r="AH2" i="1"/>
  <c r="AG2" i="1"/>
  <c r="AH4" i="1"/>
  <c r="AI4" i="1"/>
  <c r="AJ4" i="1"/>
  <c r="C4" i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3" i="1"/>
  <c r="AI3" i="1"/>
  <c r="AJ3" i="1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J2" i="1" l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L10" i="1" l="1"/>
  <c r="D187" i="1" l="1"/>
  <c r="E187" i="1" s="1"/>
  <c r="F187" i="1" s="1"/>
  <c r="G187" i="1" s="1"/>
  <c r="H187" i="1" s="1"/>
  <c r="D186" i="1"/>
  <c r="E186" i="1" s="1"/>
  <c r="F186" i="1" s="1"/>
  <c r="G186" i="1" s="1"/>
  <c r="H186" i="1" s="1"/>
  <c r="D185" i="1"/>
  <c r="E185" i="1" s="1"/>
  <c r="F185" i="1" s="1"/>
  <c r="G185" i="1" s="1"/>
  <c r="D184" i="1"/>
  <c r="E184" i="1" s="1"/>
  <c r="F184" i="1" s="1"/>
  <c r="G184" i="1" s="1"/>
  <c r="D183" i="1"/>
  <c r="E183" i="1" s="1"/>
  <c r="F183" i="1" s="1"/>
  <c r="G183" i="1" s="1"/>
  <c r="D182" i="1"/>
  <c r="E182" i="1" s="1"/>
  <c r="F182" i="1" s="1"/>
  <c r="G182" i="1" s="1"/>
  <c r="H182" i="1" s="1"/>
  <c r="D181" i="1"/>
  <c r="E181" i="1" s="1"/>
  <c r="F181" i="1" s="1"/>
  <c r="G181" i="1" s="1"/>
  <c r="D180" i="1"/>
  <c r="E180" i="1" s="1"/>
  <c r="F180" i="1" s="1"/>
  <c r="G180" i="1" s="1"/>
  <c r="H180" i="1" s="1"/>
  <c r="I180" i="1" s="1"/>
  <c r="J180" i="1" s="1"/>
  <c r="K180" i="1" s="1"/>
  <c r="L180" i="1" s="1"/>
  <c r="M180" i="1" s="1"/>
  <c r="N180" i="1" s="1"/>
  <c r="O180" i="1" s="1"/>
  <c r="H183" i="1" l="1"/>
  <c r="I183" i="1" s="1"/>
  <c r="J183" i="1" s="1"/>
  <c r="K183" i="1" s="1"/>
  <c r="H184" i="1"/>
  <c r="I184" i="1" s="1"/>
  <c r="J184" i="1" s="1"/>
  <c r="K184" i="1" s="1"/>
  <c r="L184" i="1" s="1"/>
  <c r="M184" i="1" s="1"/>
  <c r="N184" i="1" s="1"/>
  <c r="O184" i="1" s="1"/>
  <c r="H181" i="1"/>
  <c r="I181" i="1" s="1"/>
  <c r="J181" i="1" s="1"/>
  <c r="K181" i="1" s="1"/>
  <c r="I187" i="1"/>
  <c r="J187" i="1" s="1"/>
  <c r="K187" i="1" s="1"/>
  <c r="I186" i="1"/>
  <c r="J186" i="1" s="1"/>
  <c r="K186" i="1" s="1"/>
  <c r="H185" i="1"/>
  <c r="I185" i="1" s="1"/>
  <c r="J185" i="1" s="1"/>
  <c r="K185" i="1" s="1"/>
  <c r="L185" i="1" s="1"/>
  <c r="M185" i="1" s="1"/>
  <c r="N185" i="1" s="1"/>
  <c r="O185" i="1" s="1"/>
  <c r="I182" i="1"/>
  <c r="J182" i="1" s="1"/>
  <c r="K182" i="1" s="1"/>
  <c r="F98" i="1"/>
  <c r="G98" i="1" s="1"/>
  <c r="H98" i="1" s="1"/>
  <c r="I98" i="1" s="1"/>
  <c r="J98" i="1" s="1"/>
  <c r="L181" i="1" l="1"/>
  <c r="M181" i="1" s="1"/>
  <c r="N181" i="1" s="1"/>
  <c r="O181" i="1" s="1"/>
  <c r="L183" i="1"/>
  <c r="M183" i="1" s="1"/>
  <c r="N183" i="1" s="1"/>
  <c r="O183" i="1" s="1"/>
  <c r="L186" i="1"/>
  <c r="M186" i="1" s="1"/>
  <c r="N186" i="1" s="1"/>
  <c r="O186" i="1" s="1"/>
  <c r="L182" i="1"/>
  <c r="M182" i="1" s="1"/>
  <c r="N182" i="1" s="1"/>
  <c r="O182" i="1" s="1"/>
  <c r="L187" i="1"/>
  <c r="M187" i="1" s="1"/>
  <c r="N187" i="1" s="1"/>
  <c r="O187" i="1" s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C154" i="1"/>
  <c r="D154" i="1" s="1"/>
  <c r="E154" i="1" s="1"/>
  <c r="F154" i="1" s="1"/>
  <c r="G154" i="1" s="1"/>
  <c r="H154" i="1" s="1"/>
  <c r="I154" i="1" s="1"/>
  <c r="J154" i="1" s="1"/>
  <c r="K154" i="1" s="1"/>
  <c r="L154" i="1" s="1"/>
  <c r="M154" i="1" s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X154" i="1" s="1"/>
  <c r="Y154" i="1" s="1"/>
  <c r="Z154" i="1" s="1"/>
  <c r="AA154" i="1" s="1"/>
  <c r="AB154" i="1" s="1"/>
  <c r="AC154" i="1" s="1"/>
  <c r="AD154" i="1" s="1"/>
  <c r="C155" i="1"/>
  <c r="D155" i="1" s="1"/>
  <c r="E155" i="1" s="1"/>
  <c r="F155" i="1" s="1"/>
  <c r="G155" i="1" s="1"/>
  <c r="H155" i="1" s="1"/>
  <c r="I155" i="1" s="1"/>
  <c r="J155" i="1" s="1"/>
  <c r="K155" i="1" s="1"/>
  <c r="L155" i="1" s="1"/>
  <c r="M155" i="1" s="1"/>
  <c r="N155" i="1" s="1"/>
  <c r="O155" i="1" s="1"/>
  <c r="P155" i="1" s="1"/>
  <c r="Q155" i="1" s="1"/>
  <c r="R155" i="1" s="1"/>
  <c r="S155" i="1" s="1"/>
  <c r="T155" i="1" s="1"/>
  <c r="U155" i="1" s="1"/>
  <c r="V155" i="1" s="1"/>
  <c r="W155" i="1" s="1"/>
  <c r="X155" i="1" s="1"/>
  <c r="Y155" i="1" s="1"/>
  <c r="Z155" i="1" s="1"/>
  <c r="AA155" i="1" s="1"/>
  <c r="AB155" i="1" s="1"/>
  <c r="AC155" i="1" s="1"/>
  <c r="AD155" i="1" s="1"/>
  <c r="C156" i="1"/>
  <c r="D156" i="1" s="1"/>
  <c r="E156" i="1" s="1"/>
  <c r="F156" i="1" s="1"/>
  <c r="G156" i="1" s="1"/>
  <c r="H156" i="1" s="1"/>
  <c r="I156" i="1" s="1"/>
  <c r="J156" i="1" s="1"/>
  <c r="K156" i="1" s="1"/>
  <c r="L156" i="1" s="1"/>
  <c r="M156" i="1" s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X156" i="1" s="1"/>
  <c r="Y156" i="1" s="1"/>
  <c r="Z156" i="1" s="1"/>
  <c r="AA156" i="1" s="1"/>
  <c r="AB156" i="1" s="1"/>
  <c r="AC156" i="1" s="1"/>
  <c r="AD156" i="1" s="1"/>
  <c r="C157" i="1"/>
  <c r="D157" i="1" s="1"/>
  <c r="E157" i="1" s="1"/>
  <c r="F157" i="1" s="1"/>
  <c r="G157" i="1" s="1"/>
  <c r="H157" i="1" s="1"/>
  <c r="I157" i="1" s="1"/>
  <c r="J157" i="1" s="1"/>
  <c r="K157" i="1" s="1"/>
  <c r="L157" i="1" s="1"/>
  <c r="M157" i="1" s="1"/>
  <c r="N157" i="1" s="1"/>
  <c r="O157" i="1" s="1"/>
  <c r="P157" i="1" s="1"/>
  <c r="Q157" i="1" s="1"/>
  <c r="R157" i="1" s="1"/>
  <c r="S157" i="1" s="1"/>
  <c r="T157" i="1" s="1"/>
  <c r="U157" i="1" s="1"/>
  <c r="V157" i="1" s="1"/>
  <c r="W157" i="1" s="1"/>
  <c r="X157" i="1" s="1"/>
  <c r="Y157" i="1" s="1"/>
  <c r="Z157" i="1" s="1"/>
  <c r="AA157" i="1" s="1"/>
  <c r="AB157" i="1" s="1"/>
  <c r="AC157" i="1" s="1"/>
  <c r="AD157" i="1" s="1"/>
  <c r="C158" i="1"/>
  <c r="D158" i="1" s="1"/>
  <c r="E158" i="1" s="1"/>
  <c r="F158" i="1" s="1"/>
  <c r="G158" i="1" s="1"/>
  <c r="H158" i="1" s="1"/>
  <c r="I158" i="1" s="1"/>
  <c r="J158" i="1" s="1"/>
  <c r="K158" i="1" s="1"/>
  <c r="L158" i="1" s="1"/>
  <c r="M158" i="1" s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X158" i="1" s="1"/>
  <c r="Y158" i="1" s="1"/>
  <c r="Z158" i="1" s="1"/>
  <c r="AA158" i="1" s="1"/>
  <c r="AB158" i="1" s="1"/>
  <c r="AC158" i="1" s="1"/>
  <c r="AD158" i="1" s="1"/>
  <c r="C159" i="1"/>
  <c r="D159" i="1" s="1"/>
  <c r="E159" i="1" s="1"/>
  <c r="F159" i="1" s="1"/>
  <c r="G159" i="1" s="1"/>
  <c r="H159" i="1" s="1"/>
  <c r="I159" i="1" s="1"/>
  <c r="J159" i="1" s="1"/>
  <c r="K159" i="1" s="1"/>
  <c r="L159" i="1" s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X159" i="1" s="1"/>
  <c r="Y159" i="1" s="1"/>
  <c r="Z159" i="1" s="1"/>
  <c r="AA159" i="1" s="1"/>
  <c r="AB159" i="1" s="1"/>
  <c r="AC159" i="1" s="1"/>
  <c r="AD159" i="1" s="1"/>
  <c r="C94" i="1"/>
  <c r="D94" i="1" s="1"/>
  <c r="E94" i="1" s="1"/>
  <c r="F94" i="1" s="1"/>
  <c r="G94" i="1" s="1"/>
  <c r="H94" i="1" s="1"/>
  <c r="I94" i="1" s="1"/>
  <c r="C95" i="1"/>
  <c r="D95" i="1" s="1"/>
  <c r="E95" i="1" s="1"/>
  <c r="F95" i="1" s="1"/>
  <c r="G95" i="1" s="1"/>
  <c r="H95" i="1" s="1"/>
  <c r="I95" i="1" s="1"/>
  <c r="J95" i="1" s="1"/>
  <c r="K95" i="1" s="1"/>
  <c r="L95" i="1" s="1"/>
  <c r="M95" i="1" s="1"/>
  <c r="N95" i="1" s="1"/>
  <c r="O95" i="1" s="1"/>
  <c r="P95" i="1" s="1"/>
  <c r="Q95" i="1" s="1"/>
  <c r="R95" i="1" s="1"/>
  <c r="S95" i="1" s="1"/>
  <c r="T95" i="1" s="1"/>
  <c r="C96" i="1"/>
  <c r="D96" i="1" s="1"/>
  <c r="E96" i="1" s="1"/>
  <c r="F96" i="1" s="1"/>
  <c r="C97" i="1"/>
  <c r="D97" i="1" s="1"/>
  <c r="E97" i="1" s="1"/>
  <c r="F97" i="1" s="1"/>
  <c r="G97" i="1" s="1"/>
  <c r="H97" i="1" s="1"/>
  <c r="I97" i="1" s="1"/>
  <c r="J97" i="1" s="1"/>
  <c r="K97" i="1" s="1"/>
  <c r="L97" i="1" s="1"/>
  <c r="M97" i="1" s="1"/>
  <c r="N97" i="1" s="1"/>
  <c r="O97" i="1" s="1"/>
  <c r="P97" i="1" s="1"/>
  <c r="Q97" i="1" s="1"/>
  <c r="R97" i="1" s="1"/>
  <c r="S97" i="1" s="1"/>
  <c r="T97" i="1" s="1"/>
  <c r="C98" i="1"/>
  <c r="D98" i="1" s="1"/>
  <c r="K98" i="1"/>
  <c r="L98" i="1" s="1"/>
  <c r="M98" i="1" s="1"/>
  <c r="C99" i="1"/>
  <c r="D99" i="1" s="1"/>
  <c r="E99" i="1" s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C32" i="1"/>
  <c r="D32" i="1" s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C33" i="1"/>
  <c r="D33" i="1" s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C34" i="1"/>
  <c r="D34" i="1" s="1"/>
  <c r="E34" i="1" s="1"/>
  <c r="F34" i="1" s="1"/>
  <c r="G34" i="1" s="1"/>
  <c r="H34" i="1" s="1"/>
  <c r="I34" i="1" s="1"/>
  <c r="J34" i="1" s="1"/>
  <c r="K34" i="1" s="1"/>
  <c r="C35" i="1"/>
  <c r="D35" i="1" s="1"/>
  <c r="E35" i="1" s="1"/>
  <c r="F35" i="1" s="1"/>
  <c r="G35" i="1" s="1"/>
  <c r="H35" i="1" s="1"/>
  <c r="I35" i="1" s="1"/>
  <c r="J35" i="1" s="1"/>
  <c r="K35" i="1" s="1"/>
  <c r="C36" i="1"/>
  <c r="D36" i="1" s="1"/>
  <c r="E36" i="1" s="1"/>
  <c r="F36" i="1" s="1"/>
  <c r="G36" i="1" s="1"/>
  <c r="H36" i="1" s="1"/>
  <c r="I36" i="1" s="1"/>
  <c r="J36" i="1" s="1"/>
  <c r="K36" i="1" s="1"/>
  <c r="C37" i="1"/>
  <c r="D37" i="1" s="1"/>
  <c r="E37" i="1" s="1"/>
  <c r="F37" i="1" s="1"/>
  <c r="G37" i="1" s="1"/>
  <c r="H37" i="1" s="1"/>
  <c r="I37" i="1" s="1"/>
  <c r="J37" i="1" s="1"/>
  <c r="K37" i="1" s="1"/>
  <c r="AL37" i="1"/>
  <c r="C38" i="1"/>
  <c r="D38" i="1" s="1"/>
  <c r="E38" i="1" s="1"/>
  <c r="F38" i="1" s="1"/>
  <c r="G38" i="1" s="1"/>
  <c r="H38" i="1" s="1"/>
  <c r="I38" i="1" s="1"/>
  <c r="J38" i="1" s="1"/>
  <c r="K38" i="1" s="1"/>
  <c r="C39" i="1"/>
  <c r="D39" i="1" s="1"/>
  <c r="E39" i="1" s="1"/>
  <c r="F39" i="1" s="1"/>
  <c r="G39" i="1" s="1"/>
  <c r="H39" i="1" s="1"/>
  <c r="I39" i="1" s="1"/>
  <c r="J39" i="1" s="1"/>
  <c r="K39" i="1" s="1"/>
  <c r="C40" i="1"/>
  <c r="D40" i="1" s="1"/>
  <c r="E40" i="1" s="1"/>
  <c r="F40" i="1" s="1"/>
  <c r="G40" i="1" s="1"/>
  <c r="H40" i="1" s="1"/>
  <c r="I40" i="1" s="1"/>
  <c r="J40" i="1" s="1"/>
  <c r="K40" i="1" s="1"/>
  <c r="AL40" i="1"/>
  <c r="C41" i="1"/>
  <c r="D41" i="1" s="1"/>
  <c r="E41" i="1" s="1"/>
  <c r="F41" i="1" s="1"/>
  <c r="G41" i="1" s="1"/>
  <c r="H41" i="1" s="1"/>
  <c r="I41" i="1" s="1"/>
  <c r="J41" i="1" s="1"/>
  <c r="K41" i="1" s="1"/>
  <c r="C112" i="1"/>
  <c r="D112" i="1" s="1"/>
  <c r="E112" i="1" s="1"/>
  <c r="F112" i="1" s="1"/>
  <c r="G112" i="1" s="1"/>
  <c r="H112" i="1" s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U112" i="1" s="1"/>
  <c r="C113" i="1"/>
  <c r="D113" i="1" s="1"/>
  <c r="E113" i="1" s="1"/>
  <c r="F113" i="1" s="1"/>
  <c r="G113" i="1" s="1"/>
  <c r="H113" i="1" s="1"/>
  <c r="I113" i="1" s="1"/>
  <c r="J113" i="1" s="1"/>
  <c r="K113" i="1" s="1"/>
  <c r="L113" i="1" s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X113" i="1" s="1"/>
  <c r="Y113" i="1" s="1"/>
  <c r="Z113" i="1" s="1"/>
  <c r="AA113" i="1" s="1"/>
  <c r="AB113" i="1" s="1"/>
  <c r="AC113" i="1" s="1"/>
  <c r="AD113" i="1" s="1"/>
  <c r="AE113" i="1" s="1"/>
  <c r="C114" i="1"/>
  <c r="D114" i="1" s="1"/>
  <c r="E114" i="1" s="1"/>
  <c r="F114" i="1" s="1"/>
  <c r="G114" i="1" s="1"/>
  <c r="H114" i="1" s="1"/>
  <c r="I114" i="1" s="1"/>
  <c r="J114" i="1" s="1"/>
  <c r="K114" i="1" s="1"/>
  <c r="L114" i="1" s="1"/>
  <c r="M114" i="1" s="1"/>
  <c r="N114" i="1" s="1"/>
  <c r="O114" i="1" s="1"/>
  <c r="P114" i="1" s="1"/>
  <c r="Q114" i="1" s="1"/>
  <c r="R114" i="1" s="1"/>
  <c r="S114" i="1" s="1"/>
  <c r="T114" i="1" s="1"/>
  <c r="U114" i="1" s="1"/>
  <c r="C115" i="1"/>
  <c r="D115" i="1" s="1"/>
  <c r="E115" i="1" s="1"/>
  <c r="F115" i="1" s="1"/>
  <c r="G115" i="1" s="1"/>
  <c r="H115" i="1" s="1"/>
  <c r="I115" i="1" s="1"/>
  <c r="J115" i="1" s="1"/>
  <c r="K115" i="1" s="1"/>
  <c r="L115" i="1" s="1"/>
  <c r="M115" i="1" s="1"/>
  <c r="N115" i="1" s="1"/>
  <c r="O115" i="1" s="1"/>
  <c r="P115" i="1" s="1"/>
  <c r="Q115" i="1" s="1"/>
  <c r="R115" i="1" s="1"/>
  <c r="S115" i="1" s="1"/>
  <c r="T115" i="1" s="1"/>
  <c r="U115" i="1" s="1"/>
  <c r="C116" i="1"/>
  <c r="D116" i="1" s="1"/>
  <c r="E116" i="1" s="1"/>
  <c r="F116" i="1" s="1"/>
  <c r="G116" i="1" s="1"/>
  <c r="H116" i="1" s="1"/>
  <c r="I116" i="1" s="1"/>
  <c r="J116" i="1" s="1"/>
  <c r="K116" i="1" s="1"/>
  <c r="L116" i="1" s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X116" i="1" s="1"/>
  <c r="Y116" i="1" s="1"/>
  <c r="Z116" i="1" s="1"/>
  <c r="AA116" i="1" s="1"/>
  <c r="AB116" i="1" s="1"/>
  <c r="AC116" i="1" s="1"/>
  <c r="AD116" i="1" s="1"/>
  <c r="AE116" i="1" s="1"/>
  <c r="C117" i="1"/>
  <c r="D117" i="1" s="1"/>
  <c r="E117" i="1" s="1"/>
  <c r="F117" i="1" s="1"/>
  <c r="G117" i="1" s="1"/>
  <c r="H117" i="1" s="1"/>
  <c r="I117" i="1" s="1"/>
  <c r="J117" i="1" s="1"/>
  <c r="K117" i="1" s="1"/>
  <c r="L117" i="1" s="1"/>
  <c r="M117" i="1" s="1"/>
  <c r="N117" i="1" s="1"/>
  <c r="O117" i="1" s="1"/>
  <c r="P117" i="1" s="1"/>
  <c r="Q117" i="1" s="1"/>
  <c r="R117" i="1" s="1"/>
  <c r="S117" i="1" s="1"/>
  <c r="T117" i="1" s="1"/>
  <c r="U117" i="1" s="1"/>
  <c r="C118" i="1"/>
  <c r="D118" i="1" s="1"/>
  <c r="E118" i="1" s="1"/>
  <c r="F118" i="1" s="1"/>
  <c r="G118" i="1" s="1"/>
  <c r="H118" i="1" s="1"/>
  <c r="I118" i="1" s="1"/>
  <c r="J118" i="1" s="1"/>
  <c r="K118" i="1" s="1"/>
  <c r="L118" i="1" s="1"/>
  <c r="M118" i="1" s="1"/>
  <c r="N118" i="1" s="1"/>
  <c r="O118" i="1" s="1"/>
  <c r="P118" i="1" s="1"/>
  <c r="Q118" i="1" s="1"/>
  <c r="R118" i="1" s="1"/>
  <c r="S118" i="1" s="1"/>
  <c r="T118" i="1" s="1"/>
  <c r="U118" i="1" s="1"/>
  <c r="C119" i="1"/>
  <c r="D119" i="1" s="1"/>
  <c r="E119" i="1" s="1"/>
  <c r="F119" i="1" s="1"/>
  <c r="G119" i="1" s="1"/>
  <c r="H119" i="1" s="1"/>
  <c r="I119" i="1" s="1"/>
  <c r="J119" i="1" s="1"/>
  <c r="K119" i="1" s="1"/>
  <c r="L119" i="1" s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X119" i="1" s="1"/>
  <c r="Y119" i="1" s="1"/>
  <c r="Z119" i="1" s="1"/>
  <c r="AA119" i="1" s="1"/>
  <c r="AB119" i="1" s="1"/>
  <c r="AC119" i="1" s="1"/>
  <c r="AD119" i="1" s="1"/>
  <c r="AE119" i="1" s="1"/>
  <c r="C120" i="1"/>
  <c r="D120" i="1" s="1"/>
  <c r="E120" i="1" s="1"/>
  <c r="F120" i="1" s="1"/>
  <c r="G120" i="1" s="1"/>
  <c r="H120" i="1" s="1"/>
  <c r="I120" i="1" s="1"/>
  <c r="J120" i="1" s="1"/>
  <c r="K120" i="1" s="1"/>
  <c r="L120" i="1" s="1"/>
  <c r="M120" i="1" s="1"/>
  <c r="N120" i="1" s="1"/>
  <c r="O120" i="1" s="1"/>
  <c r="P120" i="1" s="1"/>
  <c r="Q120" i="1" s="1"/>
  <c r="R120" i="1" s="1"/>
  <c r="S120" i="1" s="1"/>
  <c r="T120" i="1" s="1"/>
  <c r="U120" i="1" s="1"/>
  <c r="C169" i="1"/>
  <c r="D169" i="1" s="1"/>
  <c r="E169" i="1" s="1"/>
  <c r="F169" i="1" s="1"/>
  <c r="G169" i="1" s="1"/>
  <c r="H169" i="1" s="1"/>
  <c r="I169" i="1" s="1"/>
  <c r="J169" i="1" s="1"/>
  <c r="K169" i="1" s="1"/>
  <c r="L169" i="1" s="1"/>
  <c r="M169" i="1" s="1"/>
  <c r="N169" i="1" s="1"/>
  <c r="O169" i="1" s="1"/>
  <c r="P169" i="1" s="1"/>
  <c r="Q169" i="1" s="1"/>
  <c r="R169" i="1" s="1"/>
  <c r="C170" i="1"/>
  <c r="D170" i="1" s="1"/>
  <c r="E170" i="1" s="1"/>
  <c r="F170" i="1" s="1"/>
  <c r="G170" i="1" s="1"/>
  <c r="H170" i="1" s="1"/>
  <c r="I170" i="1" s="1"/>
  <c r="J170" i="1" s="1"/>
  <c r="K170" i="1" s="1"/>
  <c r="L170" i="1" s="1"/>
  <c r="M170" i="1" s="1"/>
  <c r="N170" i="1" s="1"/>
  <c r="O170" i="1" s="1"/>
  <c r="P170" i="1" s="1"/>
  <c r="Q170" i="1" s="1"/>
  <c r="R170" i="1" s="1"/>
  <c r="C2" i="1"/>
  <c r="D2" i="1" s="1"/>
  <c r="E2" i="1" s="1"/>
  <c r="F2" i="1" s="1"/>
  <c r="G2" i="1" s="1"/>
  <c r="C11" i="1"/>
  <c r="D11" i="1" s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C12" i="1"/>
  <c r="D12" i="1" s="1"/>
  <c r="E12" i="1" s="1"/>
  <c r="F12" i="1" s="1"/>
  <c r="G12" i="1" s="1"/>
  <c r="H12" i="1" s="1"/>
  <c r="I12" i="1" s="1"/>
  <c r="J12" i="1" s="1"/>
  <c r="C13" i="1"/>
  <c r="D13" i="1" s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C14" i="1"/>
  <c r="D14" i="1" s="1"/>
  <c r="E14" i="1" s="1"/>
  <c r="F14" i="1" s="1"/>
  <c r="G14" i="1" s="1"/>
  <c r="H14" i="1" s="1"/>
  <c r="I14" i="1" s="1"/>
  <c r="J14" i="1" s="1"/>
  <c r="C15" i="1"/>
  <c r="D15" i="1" s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C16" i="1"/>
  <c r="D16" i="1" s="1"/>
  <c r="E16" i="1" s="1"/>
  <c r="F16" i="1" s="1"/>
  <c r="G16" i="1" s="1"/>
  <c r="H16" i="1" s="1"/>
  <c r="I16" i="1" s="1"/>
  <c r="J16" i="1" s="1"/>
  <c r="C84" i="1"/>
  <c r="D84" i="1" s="1"/>
  <c r="E84" i="1" s="1"/>
  <c r="F84" i="1" s="1"/>
  <c r="G84" i="1" s="1"/>
  <c r="H84" i="1" s="1"/>
  <c r="I84" i="1" s="1"/>
  <c r="J84" i="1" s="1"/>
  <c r="K84" i="1" s="1"/>
  <c r="L84" i="1" s="1"/>
  <c r="M84" i="1" s="1"/>
  <c r="N84" i="1" s="1"/>
  <c r="O84" i="1" s="1"/>
  <c r="P84" i="1" s="1"/>
  <c r="Q84" i="1" s="1"/>
  <c r="C85" i="1"/>
  <c r="D85" i="1" s="1"/>
  <c r="E85" i="1" s="1"/>
  <c r="F85" i="1" s="1"/>
  <c r="G85" i="1" s="1"/>
  <c r="H85" i="1" s="1"/>
  <c r="I85" i="1" s="1"/>
  <c r="J85" i="1" s="1"/>
  <c r="K85" i="1" s="1"/>
  <c r="L85" i="1" s="1"/>
  <c r="M85" i="1" s="1"/>
  <c r="N85" i="1" s="1"/>
  <c r="O85" i="1" s="1"/>
  <c r="P85" i="1" s="1"/>
  <c r="Q85" i="1" s="1"/>
  <c r="C86" i="1"/>
  <c r="D86" i="1" s="1"/>
  <c r="E86" i="1" s="1"/>
  <c r="F86" i="1" s="1"/>
  <c r="G86" i="1" s="1"/>
  <c r="H86" i="1" s="1"/>
  <c r="I86" i="1" s="1"/>
  <c r="J86" i="1" s="1"/>
  <c r="K86" i="1" s="1"/>
  <c r="L86" i="1" s="1"/>
  <c r="M86" i="1" s="1"/>
  <c r="N86" i="1" s="1"/>
  <c r="O86" i="1" s="1"/>
  <c r="P86" i="1" s="1"/>
  <c r="Q86" i="1" s="1"/>
  <c r="C100" i="1"/>
  <c r="D100" i="1" s="1"/>
  <c r="E100" i="1" s="1"/>
  <c r="F100" i="1" s="1"/>
  <c r="G100" i="1" s="1"/>
  <c r="H100" i="1" s="1"/>
  <c r="I100" i="1" s="1"/>
  <c r="J100" i="1" s="1"/>
  <c r="K100" i="1" s="1"/>
  <c r="L100" i="1" s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X100" i="1" s="1"/>
  <c r="Y100" i="1" s="1"/>
  <c r="Z100" i="1" s="1"/>
  <c r="AA100" i="1" s="1"/>
  <c r="AB100" i="1" s="1"/>
  <c r="AC100" i="1" s="1"/>
  <c r="AD100" i="1" s="1"/>
  <c r="C101" i="1"/>
  <c r="D101" i="1" s="1"/>
  <c r="E101" i="1" s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Z101" i="1" s="1"/>
  <c r="AA101" i="1" s="1"/>
  <c r="AB101" i="1" s="1"/>
  <c r="AC101" i="1" s="1"/>
  <c r="AD101" i="1" s="1"/>
  <c r="C102" i="1"/>
  <c r="D102" i="1" s="1"/>
  <c r="E102" i="1" s="1"/>
  <c r="F102" i="1" s="1"/>
  <c r="G102" i="1" s="1"/>
  <c r="H102" i="1" s="1"/>
  <c r="I102" i="1" s="1"/>
  <c r="J102" i="1" s="1"/>
  <c r="K102" i="1" s="1"/>
  <c r="L102" i="1" s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X102" i="1" s="1"/>
  <c r="Y102" i="1" s="1"/>
  <c r="Z102" i="1" s="1"/>
  <c r="AA102" i="1" s="1"/>
  <c r="AB102" i="1" s="1"/>
  <c r="AC102" i="1" s="1"/>
  <c r="AD102" i="1" s="1"/>
  <c r="C103" i="1"/>
  <c r="D103" i="1" s="1"/>
  <c r="E103" i="1" s="1"/>
  <c r="F103" i="1" s="1"/>
  <c r="G103" i="1" s="1"/>
  <c r="H103" i="1" s="1"/>
  <c r="I103" i="1" s="1"/>
  <c r="J103" i="1" s="1"/>
  <c r="K103" i="1" s="1"/>
  <c r="L103" i="1" s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X103" i="1" s="1"/>
  <c r="Y103" i="1" s="1"/>
  <c r="Z103" i="1" s="1"/>
  <c r="AA103" i="1" s="1"/>
  <c r="AB103" i="1" s="1"/>
  <c r="AC103" i="1" s="1"/>
  <c r="AD103" i="1" s="1"/>
  <c r="C104" i="1"/>
  <c r="D104" i="1" s="1"/>
  <c r="E104" i="1" s="1"/>
  <c r="F104" i="1" s="1"/>
  <c r="G104" i="1" s="1"/>
  <c r="H104" i="1" s="1"/>
  <c r="I104" i="1" s="1"/>
  <c r="J104" i="1" s="1"/>
  <c r="K104" i="1" s="1"/>
  <c r="L104" i="1" s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X104" i="1" s="1"/>
  <c r="Y104" i="1" s="1"/>
  <c r="Z104" i="1" s="1"/>
  <c r="AA104" i="1" s="1"/>
  <c r="AB104" i="1" s="1"/>
  <c r="AC104" i="1" s="1"/>
  <c r="AD104" i="1" s="1"/>
  <c r="C105" i="1"/>
  <c r="D105" i="1" s="1"/>
  <c r="E105" i="1" s="1"/>
  <c r="F105" i="1" s="1"/>
  <c r="G105" i="1" s="1"/>
  <c r="H105" i="1" s="1"/>
  <c r="I105" i="1" s="1"/>
  <c r="J105" i="1" s="1"/>
  <c r="K105" i="1" s="1"/>
  <c r="L105" i="1" s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X105" i="1" s="1"/>
  <c r="Y105" i="1" s="1"/>
  <c r="Z105" i="1" s="1"/>
  <c r="AA105" i="1" s="1"/>
  <c r="AB105" i="1" s="1"/>
  <c r="AC105" i="1" s="1"/>
  <c r="AD105" i="1" s="1"/>
  <c r="C106" i="1"/>
  <c r="D106" i="1" s="1"/>
  <c r="E106" i="1" s="1"/>
  <c r="F106" i="1" s="1"/>
  <c r="G106" i="1" s="1"/>
  <c r="H106" i="1" s="1"/>
  <c r="I106" i="1" s="1"/>
  <c r="J106" i="1" s="1"/>
  <c r="K106" i="1" s="1"/>
  <c r="L106" i="1" s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X106" i="1" s="1"/>
  <c r="Y106" i="1" s="1"/>
  <c r="Z106" i="1" s="1"/>
  <c r="AA106" i="1" s="1"/>
  <c r="AB106" i="1" s="1"/>
  <c r="AC106" i="1" s="1"/>
  <c r="AD106" i="1" s="1"/>
  <c r="C107" i="1"/>
  <c r="D107" i="1" s="1"/>
  <c r="E107" i="1" s="1"/>
  <c r="F107" i="1" s="1"/>
  <c r="G107" i="1" s="1"/>
  <c r="H107" i="1" s="1"/>
  <c r="I107" i="1" s="1"/>
  <c r="J107" i="1" s="1"/>
  <c r="K107" i="1" s="1"/>
  <c r="L107" i="1" s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X107" i="1" s="1"/>
  <c r="Y107" i="1" s="1"/>
  <c r="Z107" i="1" s="1"/>
  <c r="AA107" i="1" s="1"/>
  <c r="AB107" i="1" s="1"/>
  <c r="AC107" i="1" s="1"/>
  <c r="AD107" i="1" s="1"/>
  <c r="C108" i="1"/>
  <c r="D108" i="1" s="1"/>
  <c r="E108" i="1" s="1"/>
  <c r="F108" i="1" s="1"/>
  <c r="G108" i="1" s="1"/>
  <c r="H108" i="1" s="1"/>
  <c r="I108" i="1" s="1"/>
  <c r="J108" i="1" s="1"/>
  <c r="K108" i="1" s="1"/>
  <c r="L108" i="1" s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X108" i="1" s="1"/>
  <c r="Y108" i="1" s="1"/>
  <c r="Z108" i="1" s="1"/>
  <c r="AA108" i="1" s="1"/>
  <c r="AB108" i="1" s="1"/>
  <c r="AC108" i="1" s="1"/>
  <c r="AD108" i="1" s="1"/>
  <c r="C109" i="1"/>
  <c r="D109" i="1" s="1"/>
  <c r="E109" i="1" s="1"/>
  <c r="F109" i="1" s="1"/>
  <c r="G109" i="1" s="1"/>
  <c r="H109" i="1" s="1"/>
  <c r="I109" i="1" s="1"/>
  <c r="J109" i="1" s="1"/>
  <c r="K109" i="1" s="1"/>
  <c r="L109" i="1" s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X109" i="1" s="1"/>
  <c r="Y109" i="1" s="1"/>
  <c r="Z109" i="1" s="1"/>
  <c r="AA109" i="1" s="1"/>
  <c r="AB109" i="1" s="1"/>
  <c r="AC109" i="1" s="1"/>
  <c r="AD109" i="1" s="1"/>
  <c r="C110" i="1"/>
  <c r="D110" i="1" s="1"/>
  <c r="E110" i="1" s="1"/>
  <c r="F110" i="1" s="1"/>
  <c r="G110" i="1" s="1"/>
  <c r="H110" i="1" s="1"/>
  <c r="I110" i="1" s="1"/>
  <c r="J110" i="1" s="1"/>
  <c r="K110" i="1" s="1"/>
  <c r="L110" i="1" s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X110" i="1" s="1"/>
  <c r="Y110" i="1" s="1"/>
  <c r="Z110" i="1" s="1"/>
  <c r="AA110" i="1" s="1"/>
  <c r="AB110" i="1" s="1"/>
  <c r="AC110" i="1" s="1"/>
  <c r="AD110" i="1" s="1"/>
  <c r="C111" i="1"/>
  <c r="D111" i="1" s="1"/>
  <c r="E111" i="1" s="1"/>
  <c r="F111" i="1" s="1"/>
  <c r="G111" i="1" s="1"/>
  <c r="H111" i="1" s="1"/>
  <c r="I111" i="1" s="1"/>
  <c r="J111" i="1" s="1"/>
  <c r="K111" i="1" s="1"/>
  <c r="L111" i="1" s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X111" i="1" s="1"/>
  <c r="Y111" i="1" s="1"/>
  <c r="Z111" i="1" s="1"/>
  <c r="AA111" i="1" s="1"/>
  <c r="AB111" i="1" s="1"/>
  <c r="AC111" i="1" s="1"/>
  <c r="AD111" i="1" s="1"/>
  <c r="C42" i="1"/>
  <c r="D42" i="1" s="1"/>
  <c r="E42" i="1" s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AF42" i="1" s="1"/>
  <c r="AG42" i="1" s="1"/>
  <c r="AH42" i="1" s="1"/>
  <c r="AI42" i="1" s="1"/>
  <c r="AJ42" i="1" s="1"/>
  <c r="C43" i="1"/>
  <c r="D43" i="1" s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AB43" i="1" s="1"/>
  <c r="AC43" i="1" s="1"/>
  <c r="AD43" i="1" s="1"/>
  <c r="AE43" i="1" s="1"/>
  <c r="AF43" i="1" s="1"/>
  <c r="AG43" i="1" s="1"/>
  <c r="AH43" i="1" s="1"/>
  <c r="AI43" i="1" s="1"/>
  <c r="AJ43" i="1" s="1"/>
  <c r="C44" i="1"/>
  <c r="D44" i="1" s="1"/>
  <c r="E44" i="1" s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X44" i="1" s="1"/>
  <c r="Y44" i="1" s="1"/>
  <c r="Z44" i="1" s="1"/>
  <c r="AA44" i="1" s="1"/>
  <c r="AB44" i="1" s="1"/>
  <c r="AC44" i="1" s="1"/>
  <c r="AD44" i="1" s="1"/>
  <c r="AE44" i="1" s="1"/>
  <c r="AF44" i="1" s="1"/>
  <c r="AG44" i="1" s="1"/>
  <c r="AH44" i="1" s="1"/>
  <c r="AI44" i="1" s="1"/>
  <c r="AJ44" i="1" s="1"/>
  <c r="C87" i="1"/>
  <c r="D87" i="1" s="1"/>
  <c r="E87" i="1" s="1"/>
  <c r="F87" i="1" s="1"/>
  <c r="G87" i="1" s="1"/>
  <c r="H87" i="1" s="1"/>
  <c r="I87" i="1" s="1"/>
  <c r="J87" i="1" s="1"/>
  <c r="K87" i="1" s="1"/>
  <c r="L87" i="1" s="1"/>
  <c r="M87" i="1" s="1"/>
  <c r="N87" i="1" s="1"/>
  <c r="O87" i="1" s="1"/>
  <c r="C88" i="1"/>
  <c r="D88" i="1" s="1"/>
  <c r="E88" i="1" s="1"/>
  <c r="F88" i="1" s="1"/>
  <c r="G88" i="1" s="1"/>
  <c r="H88" i="1" s="1"/>
  <c r="I88" i="1" s="1"/>
  <c r="J88" i="1" s="1"/>
  <c r="K88" i="1" s="1"/>
  <c r="L88" i="1" s="1"/>
  <c r="M88" i="1" s="1"/>
  <c r="N88" i="1" s="1"/>
  <c r="O88" i="1" s="1"/>
  <c r="C89" i="1"/>
  <c r="D89" i="1" s="1"/>
  <c r="E89" i="1" s="1"/>
  <c r="F89" i="1" s="1"/>
  <c r="G89" i="1" s="1"/>
  <c r="H89" i="1" s="1"/>
  <c r="I89" i="1" s="1"/>
  <c r="J89" i="1" s="1"/>
  <c r="K89" i="1" s="1"/>
  <c r="L89" i="1" s="1"/>
  <c r="M89" i="1" s="1"/>
  <c r="N89" i="1" s="1"/>
  <c r="O89" i="1" s="1"/>
  <c r="C90" i="1"/>
  <c r="D90" i="1" s="1"/>
  <c r="E90" i="1" s="1"/>
  <c r="F90" i="1" s="1"/>
  <c r="G90" i="1" s="1"/>
  <c r="H90" i="1" s="1"/>
  <c r="I90" i="1" s="1"/>
  <c r="J90" i="1" s="1"/>
  <c r="K90" i="1" s="1"/>
  <c r="L90" i="1" s="1"/>
  <c r="M90" i="1" s="1"/>
  <c r="N90" i="1" s="1"/>
  <c r="O90" i="1" s="1"/>
  <c r="C54" i="1"/>
  <c r="D54" i="1" s="1"/>
  <c r="E54" i="1" s="1"/>
  <c r="F54" i="1" s="1"/>
  <c r="G54" i="1" s="1"/>
  <c r="H54" i="1" s="1"/>
  <c r="I54" i="1" s="1"/>
  <c r="J54" i="1" s="1"/>
  <c r="K54" i="1" s="1"/>
  <c r="C55" i="1"/>
  <c r="D55" i="1" s="1"/>
  <c r="E55" i="1" s="1"/>
  <c r="F55" i="1" s="1"/>
  <c r="G55" i="1" s="1"/>
  <c r="H55" i="1" s="1"/>
  <c r="I55" i="1" s="1"/>
  <c r="J55" i="1" s="1"/>
  <c r="K55" i="1" s="1"/>
  <c r="C56" i="1"/>
  <c r="D56" i="1" s="1"/>
  <c r="E56" i="1" s="1"/>
  <c r="F56" i="1" s="1"/>
  <c r="G56" i="1" s="1"/>
  <c r="H56" i="1" s="1"/>
  <c r="I56" i="1" s="1"/>
  <c r="J56" i="1" s="1"/>
  <c r="K56" i="1" s="1"/>
  <c r="C57" i="1"/>
  <c r="D57" i="1" s="1"/>
  <c r="E57" i="1" s="1"/>
  <c r="F57" i="1" s="1"/>
  <c r="G57" i="1" s="1"/>
  <c r="H57" i="1" s="1"/>
  <c r="I57" i="1" s="1"/>
  <c r="J57" i="1" s="1"/>
  <c r="K57" i="1" s="1"/>
  <c r="C58" i="1"/>
  <c r="D58" i="1" s="1"/>
  <c r="E58" i="1" s="1"/>
  <c r="F58" i="1" s="1"/>
  <c r="G58" i="1" s="1"/>
  <c r="H58" i="1" s="1"/>
  <c r="I58" i="1" s="1"/>
  <c r="J58" i="1" s="1"/>
  <c r="K58" i="1" s="1"/>
  <c r="C59" i="1"/>
  <c r="D59" i="1" s="1"/>
  <c r="E59" i="1" s="1"/>
  <c r="F59" i="1" s="1"/>
  <c r="G59" i="1" s="1"/>
  <c r="H59" i="1" s="1"/>
  <c r="I59" i="1" s="1"/>
  <c r="J59" i="1" s="1"/>
  <c r="K59" i="1" s="1"/>
  <c r="C60" i="1"/>
  <c r="D60" i="1" s="1"/>
  <c r="E60" i="1" s="1"/>
  <c r="F60" i="1" s="1"/>
  <c r="G60" i="1" s="1"/>
  <c r="H60" i="1" s="1"/>
  <c r="I60" i="1" s="1"/>
  <c r="J60" i="1" s="1"/>
  <c r="K60" i="1" s="1"/>
  <c r="C61" i="1"/>
  <c r="D61" i="1" s="1"/>
  <c r="E61" i="1" s="1"/>
  <c r="F61" i="1" s="1"/>
  <c r="G61" i="1" s="1"/>
  <c r="H61" i="1" s="1"/>
  <c r="I61" i="1" s="1"/>
  <c r="J61" i="1" s="1"/>
  <c r="K61" i="1" s="1"/>
  <c r="C62" i="1"/>
  <c r="D62" i="1" s="1"/>
  <c r="E62" i="1" s="1"/>
  <c r="F62" i="1" s="1"/>
  <c r="G62" i="1" s="1"/>
  <c r="H62" i="1" s="1"/>
  <c r="I62" i="1" s="1"/>
  <c r="J62" i="1" s="1"/>
  <c r="K62" i="1" s="1"/>
  <c r="C45" i="1"/>
  <c r="D45" i="1" s="1"/>
  <c r="E45" i="1" s="1"/>
  <c r="F45" i="1" s="1"/>
  <c r="G45" i="1" s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X45" i="1" s="1"/>
  <c r="Y45" i="1" s="1"/>
  <c r="C46" i="1"/>
  <c r="D46" i="1" s="1"/>
  <c r="E46" i="1" s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C47" i="1"/>
  <c r="D47" i="1" s="1"/>
  <c r="E47" i="1" s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X47" i="1" s="1"/>
  <c r="Y47" i="1" s="1"/>
  <c r="C48" i="1"/>
  <c r="D48" i="1" s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C49" i="1"/>
  <c r="D49" i="1" s="1"/>
  <c r="E49" i="1" s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C50" i="1"/>
  <c r="D50" i="1" s="1"/>
  <c r="E50" i="1" s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X50" i="1" s="1"/>
  <c r="Y50" i="1" s="1"/>
  <c r="C51" i="1"/>
  <c r="D51" i="1" s="1"/>
  <c r="E51" i="1" s="1"/>
  <c r="F51" i="1" s="1"/>
  <c r="G51" i="1" s="1"/>
  <c r="H51" i="1" s="1"/>
  <c r="I51" i="1" s="1"/>
  <c r="J51" i="1" s="1"/>
  <c r="K51" i="1" s="1"/>
  <c r="L51" i="1" s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X51" i="1" s="1"/>
  <c r="Y51" i="1" s="1"/>
  <c r="C52" i="1"/>
  <c r="D52" i="1" s="1"/>
  <c r="E52" i="1" s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X52" i="1" s="1"/>
  <c r="Y52" i="1" s="1"/>
  <c r="C53" i="1"/>
  <c r="D53" i="1" s="1"/>
  <c r="E53" i="1" s="1"/>
  <c r="F53" i="1" s="1"/>
  <c r="G53" i="1" s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X53" i="1" s="1"/>
  <c r="Y53" i="1" s="1"/>
  <c r="C125" i="1"/>
  <c r="D125" i="1" s="1"/>
  <c r="E125" i="1" s="1"/>
  <c r="F125" i="1" s="1"/>
  <c r="G125" i="1" s="1"/>
  <c r="H125" i="1" s="1"/>
  <c r="I125" i="1" s="1"/>
  <c r="J125" i="1" s="1"/>
  <c r="K125" i="1" s="1"/>
  <c r="L125" i="1" s="1"/>
  <c r="M125" i="1" s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X125" i="1" s="1"/>
  <c r="Y125" i="1" s="1"/>
  <c r="Z125" i="1" s="1"/>
  <c r="AA125" i="1" s="1"/>
  <c r="AB125" i="1" s="1"/>
  <c r="AC125" i="1" s="1"/>
  <c r="AD125" i="1" s="1"/>
  <c r="AE125" i="1" s="1"/>
  <c r="C126" i="1"/>
  <c r="D126" i="1" s="1"/>
  <c r="E126" i="1" s="1"/>
  <c r="F126" i="1" s="1"/>
  <c r="G126" i="1" s="1"/>
  <c r="H126" i="1" s="1"/>
  <c r="I126" i="1" s="1"/>
  <c r="J126" i="1" s="1"/>
  <c r="K126" i="1" s="1"/>
  <c r="L126" i="1" s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X126" i="1" s="1"/>
  <c r="Y126" i="1" s="1"/>
  <c r="Z126" i="1" s="1"/>
  <c r="AA126" i="1" s="1"/>
  <c r="AB126" i="1" s="1"/>
  <c r="AC126" i="1" s="1"/>
  <c r="AD126" i="1" s="1"/>
  <c r="AE126" i="1" s="1"/>
  <c r="C127" i="1"/>
  <c r="D127" i="1" s="1"/>
  <c r="E127" i="1" s="1"/>
  <c r="F127" i="1" s="1"/>
  <c r="G127" i="1" s="1"/>
  <c r="H127" i="1" s="1"/>
  <c r="I127" i="1" s="1"/>
  <c r="J127" i="1" s="1"/>
  <c r="K127" i="1" s="1"/>
  <c r="L127" i="1" s="1"/>
  <c r="M127" i="1" s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X127" i="1" s="1"/>
  <c r="Y127" i="1" s="1"/>
  <c r="Z127" i="1" s="1"/>
  <c r="AA127" i="1" s="1"/>
  <c r="AB127" i="1" s="1"/>
  <c r="AC127" i="1" s="1"/>
  <c r="AD127" i="1" s="1"/>
  <c r="AE127" i="1" s="1"/>
  <c r="C128" i="1"/>
  <c r="D128" i="1" s="1"/>
  <c r="E128" i="1" s="1"/>
  <c r="F128" i="1" s="1"/>
  <c r="G128" i="1" s="1"/>
  <c r="H128" i="1" s="1"/>
  <c r="I128" i="1" s="1"/>
  <c r="J128" i="1" s="1"/>
  <c r="K128" i="1" s="1"/>
  <c r="L128" i="1" s="1"/>
  <c r="M128" i="1" s="1"/>
  <c r="N128" i="1" s="1"/>
  <c r="O128" i="1" s="1"/>
  <c r="P128" i="1" s="1"/>
  <c r="Q128" i="1" s="1"/>
  <c r="R128" i="1" s="1"/>
  <c r="S128" i="1" s="1"/>
  <c r="T128" i="1" s="1"/>
  <c r="U128" i="1" s="1"/>
  <c r="V128" i="1" s="1"/>
  <c r="W128" i="1" s="1"/>
  <c r="X128" i="1" s="1"/>
  <c r="Y128" i="1" s="1"/>
  <c r="Z128" i="1" s="1"/>
  <c r="AA128" i="1" s="1"/>
  <c r="AB128" i="1" s="1"/>
  <c r="AC128" i="1" s="1"/>
  <c r="AD128" i="1" s="1"/>
  <c r="AE128" i="1" s="1"/>
  <c r="C129" i="1"/>
  <c r="D129" i="1" s="1"/>
  <c r="E129" i="1" s="1"/>
  <c r="F129" i="1" s="1"/>
  <c r="G129" i="1" s="1"/>
  <c r="H129" i="1" s="1"/>
  <c r="I129" i="1" s="1"/>
  <c r="J129" i="1" s="1"/>
  <c r="K129" i="1" s="1"/>
  <c r="L129" i="1" s="1"/>
  <c r="M129" i="1" s="1"/>
  <c r="N129" i="1" s="1"/>
  <c r="O129" i="1" s="1"/>
  <c r="P129" i="1" s="1"/>
  <c r="Q129" i="1" s="1"/>
  <c r="R129" i="1" s="1"/>
  <c r="S129" i="1" s="1"/>
  <c r="T129" i="1" s="1"/>
  <c r="U129" i="1" s="1"/>
  <c r="V129" i="1" s="1"/>
  <c r="W129" i="1" s="1"/>
  <c r="X129" i="1" s="1"/>
  <c r="Y129" i="1" s="1"/>
  <c r="Z129" i="1" s="1"/>
  <c r="AA129" i="1" s="1"/>
  <c r="AB129" i="1" s="1"/>
  <c r="AC129" i="1" s="1"/>
  <c r="AD129" i="1" s="1"/>
  <c r="AE129" i="1" s="1"/>
  <c r="C130" i="1"/>
  <c r="D130" i="1" s="1"/>
  <c r="E130" i="1" s="1"/>
  <c r="F130" i="1" s="1"/>
  <c r="G130" i="1" s="1"/>
  <c r="H130" i="1" s="1"/>
  <c r="I130" i="1" s="1"/>
  <c r="J130" i="1" s="1"/>
  <c r="K130" i="1" s="1"/>
  <c r="L130" i="1" s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X130" i="1" s="1"/>
  <c r="Y130" i="1" s="1"/>
  <c r="Z130" i="1" s="1"/>
  <c r="AA130" i="1" s="1"/>
  <c r="AB130" i="1" s="1"/>
  <c r="AC130" i="1" s="1"/>
  <c r="AD130" i="1" s="1"/>
  <c r="AE130" i="1" s="1"/>
  <c r="C160" i="1"/>
  <c r="D160" i="1" s="1"/>
  <c r="E160" i="1" s="1"/>
  <c r="F160" i="1" s="1"/>
  <c r="G160" i="1" s="1"/>
  <c r="H160" i="1" s="1"/>
  <c r="I160" i="1" s="1"/>
  <c r="J160" i="1" s="1"/>
  <c r="K160" i="1" s="1"/>
  <c r="L160" i="1" s="1"/>
  <c r="M160" i="1" s="1"/>
  <c r="N160" i="1" s="1"/>
  <c r="C161" i="1"/>
  <c r="D161" i="1" s="1"/>
  <c r="E161" i="1" s="1"/>
  <c r="F161" i="1" s="1"/>
  <c r="G161" i="1" s="1"/>
  <c r="H161" i="1" s="1"/>
  <c r="I161" i="1" s="1"/>
  <c r="J161" i="1" s="1"/>
  <c r="K161" i="1" s="1"/>
  <c r="L161" i="1" s="1"/>
  <c r="M161" i="1" s="1"/>
  <c r="N161" i="1" s="1"/>
  <c r="C162" i="1"/>
  <c r="D162" i="1" s="1"/>
  <c r="E162" i="1" s="1"/>
  <c r="F162" i="1" s="1"/>
  <c r="G162" i="1" s="1"/>
  <c r="H162" i="1" s="1"/>
  <c r="I162" i="1" s="1"/>
  <c r="J162" i="1" s="1"/>
  <c r="K162" i="1" s="1"/>
  <c r="L162" i="1" s="1"/>
  <c r="M162" i="1" s="1"/>
  <c r="N162" i="1" s="1"/>
  <c r="C163" i="1"/>
  <c r="D163" i="1" s="1"/>
  <c r="E163" i="1" s="1"/>
  <c r="F163" i="1" s="1"/>
  <c r="G163" i="1" s="1"/>
  <c r="H163" i="1" s="1"/>
  <c r="I163" i="1" s="1"/>
  <c r="J163" i="1" s="1"/>
  <c r="K163" i="1" s="1"/>
  <c r="L163" i="1" s="1"/>
  <c r="M163" i="1" s="1"/>
  <c r="N163" i="1" s="1"/>
  <c r="C164" i="1"/>
  <c r="D164" i="1" s="1"/>
  <c r="E164" i="1" s="1"/>
  <c r="F164" i="1" s="1"/>
  <c r="G164" i="1" s="1"/>
  <c r="H164" i="1" s="1"/>
  <c r="I164" i="1" s="1"/>
  <c r="J164" i="1" s="1"/>
  <c r="K164" i="1" s="1"/>
  <c r="L164" i="1" s="1"/>
  <c r="M164" i="1" s="1"/>
  <c r="N164" i="1" s="1"/>
  <c r="C165" i="1"/>
  <c r="D165" i="1" s="1"/>
  <c r="E165" i="1" s="1"/>
  <c r="F165" i="1" s="1"/>
  <c r="G165" i="1" s="1"/>
  <c r="H165" i="1" s="1"/>
  <c r="I165" i="1" s="1"/>
  <c r="J165" i="1" s="1"/>
  <c r="K165" i="1" s="1"/>
  <c r="L165" i="1" s="1"/>
  <c r="M165" i="1" s="1"/>
  <c r="N165" i="1" s="1"/>
  <c r="C166" i="1"/>
  <c r="D166" i="1" s="1"/>
  <c r="E166" i="1" s="1"/>
  <c r="F166" i="1" s="1"/>
  <c r="G166" i="1" s="1"/>
  <c r="H166" i="1" s="1"/>
  <c r="I166" i="1" s="1"/>
  <c r="J166" i="1" s="1"/>
  <c r="K166" i="1" s="1"/>
  <c r="L166" i="1" s="1"/>
  <c r="M166" i="1" s="1"/>
  <c r="N166" i="1" s="1"/>
  <c r="C167" i="1"/>
  <c r="D167" i="1" s="1"/>
  <c r="E167" i="1" s="1"/>
  <c r="F167" i="1" s="1"/>
  <c r="G167" i="1" s="1"/>
  <c r="H167" i="1" s="1"/>
  <c r="I167" i="1" s="1"/>
  <c r="J167" i="1" s="1"/>
  <c r="K167" i="1" s="1"/>
  <c r="L167" i="1" s="1"/>
  <c r="M167" i="1" s="1"/>
  <c r="N167" i="1" s="1"/>
  <c r="C168" i="1"/>
  <c r="D168" i="1" s="1"/>
  <c r="E168" i="1" s="1"/>
  <c r="F168" i="1" s="1"/>
  <c r="G168" i="1" s="1"/>
  <c r="H168" i="1" s="1"/>
  <c r="I168" i="1" s="1"/>
  <c r="J168" i="1" s="1"/>
  <c r="K168" i="1" s="1"/>
  <c r="L168" i="1" s="1"/>
  <c r="M168" i="1" s="1"/>
  <c r="N168" i="1" s="1"/>
  <c r="C131" i="1"/>
  <c r="D131" i="1" s="1"/>
  <c r="E131" i="1" s="1"/>
  <c r="F131" i="1" s="1"/>
  <c r="G131" i="1" s="1"/>
  <c r="H131" i="1" s="1"/>
  <c r="I131" i="1" s="1"/>
  <c r="J131" i="1" s="1"/>
  <c r="K131" i="1" s="1"/>
  <c r="L131" i="1" s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X131" i="1" s="1"/>
  <c r="Y131" i="1" s="1"/>
  <c r="Z131" i="1" s="1"/>
  <c r="AA131" i="1" s="1"/>
  <c r="AB131" i="1" s="1"/>
  <c r="AC131" i="1" s="1"/>
  <c r="AD131" i="1" s="1"/>
  <c r="AE131" i="1" s="1"/>
  <c r="AF131" i="1" s="1"/>
  <c r="AG131" i="1" s="1"/>
  <c r="AH131" i="1" s="1"/>
  <c r="AI131" i="1" s="1"/>
  <c r="AJ131" i="1" s="1"/>
  <c r="C132" i="1"/>
  <c r="D132" i="1" s="1"/>
  <c r="E132" i="1" s="1"/>
  <c r="F132" i="1" s="1"/>
  <c r="G132" i="1" s="1"/>
  <c r="H132" i="1" s="1"/>
  <c r="I132" i="1" s="1"/>
  <c r="J132" i="1" s="1"/>
  <c r="K132" i="1" s="1"/>
  <c r="L132" i="1" s="1"/>
  <c r="M132" i="1" s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X132" i="1" s="1"/>
  <c r="Y132" i="1" s="1"/>
  <c r="Z132" i="1" s="1"/>
  <c r="AA132" i="1" s="1"/>
  <c r="AB132" i="1" s="1"/>
  <c r="AC132" i="1" s="1"/>
  <c r="AD132" i="1" s="1"/>
  <c r="AE132" i="1" s="1"/>
  <c r="AF132" i="1" s="1"/>
  <c r="AG132" i="1" s="1"/>
  <c r="AH132" i="1" s="1"/>
  <c r="AI132" i="1" s="1"/>
  <c r="AJ132" i="1" s="1"/>
  <c r="C133" i="1"/>
  <c r="D133" i="1" s="1"/>
  <c r="E133" i="1" s="1"/>
  <c r="F133" i="1" s="1"/>
  <c r="G133" i="1" s="1"/>
  <c r="H133" i="1" s="1"/>
  <c r="I133" i="1" s="1"/>
  <c r="J133" i="1" s="1"/>
  <c r="K133" i="1" s="1"/>
  <c r="L133" i="1" s="1"/>
  <c r="M133" i="1" s="1"/>
  <c r="N133" i="1" s="1"/>
  <c r="O133" i="1" s="1"/>
  <c r="P133" i="1" s="1"/>
  <c r="Q133" i="1" s="1"/>
  <c r="R133" i="1" s="1"/>
  <c r="S133" i="1" s="1"/>
  <c r="T133" i="1" s="1"/>
  <c r="U133" i="1" s="1"/>
  <c r="V133" i="1" s="1"/>
  <c r="W133" i="1" s="1"/>
  <c r="X133" i="1" s="1"/>
  <c r="Y133" i="1" s="1"/>
  <c r="Z133" i="1" s="1"/>
  <c r="AA133" i="1" s="1"/>
  <c r="AB133" i="1" s="1"/>
  <c r="AC133" i="1" s="1"/>
  <c r="AD133" i="1" s="1"/>
  <c r="AE133" i="1" s="1"/>
  <c r="AF133" i="1" s="1"/>
  <c r="AG133" i="1" s="1"/>
  <c r="AH133" i="1" s="1"/>
  <c r="AI133" i="1" s="1"/>
  <c r="AJ133" i="1" s="1"/>
  <c r="C134" i="1"/>
  <c r="D134" i="1" s="1"/>
  <c r="E134" i="1" s="1"/>
  <c r="F134" i="1" s="1"/>
  <c r="G134" i="1" s="1"/>
  <c r="H134" i="1" s="1"/>
  <c r="I134" i="1" s="1"/>
  <c r="J134" i="1" s="1"/>
  <c r="K134" i="1" s="1"/>
  <c r="L134" i="1" s="1"/>
  <c r="M134" i="1" s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X134" i="1" s="1"/>
  <c r="Y134" i="1" s="1"/>
  <c r="Z134" i="1" s="1"/>
  <c r="AA134" i="1" s="1"/>
  <c r="AB134" i="1" s="1"/>
  <c r="AC134" i="1" s="1"/>
  <c r="AD134" i="1" s="1"/>
  <c r="AE134" i="1" s="1"/>
  <c r="AF134" i="1" s="1"/>
  <c r="AG134" i="1" s="1"/>
  <c r="AH134" i="1" s="1"/>
  <c r="AI134" i="1" s="1"/>
  <c r="AJ134" i="1" s="1"/>
  <c r="C135" i="1"/>
  <c r="D135" i="1" s="1"/>
  <c r="E135" i="1" s="1"/>
  <c r="F135" i="1" s="1"/>
  <c r="G135" i="1" s="1"/>
  <c r="H135" i="1" s="1"/>
  <c r="I135" i="1" s="1"/>
  <c r="J135" i="1" s="1"/>
  <c r="K135" i="1" s="1"/>
  <c r="L135" i="1" s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X135" i="1" s="1"/>
  <c r="Y135" i="1" s="1"/>
  <c r="Z135" i="1" s="1"/>
  <c r="AA135" i="1" s="1"/>
  <c r="AB135" i="1" s="1"/>
  <c r="AC135" i="1" s="1"/>
  <c r="AD135" i="1" s="1"/>
  <c r="AE135" i="1" s="1"/>
  <c r="AF135" i="1" s="1"/>
  <c r="AG135" i="1" s="1"/>
  <c r="AH135" i="1" s="1"/>
  <c r="AI135" i="1" s="1"/>
  <c r="AJ135" i="1" s="1"/>
  <c r="C136" i="1"/>
  <c r="D136" i="1" s="1"/>
  <c r="E136" i="1" s="1"/>
  <c r="F136" i="1" s="1"/>
  <c r="G136" i="1" s="1"/>
  <c r="H136" i="1" s="1"/>
  <c r="I136" i="1" s="1"/>
  <c r="J136" i="1" s="1"/>
  <c r="K136" i="1" s="1"/>
  <c r="L136" i="1" s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X136" i="1" s="1"/>
  <c r="Y136" i="1" s="1"/>
  <c r="Z136" i="1" s="1"/>
  <c r="AA136" i="1" s="1"/>
  <c r="AB136" i="1" s="1"/>
  <c r="AC136" i="1" s="1"/>
  <c r="AD136" i="1" s="1"/>
  <c r="AE136" i="1" s="1"/>
  <c r="AF136" i="1" s="1"/>
  <c r="AG136" i="1" s="1"/>
  <c r="AH136" i="1" s="1"/>
  <c r="AI136" i="1" s="1"/>
  <c r="AJ136" i="1" s="1"/>
  <c r="C137" i="1"/>
  <c r="D137" i="1" s="1"/>
  <c r="E137" i="1" s="1"/>
  <c r="F137" i="1" s="1"/>
  <c r="G137" i="1" s="1"/>
  <c r="H137" i="1" s="1"/>
  <c r="I137" i="1" s="1"/>
  <c r="J137" i="1" s="1"/>
  <c r="K137" i="1" s="1"/>
  <c r="L137" i="1" s="1"/>
  <c r="M137" i="1" s="1"/>
  <c r="N137" i="1" s="1"/>
  <c r="O137" i="1" s="1"/>
  <c r="C138" i="1"/>
  <c r="D138" i="1" s="1"/>
  <c r="E138" i="1" s="1"/>
  <c r="F138" i="1" s="1"/>
  <c r="G138" i="1" s="1"/>
  <c r="H138" i="1" s="1"/>
  <c r="I138" i="1" s="1"/>
  <c r="J138" i="1" s="1"/>
  <c r="K138" i="1" s="1"/>
  <c r="L138" i="1" s="1"/>
  <c r="M138" i="1" s="1"/>
  <c r="N138" i="1" s="1"/>
  <c r="O138" i="1" s="1"/>
  <c r="C139" i="1"/>
  <c r="D139" i="1" s="1"/>
  <c r="E139" i="1" s="1"/>
  <c r="F139" i="1" s="1"/>
  <c r="G139" i="1" s="1"/>
  <c r="H139" i="1" s="1"/>
  <c r="I139" i="1" s="1"/>
  <c r="J139" i="1" s="1"/>
  <c r="K139" i="1" s="1"/>
  <c r="L139" i="1" s="1"/>
  <c r="M139" i="1" s="1"/>
  <c r="N139" i="1" s="1"/>
  <c r="O139" i="1" s="1"/>
  <c r="C140" i="1"/>
  <c r="D140" i="1" s="1"/>
  <c r="E140" i="1" s="1"/>
  <c r="F140" i="1" s="1"/>
  <c r="G140" i="1" s="1"/>
  <c r="H140" i="1" s="1"/>
  <c r="I140" i="1" s="1"/>
  <c r="J140" i="1" s="1"/>
  <c r="K140" i="1" s="1"/>
  <c r="L140" i="1" s="1"/>
  <c r="M140" i="1" s="1"/>
  <c r="N140" i="1" s="1"/>
  <c r="O140" i="1" s="1"/>
  <c r="C141" i="1"/>
  <c r="D141" i="1" s="1"/>
  <c r="E141" i="1" s="1"/>
  <c r="F141" i="1" s="1"/>
  <c r="G141" i="1" s="1"/>
  <c r="H141" i="1" s="1"/>
  <c r="I141" i="1" s="1"/>
  <c r="J141" i="1" s="1"/>
  <c r="K141" i="1" s="1"/>
  <c r="L141" i="1" s="1"/>
  <c r="M141" i="1" s="1"/>
  <c r="N141" i="1" s="1"/>
  <c r="O141" i="1" s="1"/>
  <c r="C142" i="1"/>
  <c r="D142" i="1" s="1"/>
  <c r="E142" i="1" s="1"/>
  <c r="F142" i="1" s="1"/>
  <c r="G142" i="1" s="1"/>
  <c r="H142" i="1" s="1"/>
  <c r="I142" i="1" s="1"/>
  <c r="J142" i="1" s="1"/>
  <c r="K142" i="1" s="1"/>
  <c r="L142" i="1" s="1"/>
  <c r="M142" i="1" s="1"/>
  <c r="N142" i="1" s="1"/>
  <c r="O142" i="1" s="1"/>
  <c r="C143" i="1"/>
  <c r="D143" i="1" s="1"/>
  <c r="E143" i="1" s="1"/>
  <c r="F143" i="1" s="1"/>
  <c r="G143" i="1" s="1"/>
  <c r="H143" i="1" s="1"/>
  <c r="I143" i="1" s="1"/>
  <c r="J143" i="1" s="1"/>
  <c r="K143" i="1" s="1"/>
  <c r="L143" i="1" s="1"/>
  <c r="M143" i="1" s="1"/>
  <c r="N143" i="1" s="1"/>
  <c r="O143" i="1" s="1"/>
  <c r="C63" i="1"/>
  <c r="D63" i="1" s="1"/>
  <c r="E63" i="1" s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C64" i="1"/>
  <c r="D64" i="1" s="1"/>
  <c r="E64" i="1" s="1"/>
  <c r="F64" i="1" s="1"/>
  <c r="G64" i="1" s="1"/>
  <c r="H64" i="1" s="1"/>
  <c r="I64" i="1" s="1"/>
  <c r="J64" i="1" s="1"/>
  <c r="K64" i="1" s="1"/>
  <c r="L64" i="1" s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C65" i="1"/>
  <c r="D65" i="1" s="1"/>
  <c r="E65" i="1" s="1"/>
  <c r="F65" i="1" s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C66" i="1"/>
  <c r="D66" i="1" s="1"/>
  <c r="E66" i="1" s="1"/>
  <c r="F66" i="1" s="1"/>
  <c r="G66" i="1" s="1"/>
  <c r="H66" i="1" s="1"/>
  <c r="I66" i="1" s="1"/>
  <c r="J66" i="1" s="1"/>
  <c r="K66" i="1" s="1"/>
  <c r="L66" i="1" s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C67" i="1"/>
  <c r="D67" i="1" s="1"/>
  <c r="E67" i="1" s="1"/>
  <c r="F67" i="1" s="1"/>
  <c r="G67" i="1" s="1"/>
  <c r="H67" i="1" s="1"/>
  <c r="I67" i="1" s="1"/>
  <c r="J67" i="1" s="1"/>
  <c r="K67" i="1" s="1"/>
  <c r="L67" i="1" s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C68" i="1"/>
  <c r="D68" i="1" s="1"/>
  <c r="E68" i="1" s="1"/>
  <c r="F68" i="1" s="1"/>
  <c r="G68" i="1" s="1"/>
  <c r="H68" i="1" s="1"/>
  <c r="I68" i="1" s="1"/>
  <c r="J68" i="1" s="1"/>
  <c r="K68" i="1" s="1"/>
  <c r="L68" i="1" s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C69" i="1"/>
  <c r="D69" i="1" s="1"/>
  <c r="E69" i="1" s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C121" i="1"/>
  <c r="D121" i="1" s="1"/>
  <c r="E121" i="1" s="1"/>
  <c r="F121" i="1" s="1"/>
  <c r="G121" i="1" s="1"/>
  <c r="H121" i="1" s="1"/>
  <c r="I121" i="1" s="1"/>
  <c r="J121" i="1" s="1"/>
  <c r="K121" i="1" s="1"/>
  <c r="L121" i="1" s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C122" i="1"/>
  <c r="D122" i="1" s="1"/>
  <c r="E122" i="1" s="1"/>
  <c r="F122" i="1" s="1"/>
  <c r="G122" i="1" s="1"/>
  <c r="H122" i="1" s="1"/>
  <c r="I122" i="1" s="1"/>
  <c r="J122" i="1" s="1"/>
  <c r="K122" i="1" s="1"/>
  <c r="L122" i="1" s="1"/>
  <c r="M122" i="1" s="1"/>
  <c r="N122" i="1" s="1"/>
  <c r="O122" i="1" s="1"/>
  <c r="P122" i="1" s="1"/>
  <c r="Q122" i="1" s="1"/>
  <c r="R122" i="1" s="1"/>
  <c r="S122" i="1" s="1"/>
  <c r="T122" i="1" s="1"/>
  <c r="U122" i="1" s="1"/>
  <c r="V122" i="1" s="1"/>
  <c r="C123" i="1"/>
  <c r="D123" i="1" s="1"/>
  <c r="E123" i="1" s="1"/>
  <c r="F123" i="1" s="1"/>
  <c r="G123" i="1" s="1"/>
  <c r="H123" i="1" s="1"/>
  <c r="I123" i="1" s="1"/>
  <c r="J123" i="1" s="1"/>
  <c r="K123" i="1" s="1"/>
  <c r="L123" i="1" s="1"/>
  <c r="M123" i="1" s="1"/>
  <c r="N123" i="1" s="1"/>
  <c r="O123" i="1" s="1"/>
  <c r="P123" i="1" s="1"/>
  <c r="Q123" i="1" s="1"/>
  <c r="R123" i="1" s="1"/>
  <c r="S123" i="1" s="1"/>
  <c r="T123" i="1" s="1"/>
  <c r="U123" i="1" s="1"/>
  <c r="V123" i="1" s="1"/>
  <c r="C124" i="1"/>
  <c r="D124" i="1" s="1"/>
  <c r="E124" i="1" s="1"/>
  <c r="F124" i="1" s="1"/>
  <c r="G124" i="1" s="1"/>
  <c r="H124" i="1" s="1"/>
  <c r="I124" i="1" s="1"/>
  <c r="J124" i="1" s="1"/>
  <c r="K124" i="1" s="1"/>
  <c r="L124" i="1" s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C144" i="1"/>
  <c r="D144" i="1" s="1"/>
  <c r="E144" i="1" s="1"/>
  <c r="F144" i="1" s="1"/>
  <c r="G144" i="1" s="1"/>
  <c r="H144" i="1" s="1"/>
  <c r="I144" i="1" s="1"/>
  <c r="J144" i="1" s="1"/>
  <c r="K144" i="1" s="1"/>
  <c r="L144" i="1" s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C17" i="1"/>
  <c r="D17" i="1" s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AJ17" i="1" s="1"/>
  <c r="C18" i="1"/>
  <c r="D18" i="1" s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C19" i="1"/>
  <c r="D19" i="1" s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C20" i="1"/>
  <c r="D20" i="1" s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AC20" i="1" s="1"/>
  <c r="AD20" i="1" s="1"/>
  <c r="AE20" i="1" s="1"/>
  <c r="AF20" i="1" s="1"/>
  <c r="AG20" i="1" s="1"/>
  <c r="AH20" i="1" s="1"/>
  <c r="AI20" i="1" s="1"/>
  <c r="AJ20" i="1" s="1"/>
  <c r="C21" i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C22" i="1"/>
  <c r="D22" i="1" s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AJ22" i="1" s="1"/>
  <c r="C23" i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C24" i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C24" i="1" s="1"/>
  <c r="AD24" i="1" s="1"/>
  <c r="AE24" i="1" s="1"/>
  <c r="AF24" i="1" s="1"/>
  <c r="AG24" i="1" s="1"/>
  <c r="AH24" i="1" s="1"/>
  <c r="AI24" i="1" s="1"/>
  <c r="AJ24" i="1" s="1"/>
  <c r="C25" i="1"/>
  <c r="D25" i="1" s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C26" i="1"/>
  <c r="D26" i="1" s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AC26" i="1" s="1"/>
  <c r="AD26" i="1" s="1"/>
  <c r="AE26" i="1" s="1"/>
  <c r="AF26" i="1" s="1"/>
  <c r="AG26" i="1" s="1"/>
  <c r="AH26" i="1" s="1"/>
  <c r="AI26" i="1" s="1"/>
  <c r="AJ26" i="1" s="1"/>
  <c r="C27" i="1"/>
  <c r="D27" i="1" s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AB27" i="1" s="1"/>
  <c r="AC27" i="1" s="1"/>
  <c r="AD27" i="1" s="1"/>
  <c r="AE27" i="1" s="1"/>
  <c r="AF27" i="1" s="1"/>
  <c r="AG27" i="1" s="1"/>
  <c r="AH27" i="1" s="1"/>
  <c r="AI27" i="1" s="1"/>
  <c r="AJ27" i="1" s="1"/>
  <c r="C28" i="1"/>
  <c r="D28" i="1" s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AI28" i="1" s="1"/>
  <c r="AJ28" i="1" s="1"/>
  <c r="C29" i="1"/>
  <c r="D29" i="1" s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AD29" i="1" s="1"/>
  <c r="AE29" i="1" s="1"/>
  <c r="AF29" i="1" s="1"/>
  <c r="AG29" i="1" s="1"/>
  <c r="AH29" i="1" s="1"/>
  <c r="AI29" i="1" s="1"/>
  <c r="AJ29" i="1" s="1"/>
  <c r="C30" i="1"/>
  <c r="D30" i="1" s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AC30" i="1" s="1"/>
  <c r="AD30" i="1" s="1"/>
  <c r="AE30" i="1" s="1"/>
  <c r="AF30" i="1" s="1"/>
  <c r="AG30" i="1" s="1"/>
  <c r="AH30" i="1" s="1"/>
  <c r="AI30" i="1" s="1"/>
  <c r="AJ30" i="1" s="1"/>
  <c r="C31" i="1"/>
  <c r="D31" i="1" s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C145" i="1"/>
  <c r="D145" i="1" s="1"/>
  <c r="E145" i="1" s="1"/>
  <c r="F145" i="1" s="1"/>
  <c r="G145" i="1" s="1"/>
  <c r="H145" i="1" s="1"/>
  <c r="I145" i="1" s="1"/>
  <c r="J145" i="1" s="1"/>
  <c r="K145" i="1" s="1"/>
  <c r="L145" i="1" s="1"/>
  <c r="M145" i="1" s="1"/>
  <c r="N145" i="1" s="1"/>
  <c r="O145" i="1" s="1"/>
  <c r="P145" i="1" s="1"/>
  <c r="Q145" i="1" s="1"/>
  <c r="R145" i="1" s="1"/>
  <c r="S145" i="1" s="1"/>
  <c r="T145" i="1" s="1"/>
  <c r="U145" i="1" s="1"/>
  <c r="V145" i="1" s="1"/>
  <c r="W145" i="1" s="1"/>
  <c r="X145" i="1" s="1"/>
  <c r="Y145" i="1" s="1"/>
  <c r="Z145" i="1" s="1"/>
  <c r="AA145" i="1" s="1"/>
  <c r="AB145" i="1" s="1"/>
  <c r="AC145" i="1" s="1"/>
  <c r="AD145" i="1" s="1"/>
  <c r="AE145" i="1" s="1"/>
  <c r="C146" i="1"/>
  <c r="D146" i="1" s="1"/>
  <c r="E146" i="1" s="1"/>
  <c r="F146" i="1" s="1"/>
  <c r="G146" i="1" s="1"/>
  <c r="H146" i="1" s="1"/>
  <c r="I146" i="1" s="1"/>
  <c r="J146" i="1" s="1"/>
  <c r="K146" i="1" s="1"/>
  <c r="L146" i="1" s="1"/>
  <c r="M146" i="1" s="1"/>
  <c r="N146" i="1" s="1"/>
  <c r="O146" i="1" s="1"/>
  <c r="P146" i="1" s="1"/>
  <c r="Q146" i="1" s="1"/>
  <c r="R146" i="1" s="1"/>
  <c r="S146" i="1" s="1"/>
  <c r="T146" i="1" s="1"/>
  <c r="U146" i="1" s="1"/>
  <c r="V146" i="1" s="1"/>
  <c r="W146" i="1" s="1"/>
  <c r="X146" i="1" s="1"/>
  <c r="Y146" i="1" s="1"/>
  <c r="Z146" i="1" s="1"/>
  <c r="AA146" i="1" s="1"/>
  <c r="AB146" i="1" s="1"/>
  <c r="AC146" i="1" s="1"/>
  <c r="AD146" i="1" s="1"/>
  <c r="AE146" i="1" s="1"/>
  <c r="C147" i="1"/>
  <c r="D147" i="1" s="1"/>
  <c r="E147" i="1" s="1"/>
  <c r="F147" i="1" s="1"/>
  <c r="G147" i="1" s="1"/>
  <c r="H147" i="1" s="1"/>
  <c r="I147" i="1" s="1"/>
  <c r="J147" i="1" s="1"/>
  <c r="K147" i="1" s="1"/>
  <c r="L147" i="1" s="1"/>
  <c r="M147" i="1" s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X147" i="1" s="1"/>
  <c r="Y147" i="1" s="1"/>
  <c r="Z147" i="1" s="1"/>
  <c r="AA147" i="1" s="1"/>
  <c r="AB147" i="1" s="1"/>
  <c r="AC147" i="1" s="1"/>
  <c r="AD147" i="1" s="1"/>
  <c r="AE147" i="1" s="1"/>
  <c r="C148" i="1"/>
  <c r="D148" i="1" s="1"/>
  <c r="E148" i="1" s="1"/>
  <c r="F148" i="1" s="1"/>
  <c r="G148" i="1" s="1"/>
  <c r="H148" i="1" s="1"/>
  <c r="I148" i="1" s="1"/>
  <c r="J148" i="1" s="1"/>
  <c r="K148" i="1" s="1"/>
  <c r="L148" i="1" s="1"/>
  <c r="M148" i="1" s="1"/>
  <c r="N148" i="1" s="1"/>
  <c r="O148" i="1" s="1"/>
  <c r="P148" i="1" s="1"/>
  <c r="Q148" i="1" s="1"/>
  <c r="R148" i="1" s="1"/>
  <c r="S148" i="1" s="1"/>
  <c r="T148" i="1" s="1"/>
  <c r="U148" i="1" s="1"/>
  <c r="V148" i="1" s="1"/>
  <c r="W148" i="1" s="1"/>
  <c r="X148" i="1" s="1"/>
  <c r="Y148" i="1" s="1"/>
  <c r="Z148" i="1" s="1"/>
  <c r="AA148" i="1" s="1"/>
  <c r="AB148" i="1" s="1"/>
  <c r="AC148" i="1" s="1"/>
  <c r="AD148" i="1" s="1"/>
  <c r="AE148" i="1" s="1"/>
  <c r="C149" i="1"/>
  <c r="D149" i="1" s="1"/>
  <c r="E149" i="1" s="1"/>
  <c r="F149" i="1" s="1"/>
  <c r="G149" i="1" s="1"/>
  <c r="H149" i="1" s="1"/>
  <c r="I149" i="1" s="1"/>
  <c r="J149" i="1" s="1"/>
  <c r="K149" i="1" s="1"/>
  <c r="L149" i="1" s="1"/>
  <c r="M149" i="1" s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X149" i="1" s="1"/>
  <c r="Y149" i="1" s="1"/>
  <c r="Z149" i="1" s="1"/>
  <c r="AA149" i="1" s="1"/>
  <c r="AB149" i="1" s="1"/>
  <c r="AC149" i="1" s="1"/>
  <c r="AD149" i="1" s="1"/>
  <c r="AE149" i="1" s="1"/>
  <c r="C150" i="1"/>
  <c r="D150" i="1" s="1"/>
  <c r="E150" i="1" s="1"/>
  <c r="F150" i="1" s="1"/>
  <c r="G150" i="1" s="1"/>
  <c r="H150" i="1" s="1"/>
  <c r="I150" i="1" s="1"/>
  <c r="J150" i="1" s="1"/>
  <c r="K150" i="1" s="1"/>
  <c r="L150" i="1" s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X150" i="1" s="1"/>
  <c r="Y150" i="1" s="1"/>
  <c r="Z150" i="1" s="1"/>
  <c r="AA150" i="1" s="1"/>
  <c r="AB150" i="1" s="1"/>
  <c r="AC150" i="1" s="1"/>
  <c r="AD150" i="1" s="1"/>
  <c r="AE150" i="1" s="1"/>
  <c r="C151" i="1"/>
  <c r="D151" i="1" s="1"/>
  <c r="E151" i="1" s="1"/>
  <c r="F151" i="1" s="1"/>
  <c r="G151" i="1" s="1"/>
  <c r="H151" i="1" s="1"/>
  <c r="I151" i="1" s="1"/>
  <c r="J151" i="1" s="1"/>
  <c r="K151" i="1" s="1"/>
  <c r="L151" i="1" s="1"/>
  <c r="M151" i="1" s="1"/>
  <c r="N151" i="1" s="1"/>
  <c r="O151" i="1" s="1"/>
  <c r="P151" i="1" s="1"/>
  <c r="Q151" i="1" s="1"/>
  <c r="R151" i="1" s="1"/>
  <c r="S151" i="1" s="1"/>
  <c r="T151" i="1" s="1"/>
  <c r="U151" i="1" s="1"/>
  <c r="V151" i="1" s="1"/>
  <c r="W151" i="1" s="1"/>
  <c r="X151" i="1" s="1"/>
  <c r="Y151" i="1" s="1"/>
  <c r="Z151" i="1" s="1"/>
  <c r="AA151" i="1" s="1"/>
  <c r="AB151" i="1" s="1"/>
  <c r="AC151" i="1" s="1"/>
  <c r="AD151" i="1" s="1"/>
  <c r="AE151" i="1" s="1"/>
  <c r="C152" i="1"/>
  <c r="D152" i="1" s="1"/>
  <c r="E152" i="1" s="1"/>
  <c r="F152" i="1" s="1"/>
  <c r="G152" i="1" s="1"/>
  <c r="H152" i="1" s="1"/>
  <c r="I152" i="1" s="1"/>
  <c r="J152" i="1" s="1"/>
  <c r="K152" i="1" s="1"/>
  <c r="L152" i="1" s="1"/>
  <c r="M152" i="1" s="1"/>
  <c r="N152" i="1" s="1"/>
  <c r="O152" i="1" s="1"/>
  <c r="P152" i="1" s="1"/>
  <c r="Q152" i="1" s="1"/>
  <c r="R152" i="1" s="1"/>
  <c r="S152" i="1" s="1"/>
  <c r="T152" i="1" s="1"/>
  <c r="U152" i="1" s="1"/>
  <c r="V152" i="1" s="1"/>
  <c r="W152" i="1" s="1"/>
  <c r="X152" i="1" s="1"/>
  <c r="Y152" i="1" s="1"/>
  <c r="Z152" i="1" s="1"/>
  <c r="AA152" i="1" s="1"/>
  <c r="AB152" i="1" s="1"/>
  <c r="AC152" i="1" s="1"/>
  <c r="AD152" i="1" s="1"/>
  <c r="AE152" i="1" s="1"/>
  <c r="C153" i="1"/>
  <c r="D153" i="1" s="1"/>
  <c r="E153" i="1" s="1"/>
  <c r="F153" i="1" s="1"/>
  <c r="G153" i="1" s="1"/>
  <c r="H153" i="1" s="1"/>
  <c r="I153" i="1" s="1"/>
  <c r="J153" i="1" s="1"/>
  <c r="K153" i="1" s="1"/>
  <c r="L153" i="1" s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X153" i="1" s="1"/>
  <c r="Y153" i="1" s="1"/>
  <c r="Z153" i="1" s="1"/>
  <c r="AA153" i="1" s="1"/>
  <c r="AB153" i="1" s="1"/>
  <c r="AC153" i="1" s="1"/>
  <c r="AD153" i="1" s="1"/>
  <c r="AE153" i="1" s="1"/>
  <c r="C171" i="1"/>
  <c r="D171" i="1" s="1"/>
  <c r="E171" i="1" s="1"/>
  <c r="F171" i="1" s="1"/>
  <c r="G171" i="1" s="1"/>
  <c r="H171" i="1" s="1"/>
  <c r="I171" i="1" s="1"/>
  <c r="J171" i="1" s="1"/>
  <c r="K171" i="1" s="1"/>
  <c r="L171" i="1" s="1"/>
  <c r="M171" i="1" s="1"/>
  <c r="N171" i="1" s="1"/>
  <c r="O171" i="1" s="1"/>
  <c r="C172" i="1"/>
  <c r="D172" i="1" s="1"/>
  <c r="E172" i="1" s="1"/>
  <c r="F172" i="1" s="1"/>
  <c r="G172" i="1" s="1"/>
  <c r="H172" i="1" s="1"/>
  <c r="I172" i="1" s="1"/>
  <c r="J172" i="1" s="1"/>
  <c r="K172" i="1" s="1"/>
  <c r="L172" i="1" s="1"/>
  <c r="M172" i="1" s="1"/>
  <c r="N172" i="1" s="1"/>
  <c r="O172" i="1" s="1"/>
  <c r="C173" i="1"/>
  <c r="D173" i="1" s="1"/>
  <c r="E173" i="1" s="1"/>
  <c r="F173" i="1" s="1"/>
  <c r="G173" i="1" s="1"/>
  <c r="H173" i="1" s="1"/>
  <c r="I173" i="1" s="1"/>
  <c r="J173" i="1" s="1"/>
  <c r="K173" i="1" s="1"/>
  <c r="L173" i="1" s="1"/>
  <c r="M173" i="1" s="1"/>
  <c r="N173" i="1" s="1"/>
  <c r="O173" i="1" s="1"/>
  <c r="C174" i="1"/>
  <c r="D174" i="1" s="1"/>
  <c r="E174" i="1" s="1"/>
  <c r="F174" i="1" s="1"/>
  <c r="G174" i="1" s="1"/>
  <c r="H174" i="1" s="1"/>
  <c r="I174" i="1" s="1"/>
  <c r="J174" i="1" s="1"/>
  <c r="K174" i="1" s="1"/>
  <c r="L174" i="1" s="1"/>
  <c r="M174" i="1" s="1"/>
  <c r="N174" i="1" s="1"/>
  <c r="O174" i="1" s="1"/>
  <c r="C175" i="1"/>
  <c r="D175" i="1" s="1"/>
  <c r="E175" i="1" s="1"/>
  <c r="F175" i="1" s="1"/>
  <c r="G175" i="1" s="1"/>
  <c r="H175" i="1" s="1"/>
  <c r="I175" i="1" s="1"/>
  <c r="J175" i="1" s="1"/>
  <c r="K175" i="1" s="1"/>
  <c r="L175" i="1" s="1"/>
  <c r="M175" i="1" s="1"/>
  <c r="N175" i="1" s="1"/>
  <c r="O175" i="1" s="1"/>
  <c r="C176" i="1"/>
  <c r="D176" i="1" s="1"/>
  <c r="E176" i="1" s="1"/>
  <c r="F176" i="1" s="1"/>
  <c r="G176" i="1" s="1"/>
  <c r="H176" i="1" s="1"/>
  <c r="I176" i="1" s="1"/>
  <c r="J176" i="1" s="1"/>
  <c r="K176" i="1" s="1"/>
  <c r="L176" i="1" s="1"/>
  <c r="M176" i="1" s="1"/>
  <c r="N176" i="1" s="1"/>
  <c r="O176" i="1" s="1"/>
  <c r="C177" i="1"/>
  <c r="D177" i="1" s="1"/>
  <c r="E177" i="1" s="1"/>
  <c r="F177" i="1" s="1"/>
  <c r="G177" i="1" s="1"/>
  <c r="H177" i="1" s="1"/>
  <c r="I177" i="1" s="1"/>
  <c r="J177" i="1" s="1"/>
  <c r="K177" i="1" s="1"/>
  <c r="L177" i="1" s="1"/>
  <c r="M177" i="1" s="1"/>
  <c r="N177" i="1" s="1"/>
  <c r="O177" i="1" s="1"/>
  <c r="C178" i="1"/>
  <c r="D178" i="1" s="1"/>
  <c r="E178" i="1" s="1"/>
  <c r="F178" i="1" s="1"/>
  <c r="G178" i="1" s="1"/>
  <c r="H178" i="1" s="1"/>
  <c r="I178" i="1" s="1"/>
  <c r="J178" i="1" s="1"/>
  <c r="K178" i="1" s="1"/>
  <c r="L178" i="1" s="1"/>
  <c r="M178" i="1" s="1"/>
  <c r="N178" i="1" s="1"/>
  <c r="O178" i="1" s="1"/>
  <c r="C179" i="1"/>
  <c r="D179" i="1" s="1"/>
  <c r="E179" i="1" s="1"/>
  <c r="F179" i="1" s="1"/>
  <c r="G179" i="1" s="1"/>
  <c r="H179" i="1" s="1"/>
  <c r="I179" i="1" s="1"/>
  <c r="J179" i="1" s="1"/>
  <c r="K179" i="1" s="1"/>
  <c r="L179" i="1" s="1"/>
  <c r="M179" i="1" s="1"/>
  <c r="N179" i="1" s="1"/>
  <c r="O179" i="1" s="1"/>
  <c r="C91" i="1"/>
  <c r="D91" i="1" s="1"/>
  <c r="E91" i="1" s="1"/>
  <c r="F91" i="1" s="1"/>
  <c r="G91" i="1" s="1"/>
  <c r="H91" i="1" s="1"/>
  <c r="I91" i="1" s="1"/>
  <c r="J91" i="1" s="1"/>
  <c r="K91" i="1" s="1"/>
  <c r="L91" i="1" s="1"/>
  <c r="M91" i="1" s="1"/>
  <c r="N91" i="1" s="1"/>
  <c r="O91" i="1" s="1"/>
  <c r="C92" i="1"/>
  <c r="D92" i="1" s="1"/>
  <c r="E92" i="1" s="1"/>
  <c r="F92" i="1" s="1"/>
  <c r="G92" i="1" s="1"/>
  <c r="H92" i="1" s="1"/>
  <c r="I92" i="1" s="1"/>
  <c r="J92" i="1" s="1"/>
  <c r="K92" i="1" s="1"/>
  <c r="L92" i="1" s="1"/>
  <c r="M92" i="1" s="1"/>
  <c r="N92" i="1" s="1"/>
  <c r="O92" i="1" s="1"/>
  <c r="C93" i="1"/>
  <c r="D93" i="1" s="1"/>
  <c r="E93" i="1" s="1"/>
  <c r="F93" i="1" s="1"/>
  <c r="G93" i="1" s="1"/>
  <c r="H93" i="1" s="1"/>
  <c r="I93" i="1" s="1"/>
  <c r="J93" i="1" s="1"/>
  <c r="K93" i="1" s="1"/>
  <c r="L93" i="1" s="1"/>
  <c r="M93" i="1" s="1"/>
  <c r="N93" i="1" s="1"/>
  <c r="O93" i="1" s="1"/>
  <c r="J94" i="1" l="1"/>
  <c r="K94" i="1" s="1"/>
  <c r="L94" i="1" s="1"/>
  <c r="G96" i="1"/>
  <c r="H96" i="1" s="1"/>
  <c r="I96" i="1" s="1"/>
  <c r="N98" i="1"/>
  <c r="O98" i="1" s="1"/>
  <c r="P98" i="1" s="1"/>
  <c r="Q98" i="1" s="1"/>
  <c r="R98" i="1" s="1"/>
  <c r="S98" i="1" s="1"/>
  <c r="T98" i="1" s="1"/>
  <c r="M94" i="1" l="1"/>
  <c r="N94" i="1" s="1"/>
  <c r="O94" i="1" s="1"/>
  <c r="P94" i="1" s="1"/>
  <c r="J96" i="1"/>
  <c r="K96" i="1" s="1"/>
  <c r="L96" i="1" s="1"/>
  <c r="M96" i="1" l="1"/>
  <c r="N96" i="1" s="1"/>
  <c r="O96" i="1" s="1"/>
  <c r="P96" i="1" s="1"/>
  <c r="Q94" i="1"/>
  <c r="R94" i="1" s="1"/>
  <c r="S94" i="1" s="1"/>
  <c r="T94" i="1" s="1"/>
  <c r="Q96" i="1" l="1"/>
  <c r="R96" i="1" s="1"/>
  <c r="S96" i="1" s="1"/>
  <c r="T96" i="1" s="1"/>
</calcChain>
</file>

<file path=xl/sharedStrings.xml><?xml version="1.0" encoding="utf-8"?>
<sst xmlns="http://schemas.openxmlformats.org/spreadsheetml/2006/main" count="1062" uniqueCount="225">
  <si>
    <t>Japan</t>
  </si>
  <si>
    <t>Takatsu</t>
  </si>
  <si>
    <t>vaccinees initially tripple negative</t>
  </si>
  <si>
    <t>Israel</t>
  </si>
  <si>
    <t>Swartz</t>
  </si>
  <si>
    <t>C IPV-IPVOPV-OPV high status</t>
  </si>
  <si>
    <t>B IPV-IPVOPV-OPV low status</t>
  </si>
  <si>
    <t>A IPV-IPVOPV-OPV-IPVOPV low status</t>
  </si>
  <si>
    <t>Minsk Belarus</t>
  </si>
  <si>
    <t>Samoilovich</t>
  </si>
  <si>
    <t>OPV-OPV-OPV</t>
  </si>
  <si>
    <t>assume shedding stops at 90</t>
  </si>
  <si>
    <t>Toluca Mexico</t>
  </si>
  <si>
    <t>Sabin</t>
  </si>
  <si>
    <t>5y-10y</t>
  </si>
  <si>
    <t>4y</t>
  </si>
  <si>
    <t>3y</t>
  </si>
  <si>
    <t>2y</t>
  </si>
  <si>
    <t>1y</t>
  </si>
  <si>
    <t>Finland</t>
  </si>
  <si>
    <t>Piirainen</t>
  </si>
  <si>
    <t>IPV-IPV-IPV-mOPV3</t>
  </si>
  <si>
    <t>Maryland USA</t>
  </si>
  <si>
    <t>Onorato</t>
  </si>
  <si>
    <t>OPV low chal</t>
  </si>
  <si>
    <t>OPV high chal</t>
  </si>
  <si>
    <t>IPV low chal</t>
  </si>
  <si>
    <t>IPV high chal</t>
  </si>
  <si>
    <t>Rhode Island USA</t>
  </si>
  <si>
    <t>Marine</t>
  </si>
  <si>
    <t>index and contact family children titer 8-64, fecal</t>
  </si>
  <si>
    <t>index and contact family children titer 8-64</t>
  </si>
  <si>
    <t>index and contact family children titer 512+, fecal</t>
  </si>
  <si>
    <t>index and contact family children titer 128-256, fecal</t>
  </si>
  <si>
    <t>index and contact family children titer 128+</t>
  </si>
  <si>
    <t>index and contact family children titer &lt; 8, fecal</t>
  </si>
  <si>
    <t>index and contact family children titer &lt; 8</t>
  </si>
  <si>
    <t>France</t>
  </si>
  <si>
    <t>Mallet</t>
  </si>
  <si>
    <t>Vero-OPV</t>
  </si>
  <si>
    <t>Chiapas Mexico</t>
  </si>
  <si>
    <t>Maldonado</t>
  </si>
  <si>
    <t>total subjects</t>
  </si>
  <si>
    <t>Maryland Missouri USA</t>
  </si>
  <si>
    <t>Laassri</t>
  </si>
  <si>
    <t>C IPV-IPV-OPV</t>
  </si>
  <si>
    <t>A/B OPV</t>
  </si>
  <si>
    <t>New York USA</t>
  </si>
  <si>
    <t>Kogon</t>
  </si>
  <si>
    <t>age group 5-9</t>
  </si>
  <si>
    <t>age group 1-4</t>
  </si>
  <si>
    <t>age group 10-19</t>
  </si>
  <si>
    <t>age group &gt;=20</t>
  </si>
  <si>
    <t>age group &lt; 1</t>
  </si>
  <si>
    <t>total NAb 4-16</t>
  </si>
  <si>
    <t>total NAb 32-128</t>
  </si>
  <si>
    <t>total NAb &gt;= 256</t>
  </si>
  <si>
    <t>total NAb &lt; 4</t>
  </si>
  <si>
    <t>Romania</t>
  </si>
  <si>
    <t>IonNedelcu</t>
  </si>
  <si>
    <t>OPV-OPV excretion</t>
  </si>
  <si>
    <t>IPV-IPV-IPV&amp;OPV stools</t>
  </si>
  <si>
    <t>New Haven Conn USA</t>
  </si>
  <si>
    <t>Horstmann</t>
  </si>
  <si>
    <t>C triple negative tOPV-tOPV</t>
  </si>
  <si>
    <t>B triple negative mOPV1-bOPV23</t>
  </si>
  <si>
    <t>A triple negative mOPV1-mOPV3-mOPV2</t>
  </si>
  <si>
    <t>Atlanta USA</t>
  </si>
  <si>
    <t>Holguin</t>
  </si>
  <si>
    <t>C &amp; D bOPV maternal NAb1 64-256</t>
  </si>
  <si>
    <t>C &amp; D bOPV maternal NAb1 &gt;=512</t>
  </si>
  <si>
    <t>C &amp; D bOPV maternal NAb1 &lt;=32</t>
  </si>
  <si>
    <t>A &amp; B mOPV1 maternal NAb1 64-256</t>
  </si>
  <si>
    <t>A &amp; B mOPV1 maternal NAb1 &gt;=512</t>
  </si>
  <si>
    <t>A &amp; B mOPV1 maternal NAb1 &lt;=32</t>
  </si>
  <si>
    <t>London United Kingdom</t>
  </si>
  <si>
    <t>Henry</t>
  </si>
  <si>
    <t>D - tOPV  - 5.7</t>
  </si>
  <si>
    <t>C - IPV DTP - 5.7</t>
  </si>
  <si>
    <t>assume shedding at least 1 week after last observation</t>
  </si>
  <si>
    <t>B - DTP only - 5.7</t>
  </si>
  <si>
    <t>A - IPV DTP - 5.7</t>
  </si>
  <si>
    <t>England</t>
  </si>
  <si>
    <t>Hatch</t>
  </si>
  <si>
    <t>United Kingdom</t>
  </si>
  <si>
    <t>Goffe</t>
  </si>
  <si>
    <t>OPV1-OPV3-OPV2</t>
  </si>
  <si>
    <t>Missouri USA</t>
  </si>
  <si>
    <t>Glezen</t>
  </si>
  <si>
    <t>prior IPV titer 8-16</t>
  </si>
  <si>
    <t>prior IPV titer 32-64</t>
  </si>
  <si>
    <t>prior IPV titer &gt;=128</t>
  </si>
  <si>
    <t>prior IPV titer &lt;8</t>
  </si>
  <si>
    <t>antibody bracket shifted up by 1 dilution</t>
  </si>
  <si>
    <t>Waynesville Missouri USA</t>
  </si>
  <si>
    <t>OPV1 prior titer &gt;= 128</t>
  </si>
  <si>
    <t>OPV1 prior titer &lt;= 8</t>
  </si>
  <si>
    <t>OPV1 prior 16 &lt;= titer &lt;= 64</t>
  </si>
  <si>
    <t>contact spread of OPV</t>
  </si>
  <si>
    <t>Louisiana USA</t>
  </si>
  <si>
    <t>Gelfand</t>
  </si>
  <si>
    <t>OPV recipients oral</t>
  </si>
  <si>
    <t>OPV recipients fecal</t>
  </si>
  <si>
    <t>infected index children</t>
  </si>
  <si>
    <t>Egypt</t>
  </si>
  <si>
    <t>ElSayed</t>
  </si>
  <si>
    <t>tOPV-mOPV1</t>
  </si>
  <si>
    <t>mOPV1-mOPV1</t>
  </si>
  <si>
    <t>Henan China</t>
  </si>
  <si>
    <t>Dong</t>
  </si>
  <si>
    <t>test 4x tOPV</t>
  </si>
  <si>
    <t>control 3x tOPV</t>
  </si>
  <si>
    <t>Hungary</t>
  </si>
  <si>
    <t>Domok</t>
  </si>
  <si>
    <t>GS - 6-9 yr</t>
  </si>
  <si>
    <t>GS - 3-23 mo</t>
  </si>
  <si>
    <t>Dick</t>
  </si>
  <si>
    <t>IPV group C</t>
  </si>
  <si>
    <t>control group D</t>
  </si>
  <si>
    <t>Houston USA</t>
  </si>
  <si>
    <t>BenyeshMelnick</t>
  </si>
  <si>
    <t>group IV</t>
  </si>
  <si>
    <t>group III</t>
  </si>
  <si>
    <t>group II</t>
  </si>
  <si>
    <t>group I</t>
  </si>
  <si>
    <t>Netherlands</t>
  </si>
  <si>
    <t>Abbink</t>
  </si>
  <si>
    <t>SN 3</t>
  </si>
  <si>
    <t>NI 3</t>
  </si>
  <si>
    <t>IPV immune 3</t>
  </si>
  <si>
    <t>SN 1</t>
  </si>
  <si>
    <t>NI 1</t>
  </si>
  <si>
    <t>IPV immune 1</t>
  </si>
  <si>
    <t>notes</t>
  </si>
  <si>
    <t>study location</t>
  </si>
  <si>
    <t>pub date</t>
  </si>
  <si>
    <t>Author</t>
  </si>
  <si>
    <t>study group</t>
  </si>
  <si>
    <t>Serotype</t>
  </si>
  <si>
    <t>N subjects shedding</t>
  </si>
  <si>
    <t>excluded</t>
  </si>
  <si>
    <t>reason</t>
  </si>
  <si>
    <t>yes</t>
  </si>
  <si>
    <t>IPV/unknown</t>
  </si>
  <si>
    <t>natural immunity</t>
  </si>
  <si>
    <t>IPV/high dose</t>
  </si>
  <si>
    <t>challenge</t>
  </si>
  <si>
    <t>mOPV1</t>
  </si>
  <si>
    <t>mOPV3</t>
  </si>
  <si>
    <t>tOPV</t>
  </si>
  <si>
    <t>mOPV2</t>
  </si>
  <si>
    <t>tOPVx1</t>
  </si>
  <si>
    <t>tOPVx2</t>
  </si>
  <si>
    <t>tOPVx3</t>
  </si>
  <si>
    <t>0 months</t>
  </si>
  <si>
    <t>complex history of natural exposure and vaccination</t>
  </si>
  <si>
    <t>unknown high dose IPV formulation</t>
  </si>
  <si>
    <t>mOPV1x1</t>
  </si>
  <si>
    <t>edited from Behrend2014</t>
  </si>
  <si>
    <t>unkown history of natural exposure</t>
  </si>
  <si>
    <t>previous wild poliovirus exposure</t>
  </si>
  <si>
    <t>IPVx3</t>
  </si>
  <si>
    <t>IPVx2</t>
  </si>
  <si>
    <t>2,3,4 months</t>
  </si>
  <si>
    <t>IPVx4</t>
  </si>
  <si>
    <t>2,3,4,15 months</t>
  </si>
  <si>
    <t>7,8,9 months</t>
  </si>
  <si>
    <t>mix of naïve and IPV prior immunity cannot be separated</t>
  </si>
  <si>
    <t>oral shedding; mix of naïve and IPV prior immunity cannot be separated</t>
  </si>
  <si>
    <t>received IPV previously but didn't seroconvert\</t>
  </si>
  <si>
    <t>bOPV23</t>
  </si>
  <si>
    <t>2,3 months</t>
  </si>
  <si>
    <t>2,4 months</t>
  </si>
  <si>
    <t>cannot separate shedding by vaccine schedule from reported data</t>
  </si>
  <si>
    <t>7,8 months</t>
  </si>
  <si>
    <t>7 months</t>
  </si>
  <si>
    <t>2,4,18 months</t>
  </si>
  <si>
    <t>mOPV1-low</t>
  </si>
  <si>
    <t>4,6,12 months</t>
  </si>
  <si>
    <t>5 months</t>
  </si>
  <si>
    <t>5,7 months</t>
  </si>
  <si>
    <t>4,7,13 months</t>
  </si>
  <si>
    <t>4,7 months</t>
  </si>
  <si>
    <t>bOPV13</t>
  </si>
  <si>
    <t>ORyan</t>
  </si>
  <si>
    <t>Chile</t>
  </si>
  <si>
    <t>IPV-bOPV-bOPV</t>
  </si>
  <si>
    <t>IPV-IPV-bOPV</t>
  </si>
  <si>
    <t>IPV-IPV-IPV</t>
  </si>
  <si>
    <t>Asturias</t>
  </si>
  <si>
    <t>Latin America</t>
  </si>
  <si>
    <t>bOPV13x3&amp;IPVx1</t>
  </si>
  <si>
    <t>bOPV13x3</t>
  </si>
  <si>
    <t>bOPV13x3&amp;IPVx2</t>
  </si>
  <si>
    <t>2,3,4,8 months</t>
  </si>
  <si>
    <t>evidence for significant transmission: repeated second peaks 5 weeks after vaccination and 5/11 children excreting poliovirus in stool prior to first vaccination</t>
  </si>
  <si>
    <t>small sample size and uncertain natural exposure history</t>
  </si>
  <si>
    <t>seronegative</t>
  </si>
  <si>
    <t>unvaccinated</t>
  </si>
  <si>
    <t>IPVx3 &amp; tOPVx3</t>
  </si>
  <si>
    <t>IPVx2 &amp; tOPVx2</t>
  </si>
  <si>
    <t>IPVx1 &amp; bOPVx2</t>
  </si>
  <si>
    <t>IPVx2 &amp; bOPVx1</t>
  </si>
  <si>
    <t>bOPVx3</t>
  </si>
  <si>
    <t>bOPVx3 &amp; IPVx1</t>
  </si>
  <si>
    <t>bOPVx3 &amp; IPVx2</t>
  </si>
  <si>
    <t>challenge age (days)</t>
  </si>
  <si>
    <t>age last dose (days)</t>
  </si>
  <si>
    <t>immunization prior to challenge</t>
  </si>
  <si>
    <t>schedule prior to challenge</t>
  </si>
  <si>
    <t>UK</t>
  </si>
  <si>
    <t>mOPV1-mOPV3-mOPV2 negative all</t>
  </si>
  <si>
    <t>Verlinde</t>
  </si>
  <si>
    <t>assume 20 yrs old</t>
  </si>
  <si>
    <t>mOPV1-mOPV3-mOPV2 positive all</t>
  </si>
  <si>
    <t>assume 5 yrs old</t>
  </si>
  <si>
    <t>assume 4 yrs old</t>
  </si>
  <si>
    <t>some subjects showed memory immune response</t>
  </si>
  <si>
    <t>average sampling interval 27 days, so added 27 days to midpoint of duration from onset to negative</t>
  </si>
  <si>
    <t>healthy contacts negative stools minus 1 week (midpoint between positive and negative)</t>
  </si>
  <si>
    <t>patient negative stools minus 8 days (midpoint between positive and negative)</t>
  </si>
  <si>
    <t>prior WPV exposure</t>
  </si>
  <si>
    <t>low-dose mOPV1; atypical assay (prefered to count plates with 10-100 plaques)</t>
  </si>
  <si>
    <t>naive-wpv</t>
  </si>
  <si>
    <t>WPV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</si>
</sst>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6"/>
      <color theme="1"/>
      <name val="Calibri Light"/>
      <family val="1"/>
      <scheme val="major"/>
    </font>
    <font>
      <sz val="16"/>
      <color theme="0" tint="-0.14999847407452621"/>
      <name val="Calibri Light"/>
      <family val="1"/>
      <scheme val="major"/>
    </font>
    <font>
      <b/>
      <sz val="16"/>
      <color theme="7" tint="0.39997558519241921"/>
      <name val="Calibri Light"/>
      <family val="1"/>
      <scheme val="major"/>
    </font>
    <font>
      <sz val="16"/>
      <color theme="6" tint="0.59999389629810485"/>
      <name val="Calibri Light"/>
      <family val="1"/>
      <scheme val="major"/>
    </font>
    <font>
      <sz val="16"/>
      <color theme="2" tint="-0.249977111117893"/>
      <name val="Calibri Light"/>
      <family val="1"/>
      <scheme val="major"/>
    </font>
    <font>
      <sz val="16"/>
      <color theme="7" tint="0.39997558519241921"/>
      <name val="Calibri Light"/>
      <family val="1"/>
      <scheme val="major"/>
    </font>
    <font>
      <b/>
      <sz val="12"/>
      <color theme="7" tint="-0.499984740745262"/>
      <name val="Calibri Light"/>
      <family val="1"/>
      <scheme val="major"/>
    </font>
    <font>
      <b/>
      <sz val="12"/>
      <color theme="0" tint="-0.14999847407452621"/>
      <name val="Calibri Light"/>
      <family val="1"/>
      <scheme val="major"/>
    </font>
    <font>
      <b/>
      <sz val="12"/>
      <color theme="7" tint="0.39997558519241921"/>
      <name val="Calibri Light"/>
      <family val="1"/>
      <scheme val="major"/>
    </font>
    <font>
      <b/>
      <sz val="12"/>
      <color theme="6" tint="0.59999389629810485"/>
      <name val="Calibri Light"/>
      <family val="1"/>
      <scheme val="major"/>
    </font>
    <font>
      <b/>
      <sz val="12"/>
      <color theme="2" tint="-0.249977111117893"/>
      <name val="Calibri Light"/>
      <family val="1"/>
      <scheme val="major"/>
    </font>
    <font>
      <b/>
      <sz val="12"/>
      <color theme="0"/>
      <name val="Calibri Light"/>
      <family val="1"/>
      <scheme val="major"/>
    </font>
    <font>
      <sz val="16"/>
      <color theme="0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100216"/>
        <bgColor indexed="64"/>
      </patternFill>
    </fill>
    <fill>
      <patternFill patternType="solid">
        <fgColor rgb="FF16031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1" fontId="3" fillId="2" borderId="0" xfId="0" applyNumberFormat="1" applyFont="1" applyFill="1"/>
    <xf numFmtId="0" fontId="4" fillId="2" borderId="0" xfId="0" applyFont="1" applyFill="1"/>
    <xf numFmtId="1" fontId="5" fillId="2" borderId="0" xfId="0" applyNumberFormat="1" applyFont="1" applyFill="1"/>
    <xf numFmtId="1" fontId="6" fillId="2" borderId="0" xfId="0" applyNumberFormat="1" applyFont="1" applyFill="1"/>
    <xf numFmtId="16" fontId="2" fillId="2" borderId="0" xfId="0" applyNumberFormat="1" applyFont="1" applyFill="1"/>
    <xf numFmtId="1" fontId="2" fillId="2" borderId="0" xfId="0" applyNumberFormat="1" applyFont="1" applyFill="1"/>
    <xf numFmtId="0" fontId="7" fillId="3" borderId="1" xfId="0" applyFont="1" applyFill="1" applyBorder="1"/>
    <xf numFmtId="0" fontId="8" fillId="3" borderId="1" xfId="0" applyFont="1" applyFill="1" applyBorder="1" applyAlignment="1">
      <alignment wrapText="1"/>
    </xf>
    <xf numFmtId="0" fontId="8" fillId="3" borderId="2" xfId="0" applyFont="1" applyFill="1" applyBorder="1" applyAlignment="1">
      <alignment wrapText="1"/>
    </xf>
    <xf numFmtId="1" fontId="9" fillId="3" borderId="2" xfId="0" applyNumberFormat="1" applyFont="1" applyFill="1" applyBorder="1" applyAlignment="1">
      <alignment wrapText="1"/>
    </xf>
    <xf numFmtId="1" fontId="10" fillId="3" borderId="1" xfId="0" applyNumberFormat="1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1" fontId="11" fillId="3" borderId="1" xfId="0" applyNumberFormat="1" applyFont="1" applyFill="1" applyBorder="1" applyAlignment="1">
      <alignment wrapText="1"/>
    </xf>
    <xf numFmtId="0" fontId="12" fillId="3" borderId="1" xfId="0" applyFont="1" applyFill="1" applyBorder="1"/>
    <xf numFmtId="0" fontId="13" fillId="2" borderId="0" xfId="0" applyFont="1" applyFill="1"/>
  </cellXfs>
  <cellStyles count="1">
    <cellStyle name="Normal" xfId="0" builtinId="0"/>
  </cellStyles>
  <dxfs count="27">
    <dxf>
      <font>
        <color theme="6" tint="0.39994506668294322"/>
      </font>
    </dxf>
    <dxf>
      <font>
        <color theme="7" tint="0.39994506668294322"/>
      </font>
    </dxf>
    <dxf>
      <font>
        <color theme="9" tint="0.39994506668294322"/>
      </font>
    </dxf>
    <dxf>
      <font>
        <color theme="6" tint="0.39994506668294322"/>
      </font>
    </dxf>
    <dxf>
      <font>
        <color theme="7" tint="0.39994506668294322"/>
      </font>
    </dxf>
    <dxf>
      <font>
        <color theme="9" tint="0.39994506668294322"/>
      </font>
    </dxf>
    <dxf>
      <font>
        <color theme="6" tint="0.39994506668294322"/>
      </font>
    </dxf>
    <dxf>
      <font>
        <color theme="7" tint="0.39994506668294322"/>
      </font>
    </dxf>
    <dxf>
      <font>
        <color theme="9" tint="0.39994506668294322"/>
      </font>
    </dxf>
    <dxf>
      <font>
        <color theme="6" tint="0.39994506668294322"/>
      </font>
    </dxf>
    <dxf>
      <font>
        <color theme="7" tint="0.39994506668294322"/>
      </font>
    </dxf>
    <dxf>
      <font>
        <color theme="9" tint="0.39994506668294322"/>
      </font>
    </dxf>
    <dxf>
      <font>
        <color theme="6" tint="0.39994506668294322"/>
      </font>
    </dxf>
    <dxf>
      <font>
        <color theme="7" tint="0.39994506668294322"/>
      </font>
    </dxf>
    <dxf>
      <font>
        <color theme="9" tint="0.39994506668294322"/>
      </font>
    </dxf>
    <dxf>
      <font>
        <color theme="6" tint="0.39994506668294322"/>
      </font>
    </dxf>
    <dxf>
      <font>
        <color theme="7" tint="0.39994506668294322"/>
      </font>
    </dxf>
    <dxf>
      <font>
        <color theme="9" tint="0.39994506668294322"/>
      </font>
    </dxf>
    <dxf>
      <font>
        <color theme="6" tint="0.39994506668294322"/>
      </font>
    </dxf>
    <dxf>
      <font>
        <color theme="7" tint="0.39994506668294322"/>
      </font>
    </dxf>
    <dxf>
      <font>
        <color theme="9" tint="0.39994506668294322"/>
      </font>
    </dxf>
    <dxf>
      <font>
        <color theme="6" tint="0.39994506668294322"/>
      </font>
    </dxf>
    <dxf>
      <font>
        <color theme="7" tint="0.39994506668294322"/>
      </font>
    </dxf>
    <dxf>
      <font>
        <color theme="9" tint="0.39994506668294322"/>
      </font>
    </dxf>
    <dxf>
      <font>
        <color theme="6" tint="0.39994506668294322"/>
      </font>
    </dxf>
    <dxf>
      <font>
        <color theme="7" tint="0.39994506668294322"/>
      </font>
    </dxf>
    <dxf>
      <font>
        <color theme="9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78"/>
  <sheetViews>
    <sheetView tabSelected="1" topLeftCell="T1" zoomScale="57" zoomScaleNormal="57" workbookViewId="0">
      <pane ySplit="1" topLeftCell="A134" activePane="bottomLeft" state="frozen"/>
      <selection pane="bottomLeft" activeCell="AV156" sqref="AV156"/>
    </sheetView>
  </sheetViews>
  <sheetFormatPr defaultColWidth="9.109375" defaultRowHeight="21" x14ac:dyDescent="0.4"/>
  <cols>
    <col min="1" max="1" width="12.6640625" style="5" customWidth="1"/>
    <col min="2" max="2" width="8.88671875" style="4" customWidth="1"/>
    <col min="3" max="37" width="6.6640625" style="4" customWidth="1"/>
    <col min="38" max="38" width="10.33203125" style="2" customWidth="1"/>
    <col min="39" max="39" width="10.33203125" style="3" customWidth="1"/>
    <col min="40" max="40" width="51" style="2" customWidth="1"/>
    <col min="41" max="41" width="16.33203125" style="2" customWidth="1"/>
    <col min="42" max="42" width="9.109375" style="2"/>
    <col min="43" max="43" width="13" style="2" customWidth="1"/>
    <col min="44" max="44" width="26.88671875" style="2" customWidth="1"/>
    <col min="45" max="49" width="9.109375" style="17"/>
    <col min="50" max="16384" width="9.109375" style="1"/>
  </cols>
  <sheetData>
    <row r="1" spans="1:49" s="9" customFormat="1" ht="63.75" customHeight="1" x14ac:dyDescent="0.3">
      <c r="A1" s="15" t="s">
        <v>139</v>
      </c>
      <c r="B1" s="14">
        <v>2</v>
      </c>
      <c r="C1" s="13">
        <v>4</v>
      </c>
      <c r="D1" s="13">
        <f t="shared" ref="D1:AE1" si="0">C1+2</f>
        <v>6</v>
      </c>
      <c r="E1" s="13">
        <f t="shared" si="0"/>
        <v>8</v>
      </c>
      <c r="F1" s="13">
        <f t="shared" si="0"/>
        <v>10</v>
      </c>
      <c r="G1" s="13">
        <f t="shared" si="0"/>
        <v>12</v>
      </c>
      <c r="H1" s="13">
        <f t="shared" si="0"/>
        <v>14</v>
      </c>
      <c r="I1" s="13">
        <f t="shared" si="0"/>
        <v>16</v>
      </c>
      <c r="J1" s="13">
        <f t="shared" si="0"/>
        <v>18</v>
      </c>
      <c r="K1" s="13">
        <f t="shared" si="0"/>
        <v>20</v>
      </c>
      <c r="L1" s="13">
        <f t="shared" si="0"/>
        <v>22</v>
      </c>
      <c r="M1" s="13">
        <f t="shared" si="0"/>
        <v>24</v>
      </c>
      <c r="N1" s="13">
        <f t="shared" si="0"/>
        <v>26</v>
      </c>
      <c r="O1" s="13">
        <f t="shared" si="0"/>
        <v>28</v>
      </c>
      <c r="P1" s="13">
        <f t="shared" si="0"/>
        <v>30</v>
      </c>
      <c r="Q1" s="13">
        <f t="shared" si="0"/>
        <v>32</v>
      </c>
      <c r="R1" s="13">
        <f t="shared" si="0"/>
        <v>34</v>
      </c>
      <c r="S1" s="13">
        <f t="shared" si="0"/>
        <v>36</v>
      </c>
      <c r="T1" s="13">
        <f t="shared" si="0"/>
        <v>38</v>
      </c>
      <c r="U1" s="13">
        <f t="shared" si="0"/>
        <v>40</v>
      </c>
      <c r="V1" s="13">
        <f t="shared" si="0"/>
        <v>42</v>
      </c>
      <c r="W1" s="13">
        <f t="shared" si="0"/>
        <v>44</v>
      </c>
      <c r="X1" s="13">
        <f t="shared" si="0"/>
        <v>46</v>
      </c>
      <c r="Y1" s="13">
        <f t="shared" si="0"/>
        <v>48</v>
      </c>
      <c r="Z1" s="13">
        <f t="shared" si="0"/>
        <v>50</v>
      </c>
      <c r="AA1" s="13">
        <f t="shared" si="0"/>
        <v>52</v>
      </c>
      <c r="AB1" s="13">
        <f t="shared" si="0"/>
        <v>54</v>
      </c>
      <c r="AC1" s="13">
        <f t="shared" si="0"/>
        <v>56</v>
      </c>
      <c r="AD1" s="13">
        <f t="shared" si="0"/>
        <v>58</v>
      </c>
      <c r="AE1" s="13">
        <f t="shared" si="0"/>
        <v>60</v>
      </c>
      <c r="AF1" s="13">
        <v>70</v>
      </c>
      <c r="AG1" s="13">
        <v>80</v>
      </c>
      <c r="AH1" s="13">
        <v>90</v>
      </c>
      <c r="AI1" s="13">
        <v>100</v>
      </c>
      <c r="AJ1" s="13">
        <v>110</v>
      </c>
      <c r="AK1" s="13" t="s">
        <v>207</v>
      </c>
      <c r="AL1" s="10" t="s">
        <v>206</v>
      </c>
      <c r="AM1" s="12" t="s">
        <v>138</v>
      </c>
      <c r="AN1" s="11" t="s">
        <v>137</v>
      </c>
      <c r="AO1" s="10" t="s">
        <v>136</v>
      </c>
      <c r="AP1" s="10" t="s">
        <v>135</v>
      </c>
      <c r="AQ1" s="10" t="s">
        <v>134</v>
      </c>
      <c r="AR1" s="10" t="s">
        <v>133</v>
      </c>
      <c r="AS1" s="16" t="s">
        <v>208</v>
      </c>
      <c r="AT1" s="16" t="s">
        <v>209</v>
      </c>
      <c r="AU1" s="16" t="s">
        <v>146</v>
      </c>
      <c r="AV1" s="16" t="s">
        <v>140</v>
      </c>
      <c r="AW1" s="16" t="s">
        <v>141</v>
      </c>
    </row>
    <row r="2" spans="1:49" x14ac:dyDescent="0.4">
      <c r="A2" s="5">
        <v>110</v>
      </c>
      <c r="B2" s="4">
        <v>0</v>
      </c>
      <c r="C2" s="4">
        <f t="shared" ref="C2:G4" si="1">B2+0</f>
        <v>0</v>
      </c>
      <c r="D2" s="4">
        <f t="shared" si="1"/>
        <v>0</v>
      </c>
      <c r="E2" s="4">
        <f t="shared" si="1"/>
        <v>0</v>
      </c>
      <c r="F2" s="4">
        <f t="shared" si="1"/>
        <v>0</v>
      </c>
      <c r="G2" s="4">
        <f t="shared" si="1"/>
        <v>0</v>
      </c>
      <c r="H2" s="4">
        <v>0</v>
      </c>
      <c r="I2" s="4">
        <v>0</v>
      </c>
      <c r="J2" s="4">
        <f t="shared" ref="J2:J3" si="2">I2+0</f>
        <v>0</v>
      </c>
      <c r="K2" s="4">
        <f t="shared" ref="K2:K3" si="3">J2+0</f>
        <v>0</v>
      </c>
      <c r="L2" s="4">
        <f t="shared" ref="L2" si="4">K2+0</f>
        <v>0</v>
      </c>
      <c r="M2" s="4">
        <f t="shared" ref="M2:M4" si="5">L2+0</f>
        <v>0</v>
      </c>
      <c r="N2" s="4">
        <f t="shared" ref="N2:N4" si="6">M2+0</f>
        <v>0</v>
      </c>
      <c r="O2" s="4">
        <f>N2+36</f>
        <v>36</v>
      </c>
      <c r="P2" s="4">
        <f t="shared" ref="P2" si="7">O2+0</f>
        <v>36</v>
      </c>
      <c r="Q2" s="4">
        <f t="shared" ref="Q2" si="8">P2+0</f>
        <v>36</v>
      </c>
      <c r="R2" s="4">
        <f>Q2+1</f>
        <v>37</v>
      </c>
      <c r="S2" s="4">
        <f t="shared" ref="S2" si="9">R2+0</f>
        <v>37</v>
      </c>
      <c r="T2" s="4">
        <f t="shared" ref="T2:T4" si="10">S2+0</f>
        <v>37</v>
      </c>
      <c r="U2" s="4">
        <f t="shared" ref="U2:U4" si="11">T2+0</f>
        <v>37</v>
      </c>
      <c r="V2" s="4">
        <f>U2+16</f>
        <v>53</v>
      </c>
      <c r="W2" s="4">
        <f>V2+0</f>
        <v>53</v>
      </c>
      <c r="X2" s="4">
        <f>W2+0</f>
        <v>53</v>
      </c>
      <c r="Y2" s="4">
        <f>X2+0</f>
        <v>53</v>
      </c>
      <c r="Z2" s="4">
        <f>Y2+0</f>
        <v>53</v>
      </c>
      <c r="AA2" s="4">
        <f>Z2+12</f>
        <v>65</v>
      </c>
      <c r="AB2" s="4">
        <f>AA2+0</f>
        <v>65</v>
      </c>
      <c r="AC2" s="4">
        <f>AB2+0</f>
        <v>65</v>
      </c>
      <c r="AD2" s="4">
        <f>AC2+0</f>
        <v>65</v>
      </c>
      <c r="AE2" s="4">
        <f>AD2+0</f>
        <v>65</v>
      </c>
      <c r="AF2" s="4">
        <f>AE2+24</f>
        <v>89</v>
      </c>
      <c r="AG2" s="4">
        <f>AF2+5</f>
        <v>94</v>
      </c>
      <c r="AH2" s="4">
        <f>AG2+8</f>
        <v>102</v>
      </c>
      <c r="AI2" s="4">
        <f>AH2+4</f>
        <v>106</v>
      </c>
      <c r="AJ2" s="4">
        <f>AI2+2</f>
        <v>108</v>
      </c>
      <c r="AL2" s="2">
        <v>540</v>
      </c>
      <c r="AM2" s="3">
        <v>1</v>
      </c>
      <c r="AN2" s="2" t="s">
        <v>103</v>
      </c>
      <c r="AO2" s="2" t="s">
        <v>100</v>
      </c>
      <c r="AP2" s="2">
        <v>1957</v>
      </c>
      <c r="AQ2" s="2" t="s">
        <v>99</v>
      </c>
      <c r="AR2" s="2" t="s">
        <v>218</v>
      </c>
      <c r="AS2" s="17" t="s">
        <v>223</v>
      </c>
      <c r="AU2" s="17" t="s">
        <v>224</v>
      </c>
    </row>
    <row r="3" spans="1:49" x14ac:dyDescent="0.4">
      <c r="A3" s="5">
        <v>80</v>
      </c>
      <c r="B3" s="4">
        <v>0</v>
      </c>
      <c r="C3" s="4">
        <f t="shared" ref="C3:C4" si="12">B3+0</f>
        <v>0</v>
      </c>
      <c r="D3" s="4">
        <f t="shared" ref="D3:D4" si="13">C3+0</f>
        <v>0</v>
      </c>
      <c r="E3" s="4">
        <f>D3+1</f>
        <v>1</v>
      </c>
      <c r="F3" s="4">
        <f t="shared" si="1"/>
        <v>1</v>
      </c>
      <c r="G3" s="4">
        <f t="shared" si="1"/>
        <v>1</v>
      </c>
      <c r="H3" s="4">
        <f>G3+0</f>
        <v>1</v>
      </c>
      <c r="I3" s="4">
        <f t="shared" ref="I3" si="14">H3+0</f>
        <v>1</v>
      </c>
      <c r="J3" s="4">
        <f t="shared" si="2"/>
        <v>1</v>
      </c>
      <c r="K3" s="4">
        <f t="shared" si="3"/>
        <v>1</v>
      </c>
      <c r="L3" s="4">
        <f>K3+4</f>
        <v>5</v>
      </c>
      <c r="M3" s="4">
        <f t="shared" si="5"/>
        <v>5</v>
      </c>
      <c r="N3" s="4">
        <f t="shared" si="6"/>
        <v>5</v>
      </c>
      <c r="O3" s="4">
        <f t="shared" ref="O3:O4" si="15">N3+0</f>
        <v>5</v>
      </c>
      <c r="P3" s="4">
        <f>O3+3</f>
        <v>8</v>
      </c>
      <c r="Q3" s="4">
        <f>P3+0</f>
        <v>8</v>
      </c>
      <c r="R3" s="4">
        <f>Q3+0</f>
        <v>8</v>
      </c>
      <c r="S3" s="4">
        <f>R3+5</f>
        <v>13</v>
      </c>
      <c r="T3" s="4">
        <f t="shared" si="10"/>
        <v>13</v>
      </c>
      <c r="U3" s="4">
        <f t="shared" si="11"/>
        <v>13</v>
      </c>
      <c r="V3" s="4">
        <f t="shared" ref="V3:V4" si="16">U3+0</f>
        <v>13</v>
      </c>
      <c r="W3" s="4">
        <f>V3+8</f>
        <v>21</v>
      </c>
      <c r="X3" s="4">
        <f>W3+0</f>
        <v>21</v>
      </c>
      <c r="Y3" s="4">
        <f>X3+0</f>
        <v>21</v>
      </c>
      <c r="Z3" s="4">
        <f>Y3+15</f>
        <v>36</v>
      </c>
      <c r="AA3" s="4">
        <f>Z3+0</f>
        <v>36</v>
      </c>
      <c r="AB3" s="4">
        <f>AA3+4</f>
        <v>40</v>
      </c>
      <c r="AC3" s="4">
        <f>AB3+8</f>
        <v>48</v>
      </c>
      <c r="AD3" s="4">
        <f>AC3+19</f>
        <v>67</v>
      </c>
      <c r="AE3" s="4">
        <f>AD3+13</f>
        <v>80</v>
      </c>
      <c r="AF3" s="4">
        <f t="shared" ref="AF3:AF4" si="17">AE3+0</f>
        <v>80</v>
      </c>
      <c r="AG3" s="4">
        <f t="shared" ref="AG3:AG4" si="18">AF3+0</f>
        <v>80</v>
      </c>
      <c r="AH3" s="4">
        <f t="shared" ref="AH3:AH4" si="19">AG3+0</f>
        <v>80</v>
      </c>
      <c r="AI3" s="4">
        <f t="shared" ref="AI3:AI4" si="20">AH3+0</f>
        <v>80</v>
      </c>
      <c r="AJ3" s="4">
        <f t="shared" ref="AJ3:AJ4" si="21">AI3+0</f>
        <v>80</v>
      </c>
      <c r="AL3" s="2">
        <v>365</v>
      </c>
      <c r="AM3" s="3">
        <v>1</v>
      </c>
      <c r="AN3" s="2" t="s">
        <v>219</v>
      </c>
      <c r="AO3" s="2" t="s">
        <v>83</v>
      </c>
      <c r="AP3" s="2">
        <v>1958</v>
      </c>
      <c r="AQ3" s="2" t="s">
        <v>82</v>
      </c>
      <c r="AS3" s="17" t="s">
        <v>223</v>
      </c>
      <c r="AU3" s="17" t="s">
        <v>224</v>
      </c>
    </row>
    <row r="4" spans="1:49" x14ac:dyDescent="0.4">
      <c r="A4" s="5">
        <v>69</v>
      </c>
      <c r="B4" s="4">
        <v>0</v>
      </c>
      <c r="C4" s="4">
        <f t="shared" si="12"/>
        <v>0</v>
      </c>
      <c r="D4" s="4">
        <f t="shared" si="13"/>
        <v>0</v>
      </c>
      <c r="E4" s="4">
        <f>D4+6</f>
        <v>6</v>
      </c>
      <c r="F4" s="4">
        <f t="shared" si="1"/>
        <v>6</v>
      </c>
      <c r="G4" s="4">
        <f t="shared" si="1"/>
        <v>6</v>
      </c>
      <c r="H4" s="4">
        <f>G4+0</f>
        <v>6</v>
      </c>
      <c r="I4" s="4">
        <f>H4+11</f>
        <v>17</v>
      </c>
      <c r="J4" s="4">
        <f>I4+0</f>
        <v>17</v>
      </c>
      <c r="K4" s="4">
        <f>J4+0</f>
        <v>17</v>
      </c>
      <c r="L4" s="4">
        <f>K4+8</f>
        <v>25</v>
      </c>
      <c r="M4" s="4">
        <f t="shared" si="5"/>
        <v>25</v>
      </c>
      <c r="N4" s="4">
        <f t="shared" si="6"/>
        <v>25</v>
      </c>
      <c r="O4" s="4">
        <f t="shared" si="15"/>
        <v>25</v>
      </c>
      <c r="P4" s="4">
        <f>O4+11</f>
        <v>36</v>
      </c>
      <c r="Q4" s="4">
        <f>P4+0</f>
        <v>36</v>
      </c>
      <c r="R4" s="4">
        <f>Q4+0</f>
        <v>36</v>
      </c>
      <c r="S4" s="4">
        <f>R4+5</f>
        <v>41</v>
      </c>
      <c r="T4" s="4">
        <f t="shared" si="10"/>
        <v>41</v>
      </c>
      <c r="U4" s="4">
        <f t="shared" si="11"/>
        <v>41</v>
      </c>
      <c r="V4" s="4">
        <f t="shared" si="16"/>
        <v>41</v>
      </c>
      <c r="W4" s="4">
        <f>V4+2</f>
        <v>43</v>
      </c>
      <c r="X4" s="4">
        <f>W4+0</f>
        <v>43</v>
      </c>
      <c r="Y4" s="4">
        <f>X4+0</f>
        <v>43</v>
      </c>
      <c r="Z4" s="4">
        <f>Y4+12</f>
        <v>55</v>
      </c>
      <c r="AA4" s="4">
        <f>Z4+0</f>
        <v>55</v>
      </c>
      <c r="AB4" s="4">
        <f>AA4+7</f>
        <v>62</v>
      </c>
      <c r="AC4" s="4">
        <f>AB4+0</f>
        <v>62</v>
      </c>
      <c r="AD4" s="4">
        <f>AC4+5</f>
        <v>67</v>
      </c>
      <c r="AE4" s="4">
        <f>AD4+2</f>
        <v>69</v>
      </c>
      <c r="AF4" s="4">
        <f t="shared" si="17"/>
        <v>69</v>
      </c>
      <c r="AG4" s="4">
        <f t="shared" si="18"/>
        <v>69</v>
      </c>
      <c r="AH4" s="4">
        <f t="shared" si="19"/>
        <v>69</v>
      </c>
      <c r="AI4" s="4">
        <f t="shared" si="20"/>
        <v>69</v>
      </c>
      <c r="AJ4" s="4">
        <f t="shared" si="21"/>
        <v>69</v>
      </c>
      <c r="AL4" s="2">
        <v>365</v>
      </c>
      <c r="AM4" s="3">
        <v>1</v>
      </c>
      <c r="AN4" s="2" t="s">
        <v>220</v>
      </c>
      <c r="AO4" s="2" t="s">
        <v>83</v>
      </c>
      <c r="AP4" s="2">
        <v>1958</v>
      </c>
      <c r="AQ4" s="2" t="s">
        <v>82</v>
      </c>
      <c r="AS4" s="17" t="s">
        <v>223</v>
      </c>
      <c r="AU4" s="17" t="s">
        <v>224</v>
      </c>
    </row>
    <row r="5" spans="1:49" x14ac:dyDescent="0.4">
      <c r="A5" s="5">
        <v>31</v>
      </c>
      <c r="B5" s="4">
        <v>0</v>
      </c>
      <c r="C5" s="4">
        <v>0</v>
      </c>
      <c r="D5" s="4">
        <v>0</v>
      </c>
      <c r="E5" s="4">
        <v>2</v>
      </c>
      <c r="F5" s="4">
        <v>2</v>
      </c>
      <c r="G5" s="4">
        <v>2</v>
      </c>
      <c r="H5" s="4">
        <v>12</v>
      </c>
      <c r="I5" s="4">
        <v>12</v>
      </c>
      <c r="J5" s="4">
        <v>12</v>
      </c>
      <c r="K5" s="4">
        <v>12</v>
      </c>
      <c r="L5" s="4">
        <v>18</v>
      </c>
      <c r="M5" s="4">
        <v>18</v>
      </c>
      <c r="N5" s="4">
        <v>18</v>
      </c>
      <c r="O5" s="4">
        <v>28</v>
      </c>
      <c r="P5" s="4">
        <v>28</v>
      </c>
      <c r="Q5" s="4">
        <v>28</v>
      </c>
      <c r="R5" s="4">
        <v>28</v>
      </c>
      <c r="S5" s="4">
        <v>31</v>
      </c>
      <c r="AL5" s="2">
        <v>1825</v>
      </c>
      <c r="AM5" s="3">
        <v>1</v>
      </c>
      <c r="AN5" s="2" t="s">
        <v>211</v>
      </c>
      <c r="AO5" s="2" t="s">
        <v>212</v>
      </c>
      <c r="AP5" s="2">
        <v>1959</v>
      </c>
      <c r="AQ5" s="2" t="s">
        <v>125</v>
      </c>
      <c r="AR5" s="17" t="s">
        <v>216</v>
      </c>
      <c r="AS5" s="17" t="s">
        <v>197</v>
      </c>
      <c r="AU5" s="17" t="s">
        <v>147</v>
      </c>
    </row>
    <row r="6" spans="1:49" x14ac:dyDescent="0.4">
      <c r="A6" s="5">
        <v>30</v>
      </c>
      <c r="B6" s="4">
        <v>0</v>
      </c>
      <c r="C6" s="4">
        <v>0</v>
      </c>
      <c r="D6" s="4">
        <v>0</v>
      </c>
      <c r="E6" s="4">
        <v>6</v>
      </c>
      <c r="F6" s="4">
        <v>6</v>
      </c>
      <c r="G6" s="4">
        <v>6</v>
      </c>
      <c r="H6" s="4">
        <v>8</v>
      </c>
      <c r="I6" s="4">
        <v>8</v>
      </c>
      <c r="J6" s="4">
        <v>8</v>
      </c>
      <c r="K6" s="4">
        <v>8</v>
      </c>
      <c r="L6" s="4">
        <v>23</v>
      </c>
      <c r="M6" s="4">
        <v>23</v>
      </c>
      <c r="N6" s="4">
        <v>23</v>
      </c>
      <c r="O6" s="4">
        <v>28</v>
      </c>
      <c r="P6" s="4">
        <v>28</v>
      </c>
      <c r="Q6" s="4">
        <v>28</v>
      </c>
      <c r="R6" s="4">
        <v>28</v>
      </c>
      <c r="S6" s="4">
        <v>29</v>
      </c>
      <c r="AL6" s="2">
        <v>1825</v>
      </c>
      <c r="AM6" s="3">
        <v>2</v>
      </c>
      <c r="AN6" s="2" t="s">
        <v>211</v>
      </c>
      <c r="AO6" s="2" t="s">
        <v>212</v>
      </c>
      <c r="AP6" s="2">
        <v>1959</v>
      </c>
      <c r="AQ6" s="2" t="s">
        <v>125</v>
      </c>
      <c r="AR6" s="17" t="s">
        <v>215</v>
      </c>
      <c r="AS6" s="17" t="s">
        <v>197</v>
      </c>
      <c r="AU6" s="17" t="s">
        <v>150</v>
      </c>
    </row>
    <row r="7" spans="1:49" x14ac:dyDescent="0.4">
      <c r="A7" s="5">
        <v>42</v>
      </c>
      <c r="B7" s="4">
        <v>0</v>
      </c>
      <c r="C7" s="4">
        <v>0</v>
      </c>
      <c r="D7" s="4">
        <v>0</v>
      </c>
      <c r="E7" s="4">
        <v>1</v>
      </c>
      <c r="F7" s="4">
        <v>1</v>
      </c>
      <c r="G7" s="4">
        <v>1</v>
      </c>
      <c r="H7" s="4">
        <v>7</v>
      </c>
      <c r="I7" s="4">
        <v>7</v>
      </c>
      <c r="J7" s="4">
        <v>7</v>
      </c>
      <c r="K7" s="4">
        <v>7</v>
      </c>
      <c r="L7" s="4">
        <v>18</v>
      </c>
      <c r="M7" s="4">
        <v>18</v>
      </c>
      <c r="N7" s="4">
        <v>18</v>
      </c>
      <c r="O7" s="4">
        <v>24</v>
      </c>
      <c r="P7" s="4">
        <v>24</v>
      </c>
      <c r="Q7" s="4">
        <v>24</v>
      </c>
      <c r="R7" s="4">
        <v>24</v>
      </c>
      <c r="S7" s="4">
        <v>32</v>
      </c>
      <c r="T7" s="4">
        <v>32</v>
      </c>
      <c r="U7" s="4">
        <v>32</v>
      </c>
      <c r="V7" s="4">
        <v>40</v>
      </c>
      <c r="AL7" s="8">
        <v>1825</v>
      </c>
      <c r="AM7" s="3">
        <v>3</v>
      </c>
      <c r="AN7" s="2" t="s">
        <v>211</v>
      </c>
      <c r="AO7" s="2" t="s">
        <v>212</v>
      </c>
      <c r="AP7" s="2">
        <v>1959</v>
      </c>
      <c r="AQ7" s="2" t="s">
        <v>125</v>
      </c>
      <c r="AR7" s="17" t="s">
        <v>215</v>
      </c>
      <c r="AS7" s="17" t="s">
        <v>197</v>
      </c>
      <c r="AU7" s="17" t="s">
        <v>148</v>
      </c>
    </row>
    <row r="8" spans="1:49" x14ac:dyDescent="0.4">
      <c r="A8" s="5">
        <v>10</v>
      </c>
      <c r="B8" s="4">
        <v>0</v>
      </c>
      <c r="C8" s="4">
        <v>0</v>
      </c>
      <c r="D8" s="4">
        <v>0</v>
      </c>
      <c r="E8" s="4">
        <v>2</v>
      </c>
      <c r="F8" s="4">
        <v>2</v>
      </c>
      <c r="G8" s="4">
        <v>2</v>
      </c>
      <c r="H8" s="4">
        <v>8</v>
      </c>
      <c r="I8" s="4">
        <v>8</v>
      </c>
      <c r="J8" s="4">
        <v>8</v>
      </c>
      <c r="K8" s="4">
        <v>8</v>
      </c>
      <c r="L8" s="4">
        <v>9</v>
      </c>
      <c r="M8" s="4">
        <v>9</v>
      </c>
      <c r="N8" s="4">
        <v>9</v>
      </c>
      <c r="O8" s="4">
        <v>9</v>
      </c>
      <c r="P8" s="4">
        <v>9</v>
      </c>
      <c r="Q8" s="4">
        <v>9</v>
      </c>
      <c r="R8" s="4">
        <v>9</v>
      </c>
      <c r="S8" s="4">
        <v>10</v>
      </c>
      <c r="AL8" s="2">
        <v>7200</v>
      </c>
      <c r="AM8" s="3">
        <v>1</v>
      </c>
      <c r="AN8" s="2" t="s">
        <v>214</v>
      </c>
      <c r="AO8" s="2" t="s">
        <v>212</v>
      </c>
      <c r="AP8" s="2">
        <v>1959</v>
      </c>
      <c r="AQ8" s="2" t="s">
        <v>125</v>
      </c>
      <c r="AR8" s="17" t="s">
        <v>213</v>
      </c>
      <c r="AS8" s="17" t="s">
        <v>144</v>
      </c>
      <c r="AU8" s="17" t="s">
        <v>147</v>
      </c>
    </row>
    <row r="9" spans="1:49" x14ac:dyDescent="0.4">
      <c r="A9" s="5">
        <v>8</v>
      </c>
      <c r="B9" s="4">
        <v>0</v>
      </c>
      <c r="C9" s="4">
        <v>0</v>
      </c>
      <c r="D9" s="4">
        <v>0</v>
      </c>
      <c r="E9" s="4">
        <v>2</v>
      </c>
      <c r="F9" s="4">
        <v>2</v>
      </c>
      <c r="G9" s="4">
        <v>2</v>
      </c>
      <c r="H9" s="4">
        <v>5</v>
      </c>
      <c r="I9" s="4">
        <v>5</v>
      </c>
      <c r="J9" s="4">
        <v>5</v>
      </c>
      <c r="K9" s="4">
        <v>5</v>
      </c>
      <c r="L9" s="4">
        <v>6</v>
      </c>
      <c r="M9" s="4">
        <v>6</v>
      </c>
      <c r="N9" s="4">
        <v>6</v>
      </c>
      <c r="O9" s="4">
        <v>7</v>
      </c>
      <c r="P9" s="4">
        <v>7</v>
      </c>
      <c r="Q9" s="4">
        <v>7</v>
      </c>
      <c r="R9" s="4">
        <v>7</v>
      </c>
      <c r="S9" s="4">
        <v>8</v>
      </c>
      <c r="AL9" s="2">
        <v>7242</v>
      </c>
      <c r="AM9" s="3">
        <v>2</v>
      </c>
      <c r="AN9" s="2" t="s">
        <v>214</v>
      </c>
      <c r="AO9" s="2" t="s">
        <v>212</v>
      </c>
      <c r="AP9" s="2">
        <v>1959</v>
      </c>
      <c r="AQ9" s="2" t="s">
        <v>125</v>
      </c>
      <c r="AR9" s="17" t="s">
        <v>213</v>
      </c>
      <c r="AS9" s="17" t="s">
        <v>144</v>
      </c>
      <c r="AU9" s="17" t="s">
        <v>150</v>
      </c>
    </row>
    <row r="10" spans="1:49" x14ac:dyDescent="0.4">
      <c r="A10" s="5">
        <v>12</v>
      </c>
      <c r="B10" s="4">
        <v>0</v>
      </c>
      <c r="C10" s="4">
        <v>0</v>
      </c>
      <c r="D10" s="4">
        <v>0</v>
      </c>
      <c r="E10" s="4">
        <v>6</v>
      </c>
      <c r="F10" s="4">
        <v>6</v>
      </c>
      <c r="G10" s="4">
        <v>6</v>
      </c>
      <c r="H10" s="4">
        <v>10</v>
      </c>
      <c r="I10" s="4">
        <v>10</v>
      </c>
      <c r="J10" s="4">
        <v>10</v>
      </c>
      <c r="K10" s="4">
        <v>10</v>
      </c>
      <c r="L10" s="4">
        <v>11</v>
      </c>
      <c r="M10" s="4">
        <v>11</v>
      </c>
      <c r="N10" s="4">
        <v>11</v>
      </c>
      <c r="O10" s="4">
        <v>12</v>
      </c>
      <c r="AL10" s="8">
        <f>7200+21</f>
        <v>7221</v>
      </c>
      <c r="AM10" s="3">
        <v>3</v>
      </c>
      <c r="AN10" s="2" t="s">
        <v>214</v>
      </c>
      <c r="AO10" s="2" t="s">
        <v>212</v>
      </c>
      <c r="AP10" s="2">
        <v>1959</v>
      </c>
      <c r="AQ10" s="2" t="s">
        <v>125</v>
      </c>
      <c r="AR10" s="17" t="s">
        <v>213</v>
      </c>
      <c r="AS10" s="17" t="s">
        <v>144</v>
      </c>
      <c r="AU10" s="17" t="s">
        <v>148</v>
      </c>
    </row>
    <row r="11" spans="1:49" x14ac:dyDescent="0.4">
      <c r="A11" s="5">
        <v>15</v>
      </c>
      <c r="B11" s="4">
        <v>1</v>
      </c>
      <c r="C11" s="4">
        <f>B11+0</f>
        <v>1</v>
      </c>
      <c r="D11" s="4">
        <f>C11+0</f>
        <v>1</v>
      </c>
      <c r="E11" s="4">
        <f>D11+1</f>
        <v>2</v>
      </c>
      <c r="F11" s="4">
        <f>E11+0</f>
        <v>2</v>
      </c>
      <c r="G11" s="4">
        <f>F11+4</f>
        <v>6</v>
      </c>
      <c r="H11" s="4">
        <f t="shared" ref="H11:H31" si="22">G11+0</f>
        <v>6</v>
      </c>
      <c r="I11" s="4">
        <f>H11+1</f>
        <v>7</v>
      </c>
      <c r="J11" s="4">
        <f t="shared" ref="J11:J43" si="23">I11+0</f>
        <v>7</v>
      </c>
      <c r="K11" s="4">
        <f>J11+3</f>
        <v>10</v>
      </c>
      <c r="L11" s="4">
        <f>K11+0</f>
        <v>10</v>
      </c>
      <c r="M11" s="4">
        <f>L11+0</f>
        <v>10</v>
      </c>
      <c r="N11" s="4">
        <f>M11+0</f>
        <v>10</v>
      </c>
      <c r="O11" s="4">
        <f>N11+0</f>
        <v>10</v>
      </c>
      <c r="P11" s="4">
        <f>O11+2</f>
        <v>12</v>
      </c>
      <c r="Q11" s="4">
        <f>P11+0</f>
        <v>12</v>
      </c>
      <c r="R11" s="4">
        <f>Q11+0</f>
        <v>12</v>
      </c>
      <c r="S11" s="4">
        <f>R11+0</f>
        <v>12</v>
      </c>
      <c r="T11" s="4">
        <f>S11+0</f>
        <v>12</v>
      </c>
      <c r="U11" s="4">
        <f>T11+2</f>
        <v>14</v>
      </c>
      <c r="V11" s="4">
        <f>U11+0</f>
        <v>14</v>
      </c>
      <c r="W11" s="4">
        <f>V11+0</f>
        <v>14</v>
      </c>
      <c r="AL11" s="2">
        <v>1460</v>
      </c>
      <c r="AM11" s="3">
        <v>1</v>
      </c>
      <c r="AN11" s="2" t="s">
        <v>102</v>
      </c>
      <c r="AO11" s="2" t="s">
        <v>100</v>
      </c>
      <c r="AP11" s="2">
        <v>1959.08</v>
      </c>
      <c r="AQ11" s="2" t="s">
        <v>99</v>
      </c>
      <c r="AR11" s="2" t="s">
        <v>98</v>
      </c>
      <c r="AU11" s="17" t="s">
        <v>147</v>
      </c>
      <c r="AV11" s="17" t="s">
        <v>142</v>
      </c>
      <c r="AW11" s="17" t="s">
        <v>167</v>
      </c>
    </row>
    <row r="12" spans="1:49" x14ac:dyDescent="0.4">
      <c r="A12" s="5">
        <v>7</v>
      </c>
      <c r="B12" s="4">
        <v>0</v>
      </c>
      <c r="C12" s="4">
        <f>B12+1</f>
        <v>1</v>
      </c>
      <c r="D12" s="4">
        <f t="shared" ref="D12:E14" si="24">C12+0</f>
        <v>1</v>
      </c>
      <c r="E12" s="4">
        <f t="shared" si="24"/>
        <v>1</v>
      </c>
      <c r="F12" s="4">
        <f>E12+4</f>
        <v>5</v>
      </c>
      <c r="G12" s="4">
        <f t="shared" ref="G12:G31" si="25">F12+0</f>
        <v>5</v>
      </c>
      <c r="H12" s="4">
        <f t="shared" si="22"/>
        <v>5</v>
      </c>
      <c r="I12" s="4">
        <f>H12+1</f>
        <v>6</v>
      </c>
      <c r="J12" s="4">
        <f t="shared" si="23"/>
        <v>6</v>
      </c>
      <c r="AL12" s="2">
        <v>1460</v>
      </c>
      <c r="AM12" s="3">
        <v>1</v>
      </c>
      <c r="AN12" s="2" t="s">
        <v>101</v>
      </c>
      <c r="AO12" s="2" t="s">
        <v>100</v>
      </c>
      <c r="AP12" s="2">
        <v>1959.08</v>
      </c>
      <c r="AQ12" s="2" t="s">
        <v>99</v>
      </c>
      <c r="AR12" s="2" t="s">
        <v>98</v>
      </c>
      <c r="AU12" s="17" t="s">
        <v>147</v>
      </c>
      <c r="AV12" s="17" t="s">
        <v>142</v>
      </c>
      <c r="AW12" s="17" t="s">
        <v>168</v>
      </c>
    </row>
    <row r="13" spans="1:49" x14ac:dyDescent="0.4">
      <c r="A13" s="5">
        <v>15</v>
      </c>
      <c r="B13" s="4">
        <v>0</v>
      </c>
      <c r="C13" s="4">
        <f>B13+0</f>
        <v>0</v>
      </c>
      <c r="D13" s="4">
        <f t="shared" si="24"/>
        <v>0</v>
      </c>
      <c r="E13" s="4">
        <f t="shared" si="24"/>
        <v>0</v>
      </c>
      <c r="F13" s="4">
        <f>E13+5</f>
        <v>5</v>
      </c>
      <c r="G13" s="4">
        <f t="shared" si="25"/>
        <v>5</v>
      </c>
      <c r="H13" s="4">
        <f t="shared" si="22"/>
        <v>5</v>
      </c>
      <c r="I13" s="4">
        <f>H13+1</f>
        <v>6</v>
      </c>
      <c r="J13" s="4">
        <f t="shared" si="23"/>
        <v>6</v>
      </c>
      <c r="K13" s="4">
        <f>J13+2</f>
        <v>8</v>
      </c>
      <c r="L13" s="4">
        <f>K13+0</f>
        <v>8</v>
      </c>
      <c r="M13" s="4">
        <f>L13+0</f>
        <v>8</v>
      </c>
      <c r="N13" s="4">
        <f>M13+0</f>
        <v>8</v>
      </c>
      <c r="O13" s="4">
        <f>N13+0</f>
        <v>8</v>
      </c>
      <c r="P13" s="4">
        <f>O13+2</f>
        <v>10</v>
      </c>
      <c r="Q13" s="4">
        <f>P13+0</f>
        <v>10</v>
      </c>
      <c r="R13" s="4">
        <f>Q13+0</f>
        <v>10</v>
      </c>
      <c r="S13" s="4">
        <f>R13+0</f>
        <v>10</v>
      </c>
      <c r="T13" s="4">
        <f>S13+0</f>
        <v>10</v>
      </c>
      <c r="U13" s="4">
        <f>T13+3</f>
        <v>13</v>
      </c>
      <c r="V13" s="4">
        <f>U13+0</f>
        <v>13</v>
      </c>
      <c r="W13" s="4">
        <f>V13+0</f>
        <v>13</v>
      </c>
      <c r="AL13" s="2">
        <v>1520</v>
      </c>
      <c r="AM13" s="3">
        <v>2</v>
      </c>
      <c r="AN13" s="2" t="s">
        <v>102</v>
      </c>
      <c r="AO13" s="2" t="s">
        <v>100</v>
      </c>
      <c r="AP13" s="2">
        <v>1959.08</v>
      </c>
      <c r="AQ13" s="2" t="s">
        <v>99</v>
      </c>
      <c r="AR13" s="2" t="s">
        <v>98</v>
      </c>
      <c r="AU13" s="17" t="s">
        <v>150</v>
      </c>
      <c r="AV13" s="17" t="s">
        <v>142</v>
      </c>
      <c r="AW13" s="17" t="s">
        <v>167</v>
      </c>
    </row>
    <row r="14" spans="1:49" x14ac:dyDescent="0.4">
      <c r="A14" s="5">
        <v>5</v>
      </c>
      <c r="B14" s="4">
        <v>1</v>
      </c>
      <c r="C14" s="4">
        <f>B14+1</f>
        <v>2</v>
      </c>
      <c r="D14" s="4">
        <f t="shared" si="24"/>
        <v>2</v>
      </c>
      <c r="E14" s="4">
        <f t="shared" si="24"/>
        <v>2</v>
      </c>
      <c r="F14" s="4">
        <f>E14+3</f>
        <v>5</v>
      </c>
      <c r="G14" s="4">
        <f t="shared" si="25"/>
        <v>5</v>
      </c>
      <c r="H14" s="4">
        <f t="shared" si="22"/>
        <v>5</v>
      </c>
      <c r="I14" s="4">
        <f>H14+0</f>
        <v>5</v>
      </c>
      <c r="J14" s="4">
        <f t="shared" si="23"/>
        <v>5</v>
      </c>
      <c r="AL14" s="2">
        <v>1520</v>
      </c>
      <c r="AM14" s="3">
        <v>2</v>
      </c>
      <c r="AN14" s="2" t="s">
        <v>101</v>
      </c>
      <c r="AO14" s="2" t="s">
        <v>100</v>
      </c>
      <c r="AP14" s="2">
        <v>1959.08</v>
      </c>
      <c r="AQ14" s="2" t="s">
        <v>99</v>
      </c>
      <c r="AR14" s="2" t="s">
        <v>98</v>
      </c>
      <c r="AU14" s="17" t="s">
        <v>150</v>
      </c>
      <c r="AV14" s="17" t="s">
        <v>142</v>
      </c>
      <c r="AW14" s="17" t="s">
        <v>168</v>
      </c>
    </row>
    <row r="15" spans="1:49" x14ac:dyDescent="0.4">
      <c r="A15" s="5">
        <v>16</v>
      </c>
      <c r="B15" s="4">
        <v>0</v>
      </c>
      <c r="C15" s="4">
        <f t="shared" ref="C15:C31" si="26">B15+0</f>
        <v>0</v>
      </c>
      <c r="D15" s="4">
        <f>C15+1</f>
        <v>1</v>
      </c>
      <c r="E15" s="4">
        <f>D15+0</f>
        <v>1</v>
      </c>
      <c r="F15" s="4">
        <f>E15+0</f>
        <v>1</v>
      </c>
      <c r="G15" s="4">
        <f t="shared" si="25"/>
        <v>1</v>
      </c>
      <c r="H15" s="4">
        <f t="shared" si="22"/>
        <v>1</v>
      </c>
      <c r="I15" s="4">
        <f>H15+2</f>
        <v>3</v>
      </c>
      <c r="J15" s="4">
        <f t="shared" si="23"/>
        <v>3</v>
      </c>
      <c r="K15" s="4">
        <f>J15+2</f>
        <v>5</v>
      </c>
      <c r="L15" s="4">
        <f>K15+0</f>
        <v>5</v>
      </c>
      <c r="M15" s="4">
        <f>L15+0</f>
        <v>5</v>
      </c>
      <c r="N15" s="4">
        <f>M15+0</f>
        <v>5</v>
      </c>
      <c r="O15" s="4">
        <f>N15+0</f>
        <v>5</v>
      </c>
      <c r="P15" s="4">
        <f>O15+3</f>
        <v>8</v>
      </c>
      <c r="Q15" s="4">
        <f>P15+0</f>
        <v>8</v>
      </c>
      <c r="R15" s="4">
        <f>Q15+0</f>
        <v>8</v>
      </c>
      <c r="S15" s="4">
        <f>R15+0</f>
        <v>8</v>
      </c>
      <c r="T15" s="4">
        <f>S15+0</f>
        <v>8</v>
      </c>
      <c r="U15" s="4">
        <f>T15+3</f>
        <v>11</v>
      </c>
      <c r="V15" s="4">
        <f>U15+0</f>
        <v>11</v>
      </c>
      <c r="W15" s="4">
        <f>V15+0</f>
        <v>11</v>
      </c>
      <c r="AL15" s="2">
        <v>1580</v>
      </c>
      <c r="AM15" s="3">
        <v>3</v>
      </c>
      <c r="AN15" s="2" t="s">
        <v>102</v>
      </c>
      <c r="AO15" s="2" t="s">
        <v>100</v>
      </c>
      <c r="AP15" s="2">
        <v>1959.08</v>
      </c>
      <c r="AQ15" s="2" t="s">
        <v>99</v>
      </c>
      <c r="AR15" s="2" t="s">
        <v>98</v>
      </c>
      <c r="AU15" s="17" t="s">
        <v>148</v>
      </c>
      <c r="AV15" s="17" t="s">
        <v>142</v>
      </c>
      <c r="AW15" s="17" t="s">
        <v>167</v>
      </c>
    </row>
    <row r="16" spans="1:49" x14ac:dyDescent="0.4">
      <c r="A16" s="5">
        <v>5</v>
      </c>
      <c r="B16" s="4">
        <v>0</v>
      </c>
      <c r="C16" s="4">
        <f t="shared" si="26"/>
        <v>0</v>
      </c>
      <c r="D16" s="4">
        <f t="shared" ref="D16:E32" si="27">C16+0</f>
        <v>0</v>
      </c>
      <c r="E16" s="4">
        <f t="shared" si="27"/>
        <v>0</v>
      </c>
      <c r="F16" s="4">
        <f>E16+3</f>
        <v>3</v>
      </c>
      <c r="G16" s="4">
        <f t="shared" si="25"/>
        <v>3</v>
      </c>
      <c r="H16" s="4">
        <f t="shared" si="22"/>
        <v>3</v>
      </c>
      <c r="I16" s="4">
        <f>H16+1</f>
        <v>4</v>
      </c>
      <c r="J16" s="4">
        <f t="shared" si="23"/>
        <v>4</v>
      </c>
      <c r="AL16" s="2">
        <v>1580</v>
      </c>
      <c r="AM16" s="3">
        <v>3</v>
      </c>
      <c r="AN16" s="2" t="s">
        <v>101</v>
      </c>
      <c r="AO16" s="2" t="s">
        <v>100</v>
      </c>
      <c r="AP16" s="2">
        <v>1959.08</v>
      </c>
      <c r="AQ16" s="2" t="s">
        <v>99</v>
      </c>
      <c r="AR16" s="2" t="s">
        <v>98</v>
      </c>
      <c r="AU16" s="17" t="s">
        <v>148</v>
      </c>
      <c r="AV16" s="17" t="s">
        <v>142</v>
      </c>
      <c r="AW16" s="17" t="s">
        <v>168</v>
      </c>
    </row>
    <row r="17" spans="1:49" x14ac:dyDescent="0.4">
      <c r="A17" s="5">
        <v>9</v>
      </c>
      <c r="B17" s="4">
        <v>0</v>
      </c>
      <c r="C17" s="4">
        <f t="shared" si="26"/>
        <v>0</v>
      </c>
      <c r="D17" s="4">
        <f t="shared" si="27"/>
        <v>0</v>
      </c>
      <c r="E17" s="4">
        <f t="shared" si="27"/>
        <v>0</v>
      </c>
      <c r="F17" s="4">
        <f t="shared" ref="F17:F31" si="28">E17+0</f>
        <v>0</v>
      </c>
      <c r="G17" s="4">
        <f t="shared" si="25"/>
        <v>0</v>
      </c>
      <c r="H17" s="4">
        <f t="shared" si="22"/>
        <v>0</v>
      </c>
      <c r="I17" s="4">
        <f>H17+0</f>
        <v>0</v>
      </c>
      <c r="J17" s="4">
        <f t="shared" si="23"/>
        <v>0</v>
      </c>
      <c r="K17" s="4">
        <f t="shared" ref="K17:W17" si="29">J17+0</f>
        <v>0</v>
      </c>
      <c r="L17" s="4">
        <f t="shared" si="29"/>
        <v>0</v>
      </c>
      <c r="M17" s="4">
        <f t="shared" si="29"/>
        <v>0</v>
      </c>
      <c r="N17" s="4">
        <f t="shared" si="29"/>
        <v>0</v>
      </c>
      <c r="O17" s="4">
        <f t="shared" si="29"/>
        <v>0</v>
      </c>
      <c r="P17" s="4">
        <f t="shared" si="29"/>
        <v>0</v>
      </c>
      <c r="Q17" s="4">
        <f t="shared" si="29"/>
        <v>0</v>
      </c>
      <c r="R17" s="4">
        <f t="shared" si="29"/>
        <v>0</v>
      </c>
      <c r="S17" s="4">
        <f t="shared" si="29"/>
        <v>0</v>
      </c>
      <c r="T17" s="4">
        <f t="shared" si="29"/>
        <v>0</v>
      </c>
      <c r="U17" s="4">
        <f t="shared" si="29"/>
        <v>0</v>
      </c>
      <c r="V17" s="4">
        <f t="shared" si="29"/>
        <v>0</v>
      </c>
      <c r="W17" s="4">
        <f t="shared" si="29"/>
        <v>0</v>
      </c>
      <c r="X17" s="4">
        <f>W17+9</f>
        <v>9</v>
      </c>
      <c r="Y17" s="4">
        <f t="shared" ref="Y17:AJ17" si="30">X17+0</f>
        <v>9</v>
      </c>
      <c r="Z17" s="4">
        <f t="shared" si="30"/>
        <v>9</v>
      </c>
      <c r="AA17" s="4">
        <f t="shared" si="30"/>
        <v>9</v>
      </c>
      <c r="AB17" s="4">
        <f t="shared" si="30"/>
        <v>9</v>
      </c>
      <c r="AC17" s="4">
        <f t="shared" si="30"/>
        <v>9</v>
      </c>
      <c r="AD17" s="4">
        <f t="shared" si="30"/>
        <v>9</v>
      </c>
      <c r="AE17" s="4">
        <f t="shared" si="30"/>
        <v>9</v>
      </c>
      <c r="AF17" s="4">
        <f t="shared" si="30"/>
        <v>9</v>
      </c>
      <c r="AG17" s="4">
        <f t="shared" si="30"/>
        <v>9</v>
      </c>
      <c r="AH17" s="4">
        <f t="shared" si="30"/>
        <v>9</v>
      </c>
      <c r="AI17" s="4">
        <f t="shared" si="30"/>
        <v>9</v>
      </c>
      <c r="AJ17" s="4">
        <f t="shared" si="30"/>
        <v>9</v>
      </c>
      <c r="AL17" s="8">
        <v>360</v>
      </c>
      <c r="AM17" s="3">
        <v>1</v>
      </c>
      <c r="AN17" s="2" t="s">
        <v>18</v>
      </c>
      <c r="AO17" s="2" t="s">
        <v>13</v>
      </c>
      <c r="AP17" s="2">
        <v>1960</v>
      </c>
      <c r="AQ17" s="2" t="s">
        <v>12</v>
      </c>
      <c r="AV17" s="17" t="s">
        <v>142</v>
      </c>
      <c r="AW17" s="17" t="s">
        <v>159</v>
      </c>
    </row>
    <row r="18" spans="1:49" x14ac:dyDescent="0.4">
      <c r="A18" s="5">
        <v>7</v>
      </c>
      <c r="B18" s="4">
        <v>0</v>
      </c>
      <c r="C18" s="4">
        <f t="shared" si="26"/>
        <v>0</v>
      </c>
      <c r="D18" s="4">
        <f t="shared" si="27"/>
        <v>0</v>
      </c>
      <c r="E18" s="4">
        <f t="shared" si="27"/>
        <v>0</v>
      </c>
      <c r="F18" s="4">
        <f t="shared" si="28"/>
        <v>0</v>
      </c>
      <c r="G18" s="4">
        <f t="shared" si="25"/>
        <v>0</v>
      </c>
      <c r="H18" s="4">
        <f t="shared" si="22"/>
        <v>0</v>
      </c>
      <c r="I18" s="4">
        <f>H18+6</f>
        <v>6</v>
      </c>
      <c r="J18" s="4">
        <f t="shared" si="23"/>
        <v>6</v>
      </c>
      <c r="K18" s="4">
        <f t="shared" ref="K18:W18" si="31">J18+0</f>
        <v>6</v>
      </c>
      <c r="L18" s="4">
        <f t="shared" si="31"/>
        <v>6</v>
      </c>
      <c r="M18" s="4">
        <f t="shared" si="31"/>
        <v>6</v>
      </c>
      <c r="N18" s="4">
        <f t="shared" si="31"/>
        <v>6</v>
      </c>
      <c r="O18" s="4">
        <f t="shared" si="31"/>
        <v>6</v>
      </c>
      <c r="P18" s="4">
        <f t="shared" si="31"/>
        <v>6</v>
      </c>
      <c r="Q18" s="4">
        <f t="shared" si="31"/>
        <v>6</v>
      </c>
      <c r="R18" s="4">
        <f t="shared" si="31"/>
        <v>6</v>
      </c>
      <c r="S18" s="4">
        <f t="shared" si="31"/>
        <v>6</v>
      </c>
      <c r="T18" s="4">
        <f t="shared" si="31"/>
        <v>6</v>
      </c>
      <c r="U18" s="4">
        <f t="shared" si="31"/>
        <v>6</v>
      </c>
      <c r="V18" s="4">
        <f t="shared" si="31"/>
        <v>6</v>
      </c>
      <c r="W18" s="4">
        <f t="shared" si="31"/>
        <v>6</v>
      </c>
      <c r="X18" s="4">
        <f t="shared" ref="X18:AH18" si="32">W18+0</f>
        <v>6</v>
      </c>
      <c r="Y18" s="4">
        <f t="shared" si="32"/>
        <v>6</v>
      </c>
      <c r="Z18" s="4">
        <f t="shared" si="32"/>
        <v>6</v>
      </c>
      <c r="AA18" s="4">
        <f t="shared" si="32"/>
        <v>6</v>
      </c>
      <c r="AB18" s="4">
        <f t="shared" si="32"/>
        <v>6</v>
      </c>
      <c r="AC18" s="4">
        <f t="shared" si="32"/>
        <v>6</v>
      </c>
      <c r="AD18" s="4">
        <f t="shared" si="32"/>
        <v>6</v>
      </c>
      <c r="AE18" s="4">
        <f t="shared" si="32"/>
        <v>6</v>
      </c>
      <c r="AF18" s="4">
        <f t="shared" si="32"/>
        <v>6</v>
      </c>
      <c r="AG18" s="4">
        <f t="shared" si="32"/>
        <v>6</v>
      </c>
      <c r="AH18" s="4">
        <f t="shared" si="32"/>
        <v>6</v>
      </c>
      <c r="AI18" s="4">
        <f>AH18+1</f>
        <v>7</v>
      </c>
      <c r="AJ18" s="4">
        <f t="shared" ref="AJ18:AJ31" si="33">AI18+0</f>
        <v>7</v>
      </c>
      <c r="AL18" s="8">
        <v>720</v>
      </c>
      <c r="AM18" s="3">
        <v>1</v>
      </c>
      <c r="AN18" s="2" t="s">
        <v>17</v>
      </c>
      <c r="AO18" s="2" t="s">
        <v>13</v>
      </c>
      <c r="AP18" s="2">
        <v>1960</v>
      </c>
      <c r="AQ18" s="2" t="s">
        <v>12</v>
      </c>
      <c r="AV18" s="17" t="s">
        <v>142</v>
      </c>
      <c r="AW18" s="17" t="s">
        <v>159</v>
      </c>
    </row>
    <row r="19" spans="1:49" x14ac:dyDescent="0.4">
      <c r="A19" s="5">
        <v>7</v>
      </c>
      <c r="B19" s="4">
        <v>0</v>
      </c>
      <c r="C19" s="4">
        <f t="shared" si="26"/>
        <v>0</v>
      </c>
      <c r="D19" s="4">
        <f t="shared" si="27"/>
        <v>0</v>
      </c>
      <c r="E19" s="4">
        <f t="shared" si="27"/>
        <v>0</v>
      </c>
      <c r="F19" s="4">
        <f t="shared" si="28"/>
        <v>0</v>
      </c>
      <c r="G19" s="4">
        <f t="shared" si="25"/>
        <v>0</v>
      </c>
      <c r="H19" s="4">
        <f t="shared" si="22"/>
        <v>0</v>
      </c>
      <c r="I19" s="4">
        <f>H19+3</f>
        <v>3</v>
      </c>
      <c r="J19" s="4">
        <f t="shared" si="23"/>
        <v>3</v>
      </c>
      <c r="K19" s="4">
        <f t="shared" ref="K19:W19" si="34">J19+0</f>
        <v>3</v>
      </c>
      <c r="L19" s="4">
        <f t="shared" si="34"/>
        <v>3</v>
      </c>
      <c r="M19" s="4">
        <f t="shared" si="34"/>
        <v>3</v>
      </c>
      <c r="N19" s="4">
        <f t="shared" si="34"/>
        <v>3</v>
      </c>
      <c r="O19" s="4">
        <f t="shared" si="34"/>
        <v>3</v>
      </c>
      <c r="P19" s="4">
        <f t="shared" si="34"/>
        <v>3</v>
      </c>
      <c r="Q19" s="4">
        <f t="shared" si="34"/>
        <v>3</v>
      </c>
      <c r="R19" s="4">
        <f t="shared" si="34"/>
        <v>3</v>
      </c>
      <c r="S19" s="4">
        <f t="shared" si="34"/>
        <v>3</v>
      </c>
      <c r="T19" s="4">
        <f t="shared" si="34"/>
        <v>3</v>
      </c>
      <c r="U19" s="4">
        <f t="shared" si="34"/>
        <v>3</v>
      </c>
      <c r="V19" s="4">
        <f t="shared" si="34"/>
        <v>3</v>
      </c>
      <c r="W19" s="4">
        <f t="shared" si="34"/>
        <v>3</v>
      </c>
      <c r="X19" s="4">
        <f>W19+3</f>
        <v>6</v>
      </c>
      <c r="Y19" s="4">
        <f t="shared" ref="Y19:AD31" si="35">X19+0</f>
        <v>6</v>
      </c>
      <c r="Z19" s="4">
        <f t="shared" si="35"/>
        <v>6</v>
      </c>
      <c r="AA19" s="4">
        <f t="shared" si="35"/>
        <v>6</v>
      </c>
      <c r="AB19" s="4">
        <f t="shared" si="35"/>
        <v>6</v>
      </c>
      <c r="AC19" s="4">
        <f t="shared" si="35"/>
        <v>6</v>
      </c>
      <c r="AD19" s="4">
        <f t="shared" si="35"/>
        <v>6</v>
      </c>
      <c r="AE19" s="4">
        <f>AD19+1</f>
        <v>7</v>
      </c>
      <c r="AF19" s="4">
        <f>AE19+0</f>
        <v>7</v>
      </c>
      <c r="AG19" s="4">
        <f>AF19+0</f>
        <v>7</v>
      </c>
      <c r="AH19" s="4">
        <f>AG19+0</f>
        <v>7</v>
      </c>
      <c r="AI19" s="4">
        <f>AH19+0</f>
        <v>7</v>
      </c>
      <c r="AJ19" s="4">
        <f t="shared" si="33"/>
        <v>7</v>
      </c>
      <c r="AL19" s="8">
        <v>1080</v>
      </c>
      <c r="AM19" s="3">
        <v>1</v>
      </c>
      <c r="AN19" s="2" t="s">
        <v>16</v>
      </c>
      <c r="AO19" s="2" t="s">
        <v>13</v>
      </c>
      <c r="AP19" s="2">
        <v>1960</v>
      </c>
      <c r="AQ19" s="2" t="s">
        <v>12</v>
      </c>
      <c r="AV19" s="17" t="s">
        <v>142</v>
      </c>
      <c r="AW19" s="17" t="s">
        <v>159</v>
      </c>
    </row>
    <row r="20" spans="1:49" x14ac:dyDescent="0.4">
      <c r="A20" s="5">
        <v>3</v>
      </c>
      <c r="B20" s="4">
        <v>0</v>
      </c>
      <c r="C20" s="4">
        <f t="shared" si="26"/>
        <v>0</v>
      </c>
      <c r="D20" s="4">
        <f t="shared" si="27"/>
        <v>0</v>
      </c>
      <c r="E20" s="4">
        <f t="shared" si="27"/>
        <v>0</v>
      </c>
      <c r="F20" s="4">
        <f t="shared" si="28"/>
        <v>0</v>
      </c>
      <c r="G20" s="4">
        <f t="shared" si="25"/>
        <v>0</v>
      </c>
      <c r="H20" s="4">
        <f t="shared" si="22"/>
        <v>0</v>
      </c>
      <c r="I20" s="4">
        <f>H20+1</f>
        <v>1</v>
      </c>
      <c r="J20" s="4">
        <f t="shared" si="23"/>
        <v>1</v>
      </c>
      <c r="K20" s="4">
        <f t="shared" ref="K20:W20" si="36">J20+0</f>
        <v>1</v>
      </c>
      <c r="L20" s="4">
        <f t="shared" si="36"/>
        <v>1</v>
      </c>
      <c r="M20" s="4">
        <f t="shared" si="36"/>
        <v>1</v>
      </c>
      <c r="N20" s="4">
        <f t="shared" si="36"/>
        <v>1</v>
      </c>
      <c r="O20" s="4">
        <f t="shared" si="36"/>
        <v>1</v>
      </c>
      <c r="P20" s="4">
        <f t="shared" si="36"/>
        <v>1</v>
      </c>
      <c r="Q20" s="4">
        <f t="shared" si="36"/>
        <v>1</v>
      </c>
      <c r="R20" s="4">
        <f t="shared" si="36"/>
        <v>1</v>
      </c>
      <c r="S20" s="4">
        <f t="shared" si="36"/>
        <v>1</v>
      </c>
      <c r="T20" s="4">
        <f t="shared" si="36"/>
        <v>1</v>
      </c>
      <c r="U20" s="4">
        <f t="shared" si="36"/>
        <v>1</v>
      </c>
      <c r="V20" s="4">
        <f t="shared" si="36"/>
        <v>1</v>
      </c>
      <c r="W20" s="4">
        <f t="shared" si="36"/>
        <v>1</v>
      </c>
      <c r="X20" s="4">
        <f>W20+1</f>
        <v>2</v>
      </c>
      <c r="Y20" s="4">
        <f t="shared" si="35"/>
        <v>2</v>
      </c>
      <c r="Z20" s="4">
        <f t="shared" si="35"/>
        <v>2</v>
      </c>
      <c r="AA20" s="4">
        <f t="shared" si="35"/>
        <v>2</v>
      </c>
      <c r="AB20" s="4">
        <f t="shared" si="35"/>
        <v>2</v>
      </c>
      <c r="AC20" s="4">
        <f t="shared" si="35"/>
        <v>2</v>
      </c>
      <c r="AD20" s="4">
        <f t="shared" si="35"/>
        <v>2</v>
      </c>
      <c r="AE20" s="4">
        <f>AD20+0</f>
        <v>2</v>
      </c>
      <c r="AF20" s="4">
        <f>AE20+0</f>
        <v>2</v>
      </c>
      <c r="AG20" s="4">
        <f>AF20+0</f>
        <v>2</v>
      </c>
      <c r="AH20" s="4">
        <f>AG20+0</f>
        <v>2</v>
      </c>
      <c r="AI20" s="4">
        <f>AH20+1</f>
        <v>3</v>
      </c>
      <c r="AJ20" s="4">
        <f t="shared" si="33"/>
        <v>3</v>
      </c>
      <c r="AL20" s="8">
        <v>1440</v>
      </c>
      <c r="AM20" s="3">
        <v>1</v>
      </c>
      <c r="AN20" s="2" t="s">
        <v>15</v>
      </c>
      <c r="AO20" s="2" t="s">
        <v>13</v>
      </c>
      <c r="AP20" s="2">
        <v>1960</v>
      </c>
      <c r="AQ20" s="2" t="s">
        <v>12</v>
      </c>
      <c r="AV20" s="17" t="s">
        <v>142</v>
      </c>
      <c r="AW20" s="17" t="s">
        <v>159</v>
      </c>
    </row>
    <row r="21" spans="1:49" x14ac:dyDescent="0.4">
      <c r="A21" s="5">
        <v>1</v>
      </c>
      <c r="B21" s="4">
        <v>0</v>
      </c>
      <c r="C21" s="4">
        <f t="shared" si="26"/>
        <v>0</v>
      </c>
      <c r="D21" s="4">
        <f t="shared" si="27"/>
        <v>0</v>
      </c>
      <c r="E21" s="4">
        <f t="shared" si="27"/>
        <v>0</v>
      </c>
      <c r="F21" s="4">
        <f t="shared" si="28"/>
        <v>0</v>
      </c>
      <c r="G21" s="4">
        <f t="shared" si="25"/>
        <v>0</v>
      </c>
      <c r="H21" s="4">
        <f t="shared" si="22"/>
        <v>0</v>
      </c>
      <c r="I21" s="4">
        <f t="shared" ref="I21:I28" si="37">H21+0</f>
        <v>0</v>
      </c>
      <c r="J21" s="4">
        <f t="shared" si="23"/>
        <v>0</v>
      </c>
      <c r="K21" s="4">
        <f t="shared" ref="K21:W21" si="38">J21+0</f>
        <v>0</v>
      </c>
      <c r="L21" s="4">
        <f t="shared" si="38"/>
        <v>0</v>
      </c>
      <c r="M21" s="4">
        <f t="shared" si="38"/>
        <v>0</v>
      </c>
      <c r="N21" s="4">
        <f t="shared" si="38"/>
        <v>0</v>
      </c>
      <c r="O21" s="4">
        <f t="shared" si="38"/>
        <v>0</v>
      </c>
      <c r="P21" s="4">
        <f t="shared" si="38"/>
        <v>0</v>
      </c>
      <c r="Q21" s="4">
        <f t="shared" si="38"/>
        <v>0</v>
      </c>
      <c r="R21" s="4">
        <f t="shared" si="38"/>
        <v>0</v>
      </c>
      <c r="S21" s="4">
        <f t="shared" si="38"/>
        <v>0</v>
      </c>
      <c r="T21" s="4">
        <f t="shared" si="38"/>
        <v>0</v>
      </c>
      <c r="U21" s="4">
        <f t="shared" si="38"/>
        <v>0</v>
      </c>
      <c r="V21" s="4">
        <f t="shared" si="38"/>
        <v>0</v>
      </c>
      <c r="W21" s="4">
        <f t="shared" si="38"/>
        <v>0</v>
      </c>
      <c r="X21" s="4">
        <f>W21+0</f>
        <v>0</v>
      </c>
      <c r="Y21" s="4">
        <f t="shared" si="35"/>
        <v>0</v>
      </c>
      <c r="Z21" s="4">
        <f t="shared" si="35"/>
        <v>0</v>
      </c>
      <c r="AA21" s="4">
        <f t="shared" si="35"/>
        <v>0</v>
      </c>
      <c r="AB21" s="4">
        <f t="shared" si="35"/>
        <v>0</v>
      </c>
      <c r="AC21" s="4">
        <f t="shared" si="35"/>
        <v>0</v>
      </c>
      <c r="AD21" s="4">
        <f t="shared" si="35"/>
        <v>0</v>
      </c>
      <c r="AE21" s="4">
        <f>AD21+1</f>
        <v>1</v>
      </c>
      <c r="AF21" s="4">
        <f>AE21+0</f>
        <v>1</v>
      </c>
      <c r="AG21" s="4">
        <f>AF21+0</f>
        <v>1</v>
      </c>
      <c r="AH21" s="4">
        <f>AG21+0</f>
        <v>1</v>
      </c>
      <c r="AI21" s="4">
        <f>AH21+0</f>
        <v>1</v>
      </c>
      <c r="AJ21" s="4">
        <f t="shared" si="33"/>
        <v>1</v>
      </c>
      <c r="AL21" s="8">
        <v>2700</v>
      </c>
      <c r="AM21" s="3">
        <v>1</v>
      </c>
      <c r="AN21" s="2" t="s">
        <v>14</v>
      </c>
      <c r="AO21" s="2" t="s">
        <v>13</v>
      </c>
      <c r="AP21" s="2">
        <v>1960</v>
      </c>
      <c r="AQ21" s="2" t="s">
        <v>12</v>
      </c>
      <c r="AV21" s="17" t="s">
        <v>142</v>
      </c>
      <c r="AW21" s="17" t="s">
        <v>159</v>
      </c>
    </row>
    <row r="22" spans="1:49" x14ac:dyDescent="0.4">
      <c r="A22" s="5">
        <v>14</v>
      </c>
      <c r="B22" s="4">
        <v>0</v>
      </c>
      <c r="C22" s="4">
        <f t="shared" si="26"/>
        <v>0</v>
      </c>
      <c r="D22" s="4">
        <f t="shared" si="27"/>
        <v>0</v>
      </c>
      <c r="E22" s="4">
        <f t="shared" si="27"/>
        <v>0</v>
      </c>
      <c r="F22" s="4">
        <f t="shared" si="28"/>
        <v>0</v>
      </c>
      <c r="G22" s="4">
        <f t="shared" si="25"/>
        <v>0</v>
      </c>
      <c r="H22" s="4">
        <f t="shared" si="22"/>
        <v>0</v>
      </c>
      <c r="I22" s="4">
        <f t="shared" si="37"/>
        <v>0</v>
      </c>
      <c r="J22" s="4">
        <f t="shared" si="23"/>
        <v>0</v>
      </c>
      <c r="K22" s="4">
        <f t="shared" ref="K22:W22" si="39">J22+0</f>
        <v>0</v>
      </c>
      <c r="L22" s="4">
        <f t="shared" si="39"/>
        <v>0</v>
      </c>
      <c r="M22" s="4">
        <f t="shared" si="39"/>
        <v>0</v>
      </c>
      <c r="N22" s="4">
        <f t="shared" si="39"/>
        <v>0</v>
      </c>
      <c r="O22" s="4">
        <f t="shared" si="39"/>
        <v>0</v>
      </c>
      <c r="P22" s="4">
        <f t="shared" si="39"/>
        <v>0</v>
      </c>
      <c r="Q22" s="4">
        <f t="shared" si="39"/>
        <v>0</v>
      </c>
      <c r="R22" s="4">
        <f t="shared" si="39"/>
        <v>0</v>
      </c>
      <c r="S22" s="4">
        <f t="shared" si="39"/>
        <v>0</v>
      </c>
      <c r="T22" s="4">
        <f t="shared" si="39"/>
        <v>0</v>
      </c>
      <c r="U22" s="4">
        <f t="shared" si="39"/>
        <v>0</v>
      </c>
      <c r="V22" s="4">
        <f t="shared" si="39"/>
        <v>0</v>
      </c>
      <c r="W22" s="4">
        <f t="shared" si="39"/>
        <v>0</v>
      </c>
      <c r="X22" s="4">
        <f>W22+13</f>
        <v>13</v>
      </c>
      <c r="Y22" s="4">
        <f t="shared" si="35"/>
        <v>13</v>
      </c>
      <c r="Z22" s="4">
        <f t="shared" si="35"/>
        <v>13</v>
      </c>
      <c r="AA22" s="4">
        <f t="shared" si="35"/>
        <v>13</v>
      </c>
      <c r="AB22" s="4">
        <f t="shared" si="35"/>
        <v>13</v>
      </c>
      <c r="AC22" s="4">
        <f t="shared" si="35"/>
        <v>13</v>
      </c>
      <c r="AD22" s="4">
        <f t="shared" si="35"/>
        <v>13</v>
      </c>
      <c r="AE22" s="4">
        <f t="shared" ref="AE22:AE31" si="40">AD22+0</f>
        <v>13</v>
      </c>
      <c r="AF22" s="4">
        <f>AE22+1</f>
        <v>14</v>
      </c>
      <c r="AG22" s="4">
        <f t="shared" ref="AG22:AI26" si="41">AF22+0</f>
        <v>14</v>
      </c>
      <c r="AH22" s="4">
        <f t="shared" si="41"/>
        <v>14</v>
      </c>
      <c r="AI22" s="4">
        <f t="shared" si="41"/>
        <v>14</v>
      </c>
      <c r="AJ22" s="4">
        <f t="shared" si="33"/>
        <v>14</v>
      </c>
      <c r="AL22" s="8">
        <v>360</v>
      </c>
      <c r="AM22" s="3">
        <v>2</v>
      </c>
      <c r="AN22" s="2" t="s">
        <v>18</v>
      </c>
      <c r="AO22" s="2" t="s">
        <v>13</v>
      </c>
      <c r="AP22" s="2">
        <v>1960</v>
      </c>
      <c r="AQ22" s="2" t="s">
        <v>12</v>
      </c>
      <c r="AV22" s="17" t="s">
        <v>142</v>
      </c>
      <c r="AW22" s="17" t="s">
        <v>159</v>
      </c>
    </row>
    <row r="23" spans="1:49" x14ac:dyDescent="0.4">
      <c r="A23" s="5">
        <v>7</v>
      </c>
      <c r="B23" s="4">
        <v>0</v>
      </c>
      <c r="C23" s="4">
        <f t="shared" si="26"/>
        <v>0</v>
      </c>
      <c r="D23" s="4">
        <f t="shared" si="27"/>
        <v>0</v>
      </c>
      <c r="E23" s="4">
        <f t="shared" si="27"/>
        <v>0</v>
      </c>
      <c r="F23" s="4">
        <f t="shared" si="28"/>
        <v>0</v>
      </c>
      <c r="G23" s="4">
        <f t="shared" si="25"/>
        <v>0</v>
      </c>
      <c r="H23" s="4">
        <f t="shared" si="22"/>
        <v>0</v>
      </c>
      <c r="I23" s="4">
        <f t="shared" si="37"/>
        <v>0</v>
      </c>
      <c r="J23" s="4">
        <f t="shared" si="23"/>
        <v>0</v>
      </c>
      <c r="K23" s="4">
        <f t="shared" ref="K23:W23" si="42">J23+0</f>
        <v>0</v>
      </c>
      <c r="L23" s="4">
        <f t="shared" si="42"/>
        <v>0</v>
      </c>
      <c r="M23" s="4">
        <f t="shared" si="42"/>
        <v>0</v>
      </c>
      <c r="N23" s="4">
        <f t="shared" si="42"/>
        <v>0</v>
      </c>
      <c r="O23" s="4">
        <f t="shared" si="42"/>
        <v>0</v>
      </c>
      <c r="P23" s="4">
        <f t="shared" si="42"/>
        <v>0</v>
      </c>
      <c r="Q23" s="4">
        <f t="shared" si="42"/>
        <v>0</v>
      </c>
      <c r="R23" s="4">
        <f t="shared" si="42"/>
        <v>0</v>
      </c>
      <c r="S23" s="4">
        <f t="shared" si="42"/>
        <v>0</v>
      </c>
      <c r="T23" s="4">
        <f t="shared" si="42"/>
        <v>0</v>
      </c>
      <c r="U23" s="4">
        <f t="shared" si="42"/>
        <v>0</v>
      </c>
      <c r="V23" s="4">
        <f t="shared" si="42"/>
        <v>0</v>
      </c>
      <c r="W23" s="4">
        <f t="shared" si="42"/>
        <v>0</v>
      </c>
      <c r="X23" s="4">
        <f>W23+6</f>
        <v>6</v>
      </c>
      <c r="Y23" s="4">
        <f t="shared" si="35"/>
        <v>6</v>
      </c>
      <c r="Z23" s="4">
        <f t="shared" si="35"/>
        <v>6</v>
      </c>
      <c r="AA23" s="4">
        <f t="shared" si="35"/>
        <v>6</v>
      </c>
      <c r="AB23" s="4">
        <f t="shared" si="35"/>
        <v>6</v>
      </c>
      <c r="AC23" s="4">
        <f t="shared" si="35"/>
        <v>6</v>
      </c>
      <c r="AD23" s="4">
        <f t="shared" si="35"/>
        <v>6</v>
      </c>
      <c r="AE23" s="4">
        <f t="shared" si="40"/>
        <v>6</v>
      </c>
      <c r="AF23" s="4">
        <f>AE23+1</f>
        <v>7</v>
      </c>
      <c r="AG23" s="4">
        <f t="shared" si="41"/>
        <v>7</v>
      </c>
      <c r="AH23" s="4">
        <f t="shared" si="41"/>
        <v>7</v>
      </c>
      <c r="AI23" s="4">
        <f t="shared" si="41"/>
        <v>7</v>
      </c>
      <c r="AJ23" s="4">
        <f t="shared" si="33"/>
        <v>7</v>
      </c>
      <c r="AL23" s="8">
        <v>720</v>
      </c>
      <c r="AM23" s="3">
        <v>2</v>
      </c>
      <c r="AN23" s="2" t="s">
        <v>17</v>
      </c>
      <c r="AO23" s="2" t="s">
        <v>13</v>
      </c>
      <c r="AP23" s="2">
        <v>1960</v>
      </c>
      <c r="AQ23" s="2" t="s">
        <v>12</v>
      </c>
      <c r="AV23" s="17" t="s">
        <v>142</v>
      </c>
      <c r="AW23" s="17" t="s">
        <v>159</v>
      </c>
    </row>
    <row r="24" spans="1:49" x14ac:dyDescent="0.4">
      <c r="A24" s="5">
        <v>6</v>
      </c>
      <c r="B24" s="4">
        <v>0</v>
      </c>
      <c r="C24" s="4">
        <f t="shared" si="26"/>
        <v>0</v>
      </c>
      <c r="D24" s="4">
        <f t="shared" si="27"/>
        <v>0</v>
      </c>
      <c r="E24" s="4">
        <f t="shared" si="27"/>
        <v>0</v>
      </c>
      <c r="F24" s="4">
        <f t="shared" si="28"/>
        <v>0</v>
      </c>
      <c r="G24" s="4">
        <f t="shared" si="25"/>
        <v>0</v>
      </c>
      <c r="H24" s="4">
        <f t="shared" si="22"/>
        <v>0</v>
      </c>
      <c r="I24" s="4">
        <f t="shared" si="37"/>
        <v>0</v>
      </c>
      <c r="J24" s="4">
        <f t="shared" si="23"/>
        <v>0</v>
      </c>
      <c r="K24" s="4">
        <f t="shared" ref="K24:W24" si="43">J24+0</f>
        <v>0</v>
      </c>
      <c r="L24" s="4">
        <f t="shared" si="43"/>
        <v>0</v>
      </c>
      <c r="M24" s="4">
        <f t="shared" si="43"/>
        <v>0</v>
      </c>
      <c r="N24" s="4">
        <f t="shared" si="43"/>
        <v>0</v>
      </c>
      <c r="O24" s="4">
        <f t="shared" si="43"/>
        <v>0</v>
      </c>
      <c r="P24" s="4">
        <f t="shared" si="43"/>
        <v>0</v>
      </c>
      <c r="Q24" s="4">
        <f t="shared" si="43"/>
        <v>0</v>
      </c>
      <c r="R24" s="4">
        <f t="shared" si="43"/>
        <v>0</v>
      </c>
      <c r="S24" s="4">
        <f t="shared" si="43"/>
        <v>0</v>
      </c>
      <c r="T24" s="4">
        <f t="shared" si="43"/>
        <v>0</v>
      </c>
      <c r="U24" s="4">
        <f t="shared" si="43"/>
        <v>0</v>
      </c>
      <c r="V24" s="4">
        <f t="shared" si="43"/>
        <v>0</v>
      </c>
      <c r="W24" s="4">
        <f t="shared" si="43"/>
        <v>0</v>
      </c>
      <c r="X24" s="4">
        <f>W24+5</f>
        <v>5</v>
      </c>
      <c r="Y24" s="4">
        <f t="shared" si="35"/>
        <v>5</v>
      </c>
      <c r="Z24" s="4">
        <f t="shared" si="35"/>
        <v>5</v>
      </c>
      <c r="AA24" s="4">
        <f t="shared" si="35"/>
        <v>5</v>
      </c>
      <c r="AB24" s="4">
        <f t="shared" si="35"/>
        <v>5</v>
      </c>
      <c r="AC24" s="4">
        <f t="shared" si="35"/>
        <v>5</v>
      </c>
      <c r="AD24" s="4">
        <f t="shared" si="35"/>
        <v>5</v>
      </c>
      <c r="AE24" s="4">
        <f t="shared" si="40"/>
        <v>5</v>
      </c>
      <c r="AF24" s="4">
        <f>AE24+1</f>
        <v>6</v>
      </c>
      <c r="AG24" s="4">
        <f t="shared" si="41"/>
        <v>6</v>
      </c>
      <c r="AH24" s="4">
        <f t="shared" si="41"/>
        <v>6</v>
      </c>
      <c r="AI24" s="4">
        <f t="shared" si="41"/>
        <v>6</v>
      </c>
      <c r="AJ24" s="4">
        <f t="shared" si="33"/>
        <v>6</v>
      </c>
      <c r="AL24" s="8">
        <v>1080</v>
      </c>
      <c r="AM24" s="3">
        <v>2</v>
      </c>
      <c r="AN24" s="2" t="s">
        <v>16</v>
      </c>
      <c r="AO24" s="2" t="s">
        <v>13</v>
      </c>
      <c r="AP24" s="2">
        <v>1960</v>
      </c>
      <c r="AQ24" s="2" t="s">
        <v>12</v>
      </c>
      <c r="AV24" s="17" t="s">
        <v>142</v>
      </c>
      <c r="AW24" s="17" t="s">
        <v>159</v>
      </c>
    </row>
    <row r="25" spans="1:49" x14ac:dyDescent="0.4">
      <c r="A25" s="5">
        <v>3</v>
      </c>
      <c r="B25" s="4">
        <v>0</v>
      </c>
      <c r="C25" s="4">
        <f t="shared" si="26"/>
        <v>0</v>
      </c>
      <c r="D25" s="4">
        <f t="shared" si="27"/>
        <v>0</v>
      </c>
      <c r="E25" s="4">
        <f t="shared" si="27"/>
        <v>0</v>
      </c>
      <c r="F25" s="4">
        <f t="shared" si="28"/>
        <v>0</v>
      </c>
      <c r="G25" s="4">
        <f t="shared" si="25"/>
        <v>0</v>
      </c>
      <c r="H25" s="4">
        <f t="shared" si="22"/>
        <v>0</v>
      </c>
      <c r="I25" s="4">
        <f t="shared" si="37"/>
        <v>0</v>
      </c>
      <c r="J25" s="4">
        <f t="shared" si="23"/>
        <v>0</v>
      </c>
      <c r="K25" s="4">
        <f t="shared" ref="K25:W25" si="44">J25+0</f>
        <v>0</v>
      </c>
      <c r="L25" s="4">
        <f t="shared" si="44"/>
        <v>0</v>
      </c>
      <c r="M25" s="4">
        <f t="shared" si="44"/>
        <v>0</v>
      </c>
      <c r="N25" s="4">
        <f t="shared" si="44"/>
        <v>0</v>
      </c>
      <c r="O25" s="4">
        <f t="shared" si="44"/>
        <v>0</v>
      </c>
      <c r="P25" s="4">
        <f t="shared" si="44"/>
        <v>0</v>
      </c>
      <c r="Q25" s="4">
        <f t="shared" si="44"/>
        <v>0</v>
      </c>
      <c r="R25" s="4">
        <f t="shared" si="44"/>
        <v>0</v>
      </c>
      <c r="S25" s="4">
        <f t="shared" si="44"/>
        <v>0</v>
      </c>
      <c r="T25" s="4">
        <f t="shared" si="44"/>
        <v>0</v>
      </c>
      <c r="U25" s="4">
        <f t="shared" si="44"/>
        <v>0</v>
      </c>
      <c r="V25" s="4">
        <f t="shared" si="44"/>
        <v>0</v>
      </c>
      <c r="W25" s="4">
        <f t="shared" si="44"/>
        <v>0</v>
      </c>
      <c r="X25" s="4">
        <f>W25+2</f>
        <v>2</v>
      </c>
      <c r="Y25" s="4">
        <f t="shared" si="35"/>
        <v>2</v>
      </c>
      <c r="Z25" s="4">
        <f t="shared" si="35"/>
        <v>2</v>
      </c>
      <c r="AA25" s="4">
        <f t="shared" si="35"/>
        <v>2</v>
      </c>
      <c r="AB25" s="4">
        <f t="shared" si="35"/>
        <v>2</v>
      </c>
      <c r="AC25" s="4">
        <f t="shared" si="35"/>
        <v>2</v>
      </c>
      <c r="AD25" s="4">
        <f t="shared" si="35"/>
        <v>2</v>
      </c>
      <c r="AE25" s="4">
        <f t="shared" si="40"/>
        <v>2</v>
      </c>
      <c r="AF25" s="4">
        <f>AE25+1</f>
        <v>3</v>
      </c>
      <c r="AG25" s="4">
        <f t="shared" si="41"/>
        <v>3</v>
      </c>
      <c r="AH25" s="4">
        <f t="shared" si="41"/>
        <v>3</v>
      </c>
      <c r="AI25" s="4">
        <f t="shared" si="41"/>
        <v>3</v>
      </c>
      <c r="AJ25" s="4">
        <f t="shared" si="33"/>
        <v>3</v>
      </c>
      <c r="AL25" s="8">
        <v>1440</v>
      </c>
      <c r="AM25" s="3">
        <v>2</v>
      </c>
      <c r="AN25" s="2" t="s">
        <v>15</v>
      </c>
      <c r="AO25" s="2" t="s">
        <v>13</v>
      </c>
      <c r="AP25" s="2">
        <v>1960</v>
      </c>
      <c r="AQ25" s="2" t="s">
        <v>12</v>
      </c>
      <c r="AV25" s="17" t="s">
        <v>142</v>
      </c>
      <c r="AW25" s="17" t="s">
        <v>159</v>
      </c>
    </row>
    <row r="26" spans="1:49" x14ac:dyDescent="0.4">
      <c r="A26" s="5">
        <v>1</v>
      </c>
      <c r="B26" s="4">
        <v>0</v>
      </c>
      <c r="C26" s="4">
        <f t="shared" si="26"/>
        <v>0</v>
      </c>
      <c r="D26" s="4">
        <f t="shared" si="27"/>
        <v>0</v>
      </c>
      <c r="E26" s="4">
        <f t="shared" si="27"/>
        <v>0</v>
      </c>
      <c r="F26" s="4">
        <f t="shared" si="28"/>
        <v>0</v>
      </c>
      <c r="G26" s="4">
        <f t="shared" si="25"/>
        <v>0</v>
      </c>
      <c r="H26" s="4">
        <f t="shared" si="22"/>
        <v>0</v>
      </c>
      <c r="I26" s="4">
        <f t="shared" si="37"/>
        <v>0</v>
      </c>
      <c r="J26" s="4">
        <f t="shared" si="23"/>
        <v>0</v>
      </c>
      <c r="K26" s="4">
        <f t="shared" ref="K26:W26" si="45">J26+0</f>
        <v>0</v>
      </c>
      <c r="L26" s="4">
        <f t="shared" si="45"/>
        <v>0</v>
      </c>
      <c r="M26" s="4">
        <f t="shared" si="45"/>
        <v>0</v>
      </c>
      <c r="N26" s="4">
        <f t="shared" si="45"/>
        <v>0</v>
      </c>
      <c r="O26" s="4">
        <f t="shared" si="45"/>
        <v>0</v>
      </c>
      <c r="P26" s="4">
        <f t="shared" si="45"/>
        <v>0</v>
      </c>
      <c r="Q26" s="4">
        <f t="shared" si="45"/>
        <v>0</v>
      </c>
      <c r="R26" s="4">
        <f t="shared" si="45"/>
        <v>0</v>
      </c>
      <c r="S26" s="4">
        <f t="shared" si="45"/>
        <v>0</v>
      </c>
      <c r="T26" s="4">
        <f t="shared" si="45"/>
        <v>0</v>
      </c>
      <c r="U26" s="4">
        <f t="shared" si="45"/>
        <v>0</v>
      </c>
      <c r="V26" s="4">
        <f t="shared" si="45"/>
        <v>0</v>
      </c>
      <c r="W26" s="4">
        <f t="shared" si="45"/>
        <v>0</v>
      </c>
      <c r="X26" s="4">
        <f>W26+0</f>
        <v>0</v>
      </c>
      <c r="Y26" s="4">
        <f t="shared" si="35"/>
        <v>0</v>
      </c>
      <c r="Z26" s="4">
        <f t="shared" si="35"/>
        <v>0</v>
      </c>
      <c r="AA26" s="4">
        <f t="shared" si="35"/>
        <v>0</v>
      </c>
      <c r="AB26" s="4">
        <f t="shared" si="35"/>
        <v>0</v>
      </c>
      <c r="AC26" s="4">
        <f t="shared" si="35"/>
        <v>0</v>
      </c>
      <c r="AD26" s="4">
        <f t="shared" si="35"/>
        <v>0</v>
      </c>
      <c r="AE26" s="4">
        <f t="shared" si="40"/>
        <v>0</v>
      </c>
      <c r="AF26" s="4">
        <f>AE26+1</f>
        <v>1</v>
      </c>
      <c r="AG26" s="4">
        <f t="shared" si="41"/>
        <v>1</v>
      </c>
      <c r="AH26" s="4">
        <f t="shared" si="41"/>
        <v>1</v>
      </c>
      <c r="AI26" s="4">
        <f t="shared" si="41"/>
        <v>1</v>
      </c>
      <c r="AJ26" s="4">
        <f t="shared" si="33"/>
        <v>1</v>
      </c>
      <c r="AL26" s="8">
        <v>2700</v>
      </c>
      <c r="AM26" s="3">
        <v>2</v>
      </c>
      <c r="AN26" s="2" t="s">
        <v>14</v>
      </c>
      <c r="AO26" s="2" t="s">
        <v>13</v>
      </c>
      <c r="AP26" s="2">
        <v>1960</v>
      </c>
      <c r="AQ26" s="2" t="s">
        <v>12</v>
      </c>
      <c r="AV26" s="17" t="s">
        <v>142</v>
      </c>
      <c r="AW26" s="17" t="s">
        <v>159</v>
      </c>
    </row>
    <row r="27" spans="1:49" x14ac:dyDescent="0.4">
      <c r="A27" s="5">
        <v>6</v>
      </c>
      <c r="B27" s="4">
        <v>0</v>
      </c>
      <c r="C27" s="4">
        <f t="shared" si="26"/>
        <v>0</v>
      </c>
      <c r="D27" s="4">
        <f t="shared" si="27"/>
        <v>0</v>
      </c>
      <c r="E27" s="4">
        <f t="shared" si="27"/>
        <v>0</v>
      </c>
      <c r="F27" s="4">
        <f t="shared" si="28"/>
        <v>0</v>
      </c>
      <c r="G27" s="4">
        <f t="shared" si="25"/>
        <v>0</v>
      </c>
      <c r="H27" s="4">
        <f t="shared" si="22"/>
        <v>0</v>
      </c>
      <c r="I27" s="4">
        <f t="shared" si="37"/>
        <v>0</v>
      </c>
      <c r="J27" s="4">
        <f t="shared" si="23"/>
        <v>0</v>
      </c>
      <c r="K27" s="4">
        <f t="shared" ref="K27:W27" si="46">J27+0</f>
        <v>0</v>
      </c>
      <c r="L27" s="4">
        <f t="shared" si="46"/>
        <v>0</v>
      </c>
      <c r="M27" s="4">
        <f t="shared" si="46"/>
        <v>0</v>
      </c>
      <c r="N27" s="4">
        <f t="shared" si="46"/>
        <v>0</v>
      </c>
      <c r="O27" s="4">
        <f t="shared" si="46"/>
        <v>0</v>
      </c>
      <c r="P27" s="4">
        <f t="shared" si="46"/>
        <v>0</v>
      </c>
      <c r="Q27" s="4">
        <f t="shared" si="46"/>
        <v>0</v>
      </c>
      <c r="R27" s="4">
        <f t="shared" si="46"/>
        <v>0</v>
      </c>
      <c r="S27" s="4">
        <f t="shared" si="46"/>
        <v>0</v>
      </c>
      <c r="T27" s="4">
        <f t="shared" si="46"/>
        <v>0</v>
      </c>
      <c r="U27" s="4">
        <f t="shared" si="46"/>
        <v>0</v>
      </c>
      <c r="V27" s="4">
        <f t="shared" si="46"/>
        <v>0</v>
      </c>
      <c r="W27" s="4">
        <f t="shared" si="46"/>
        <v>0</v>
      </c>
      <c r="X27" s="4">
        <f>W27+5</f>
        <v>5</v>
      </c>
      <c r="Y27" s="4">
        <f t="shared" si="35"/>
        <v>5</v>
      </c>
      <c r="Z27" s="4">
        <f t="shared" si="35"/>
        <v>5</v>
      </c>
      <c r="AA27" s="4">
        <f t="shared" si="35"/>
        <v>5</v>
      </c>
      <c r="AB27" s="4">
        <f t="shared" si="35"/>
        <v>5</v>
      </c>
      <c r="AC27" s="4">
        <f t="shared" si="35"/>
        <v>5</v>
      </c>
      <c r="AD27" s="4">
        <f t="shared" si="35"/>
        <v>5</v>
      </c>
      <c r="AE27" s="4">
        <f t="shared" si="40"/>
        <v>5</v>
      </c>
      <c r="AF27" s="4">
        <f t="shared" ref="AF27:AH28" si="47">AE27+0</f>
        <v>5</v>
      </c>
      <c r="AG27" s="4">
        <f t="shared" si="47"/>
        <v>5</v>
      </c>
      <c r="AH27" s="4">
        <f t="shared" si="47"/>
        <v>5</v>
      </c>
      <c r="AI27" s="4">
        <f>AH27+1</f>
        <v>6</v>
      </c>
      <c r="AJ27" s="4">
        <f t="shared" si="33"/>
        <v>6</v>
      </c>
      <c r="AL27" s="8">
        <v>360</v>
      </c>
      <c r="AM27" s="3">
        <v>3</v>
      </c>
      <c r="AN27" s="2" t="s">
        <v>18</v>
      </c>
      <c r="AO27" s="2" t="s">
        <v>13</v>
      </c>
      <c r="AP27" s="2">
        <v>1960</v>
      </c>
      <c r="AQ27" s="2" t="s">
        <v>12</v>
      </c>
      <c r="AV27" s="17" t="s">
        <v>142</v>
      </c>
      <c r="AW27" s="17" t="s">
        <v>159</v>
      </c>
    </row>
    <row r="28" spans="1:49" x14ac:dyDescent="0.4">
      <c r="A28" s="5">
        <v>7</v>
      </c>
      <c r="B28" s="4">
        <v>0</v>
      </c>
      <c r="C28" s="4">
        <f t="shared" si="26"/>
        <v>0</v>
      </c>
      <c r="D28" s="4">
        <f t="shared" si="27"/>
        <v>0</v>
      </c>
      <c r="E28" s="4">
        <f t="shared" si="27"/>
        <v>0</v>
      </c>
      <c r="F28" s="4">
        <f t="shared" si="28"/>
        <v>0</v>
      </c>
      <c r="G28" s="4">
        <f t="shared" si="25"/>
        <v>0</v>
      </c>
      <c r="H28" s="4">
        <f t="shared" si="22"/>
        <v>0</v>
      </c>
      <c r="I28" s="4">
        <f t="shared" si="37"/>
        <v>0</v>
      </c>
      <c r="J28" s="4">
        <f t="shared" si="23"/>
        <v>0</v>
      </c>
      <c r="K28" s="4">
        <f t="shared" ref="K28:W28" si="48">J28+0</f>
        <v>0</v>
      </c>
      <c r="L28" s="4">
        <f t="shared" si="48"/>
        <v>0</v>
      </c>
      <c r="M28" s="4">
        <f t="shared" si="48"/>
        <v>0</v>
      </c>
      <c r="N28" s="4">
        <f t="shared" si="48"/>
        <v>0</v>
      </c>
      <c r="O28" s="4">
        <f t="shared" si="48"/>
        <v>0</v>
      </c>
      <c r="P28" s="4">
        <f t="shared" si="48"/>
        <v>0</v>
      </c>
      <c r="Q28" s="4">
        <f t="shared" si="48"/>
        <v>0</v>
      </c>
      <c r="R28" s="4">
        <f t="shared" si="48"/>
        <v>0</v>
      </c>
      <c r="S28" s="4">
        <f t="shared" si="48"/>
        <v>0</v>
      </c>
      <c r="T28" s="4">
        <f t="shared" si="48"/>
        <v>0</v>
      </c>
      <c r="U28" s="4">
        <f t="shared" si="48"/>
        <v>0</v>
      </c>
      <c r="V28" s="4">
        <f t="shared" si="48"/>
        <v>0</v>
      </c>
      <c r="W28" s="4">
        <f t="shared" si="48"/>
        <v>0</v>
      </c>
      <c r="X28" s="4">
        <f>W28+7</f>
        <v>7</v>
      </c>
      <c r="Y28" s="4">
        <f t="shared" si="35"/>
        <v>7</v>
      </c>
      <c r="Z28" s="4">
        <f t="shared" si="35"/>
        <v>7</v>
      </c>
      <c r="AA28" s="4">
        <f t="shared" si="35"/>
        <v>7</v>
      </c>
      <c r="AB28" s="4">
        <f t="shared" si="35"/>
        <v>7</v>
      </c>
      <c r="AC28" s="4">
        <f t="shared" si="35"/>
        <v>7</v>
      </c>
      <c r="AD28" s="4">
        <f t="shared" si="35"/>
        <v>7</v>
      </c>
      <c r="AE28" s="4">
        <f t="shared" si="40"/>
        <v>7</v>
      </c>
      <c r="AF28" s="4">
        <f t="shared" si="47"/>
        <v>7</v>
      </c>
      <c r="AG28" s="4">
        <f t="shared" si="47"/>
        <v>7</v>
      </c>
      <c r="AH28" s="4">
        <f t="shared" si="47"/>
        <v>7</v>
      </c>
      <c r="AI28" s="4">
        <f>AH28+0</f>
        <v>7</v>
      </c>
      <c r="AJ28" s="4">
        <f t="shared" si="33"/>
        <v>7</v>
      </c>
      <c r="AL28" s="8">
        <v>720</v>
      </c>
      <c r="AM28" s="3">
        <v>3</v>
      </c>
      <c r="AN28" s="2" t="s">
        <v>17</v>
      </c>
      <c r="AO28" s="2" t="s">
        <v>13</v>
      </c>
      <c r="AP28" s="2">
        <v>1960</v>
      </c>
      <c r="AQ28" s="2" t="s">
        <v>12</v>
      </c>
      <c r="AV28" s="17" t="s">
        <v>142</v>
      </c>
      <c r="AW28" s="17" t="s">
        <v>159</v>
      </c>
    </row>
    <row r="29" spans="1:49" x14ac:dyDescent="0.4">
      <c r="A29" s="5">
        <v>5</v>
      </c>
      <c r="B29" s="4">
        <v>0</v>
      </c>
      <c r="C29" s="4">
        <f t="shared" si="26"/>
        <v>0</v>
      </c>
      <c r="D29" s="4">
        <f t="shared" si="27"/>
        <v>0</v>
      </c>
      <c r="E29" s="4">
        <f t="shared" si="27"/>
        <v>0</v>
      </c>
      <c r="F29" s="4">
        <f t="shared" si="28"/>
        <v>0</v>
      </c>
      <c r="G29" s="4">
        <f t="shared" si="25"/>
        <v>0</v>
      </c>
      <c r="H29" s="4">
        <f t="shared" si="22"/>
        <v>0</v>
      </c>
      <c r="I29" s="4">
        <f>H29+2</f>
        <v>2</v>
      </c>
      <c r="J29" s="4">
        <f t="shared" si="23"/>
        <v>2</v>
      </c>
      <c r="K29" s="4">
        <f t="shared" ref="K29:W29" si="49">J29+0</f>
        <v>2</v>
      </c>
      <c r="L29" s="4">
        <f t="shared" si="49"/>
        <v>2</v>
      </c>
      <c r="M29" s="4">
        <f t="shared" si="49"/>
        <v>2</v>
      </c>
      <c r="N29" s="4">
        <f t="shared" si="49"/>
        <v>2</v>
      </c>
      <c r="O29" s="4">
        <f t="shared" si="49"/>
        <v>2</v>
      </c>
      <c r="P29" s="4">
        <f t="shared" si="49"/>
        <v>2</v>
      </c>
      <c r="Q29" s="4">
        <f t="shared" si="49"/>
        <v>2</v>
      </c>
      <c r="R29" s="4">
        <f t="shared" si="49"/>
        <v>2</v>
      </c>
      <c r="S29" s="4">
        <f t="shared" si="49"/>
        <v>2</v>
      </c>
      <c r="T29" s="4">
        <f t="shared" si="49"/>
        <v>2</v>
      </c>
      <c r="U29" s="4">
        <f t="shared" si="49"/>
        <v>2</v>
      </c>
      <c r="V29" s="4">
        <f t="shared" si="49"/>
        <v>2</v>
      </c>
      <c r="W29" s="4">
        <f t="shared" si="49"/>
        <v>2</v>
      </c>
      <c r="X29" s="4">
        <f>W29+2</f>
        <v>4</v>
      </c>
      <c r="Y29" s="4">
        <f t="shared" si="35"/>
        <v>4</v>
      </c>
      <c r="Z29" s="4">
        <f t="shared" si="35"/>
        <v>4</v>
      </c>
      <c r="AA29" s="4">
        <f t="shared" si="35"/>
        <v>4</v>
      </c>
      <c r="AB29" s="4">
        <f t="shared" si="35"/>
        <v>4</v>
      </c>
      <c r="AC29" s="4">
        <f t="shared" si="35"/>
        <v>4</v>
      </c>
      <c r="AD29" s="4">
        <f t="shared" si="35"/>
        <v>4</v>
      </c>
      <c r="AE29" s="4">
        <f t="shared" si="40"/>
        <v>4</v>
      </c>
      <c r="AF29" s="4">
        <f>AE29+1</f>
        <v>5</v>
      </c>
      <c r="AG29" s="4">
        <f t="shared" ref="AG29:AH31" si="50">AF29+0</f>
        <v>5</v>
      </c>
      <c r="AH29" s="4">
        <f t="shared" si="50"/>
        <v>5</v>
      </c>
      <c r="AI29" s="4">
        <f>AH29+0</f>
        <v>5</v>
      </c>
      <c r="AJ29" s="4">
        <f t="shared" si="33"/>
        <v>5</v>
      </c>
      <c r="AL29" s="8">
        <v>1080</v>
      </c>
      <c r="AM29" s="3">
        <v>3</v>
      </c>
      <c r="AN29" s="2" t="s">
        <v>16</v>
      </c>
      <c r="AO29" s="2" t="s">
        <v>13</v>
      </c>
      <c r="AP29" s="2">
        <v>1960</v>
      </c>
      <c r="AQ29" s="2" t="s">
        <v>12</v>
      </c>
      <c r="AV29" s="17" t="s">
        <v>142</v>
      </c>
      <c r="AW29" s="17" t="s">
        <v>159</v>
      </c>
    </row>
    <row r="30" spans="1:49" x14ac:dyDescent="0.4">
      <c r="A30" s="5">
        <v>5</v>
      </c>
      <c r="B30" s="4">
        <v>0</v>
      </c>
      <c r="C30" s="4">
        <f t="shared" si="26"/>
        <v>0</v>
      </c>
      <c r="D30" s="4">
        <f t="shared" si="27"/>
        <v>0</v>
      </c>
      <c r="E30" s="4">
        <f t="shared" si="27"/>
        <v>0</v>
      </c>
      <c r="F30" s="4">
        <f t="shared" si="28"/>
        <v>0</v>
      </c>
      <c r="G30" s="4">
        <f t="shared" si="25"/>
        <v>0</v>
      </c>
      <c r="H30" s="4">
        <f t="shared" si="22"/>
        <v>0</v>
      </c>
      <c r="I30" s="4">
        <f t="shared" ref="I30:I42" si="51">H30+0</f>
        <v>0</v>
      </c>
      <c r="J30" s="4">
        <f t="shared" si="23"/>
        <v>0</v>
      </c>
      <c r="K30" s="4">
        <f t="shared" ref="K30:W30" si="52">J30+0</f>
        <v>0</v>
      </c>
      <c r="L30" s="4">
        <f t="shared" si="52"/>
        <v>0</v>
      </c>
      <c r="M30" s="4">
        <f t="shared" si="52"/>
        <v>0</v>
      </c>
      <c r="N30" s="4">
        <f t="shared" si="52"/>
        <v>0</v>
      </c>
      <c r="O30" s="4">
        <f t="shared" si="52"/>
        <v>0</v>
      </c>
      <c r="P30" s="4">
        <f t="shared" si="52"/>
        <v>0</v>
      </c>
      <c r="Q30" s="4">
        <f t="shared" si="52"/>
        <v>0</v>
      </c>
      <c r="R30" s="4">
        <f t="shared" si="52"/>
        <v>0</v>
      </c>
      <c r="S30" s="4">
        <f t="shared" si="52"/>
        <v>0</v>
      </c>
      <c r="T30" s="4">
        <f t="shared" si="52"/>
        <v>0</v>
      </c>
      <c r="U30" s="4">
        <f t="shared" si="52"/>
        <v>0</v>
      </c>
      <c r="V30" s="4">
        <f t="shared" si="52"/>
        <v>0</v>
      </c>
      <c r="W30" s="4">
        <f t="shared" si="52"/>
        <v>0</v>
      </c>
      <c r="X30" s="4">
        <f>W30+5</f>
        <v>5</v>
      </c>
      <c r="Y30" s="4">
        <f t="shared" si="35"/>
        <v>5</v>
      </c>
      <c r="Z30" s="4">
        <f t="shared" si="35"/>
        <v>5</v>
      </c>
      <c r="AA30" s="4">
        <f t="shared" si="35"/>
        <v>5</v>
      </c>
      <c r="AB30" s="4">
        <f t="shared" si="35"/>
        <v>5</v>
      </c>
      <c r="AC30" s="4">
        <f t="shared" si="35"/>
        <v>5</v>
      </c>
      <c r="AD30" s="4">
        <f t="shared" si="35"/>
        <v>5</v>
      </c>
      <c r="AE30" s="4">
        <f t="shared" si="40"/>
        <v>5</v>
      </c>
      <c r="AF30" s="4">
        <f>AE30+0</f>
        <v>5</v>
      </c>
      <c r="AG30" s="4">
        <f t="shared" si="50"/>
        <v>5</v>
      </c>
      <c r="AH30" s="4">
        <f t="shared" si="50"/>
        <v>5</v>
      </c>
      <c r="AI30" s="4">
        <f>AH30+0</f>
        <v>5</v>
      </c>
      <c r="AJ30" s="4">
        <f t="shared" si="33"/>
        <v>5</v>
      </c>
      <c r="AL30" s="8">
        <v>1440</v>
      </c>
      <c r="AM30" s="3">
        <v>3</v>
      </c>
      <c r="AN30" s="2" t="s">
        <v>15</v>
      </c>
      <c r="AO30" s="2" t="s">
        <v>13</v>
      </c>
      <c r="AP30" s="2">
        <v>1960</v>
      </c>
      <c r="AQ30" s="2" t="s">
        <v>12</v>
      </c>
      <c r="AV30" s="17" t="s">
        <v>142</v>
      </c>
      <c r="AW30" s="17" t="s">
        <v>159</v>
      </c>
    </row>
    <row r="31" spans="1:49" x14ac:dyDescent="0.4">
      <c r="A31" s="5">
        <v>1</v>
      </c>
      <c r="B31" s="4">
        <v>0</v>
      </c>
      <c r="C31" s="4">
        <f t="shared" si="26"/>
        <v>0</v>
      </c>
      <c r="D31" s="4">
        <f t="shared" si="27"/>
        <v>0</v>
      </c>
      <c r="E31" s="4">
        <f t="shared" si="27"/>
        <v>0</v>
      </c>
      <c r="F31" s="4">
        <f t="shared" si="28"/>
        <v>0</v>
      </c>
      <c r="G31" s="4">
        <f t="shared" si="25"/>
        <v>0</v>
      </c>
      <c r="H31" s="4">
        <f t="shared" si="22"/>
        <v>0</v>
      </c>
      <c r="I31" s="4">
        <f t="shared" si="51"/>
        <v>0</v>
      </c>
      <c r="J31" s="4">
        <f t="shared" si="23"/>
        <v>0</v>
      </c>
      <c r="K31" s="4">
        <f t="shared" ref="K31:W31" si="53">J31+0</f>
        <v>0</v>
      </c>
      <c r="L31" s="4">
        <f t="shared" si="53"/>
        <v>0</v>
      </c>
      <c r="M31" s="4">
        <f t="shared" si="53"/>
        <v>0</v>
      </c>
      <c r="N31" s="4">
        <f t="shared" si="53"/>
        <v>0</v>
      </c>
      <c r="O31" s="4">
        <f t="shared" si="53"/>
        <v>0</v>
      </c>
      <c r="P31" s="4">
        <f t="shared" si="53"/>
        <v>0</v>
      </c>
      <c r="Q31" s="4">
        <f t="shared" si="53"/>
        <v>0</v>
      </c>
      <c r="R31" s="4">
        <f t="shared" si="53"/>
        <v>0</v>
      </c>
      <c r="S31" s="4">
        <f t="shared" si="53"/>
        <v>0</v>
      </c>
      <c r="T31" s="4">
        <f t="shared" si="53"/>
        <v>0</v>
      </c>
      <c r="U31" s="4">
        <f t="shared" si="53"/>
        <v>0</v>
      </c>
      <c r="V31" s="4">
        <f t="shared" si="53"/>
        <v>0</v>
      </c>
      <c r="W31" s="4">
        <f t="shared" si="53"/>
        <v>0</v>
      </c>
      <c r="X31" s="4">
        <f>W31+1</f>
        <v>1</v>
      </c>
      <c r="Y31" s="4">
        <f t="shared" si="35"/>
        <v>1</v>
      </c>
      <c r="Z31" s="4">
        <f t="shared" si="35"/>
        <v>1</v>
      </c>
      <c r="AA31" s="4">
        <f t="shared" si="35"/>
        <v>1</v>
      </c>
      <c r="AB31" s="4">
        <f t="shared" si="35"/>
        <v>1</v>
      </c>
      <c r="AC31" s="4">
        <f t="shared" si="35"/>
        <v>1</v>
      </c>
      <c r="AD31" s="4">
        <f t="shared" si="35"/>
        <v>1</v>
      </c>
      <c r="AE31" s="4">
        <f t="shared" si="40"/>
        <v>1</v>
      </c>
      <c r="AF31" s="4">
        <f>AE31+0</f>
        <v>1</v>
      </c>
      <c r="AG31" s="4">
        <f t="shared" si="50"/>
        <v>1</v>
      </c>
      <c r="AH31" s="4">
        <f t="shared" si="50"/>
        <v>1</v>
      </c>
      <c r="AI31" s="4">
        <f>AH31+0</f>
        <v>1</v>
      </c>
      <c r="AJ31" s="4">
        <f t="shared" si="33"/>
        <v>1</v>
      </c>
      <c r="AL31" s="8">
        <v>2700</v>
      </c>
      <c r="AM31" s="3">
        <v>3</v>
      </c>
      <c r="AN31" s="2" t="s">
        <v>14</v>
      </c>
      <c r="AO31" s="2" t="s">
        <v>13</v>
      </c>
      <c r="AP31" s="2">
        <v>1960</v>
      </c>
      <c r="AQ31" s="2" t="s">
        <v>12</v>
      </c>
      <c r="AV31" s="17" t="s">
        <v>142</v>
      </c>
      <c r="AW31" s="17" t="s">
        <v>159</v>
      </c>
    </row>
    <row r="32" spans="1:49" x14ac:dyDescent="0.4">
      <c r="A32" s="5">
        <v>10</v>
      </c>
      <c r="B32" s="4">
        <v>0</v>
      </c>
      <c r="C32" s="4">
        <f>B32+1</f>
        <v>1</v>
      </c>
      <c r="D32" s="4">
        <f t="shared" si="27"/>
        <v>1</v>
      </c>
      <c r="E32" s="4">
        <f t="shared" si="27"/>
        <v>1</v>
      </c>
      <c r="F32" s="4">
        <f>E32+1</f>
        <v>2</v>
      </c>
      <c r="G32" s="4">
        <f>F32+1</f>
        <v>3</v>
      </c>
      <c r="H32" s="4">
        <f>G32+1</f>
        <v>4</v>
      </c>
      <c r="I32" s="4">
        <f t="shared" si="51"/>
        <v>4</v>
      </c>
      <c r="J32" s="4">
        <f t="shared" si="23"/>
        <v>4</v>
      </c>
      <c r="K32" s="4">
        <f>J32+2</f>
        <v>6</v>
      </c>
      <c r="L32" s="4">
        <f t="shared" ref="L32:N33" si="54">K32+0</f>
        <v>6</v>
      </c>
      <c r="M32" s="4">
        <f t="shared" si="54"/>
        <v>6</v>
      </c>
      <c r="N32" s="4">
        <f t="shared" si="54"/>
        <v>6</v>
      </c>
      <c r="AL32" s="8">
        <v>348</v>
      </c>
      <c r="AM32" s="3">
        <v>1</v>
      </c>
      <c r="AN32" s="2" t="s">
        <v>118</v>
      </c>
      <c r="AO32" s="2" t="s">
        <v>116</v>
      </c>
      <c r="AP32" s="2">
        <v>1961</v>
      </c>
      <c r="AQ32" s="2" t="s">
        <v>210</v>
      </c>
      <c r="AS32" s="17" t="s">
        <v>198</v>
      </c>
      <c r="AU32" s="17" t="s">
        <v>147</v>
      </c>
    </row>
    <row r="33" spans="1:49" x14ac:dyDescent="0.4">
      <c r="A33" s="5">
        <v>5</v>
      </c>
      <c r="B33" s="4">
        <v>0</v>
      </c>
      <c r="C33" s="4">
        <f>B33+2</f>
        <v>2</v>
      </c>
      <c r="D33" s="4">
        <f>C33+2</f>
        <v>4</v>
      </c>
      <c r="E33" s="4">
        <f>D33+1</f>
        <v>5</v>
      </c>
      <c r="F33" s="4">
        <f>E33+0</f>
        <v>5</v>
      </c>
      <c r="G33" s="4">
        <f>F33+0</f>
        <v>5</v>
      </c>
      <c r="H33" s="4">
        <f>G33+0</f>
        <v>5</v>
      </c>
      <c r="I33" s="4">
        <f t="shared" si="51"/>
        <v>5</v>
      </c>
      <c r="J33" s="4">
        <f t="shared" si="23"/>
        <v>5</v>
      </c>
      <c r="K33" s="4">
        <f t="shared" ref="K33:K62" si="55">J33+0</f>
        <v>5</v>
      </c>
      <c r="L33" s="4">
        <f t="shared" si="54"/>
        <v>5</v>
      </c>
      <c r="M33" s="4">
        <f t="shared" si="54"/>
        <v>5</v>
      </c>
      <c r="N33" s="4">
        <f t="shared" si="54"/>
        <v>5</v>
      </c>
      <c r="AL33" s="8">
        <v>315</v>
      </c>
      <c r="AM33" s="3">
        <v>1</v>
      </c>
      <c r="AN33" s="2" t="s">
        <v>117</v>
      </c>
      <c r="AO33" s="2" t="s">
        <v>116</v>
      </c>
      <c r="AP33" s="2">
        <v>1961</v>
      </c>
      <c r="AQ33" s="2" t="s">
        <v>210</v>
      </c>
      <c r="AS33" s="17" t="s">
        <v>145</v>
      </c>
      <c r="AU33" s="17" t="s">
        <v>147</v>
      </c>
      <c r="AV33" s="17" t="s">
        <v>142</v>
      </c>
      <c r="AW33" s="17" t="s">
        <v>156</v>
      </c>
    </row>
    <row r="34" spans="1:49" x14ac:dyDescent="0.4">
      <c r="A34" s="5">
        <v>15</v>
      </c>
      <c r="B34" s="4">
        <v>0</v>
      </c>
      <c r="C34" s="4">
        <f>B34+5</f>
        <v>5</v>
      </c>
      <c r="D34" s="4">
        <f t="shared" ref="D34:F42" si="56">C34+0</f>
        <v>5</v>
      </c>
      <c r="E34" s="4">
        <f t="shared" si="56"/>
        <v>5</v>
      </c>
      <c r="F34" s="4">
        <f t="shared" si="56"/>
        <v>5</v>
      </c>
      <c r="G34" s="4">
        <f>F34+8</f>
        <v>13</v>
      </c>
      <c r="H34" s="4">
        <f>G34+0</f>
        <v>13</v>
      </c>
      <c r="I34" s="4">
        <f t="shared" si="51"/>
        <v>13</v>
      </c>
      <c r="J34" s="4">
        <f t="shared" si="23"/>
        <v>13</v>
      </c>
      <c r="K34" s="4">
        <f t="shared" si="55"/>
        <v>13</v>
      </c>
      <c r="AL34" s="8">
        <v>390</v>
      </c>
      <c r="AM34" s="3">
        <v>1</v>
      </c>
      <c r="AN34" s="2" t="s">
        <v>115</v>
      </c>
      <c r="AO34" s="2" t="s">
        <v>113</v>
      </c>
      <c r="AP34" s="2">
        <v>1961</v>
      </c>
      <c r="AQ34" s="2" t="s">
        <v>112</v>
      </c>
      <c r="AV34" s="17" t="s">
        <v>142</v>
      </c>
      <c r="AW34" s="17" t="s">
        <v>155</v>
      </c>
    </row>
    <row r="35" spans="1:49" x14ac:dyDescent="0.4">
      <c r="A35" s="5">
        <v>12</v>
      </c>
      <c r="B35" s="4">
        <v>0</v>
      </c>
      <c r="C35" s="4">
        <f>B35+11</f>
        <v>11</v>
      </c>
      <c r="D35" s="4">
        <f t="shared" si="56"/>
        <v>11</v>
      </c>
      <c r="E35" s="4">
        <f t="shared" si="56"/>
        <v>11</v>
      </c>
      <c r="F35" s="4">
        <f t="shared" si="56"/>
        <v>11</v>
      </c>
      <c r="G35" s="4">
        <f>F35+1</f>
        <v>12</v>
      </c>
      <c r="H35" s="4">
        <f>G35+0</f>
        <v>12</v>
      </c>
      <c r="I35" s="4">
        <f t="shared" si="51"/>
        <v>12</v>
      </c>
      <c r="J35" s="4">
        <f t="shared" si="23"/>
        <v>12</v>
      </c>
      <c r="K35" s="4">
        <f t="shared" si="55"/>
        <v>12</v>
      </c>
      <c r="AL35" s="8">
        <v>2700</v>
      </c>
      <c r="AM35" s="3">
        <v>1</v>
      </c>
      <c r="AN35" s="2" t="s">
        <v>114</v>
      </c>
      <c r="AO35" s="2" t="s">
        <v>113</v>
      </c>
      <c r="AP35" s="2">
        <v>1961</v>
      </c>
      <c r="AQ35" s="2" t="s">
        <v>112</v>
      </c>
      <c r="AV35" s="17" t="s">
        <v>142</v>
      </c>
      <c r="AW35" s="17" t="s">
        <v>155</v>
      </c>
    </row>
    <row r="36" spans="1:49" x14ac:dyDescent="0.4">
      <c r="A36" s="5">
        <v>21</v>
      </c>
      <c r="B36" s="4">
        <v>0</v>
      </c>
      <c r="C36" s="4">
        <f>B36+16</f>
        <v>16</v>
      </c>
      <c r="D36" s="4">
        <f t="shared" si="56"/>
        <v>16</v>
      </c>
      <c r="E36" s="4">
        <f t="shared" si="56"/>
        <v>16</v>
      </c>
      <c r="F36" s="4">
        <f t="shared" si="56"/>
        <v>16</v>
      </c>
      <c r="G36" s="4">
        <f>F36+4</f>
        <v>20</v>
      </c>
      <c r="H36" s="4">
        <f>G36+0</f>
        <v>20</v>
      </c>
      <c r="I36" s="4">
        <f t="shared" si="51"/>
        <v>20</v>
      </c>
      <c r="J36" s="4">
        <f t="shared" si="23"/>
        <v>20</v>
      </c>
      <c r="K36" s="4">
        <f t="shared" si="55"/>
        <v>20</v>
      </c>
      <c r="AL36" s="8">
        <v>390</v>
      </c>
      <c r="AM36" s="3">
        <v>2</v>
      </c>
      <c r="AN36" s="2" t="s">
        <v>115</v>
      </c>
      <c r="AO36" s="2" t="s">
        <v>113</v>
      </c>
      <c r="AP36" s="2">
        <v>1961</v>
      </c>
      <c r="AQ36" s="2" t="s">
        <v>112</v>
      </c>
      <c r="AV36" s="17" t="s">
        <v>142</v>
      </c>
      <c r="AW36" s="17" t="s">
        <v>155</v>
      </c>
    </row>
    <row r="37" spans="1:49" x14ac:dyDescent="0.4">
      <c r="A37" s="5">
        <v>1</v>
      </c>
      <c r="B37" s="4">
        <v>0</v>
      </c>
      <c r="C37" s="4">
        <f>B37+0</f>
        <v>0</v>
      </c>
      <c r="D37" s="4">
        <f t="shared" si="56"/>
        <v>0</v>
      </c>
      <c r="E37" s="4">
        <f t="shared" si="56"/>
        <v>0</v>
      </c>
      <c r="F37" s="4">
        <f t="shared" si="56"/>
        <v>0</v>
      </c>
      <c r="G37" s="4">
        <f>F37+0</f>
        <v>0</v>
      </c>
      <c r="H37" s="4">
        <f>G37+0</f>
        <v>0</v>
      </c>
      <c r="I37" s="4">
        <f t="shared" si="51"/>
        <v>0</v>
      </c>
      <c r="J37" s="4">
        <f t="shared" si="23"/>
        <v>0</v>
      </c>
      <c r="K37" s="4">
        <f t="shared" si="55"/>
        <v>0</v>
      </c>
      <c r="AL37" s="8">
        <f>390+45</f>
        <v>435</v>
      </c>
      <c r="AM37" s="3">
        <v>2</v>
      </c>
      <c r="AN37" s="2" t="s">
        <v>115</v>
      </c>
      <c r="AO37" s="2" t="s">
        <v>113</v>
      </c>
      <c r="AP37" s="2">
        <v>1961</v>
      </c>
      <c r="AQ37" s="2" t="s">
        <v>112</v>
      </c>
      <c r="AV37" s="17" t="s">
        <v>142</v>
      </c>
      <c r="AW37" s="17" t="s">
        <v>155</v>
      </c>
    </row>
    <row r="38" spans="1:49" x14ac:dyDescent="0.4">
      <c r="A38" s="5">
        <v>18</v>
      </c>
      <c r="B38" s="4">
        <v>0</v>
      </c>
      <c r="C38" s="4">
        <f>B38+17</f>
        <v>17</v>
      </c>
      <c r="D38" s="4">
        <f t="shared" si="56"/>
        <v>17</v>
      </c>
      <c r="E38" s="4">
        <f t="shared" si="56"/>
        <v>17</v>
      </c>
      <c r="F38" s="4">
        <f t="shared" si="56"/>
        <v>17</v>
      </c>
      <c r="G38" s="4">
        <f>F38+0</f>
        <v>17</v>
      </c>
      <c r="H38" s="4">
        <f>G38+0</f>
        <v>17</v>
      </c>
      <c r="I38" s="4">
        <f t="shared" si="51"/>
        <v>17</v>
      </c>
      <c r="J38" s="4">
        <f t="shared" si="23"/>
        <v>17</v>
      </c>
      <c r="K38" s="4">
        <f t="shared" si="55"/>
        <v>17</v>
      </c>
      <c r="AL38" s="8">
        <v>2700</v>
      </c>
      <c r="AM38" s="3">
        <v>2</v>
      </c>
      <c r="AN38" s="2" t="s">
        <v>114</v>
      </c>
      <c r="AO38" s="2" t="s">
        <v>113</v>
      </c>
      <c r="AP38" s="2">
        <v>1961</v>
      </c>
      <c r="AQ38" s="2" t="s">
        <v>112</v>
      </c>
      <c r="AV38" s="17" t="s">
        <v>142</v>
      </c>
      <c r="AW38" s="17" t="s">
        <v>155</v>
      </c>
    </row>
    <row r="39" spans="1:49" x14ac:dyDescent="0.4">
      <c r="A39" s="5">
        <v>23</v>
      </c>
      <c r="B39" s="4">
        <v>0</v>
      </c>
      <c r="C39" s="4">
        <f>B39+16</f>
        <v>16</v>
      </c>
      <c r="D39" s="4">
        <f t="shared" si="56"/>
        <v>16</v>
      </c>
      <c r="E39" s="4">
        <f t="shared" si="56"/>
        <v>16</v>
      </c>
      <c r="F39" s="4">
        <f t="shared" si="56"/>
        <v>16</v>
      </c>
      <c r="G39" s="4">
        <f>F39+0</f>
        <v>16</v>
      </c>
      <c r="H39" s="4">
        <f>G39+5</f>
        <v>21</v>
      </c>
      <c r="I39" s="4">
        <f t="shared" si="51"/>
        <v>21</v>
      </c>
      <c r="J39" s="4">
        <f t="shared" si="23"/>
        <v>21</v>
      </c>
      <c r="K39" s="4">
        <f t="shared" si="55"/>
        <v>21</v>
      </c>
      <c r="AL39" s="8">
        <v>390</v>
      </c>
      <c r="AM39" s="3">
        <v>3</v>
      </c>
      <c r="AN39" s="2" t="s">
        <v>115</v>
      </c>
      <c r="AO39" s="2" t="s">
        <v>113</v>
      </c>
      <c r="AP39" s="2">
        <v>1961</v>
      </c>
      <c r="AQ39" s="2" t="s">
        <v>112</v>
      </c>
      <c r="AV39" s="17" t="s">
        <v>142</v>
      </c>
      <c r="AW39" s="17" t="s">
        <v>155</v>
      </c>
    </row>
    <row r="40" spans="1:49" x14ac:dyDescent="0.4">
      <c r="A40" s="5">
        <v>3</v>
      </c>
      <c r="B40" s="4">
        <v>0</v>
      </c>
      <c r="C40" s="4">
        <f>B40+0</f>
        <v>0</v>
      </c>
      <c r="D40" s="4">
        <f t="shared" si="56"/>
        <v>0</v>
      </c>
      <c r="E40" s="4">
        <f t="shared" si="56"/>
        <v>0</v>
      </c>
      <c r="F40" s="4">
        <f t="shared" si="56"/>
        <v>0</v>
      </c>
      <c r="G40" s="4">
        <f>F40+0</f>
        <v>0</v>
      </c>
      <c r="H40" s="4">
        <f>G40+2</f>
        <v>2</v>
      </c>
      <c r="I40" s="4">
        <f t="shared" si="51"/>
        <v>2</v>
      </c>
      <c r="J40" s="4">
        <f t="shared" si="23"/>
        <v>2</v>
      </c>
      <c r="K40" s="4">
        <f t="shared" si="55"/>
        <v>2</v>
      </c>
      <c r="AL40" s="8">
        <f>390+45</f>
        <v>435</v>
      </c>
      <c r="AM40" s="3">
        <v>3</v>
      </c>
      <c r="AN40" s="2" t="s">
        <v>115</v>
      </c>
      <c r="AO40" s="2" t="s">
        <v>113</v>
      </c>
      <c r="AP40" s="2">
        <v>1961</v>
      </c>
      <c r="AQ40" s="2" t="s">
        <v>112</v>
      </c>
      <c r="AV40" s="17" t="s">
        <v>142</v>
      </c>
      <c r="AW40" s="17" t="s">
        <v>155</v>
      </c>
    </row>
    <row r="41" spans="1:49" x14ac:dyDescent="0.4">
      <c r="A41" s="5">
        <v>21</v>
      </c>
      <c r="B41" s="4">
        <v>0</v>
      </c>
      <c r="C41" s="4">
        <f>B41+18</f>
        <v>18</v>
      </c>
      <c r="D41" s="4">
        <f t="shared" si="56"/>
        <v>18</v>
      </c>
      <c r="E41" s="4">
        <f t="shared" si="56"/>
        <v>18</v>
      </c>
      <c r="F41" s="4">
        <f t="shared" si="56"/>
        <v>18</v>
      </c>
      <c r="G41" s="4">
        <f>F41+0</f>
        <v>18</v>
      </c>
      <c r="H41" s="4">
        <f>G41+3</f>
        <v>21</v>
      </c>
      <c r="I41" s="4">
        <f t="shared" si="51"/>
        <v>21</v>
      </c>
      <c r="J41" s="4">
        <f t="shared" si="23"/>
        <v>21</v>
      </c>
      <c r="K41" s="4">
        <f t="shared" si="55"/>
        <v>21</v>
      </c>
      <c r="AL41" s="8">
        <v>2700</v>
      </c>
      <c r="AM41" s="3">
        <v>3</v>
      </c>
      <c r="AN41" s="2" t="s">
        <v>114</v>
      </c>
      <c r="AO41" s="2" t="s">
        <v>113</v>
      </c>
      <c r="AP41" s="2">
        <v>1961</v>
      </c>
      <c r="AQ41" s="2" t="s">
        <v>112</v>
      </c>
      <c r="AV41" s="17" t="s">
        <v>142</v>
      </c>
      <c r="AW41" s="17" t="s">
        <v>155</v>
      </c>
    </row>
    <row r="42" spans="1:49" x14ac:dyDescent="0.4">
      <c r="A42" s="5">
        <v>5</v>
      </c>
      <c r="B42" s="4">
        <v>0</v>
      </c>
      <c r="C42" s="4">
        <f>B42+1</f>
        <v>1</v>
      </c>
      <c r="D42" s="4">
        <f t="shared" si="56"/>
        <v>1</v>
      </c>
      <c r="E42" s="4">
        <f t="shared" si="56"/>
        <v>1</v>
      </c>
      <c r="F42" s="4">
        <f t="shared" si="56"/>
        <v>1</v>
      </c>
      <c r="G42" s="4">
        <f>F42+1</f>
        <v>2</v>
      </c>
      <c r="H42" s="4">
        <f t="shared" ref="H42:H63" si="57">G42+0</f>
        <v>2</v>
      </c>
      <c r="I42" s="4">
        <f t="shared" si="51"/>
        <v>2</v>
      </c>
      <c r="J42" s="4">
        <f t="shared" si="23"/>
        <v>2</v>
      </c>
      <c r="K42" s="4">
        <f t="shared" si="55"/>
        <v>2</v>
      </c>
      <c r="L42" s="4">
        <f>K42+3</f>
        <v>5</v>
      </c>
      <c r="M42" s="4">
        <f t="shared" ref="M42:AJ42" si="58">L42+0</f>
        <v>5</v>
      </c>
      <c r="N42" s="4">
        <f t="shared" si="58"/>
        <v>5</v>
      </c>
      <c r="O42" s="4">
        <f t="shared" si="58"/>
        <v>5</v>
      </c>
      <c r="P42" s="4">
        <f t="shared" si="58"/>
        <v>5</v>
      </c>
      <c r="Q42" s="4">
        <f t="shared" si="58"/>
        <v>5</v>
      </c>
      <c r="R42" s="4">
        <f t="shared" si="58"/>
        <v>5</v>
      </c>
      <c r="S42" s="4">
        <f t="shared" si="58"/>
        <v>5</v>
      </c>
      <c r="T42" s="4">
        <f t="shared" si="58"/>
        <v>5</v>
      </c>
      <c r="U42" s="4">
        <f t="shared" si="58"/>
        <v>5</v>
      </c>
      <c r="V42" s="4">
        <f t="shared" si="58"/>
        <v>5</v>
      </c>
      <c r="W42" s="4">
        <f t="shared" si="58"/>
        <v>5</v>
      </c>
      <c r="X42" s="4">
        <f t="shared" si="58"/>
        <v>5</v>
      </c>
      <c r="Y42" s="4">
        <f t="shared" si="58"/>
        <v>5</v>
      </c>
      <c r="Z42" s="4">
        <f t="shared" si="58"/>
        <v>5</v>
      </c>
      <c r="AA42" s="4">
        <f t="shared" si="58"/>
        <v>5</v>
      </c>
      <c r="AB42" s="4">
        <f t="shared" si="58"/>
        <v>5</v>
      </c>
      <c r="AC42" s="4">
        <f t="shared" si="58"/>
        <v>5</v>
      </c>
      <c r="AD42" s="4">
        <f t="shared" si="58"/>
        <v>5</v>
      </c>
      <c r="AE42" s="4">
        <f t="shared" si="58"/>
        <v>5</v>
      </c>
      <c r="AF42" s="4">
        <f t="shared" si="58"/>
        <v>5</v>
      </c>
      <c r="AG42" s="4">
        <f t="shared" si="58"/>
        <v>5</v>
      </c>
      <c r="AH42" s="4">
        <f t="shared" si="58"/>
        <v>5</v>
      </c>
      <c r="AI42" s="4">
        <f t="shared" si="58"/>
        <v>5</v>
      </c>
      <c r="AJ42" s="4">
        <f t="shared" si="58"/>
        <v>5</v>
      </c>
      <c r="AL42" s="2">
        <v>14000</v>
      </c>
      <c r="AM42" s="3">
        <v>1</v>
      </c>
      <c r="AN42" s="2" t="s">
        <v>86</v>
      </c>
      <c r="AO42" s="2" t="s">
        <v>85</v>
      </c>
      <c r="AP42" s="2">
        <v>1961</v>
      </c>
      <c r="AQ42" s="2" t="s">
        <v>84</v>
      </c>
      <c r="AV42" s="17" t="s">
        <v>142</v>
      </c>
      <c r="AW42" s="17" t="s">
        <v>160</v>
      </c>
    </row>
    <row r="43" spans="1:49" x14ac:dyDescent="0.4">
      <c r="A43" s="5">
        <v>8</v>
      </c>
      <c r="B43" s="4">
        <v>0</v>
      </c>
      <c r="C43" s="4">
        <f t="shared" ref="C43:D62" si="59">B43+0</f>
        <v>0</v>
      </c>
      <c r="D43" s="4">
        <f t="shared" si="59"/>
        <v>0</v>
      </c>
      <c r="E43" s="4">
        <f>D43+5</f>
        <v>5</v>
      </c>
      <c r="F43" s="4">
        <f>E43+0</f>
        <v>5</v>
      </c>
      <c r="G43" s="4">
        <f>F43+0</f>
        <v>5</v>
      </c>
      <c r="H43" s="4">
        <f t="shared" si="57"/>
        <v>5</v>
      </c>
      <c r="I43" s="4">
        <f>H43+1</f>
        <v>6</v>
      </c>
      <c r="J43" s="4">
        <f t="shared" si="23"/>
        <v>6</v>
      </c>
      <c r="K43" s="4">
        <f t="shared" si="55"/>
        <v>6</v>
      </c>
      <c r="L43" s="4">
        <f>K43+2</f>
        <v>8</v>
      </c>
      <c r="M43" s="4">
        <f t="shared" ref="M43:AJ43" si="60">L43+0</f>
        <v>8</v>
      </c>
      <c r="N43" s="4">
        <f t="shared" si="60"/>
        <v>8</v>
      </c>
      <c r="O43" s="4">
        <f t="shared" si="60"/>
        <v>8</v>
      </c>
      <c r="P43" s="4">
        <f t="shared" si="60"/>
        <v>8</v>
      </c>
      <c r="Q43" s="4">
        <f t="shared" si="60"/>
        <v>8</v>
      </c>
      <c r="R43" s="4">
        <f t="shared" si="60"/>
        <v>8</v>
      </c>
      <c r="S43" s="4">
        <f t="shared" si="60"/>
        <v>8</v>
      </c>
      <c r="T43" s="4">
        <f t="shared" si="60"/>
        <v>8</v>
      </c>
      <c r="U43" s="4">
        <f t="shared" si="60"/>
        <v>8</v>
      </c>
      <c r="V43" s="4">
        <f t="shared" si="60"/>
        <v>8</v>
      </c>
      <c r="W43" s="4">
        <f t="shared" si="60"/>
        <v>8</v>
      </c>
      <c r="X43" s="4">
        <f t="shared" si="60"/>
        <v>8</v>
      </c>
      <c r="Y43" s="4">
        <f t="shared" si="60"/>
        <v>8</v>
      </c>
      <c r="Z43" s="4">
        <f t="shared" si="60"/>
        <v>8</v>
      </c>
      <c r="AA43" s="4">
        <f t="shared" si="60"/>
        <v>8</v>
      </c>
      <c r="AB43" s="4">
        <f t="shared" si="60"/>
        <v>8</v>
      </c>
      <c r="AC43" s="4">
        <f t="shared" si="60"/>
        <v>8</v>
      </c>
      <c r="AD43" s="4">
        <f t="shared" si="60"/>
        <v>8</v>
      </c>
      <c r="AE43" s="4">
        <f t="shared" si="60"/>
        <v>8</v>
      </c>
      <c r="AF43" s="4">
        <f t="shared" si="60"/>
        <v>8</v>
      </c>
      <c r="AG43" s="4">
        <f t="shared" si="60"/>
        <v>8</v>
      </c>
      <c r="AH43" s="4">
        <f t="shared" si="60"/>
        <v>8</v>
      </c>
      <c r="AI43" s="4">
        <f t="shared" si="60"/>
        <v>8</v>
      </c>
      <c r="AJ43" s="4">
        <f t="shared" si="60"/>
        <v>8</v>
      </c>
      <c r="AL43" s="2">
        <v>14147</v>
      </c>
      <c r="AM43" s="3">
        <v>2</v>
      </c>
      <c r="AN43" s="2" t="s">
        <v>86</v>
      </c>
      <c r="AO43" s="2" t="s">
        <v>85</v>
      </c>
      <c r="AP43" s="2">
        <v>1961</v>
      </c>
      <c r="AQ43" s="2" t="s">
        <v>84</v>
      </c>
      <c r="AV43" s="17" t="s">
        <v>142</v>
      </c>
      <c r="AW43" s="17" t="s">
        <v>160</v>
      </c>
    </row>
    <row r="44" spans="1:49" x14ac:dyDescent="0.4">
      <c r="A44" s="5">
        <v>10</v>
      </c>
      <c r="B44" s="4">
        <v>0</v>
      </c>
      <c r="C44" s="4">
        <f t="shared" si="59"/>
        <v>0</v>
      </c>
      <c r="D44" s="4">
        <f t="shared" si="59"/>
        <v>0</v>
      </c>
      <c r="E44" s="4">
        <f t="shared" ref="E44:F53" si="61">D44+0</f>
        <v>0</v>
      </c>
      <c r="F44" s="4">
        <f t="shared" si="61"/>
        <v>0</v>
      </c>
      <c r="G44" s="4">
        <f>F44+3</f>
        <v>3</v>
      </c>
      <c r="H44" s="4">
        <f t="shared" si="57"/>
        <v>3</v>
      </c>
      <c r="I44" s="4">
        <f t="shared" ref="I44:I62" si="62">H44+0</f>
        <v>3</v>
      </c>
      <c r="J44" s="4">
        <f>I44+1</f>
        <v>4</v>
      </c>
      <c r="K44" s="4">
        <f t="shared" si="55"/>
        <v>4</v>
      </c>
      <c r="L44" s="4">
        <f t="shared" ref="L44:R44" si="63">K44+0</f>
        <v>4</v>
      </c>
      <c r="M44" s="4">
        <f t="shared" si="63"/>
        <v>4</v>
      </c>
      <c r="N44" s="4">
        <f t="shared" si="63"/>
        <v>4</v>
      </c>
      <c r="O44" s="4">
        <f t="shared" si="63"/>
        <v>4</v>
      </c>
      <c r="P44" s="4">
        <f t="shared" si="63"/>
        <v>4</v>
      </c>
      <c r="Q44" s="4">
        <f t="shared" si="63"/>
        <v>4</v>
      </c>
      <c r="R44" s="4">
        <f t="shared" si="63"/>
        <v>4</v>
      </c>
      <c r="S44" s="4">
        <f>R44+2</f>
        <v>6</v>
      </c>
      <c r="T44" s="4">
        <f t="shared" ref="T44:V53" si="64">S44+0</f>
        <v>6</v>
      </c>
      <c r="U44" s="4">
        <f t="shared" si="64"/>
        <v>6</v>
      </c>
      <c r="V44" s="4">
        <f t="shared" si="64"/>
        <v>6</v>
      </c>
      <c r="W44" s="4">
        <f>V44+2</f>
        <v>8</v>
      </c>
      <c r="X44" s="4">
        <f t="shared" ref="X44:Y53" si="65">W44+0</f>
        <v>8</v>
      </c>
      <c r="Y44" s="4">
        <f t="shared" si="65"/>
        <v>8</v>
      </c>
      <c r="Z44" s="4">
        <f>Y44+2</f>
        <v>10</v>
      </c>
      <c r="AA44" s="4">
        <f t="shared" ref="AA44:AJ44" si="66">Z44+0</f>
        <v>10</v>
      </c>
      <c r="AB44" s="4">
        <f t="shared" si="66"/>
        <v>10</v>
      </c>
      <c r="AC44" s="4">
        <f t="shared" si="66"/>
        <v>10</v>
      </c>
      <c r="AD44" s="4">
        <f t="shared" si="66"/>
        <v>10</v>
      </c>
      <c r="AE44" s="4">
        <f t="shared" si="66"/>
        <v>10</v>
      </c>
      <c r="AF44" s="4">
        <f t="shared" si="66"/>
        <v>10</v>
      </c>
      <c r="AG44" s="4">
        <f t="shared" si="66"/>
        <v>10</v>
      </c>
      <c r="AH44" s="4">
        <f t="shared" si="66"/>
        <v>10</v>
      </c>
      <c r="AI44" s="4">
        <f t="shared" si="66"/>
        <v>10</v>
      </c>
      <c r="AJ44" s="4">
        <f t="shared" si="66"/>
        <v>10</v>
      </c>
      <c r="AL44" s="2">
        <v>14119</v>
      </c>
      <c r="AM44" s="3">
        <v>3</v>
      </c>
      <c r="AN44" s="2" t="s">
        <v>86</v>
      </c>
      <c r="AO44" s="2" t="s">
        <v>85</v>
      </c>
      <c r="AP44" s="2">
        <v>1961</v>
      </c>
      <c r="AQ44" s="2" t="s">
        <v>84</v>
      </c>
      <c r="AV44" s="17" t="s">
        <v>142</v>
      </c>
      <c r="AW44" s="17" t="s">
        <v>160</v>
      </c>
    </row>
    <row r="45" spans="1:49" x14ac:dyDescent="0.4">
      <c r="A45" s="5">
        <v>16</v>
      </c>
      <c r="B45" s="4">
        <v>0</v>
      </c>
      <c r="C45" s="4">
        <f t="shared" si="59"/>
        <v>0</v>
      </c>
      <c r="D45" s="4">
        <f t="shared" si="59"/>
        <v>0</v>
      </c>
      <c r="E45" s="4">
        <f t="shared" si="61"/>
        <v>0</v>
      </c>
      <c r="F45" s="4">
        <f t="shared" si="61"/>
        <v>0</v>
      </c>
      <c r="G45" s="4">
        <f t="shared" ref="G45:G53" si="67">F45+0</f>
        <v>0</v>
      </c>
      <c r="H45" s="4">
        <f t="shared" si="57"/>
        <v>0</v>
      </c>
      <c r="I45" s="4">
        <f t="shared" si="62"/>
        <v>0</v>
      </c>
      <c r="J45" s="4">
        <f t="shared" ref="J45:J69" si="68">I45+0</f>
        <v>0</v>
      </c>
      <c r="K45" s="4">
        <f t="shared" si="55"/>
        <v>0</v>
      </c>
      <c r="L45" s="4">
        <f>K45+5</f>
        <v>5</v>
      </c>
      <c r="M45" s="4">
        <f t="shared" ref="M45:R53" si="69">L45+0</f>
        <v>5</v>
      </c>
      <c r="N45" s="4">
        <f t="shared" si="69"/>
        <v>5</v>
      </c>
      <c r="O45" s="4">
        <f t="shared" si="69"/>
        <v>5</v>
      </c>
      <c r="P45" s="4">
        <f t="shared" si="69"/>
        <v>5</v>
      </c>
      <c r="Q45" s="4">
        <f t="shared" si="69"/>
        <v>5</v>
      </c>
      <c r="R45" s="4">
        <f t="shared" si="69"/>
        <v>5</v>
      </c>
      <c r="S45" s="4">
        <f>R45+10</f>
        <v>15</v>
      </c>
      <c r="T45" s="4">
        <f t="shared" si="64"/>
        <v>15</v>
      </c>
      <c r="U45" s="4">
        <f t="shared" si="64"/>
        <v>15</v>
      </c>
      <c r="V45" s="4">
        <f t="shared" si="64"/>
        <v>15</v>
      </c>
      <c r="W45" s="4">
        <f t="shared" ref="W45:W53" si="70">V45+0</f>
        <v>15</v>
      </c>
      <c r="X45" s="4">
        <f t="shared" si="65"/>
        <v>15</v>
      </c>
      <c r="Y45" s="4">
        <f t="shared" si="65"/>
        <v>15</v>
      </c>
      <c r="AL45" s="8">
        <v>720</v>
      </c>
      <c r="AM45" s="3">
        <v>1</v>
      </c>
      <c r="AN45" s="2" t="s">
        <v>66</v>
      </c>
      <c r="AO45" s="2" t="s">
        <v>63</v>
      </c>
      <c r="AP45" s="2">
        <v>1961</v>
      </c>
      <c r="AQ45" s="2" t="s">
        <v>62</v>
      </c>
      <c r="AR45" s="2" t="s">
        <v>169</v>
      </c>
      <c r="AS45" s="17" t="s">
        <v>197</v>
      </c>
      <c r="AU45" s="17" t="s">
        <v>147</v>
      </c>
    </row>
    <row r="46" spans="1:49" x14ac:dyDescent="0.4">
      <c r="A46" s="5">
        <v>21</v>
      </c>
      <c r="B46" s="4">
        <v>0</v>
      </c>
      <c r="C46" s="4">
        <f t="shared" si="59"/>
        <v>0</v>
      </c>
      <c r="D46" s="4">
        <f t="shared" si="59"/>
        <v>0</v>
      </c>
      <c r="E46" s="4">
        <f t="shared" si="61"/>
        <v>0</v>
      </c>
      <c r="F46" s="4">
        <f t="shared" si="61"/>
        <v>0</v>
      </c>
      <c r="G46" s="4">
        <f t="shared" si="67"/>
        <v>0</v>
      </c>
      <c r="H46" s="4">
        <f t="shared" si="57"/>
        <v>0</v>
      </c>
      <c r="I46" s="4">
        <f t="shared" si="62"/>
        <v>0</v>
      </c>
      <c r="J46" s="4">
        <f t="shared" si="68"/>
        <v>0</v>
      </c>
      <c r="K46" s="4">
        <f t="shared" si="55"/>
        <v>0</v>
      </c>
      <c r="L46" s="4">
        <f>K46+11</f>
        <v>11</v>
      </c>
      <c r="M46" s="4">
        <f t="shared" si="69"/>
        <v>11</v>
      </c>
      <c r="N46" s="4">
        <f t="shared" si="69"/>
        <v>11</v>
      </c>
      <c r="O46" s="4">
        <f t="shared" si="69"/>
        <v>11</v>
      </c>
      <c r="P46" s="4">
        <f t="shared" si="69"/>
        <v>11</v>
      </c>
      <c r="Q46" s="4">
        <f t="shared" si="69"/>
        <v>11</v>
      </c>
      <c r="R46" s="4">
        <f t="shared" si="69"/>
        <v>11</v>
      </c>
      <c r="S46" s="4">
        <f>R46+5</f>
        <v>16</v>
      </c>
      <c r="T46" s="4">
        <f t="shared" si="64"/>
        <v>16</v>
      </c>
      <c r="U46" s="4">
        <f t="shared" si="64"/>
        <v>16</v>
      </c>
      <c r="V46" s="4">
        <f t="shared" si="64"/>
        <v>16</v>
      </c>
      <c r="W46" s="4">
        <f t="shared" si="70"/>
        <v>16</v>
      </c>
      <c r="X46" s="4">
        <f t="shared" si="65"/>
        <v>16</v>
      </c>
      <c r="Y46" s="4">
        <f t="shared" si="65"/>
        <v>16</v>
      </c>
      <c r="AL46" s="8">
        <v>720</v>
      </c>
      <c r="AM46" s="3">
        <v>1</v>
      </c>
      <c r="AN46" s="2" t="s">
        <v>65</v>
      </c>
      <c r="AO46" s="2" t="s">
        <v>63</v>
      </c>
      <c r="AP46" s="2">
        <v>1961</v>
      </c>
      <c r="AQ46" s="2" t="s">
        <v>62</v>
      </c>
      <c r="AR46" s="2" t="s">
        <v>169</v>
      </c>
      <c r="AS46" s="17" t="s">
        <v>197</v>
      </c>
      <c r="AU46" s="17" t="s">
        <v>147</v>
      </c>
    </row>
    <row r="47" spans="1:49" x14ac:dyDescent="0.4">
      <c r="A47" s="5">
        <v>15</v>
      </c>
      <c r="B47" s="4">
        <v>0</v>
      </c>
      <c r="C47" s="4">
        <f t="shared" si="59"/>
        <v>0</v>
      </c>
      <c r="D47" s="4">
        <f t="shared" si="59"/>
        <v>0</v>
      </c>
      <c r="E47" s="4">
        <f t="shared" si="61"/>
        <v>0</v>
      </c>
      <c r="F47" s="4">
        <f t="shared" si="61"/>
        <v>0</v>
      </c>
      <c r="G47" s="4">
        <f t="shared" si="67"/>
        <v>0</v>
      </c>
      <c r="H47" s="4">
        <f t="shared" si="57"/>
        <v>0</v>
      </c>
      <c r="I47" s="4">
        <f t="shared" si="62"/>
        <v>0</v>
      </c>
      <c r="J47" s="4">
        <f t="shared" si="68"/>
        <v>0</v>
      </c>
      <c r="K47" s="4">
        <f t="shared" si="55"/>
        <v>0</v>
      </c>
      <c r="L47" s="4">
        <f>K47+8</f>
        <v>8</v>
      </c>
      <c r="M47" s="4">
        <f t="shared" si="69"/>
        <v>8</v>
      </c>
      <c r="N47" s="4">
        <f t="shared" si="69"/>
        <v>8</v>
      </c>
      <c r="O47" s="4">
        <f t="shared" si="69"/>
        <v>8</v>
      </c>
      <c r="P47" s="4">
        <f t="shared" si="69"/>
        <v>8</v>
      </c>
      <c r="Q47" s="4">
        <f t="shared" si="69"/>
        <v>8</v>
      </c>
      <c r="R47" s="4">
        <f t="shared" si="69"/>
        <v>8</v>
      </c>
      <c r="S47" s="4">
        <f>R47+1</f>
        <v>9</v>
      </c>
      <c r="T47" s="4">
        <f t="shared" si="64"/>
        <v>9</v>
      </c>
      <c r="U47" s="4">
        <f t="shared" si="64"/>
        <v>9</v>
      </c>
      <c r="V47" s="4">
        <f t="shared" si="64"/>
        <v>9</v>
      </c>
      <c r="W47" s="4">
        <f t="shared" si="70"/>
        <v>9</v>
      </c>
      <c r="X47" s="4">
        <f t="shared" si="65"/>
        <v>9</v>
      </c>
      <c r="Y47" s="4">
        <f t="shared" si="65"/>
        <v>9</v>
      </c>
      <c r="AL47" s="8">
        <v>762</v>
      </c>
      <c r="AM47" s="3">
        <v>1</v>
      </c>
      <c r="AN47" s="2" t="s">
        <v>64</v>
      </c>
      <c r="AO47" s="2" t="s">
        <v>63</v>
      </c>
      <c r="AP47" s="2">
        <v>1961</v>
      </c>
      <c r="AQ47" s="2" t="s">
        <v>62</v>
      </c>
      <c r="AR47" s="2" t="s">
        <v>169</v>
      </c>
      <c r="AS47" s="17" t="s">
        <v>197</v>
      </c>
      <c r="AU47" s="17" t="s">
        <v>149</v>
      </c>
    </row>
    <row r="48" spans="1:49" x14ac:dyDescent="0.4">
      <c r="A48" s="5">
        <v>12</v>
      </c>
      <c r="B48" s="4">
        <v>0</v>
      </c>
      <c r="C48" s="4">
        <f t="shared" si="59"/>
        <v>0</v>
      </c>
      <c r="D48" s="4">
        <f t="shared" si="59"/>
        <v>0</v>
      </c>
      <c r="E48" s="4">
        <f t="shared" si="61"/>
        <v>0</v>
      </c>
      <c r="F48" s="4">
        <f t="shared" si="61"/>
        <v>0</v>
      </c>
      <c r="G48" s="4">
        <f t="shared" si="67"/>
        <v>0</v>
      </c>
      <c r="H48" s="4">
        <f t="shared" si="57"/>
        <v>0</v>
      </c>
      <c r="I48" s="4">
        <f t="shared" si="62"/>
        <v>0</v>
      </c>
      <c r="J48" s="4">
        <f t="shared" si="68"/>
        <v>0</v>
      </c>
      <c r="K48" s="4">
        <f t="shared" si="55"/>
        <v>0</v>
      </c>
      <c r="L48" s="4">
        <f>K48+5</f>
        <v>5</v>
      </c>
      <c r="M48" s="4">
        <f t="shared" si="69"/>
        <v>5</v>
      </c>
      <c r="N48" s="4">
        <f t="shared" si="69"/>
        <v>5</v>
      </c>
      <c r="O48" s="4">
        <f t="shared" si="69"/>
        <v>5</v>
      </c>
      <c r="P48" s="4">
        <f t="shared" si="69"/>
        <v>5</v>
      </c>
      <c r="Q48" s="4">
        <f t="shared" si="69"/>
        <v>5</v>
      </c>
      <c r="R48" s="4">
        <f t="shared" si="69"/>
        <v>5</v>
      </c>
      <c r="S48" s="4">
        <f>R48+2</f>
        <v>7</v>
      </c>
      <c r="T48" s="4">
        <f t="shared" si="64"/>
        <v>7</v>
      </c>
      <c r="U48" s="4">
        <f t="shared" si="64"/>
        <v>7</v>
      </c>
      <c r="V48" s="4">
        <f t="shared" si="64"/>
        <v>7</v>
      </c>
      <c r="W48" s="4">
        <f t="shared" si="70"/>
        <v>7</v>
      </c>
      <c r="X48" s="4">
        <f t="shared" si="65"/>
        <v>7</v>
      </c>
      <c r="Y48" s="4">
        <f t="shared" si="65"/>
        <v>7</v>
      </c>
      <c r="AL48" s="8">
        <v>780</v>
      </c>
      <c r="AM48" s="3">
        <v>2</v>
      </c>
      <c r="AN48" s="2" t="s">
        <v>66</v>
      </c>
      <c r="AO48" s="2" t="s">
        <v>63</v>
      </c>
      <c r="AP48" s="2">
        <v>1961</v>
      </c>
      <c r="AQ48" s="2" t="s">
        <v>62</v>
      </c>
      <c r="AR48" s="2" t="s">
        <v>169</v>
      </c>
      <c r="AS48" s="17" t="s">
        <v>197</v>
      </c>
      <c r="AU48" s="17" t="s">
        <v>150</v>
      </c>
    </row>
    <row r="49" spans="1:49" x14ac:dyDescent="0.4">
      <c r="A49" s="5">
        <v>19</v>
      </c>
      <c r="B49" s="4">
        <v>0</v>
      </c>
      <c r="C49" s="4">
        <f t="shared" si="59"/>
        <v>0</v>
      </c>
      <c r="D49" s="4">
        <f t="shared" si="59"/>
        <v>0</v>
      </c>
      <c r="E49" s="4">
        <f t="shared" si="61"/>
        <v>0</v>
      </c>
      <c r="F49" s="4">
        <f t="shared" si="61"/>
        <v>0</v>
      </c>
      <c r="G49" s="4">
        <f t="shared" si="67"/>
        <v>0</v>
      </c>
      <c r="H49" s="4">
        <f t="shared" si="57"/>
        <v>0</v>
      </c>
      <c r="I49" s="4">
        <f t="shared" si="62"/>
        <v>0</v>
      </c>
      <c r="J49" s="4">
        <f t="shared" si="68"/>
        <v>0</v>
      </c>
      <c r="K49" s="4">
        <f t="shared" si="55"/>
        <v>0</v>
      </c>
      <c r="L49" s="4">
        <f>K49+15</f>
        <v>15</v>
      </c>
      <c r="M49" s="4">
        <f t="shared" si="69"/>
        <v>15</v>
      </c>
      <c r="N49" s="4">
        <f t="shared" si="69"/>
        <v>15</v>
      </c>
      <c r="O49" s="4">
        <f t="shared" si="69"/>
        <v>15</v>
      </c>
      <c r="P49" s="4">
        <f t="shared" si="69"/>
        <v>15</v>
      </c>
      <c r="Q49" s="4">
        <f t="shared" si="69"/>
        <v>15</v>
      </c>
      <c r="R49" s="4">
        <f t="shared" si="69"/>
        <v>15</v>
      </c>
      <c r="S49" s="4">
        <f>R49+0</f>
        <v>15</v>
      </c>
      <c r="T49" s="4">
        <f t="shared" si="64"/>
        <v>15</v>
      </c>
      <c r="U49" s="4">
        <f t="shared" si="64"/>
        <v>15</v>
      </c>
      <c r="V49" s="4">
        <f t="shared" si="64"/>
        <v>15</v>
      </c>
      <c r="W49" s="4">
        <f t="shared" si="70"/>
        <v>15</v>
      </c>
      <c r="X49" s="4">
        <f t="shared" si="65"/>
        <v>15</v>
      </c>
      <c r="Y49" s="4">
        <f t="shared" si="65"/>
        <v>15</v>
      </c>
      <c r="AL49" s="8">
        <v>762</v>
      </c>
      <c r="AM49" s="3">
        <v>2</v>
      </c>
      <c r="AN49" s="2" t="s">
        <v>65</v>
      </c>
      <c r="AO49" s="2" t="s">
        <v>63</v>
      </c>
      <c r="AP49" s="2">
        <v>1961</v>
      </c>
      <c r="AQ49" s="2" t="s">
        <v>62</v>
      </c>
      <c r="AR49" s="2" t="s">
        <v>169</v>
      </c>
      <c r="AS49" s="17" t="s">
        <v>197</v>
      </c>
      <c r="AU49" s="17" t="s">
        <v>170</v>
      </c>
    </row>
    <row r="50" spans="1:49" x14ac:dyDescent="0.4">
      <c r="A50" s="5">
        <v>24</v>
      </c>
      <c r="B50" s="4">
        <v>0</v>
      </c>
      <c r="C50" s="4">
        <f t="shared" si="59"/>
        <v>0</v>
      </c>
      <c r="D50" s="4">
        <f t="shared" si="59"/>
        <v>0</v>
      </c>
      <c r="E50" s="4">
        <f t="shared" si="61"/>
        <v>0</v>
      </c>
      <c r="F50" s="4">
        <f t="shared" si="61"/>
        <v>0</v>
      </c>
      <c r="G50" s="4">
        <f t="shared" si="67"/>
        <v>0</v>
      </c>
      <c r="H50" s="4">
        <f t="shared" si="57"/>
        <v>0</v>
      </c>
      <c r="I50" s="4">
        <f t="shared" si="62"/>
        <v>0</v>
      </c>
      <c r="J50" s="4">
        <f t="shared" si="68"/>
        <v>0</v>
      </c>
      <c r="K50" s="4">
        <f t="shared" si="55"/>
        <v>0</v>
      </c>
      <c r="L50" s="4">
        <f>K50+15</f>
        <v>15</v>
      </c>
      <c r="M50" s="4">
        <f t="shared" si="69"/>
        <v>15</v>
      </c>
      <c r="N50" s="4">
        <f t="shared" si="69"/>
        <v>15</v>
      </c>
      <c r="O50" s="4">
        <f t="shared" si="69"/>
        <v>15</v>
      </c>
      <c r="P50" s="4">
        <f t="shared" si="69"/>
        <v>15</v>
      </c>
      <c r="Q50" s="4">
        <f t="shared" si="69"/>
        <v>15</v>
      </c>
      <c r="R50" s="4">
        <f t="shared" si="69"/>
        <v>15</v>
      </c>
      <c r="S50" s="4">
        <f>R50+0</f>
        <v>15</v>
      </c>
      <c r="T50" s="4">
        <f t="shared" si="64"/>
        <v>15</v>
      </c>
      <c r="U50" s="4">
        <f t="shared" si="64"/>
        <v>15</v>
      </c>
      <c r="V50" s="4">
        <f t="shared" si="64"/>
        <v>15</v>
      </c>
      <c r="W50" s="4">
        <f t="shared" si="70"/>
        <v>15</v>
      </c>
      <c r="X50" s="4">
        <f t="shared" si="65"/>
        <v>15</v>
      </c>
      <c r="Y50" s="4">
        <f t="shared" si="65"/>
        <v>15</v>
      </c>
      <c r="AL50" s="8">
        <v>762</v>
      </c>
      <c r="AM50" s="3">
        <v>2</v>
      </c>
      <c r="AN50" s="2" t="s">
        <v>64</v>
      </c>
      <c r="AO50" s="2" t="s">
        <v>63</v>
      </c>
      <c r="AP50" s="2">
        <v>1961</v>
      </c>
      <c r="AQ50" s="2" t="s">
        <v>62</v>
      </c>
      <c r="AR50" s="2" t="s">
        <v>169</v>
      </c>
      <c r="AS50" s="17" t="s">
        <v>197</v>
      </c>
      <c r="AU50" s="17" t="s">
        <v>149</v>
      </c>
    </row>
    <row r="51" spans="1:49" x14ac:dyDescent="0.4">
      <c r="A51" s="5">
        <v>17</v>
      </c>
      <c r="B51" s="4">
        <v>0</v>
      </c>
      <c r="C51" s="4">
        <f t="shared" si="59"/>
        <v>0</v>
      </c>
      <c r="D51" s="4">
        <f t="shared" si="59"/>
        <v>0</v>
      </c>
      <c r="E51" s="4">
        <f t="shared" si="61"/>
        <v>0</v>
      </c>
      <c r="F51" s="4">
        <f t="shared" si="61"/>
        <v>0</v>
      </c>
      <c r="G51" s="4">
        <f t="shared" si="67"/>
        <v>0</v>
      </c>
      <c r="H51" s="4">
        <f t="shared" si="57"/>
        <v>0</v>
      </c>
      <c r="I51" s="4">
        <f t="shared" si="62"/>
        <v>0</v>
      </c>
      <c r="J51" s="4">
        <f t="shared" si="68"/>
        <v>0</v>
      </c>
      <c r="K51" s="4">
        <f t="shared" si="55"/>
        <v>0</v>
      </c>
      <c r="L51" s="4">
        <f>K51+2</f>
        <v>2</v>
      </c>
      <c r="M51" s="4">
        <f t="shared" si="69"/>
        <v>2</v>
      </c>
      <c r="N51" s="4">
        <f t="shared" si="69"/>
        <v>2</v>
      </c>
      <c r="O51" s="4">
        <f t="shared" si="69"/>
        <v>2</v>
      </c>
      <c r="P51" s="4">
        <f t="shared" si="69"/>
        <v>2</v>
      </c>
      <c r="Q51" s="4">
        <f t="shared" si="69"/>
        <v>2</v>
      </c>
      <c r="R51" s="4">
        <f t="shared" si="69"/>
        <v>2</v>
      </c>
      <c r="S51" s="4">
        <f>R51+10</f>
        <v>12</v>
      </c>
      <c r="T51" s="4">
        <f t="shared" si="64"/>
        <v>12</v>
      </c>
      <c r="U51" s="4">
        <f t="shared" si="64"/>
        <v>12</v>
      </c>
      <c r="V51" s="4">
        <f t="shared" si="64"/>
        <v>12</v>
      </c>
      <c r="W51" s="4">
        <f t="shared" si="70"/>
        <v>12</v>
      </c>
      <c r="X51" s="4">
        <f t="shared" si="65"/>
        <v>12</v>
      </c>
      <c r="Y51" s="4">
        <f t="shared" si="65"/>
        <v>12</v>
      </c>
      <c r="AL51" s="8">
        <v>750</v>
      </c>
      <c r="AM51" s="3">
        <v>3</v>
      </c>
      <c r="AN51" s="2" t="s">
        <v>66</v>
      </c>
      <c r="AO51" s="2" t="s">
        <v>63</v>
      </c>
      <c r="AP51" s="2">
        <v>1961</v>
      </c>
      <c r="AQ51" s="2" t="s">
        <v>62</v>
      </c>
      <c r="AR51" s="2" t="s">
        <v>169</v>
      </c>
      <c r="AS51" s="17" t="s">
        <v>197</v>
      </c>
      <c r="AU51" s="17" t="s">
        <v>148</v>
      </c>
    </row>
    <row r="52" spans="1:49" x14ac:dyDescent="0.4">
      <c r="A52" s="5">
        <v>22</v>
      </c>
      <c r="B52" s="4">
        <v>0</v>
      </c>
      <c r="C52" s="4">
        <f t="shared" si="59"/>
        <v>0</v>
      </c>
      <c r="D52" s="4">
        <f t="shared" si="59"/>
        <v>0</v>
      </c>
      <c r="E52" s="4">
        <f t="shared" si="61"/>
        <v>0</v>
      </c>
      <c r="F52" s="4">
        <f t="shared" si="61"/>
        <v>0</v>
      </c>
      <c r="G52" s="4">
        <f t="shared" si="67"/>
        <v>0</v>
      </c>
      <c r="H52" s="4">
        <f t="shared" si="57"/>
        <v>0</v>
      </c>
      <c r="I52" s="4">
        <f t="shared" si="62"/>
        <v>0</v>
      </c>
      <c r="J52" s="4">
        <f t="shared" si="68"/>
        <v>0</v>
      </c>
      <c r="K52" s="4">
        <f t="shared" si="55"/>
        <v>0</v>
      </c>
      <c r="L52" s="4">
        <f>K52+8</f>
        <v>8</v>
      </c>
      <c r="M52" s="4">
        <f t="shared" si="69"/>
        <v>8</v>
      </c>
      <c r="N52" s="4">
        <f t="shared" si="69"/>
        <v>8</v>
      </c>
      <c r="O52" s="4">
        <f t="shared" si="69"/>
        <v>8</v>
      </c>
      <c r="P52" s="4">
        <f t="shared" si="69"/>
        <v>8</v>
      </c>
      <c r="Q52" s="4">
        <f t="shared" si="69"/>
        <v>8</v>
      </c>
      <c r="R52" s="4">
        <f t="shared" si="69"/>
        <v>8</v>
      </c>
      <c r="S52" s="4">
        <f>R52+5</f>
        <v>13</v>
      </c>
      <c r="T52" s="4">
        <f t="shared" si="64"/>
        <v>13</v>
      </c>
      <c r="U52" s="4">
        <f t="shared" si="64"/>
        <v>13</v>
      </c>
      <c r="V52" s="4">
        <f t="shared" si="64"/>
        <v>13</v>
      </c>
      <c r="W52" s="4">
        <f t="shared" si="70"/>
        <v>13</v>
      </c>
      <c r="X52" s="4">
        <f t="shared" si="65"/>
        <v>13</v>
      </c>
      <c r="Y52" s="4">
        <f t="shared" si="65"/>
        <v>13</v>
      </c>
      <c r="AL52" s="8">
        <v>762</v>
      </c>
      <c r="AM52" s="3">
        <v>3</v>
      </c>
      <c r="AN52" s="2" t="s">
        <v>65</v>
      </c>
      <c r="AO52" s="2" t="s">
        <v>63</v>
      </c>
      <c r="AP52" s="2">
        <v>1961</v>
      </c>
      <c r="AQ52" s="2" t="s">
        <v>62</v>
      </c>
      <c r="AR52" s="2" t="s">
        <v>169</v>
      </c>
      <c r="AS52" s="17" t="s">
        <v>197</v>
      </c>
      <c r="AU52" s="17" t="s">
        <v>170</v>
      </c>
    </row>
    <row r="53" spans="1:49" x14ac:dyDescent="0.4">
      <c r="A53" s="5">
        <v>18</v>
      </c>
      <c r="B53" s="4">
        <v>0</v>
      </c>
      <c r="C53" s="4">
        <f t="shared" si="59"/>
        <v>0</v>
      </c>
      <c r="D53" s="4">
        <f t="shared" si="59"/>
        <v>0</v>
      </c>
      <c r="E53" s="4">
        <f t="shared" si="61"/>
        <v>0</v>
      </c>
      <c r="F53" s="4">
        <f t="shared" si="61"/>
        <v>0</v>
      </c>
      <c r="G53" s="4">
        <f t="shared" si="67"/>
        <v>0</v>
      </c>
      <c r="H53" s="4">
        <f t="shared" si="57"/>
        <v>0</v>
      </c>
      <c r="I53" s="4">
        <f t="shared" si="62"/>
        <v>0</v>
      </c>
      <c r="J53" s="4">
        <f t="shared" si="68"/>
        <v>0</v>
      </c>
      <c r="K53" s="4">
        <f t="shared" si="55"/>
        <v>0</v>
      </c>
      <c r="L53" s="4">
        <f>K53+2</f>
        <v>2</v>
      </c>
      <c r="M53" s="4">
        <f t="shared" si="69"/>
        <v>2</v>
      </c>
      <c r="N53" s="4">
        <f t="shared" si="69"/>
        <v>2</v>
      </c>
      <c r="O53" s="4">
        <f t="shared" si="69"/>
        <v>2</v>
      </c>
      <c r="P53" s="4">
        <f t="shared" si="69"/>
        <v>2</v>
      </c>
      <c r="Q53" s="4">
        <f t="shared" si="69"/>
        <v>2</v>
      </c>
      <c r="R53" s="4">
        <f t="shared" si="69"/>
        <v>2</v>
      </c>
      <c r="S53" s="4">
        <f>R53+2</f>
        <v>4</v>
      </c>
      <c r="T53" s="4">
        <f t="shared" si="64"/>
        <v>4</v>
      </c>
      <c r="U53" s="4">
        <f t="shared" si="64"/>
        <v>4</v>
      </c>
      <c r="V53" s="4">
        <f t="shared" si="64"/>
        <v>4</v>
      </c>
      <c r="W53" s="4">
        <f t="shared" si="70"/>
        <v>4</v>
      </c>
      <c r="X53" s="4">
        <f t="shared" si="65"/>
        <v>4</v>
      </c>
      <c r="Y53" s="4">
        <f t="shared" si="65"/>
        <v>4</v>
      </c>
      <c r="AL53" s="8">
        <v>762</v>
      </c>
      <c r="AM53" s="3">
        <v>3</v>
      </c>
      <c r="AN53" s="2" t="s">
        <v>64</v>
      </c>
      <c r="AO53" s="2" t="s">
        <v>63</v>
      </c>
      <c r="AP53" s="2">
        <v>1961</v>
      </c>
      <c r="AQ53" s="2" t="s">
        <v>62</v>
      </c>
      <c r="AR53" s="2" t="s">
        <v>169</v>
      </c>
      <c r="AS53" s="17" t="s">
        <v>197</v>
      </c>
      <c r="AU53" s="17" t="s">
        <v>149</v>
      </c>
    </row>
    <row r="54" spans="1:49" x14ac:dyDescent="0.4">
      <c r="A54" s="5">
        <v>16</v>
      </c>
      <c r="B54" s="4">
        <v>0</v>
      </c>
      <c r="C54" s="4">
        <f t="shared" si="59"/>
        <v>0</v>
      </c>
      <c r="D54" s="4">
        <f t="shared" si="59"/>
        <v>0</v>
      </c>
      <c r="E54" s="4">
        <f>D54+5</f>
        <v>5</v>
      </c>
      <c r="F54" s="4">
        <f t="shared" ref="F54:F69" si="71">E54+0</f>
        <v>5</v>
      </c>
      <c r="G54" s="4">
        <f>F54+7</f>
        <v>12</v>
      </c>
      <c r="H54" s="4">
        <f t="shared" si="57"/>
        <v>12</v>
      </c>
      <c r="I54" s="4">
        <f t="shared" si="62"/>
        <v>12</v>
      </c>
      <c r="J54" s="4">
        <f t="shared" si="68"/>
        <v>12</v>
      </c>
      <c r="K54" s="4">
        <f t="shared" si="55"/>
        <v>12</v>
      </c>
      <c r="AL54" s="2">
        <v>0</v>
      </c>
      <c r="AM54" s="3">
        <v>1</v>
      </c>
      <c r="AN54" s="2" t="s">
        <v>74</v>
      </c>
      <c r="AO54" s="2" t="s">
        <v>68</v>
      </c>
      <c r="AP54" s="2">
        <v>1962</v>
      </c>
      <c r="AQ54" s="2" t="s">
        <v>67</v>
      </c>
      <c r="AS54" s="17" t="s">
        <v>198</v>
      </c>
      <c r="AU54" s="17" t="s">
        <v>147</v>
      </c>
    </row>
    <row r="55" spans="1:49" x14ac:dyDescent="0.4">
      <c r="A55" s="5">
        <v>9</v>
      </c>
      <c r="B55" s="4">
        <v>0</v>
      </c>
      <c r="C55" s="4">
        <f t="shared" si="59"/>
        <v>0</v>
      </c>
      <c r="D55" s="4">
        <f t="shared" si="59"/>
        <v>0</v>
      </c>
      <c r="E55" s="4">
        <f>D55+1</f>
        <v>1</v>
      </c>
      <c r="F55" s="4">
        <f t="shared" si="71"/>
        <v>1</v>
      </c>
      <c r="G55" s="4">
        <f>F55+2</f>
        <v>3</v>
      </c>
      <c r="H55" s="4">
        <f t="shared" si="57"/>
        <v>3</v>
      </c>
      <c r="I55" s="4">
        <f t="shared" si="62"/>
        <v>3</v>
      </c>
      <c r="J55" s="4">
        <f t="shared" si="68"/>
        <v>3</v>
      </c>
      <c r="K55" s="4">
        <f t="shared" si="55"/>
        <v>3</v>
      </c>
      <c r="AL55" s="2">
        <v>0</v>
      </c>
      <c r="AM55" s="3">
        <v>1</v>
      </c>
      <c r="AN55" s="2" t="s">
        <v>73</v>
      </c>
      <c r="AO55" s="2" t="s">
        <v>68</v>
      </c>
      <c r="AP55" s="2">
        <v>1962</v>
      </c>
      <c r="AQ55" s="2" t="s">
        <v>67</v>
      </c>
      <c r="AS55" s="17" t="s">
        <v>198</v>
      </c>
      <c r="AU55" s="17" t="s">
        <v>147</v>
      </c>
    </row>
    <row r="56" spans="1:49" x14ac:dyDescent="0.4">
      <c r="A56" s="5">
        <v>33</v>
      </c>
      <c r="B56" s="4">
        <v>0</v>
      </c>
      <c r="C56" s="4">
        <f t="shared" si="59"/>
        <v>0</v>
      </c>
      <c r="D56" s="4">
        <f t="shared" si="59"/>
        <v>0</v>
      </c>
      <c r="E56" s="4">
        <f>D56+8</f>
        <v>8</v>
      </c>
      <c r="F56" s="4">
        <f t="shared" si="71"/>
        <v>8</v>
      </c>
      <c r="G56" s="4">
        <f>F56+11</f>
        <v>19</v>
      </c>
      <c r="H56" s="4">
        <f t="shared" si="57"/>
        <v>19</v>
      </c>
      <c r="I56" s="4">
        <f t="shared" si="62"/>
        <v>19</v>
      </c>
      <c r="J56" s="4">
        <f t="shared" si="68"/>
        <v>19</v>
      </c>
      <c r="K56" s="4">
        <f t="shared" si="55"/>
        <v>19</v>
      </c>
      <c r="AL56" s="2">
        <v>0</v>
      </c>
      <c r="AM56" s="3">
        <v>1</v>
      </c>
      <c r="AN56" s="2" t="s">
        <v>72</v>
      </c>
      <c r="AO56" s="2" t="s">
        <v>68</v>
      </c>
      <c r="AP56" s="2">
        <v>1962</v>
      </c>
      <c r="AQ56" s="2" t="s">
        <v>67</v>
      </c>
      <c r="AS56" s="17" t="s">
        <v>198</v>
      </c>
      <c r="AU56" s="17" t="s">
        <v>147</v>
      </c>
    </row>
    <row r="57" spans="1:49" x14ac:dyDescent="0.4">
      <c r="A57" s="5">
        <v>3</v>
      </c>
      <c r="B57" s="4">
        <v>0</v>
      </c>
      <c r="C57" s="4">
        <f t="shared" si="59"/>
        <v>0</v>
      </c>
      <c r="D57" s="4">
        <f t="shared" si="59"/>
        <v>0</v>
      </c>
      <c r="E57" s="4">
        <f>D57+3</f>
        <v>3</v>
      </c>
      <c r="F57" s="4">
        <f t="shared" si="71"/>
        <v>3</v>
      </c>
      <c r="G57" s="4">
        <f>F57+0</f>
        <v>3</v>
      </c>
      <c r="H57" s="4">
        <f t="shared" si="57"/>
        <v>3</v>
      </c>
      <c r="I57" s="4">
        <f t="shared" si="62"/>
        <v>3</v>
      </c>
      <c r="J57" s="4">
        <f t="shared" si="68"/>
        <v>3</v>
      </c>
      <c r="K57" s="4">
        <f t="shared" si="55"/>
        <v>3</v>
      </c>
      <c r="AL57" s="2">
        <v>0</v>
      </c>
      <c r="AM57" s="3">
        <v>1</v>
      </c>
      <c r="AN57" s="2" t="s">
        <v>71</v>
      </c>
      <c r="AO57" s="2" t="s">
        <v>68</v>
      </c>
      <c r="AP57" s="2">
        <v>1962</v>
      </c>
      <c r="AQ57" s="2" t="s">
        <v>67</v>
      </c>
      <c r="AS57" s="17" t="s">
        <v>198</v>
      </c>
      <c r="AU57" s="17" t="s">
        <v>183</v>
      </c>
    </row>
    <row r="58" spans="1:49" x14ac:dyDescent="0.4">
      <c r="A58" s="5">
        <v>1</v>
      </c>
      <c r="B58" s="4">
        <v>0</v>
      </c>
      <c r="C58" s="4">
        <f t="shared" si="59"/>
        <v>0</v>
      </c>
      <c r="D58" s="4">
        <f t="shared" si="59"/>
        <v>0</v>
      </c>
      <c r="E58" s="4">
        <f>D58+0</f>
        <v>0</v>
      </c>
      <c r="F58" s="4">
        <f t="shared" si="71"/>
        <v>0</v>
      </c>
      <c r="G58" s="4">
        <f>F58+0</f>
        <v>0</v>
      </c>
      <c r="H58" s="4">
        <f t="shared" si="57"/>
        <v>0</v>
      </c>
      <c r="I58" s="4">
        <f t="shared" si="62"/>
        <v>0</v>
      </c>
      <c r="J58" s="4">
        <f t="shared" si="68"/>
        <v>0</v>
      </c>
      <c r="K58" s="4">
        <f t="shared" si="55"/>
        <v>0</v>
      </c>
      <c r="AL58" s="2">
        <v>0</v>
      </c>
      <c r="AM58" s="3">
        <v>1</v>
      </c>
      <c r="AN58" s="2" t="s">
        <v>70</v>
      </c>
      <c r="AO58" s="2" t="s">
        <v>68</v>
      </c>
      <c r="AP58" s="2">
        <v>1962</v>
      </c>
      <c r="AQ58" s="2" t="s">
        <v>67</v>
      </c>
      <c r="AS58" s="17" t="s">
        <v>198</v>
      </c>
      <c r="AU58" s="17" t="s">
        <v>183</v>
      </c>
    </row>
    <row r="59" spans="1:49" x14ac:dyDescent="0.4">
      <c r="A59" s="5">
        <v>7</v>
      </c>
      <c r="B59" s="4">
        <v>0</v>
      </c>
      <c r="C59" s="4">
        <f t="shared" si="59"/>
        <v>0</v>
      </c>
      <c r="D59" s="4">
        <f t="shared" si="59"/>
        <v>0</v>
      </c>
      <c r="E59" s="4">
        <f>D59+4</f>
        <v>4</v>
      </c>
      <c r="F59" s="4">
        <f t="shared" si="71"/>
        <v>4</v>
      </c>
      <c r="G59" s="4">
        <f>F59+3</f>
        <v>7</v>
      </c>
      <c r="H59" s="4">
        <f t="shared" si="57"/>
        <v>7</v>
      </c>
      <c r="I59" s="4">
        <f t="shared" si="62"/>
        <v>7</v>
      </c>
      <c r="J59" s="4">
        <f t="shared" si="68"/>
        <v>7</v>
      </c>
      <c r="K59" s="4">
        <f t="shared" si="55"/>
        <v>7</v>
      </c>
      <c r="AL59" s="2">
        <v>0</v>
      </c>
      <c r="AM59" s="3">
        <v>1</v>
      </c>
      <c r="AN59" s="2" t="s">
        <v>69</v>
      </c>
      <c r="AO59" s="2" t="s">
        <v>68</v>
      </c>
      <c r="AP59" s="2">
        <v>1962</v>
      </c>
      <c r="AQ59" s="2" t="s">
        <v>67</v>
      </c>
      <c r="AS59" s="17" t="s">
        <v>198</v>
      </c>
      <c r="AU59" s="17" t="s">
        <v>183</v>
      </c>
    </row>
    <row r="60" spans="1:49" x14ac:dyDescent="0.4">
      <c r="A60" s="5">
        <v>3</v>
      </c>
      <c r="B60" s="4">
        <v>0</v>
      </c>
      <c r="C60" s="4">
        <f t="shared" si="59"/>
        <v>0</v>
      </c>
      <c r="D60" s="4">
        <f t="shared" si="59"/>
        <v>0</v>
      </c>
      <c r="E60" s="4">
        <f>D60+0</f>
        <v>0</v>
      </c>
      <c r="F60" s="4">
        <f t="shared" si="71"/>
        <v>0</v>
      </c>
      <c r="G60" s="4">
        <f>F60+0</f>
        <v>0</v>
      </c>
      <c r="H60" s="4">
        <f t="shared" si="57"/>
        <v>0</v>
      </c>
      <c r="I60" s="4">
        <f t="shared" si="62"/>
        <v>0</v>
      </c>
      <c r="J60" s="4">
        <f t="shared" si="68"/>
        <v>0</v>
      </c>
      <c r="K60" s="4">
        <f t="shared" si="55"/>
        <v>0</v>
      </c>
      <c r="AL60" s="2">
        <v>0</v>
      </c>
      <c r="AM60" s="3">
        <v>3</v>
      </c>
      <c r="AN60" s="2" t="s">
        <v>71</v>
      </c>
      <c r="AO60" s="2" t="s">
        <v>68</v>
      </c>
      <c r="AP60" s="2">
        <v>1962</v>
      </c>
      <c r="AQ60" s="2" t="s">
        <v>67</v>
      </c>
      <c r="AS60" s="17" t="s">
        <v>198</v>
      </c>
      <c r="AU60" s="17" t="s">
        <v>183</v>
      </c>
    </row>
    <row r="61" spans="1:49" x14ac:dyDescent="0.4">
      <c r="A61" s="5">
        <v>3</v>
      </c>
      <c r="B61" s="4">
        <v>0</v>
      </c>
      <c r="C61" s="4">
        <f t="shared" si="59"/>
        <v>0</v>
      </c>
      <c r="D61" s="4">
        <f t="shared" si="59"/>
        <v>0</v>
      </c>
      <c r="E61" s="4">
        <f>D61+0</f>
        <v>0</v>
      </c>
      <c r="F61" s="4">
        <f t="shared" si="71"/>
        <v>0</v>
      </c>
      <c r="G61" s="4">
        <f>F61+2</f>
        <v>2</v>
      </c>
      <c r="H61" s="4">
        <f t="shared" si="57"/>
        <v>2</v>
      </c>
      <c r="I61" s="4">
        <f t="shared" si="62"/>
        <v>2</v>
      </c>
      <c r="J61" s="4">
        <f t="shared" si="68"/>
        <v>2</v>
      </c>
      <c r="K61" s="4">
        <f t="shared" si="55"/>
        <v>2</v>
      </c>
      <c r="AL61" s="2">
        <v>0</v>
      </c>
      <c r="AM61" s="3">
        <v>3</v>
      </c>
      <c r="AN61" s="2" t="s">
        <v>70</v>
      </c>
      <c r="AO61" s="2" t="s">
        <v>68</v>
      </c>
      <c r="AP61" s="2">
        <v>1962</v>
      </c>
      <c r="AQ61" s="2" t="s">
        <v>67</v>
      </c>
      <c r="AS61" s="17" t="s">
        <v>198</v>
      </c>
      <c r="AU61" s="17" t="s">
        <v>183</v>
      </c>
    </row>
    <row r="62" spans="1:49" x14ac:dyDescent="0.4">
      <c r="A62" s="5">
        <v>15</v>
      </c>
      <c r="B62" s="4">
        <v>0</v>
      </c>
      <c r="C62" s="4">
        <f t="shared" si="59"/>
        <v>0</v>
      </c>
      <c r="D62" s="4">
        <f t="shared" si="59"/>
        <v>0</v>
      </c>
      <c r="E62" s="4">
        <f>D62+3</f>
        <v>3</v>
      </c>
      <c r="F62" s="4">
        <f t="shared" si="71"/>
        <v>3</v>
      </c>
      <c r="G62" s="4">
        <f>F62+4</f>
        <v>7</v>
      </c>
      <c r="H62" s="4">
        <f t="shared" si="57"/>
        <v>7</v>
      </c>
      <c r="I62" s="4">
        <f t="shared" si="62"/>
        <v>7</v>
      </c>
      <c r="J62" s="4">
        <f t="shared" si="68"/>
        <v>7</v>
      </c>
      <c r="K62" s="4">
        <f t="shared" si="55"/>
        <v>7</v>
      </c>
      <c r="AL62" s="2">
        <v>0</v>
      </c>
      <c r="AM62" s="3">
        <v>3</v>
      </c>
      <c r="AN62" s="2" t="s">
        <v>69</v>
      </c>
      <c r="AO62" s="2" t="s">
        <v>68</v>
      </c>
      <c r="AP62" s="2">
        <v>1962</v>
      </c>
      <c r="AQ62" s="2" t="s">
        <v>67</v>
      </c>
      <c r="AS62" s="17" t="s">
        <v>198</v>
      </c>
      <c r="AU62" s="17" t="s">
        <v>183</v>
      </c>
    </row>
    <row r="63" spans="1:49" x14ac:dyDescent="0.4">
      <c r="A63" s="5">
        <v>28</v>
      </c>
      <c r="B63" s="4">
        <v>0</v>
      </c>
      <c r="C63" s="4">
        <f>B63+5</f>
        <v>5</v>
      </c>
      <c r="D63" s="4">
        <f t="shared" ref="D63:D69" si="72">C63+0</f>
        <v>5</v>
      </c>
      <c r="E63" s="4">
        <f>D63+3</f>
        <v>8</v>
      </c>
      <c r="F63" s="4">
        <f t="shared" si="71"/>
        <v>8</v>
      </c>
      <c r="G63" s="4">
        <f>F63+6</f>
        <v>14</v>
      </c>
      <c r="H63" s="4">
        <f t="shared" si="57"/>
        <v>14</v>
      </c>
      <c r="I63" s="4">
        <f>H63+12</f>
        <v>26</v>
      </c>
      <c r="J63" s="4">
        <f t="shared" si="68"/>
        <v>26</v>
      </c>
      <c r="K63" s="4">
        <f>J63+2</f>
        <v>28</v>
      </c>
      <c r="L63" s="4">
        <f t="shared" ref="L63:V63" si="73">K63+0</f>
        <v>28</v>
      </c>
      <c r="M63" s="4">
        <f t="shared" si="73"/>
        <v>28</v>
      </c>
      <c r="N63" s="4">
        <f t="shared" si="73"/>
        <v>28</v>
      </c>
      <c r="O63" s="4">
        <f t="shared" si="73"/>
        <v>28</v>
      </c>
      <c r="P63" s="4">
        <f t="shared" si="73"/>
        <v>28</v>
      </c>
      <c r="Q63" s="4">
        <f t="shared" si="73"/>
        <v>28</v>
      </c>
      <c r="R63" s="4">
        <f t="shared" si="73"/>
        <v>28</v>
      </c>
      <c r="S63" s="4">
        <f t="shared" si="73"/>
        <v>28</v>
      </c>
      <c r="T63" s="4">
        <f t="shared" si="73"/>
        <v>28</v>
      </c>
      <c r="U63" s="4">
        <f t="shared" si="73"/>
        <v>28</v>
      </c>
      <c r="V63" s="4">
        <f t="shared" si="73"/>
        <v>28</v>
      </c>
      <c r="AL63" s="2">
        <v>1825</v>
      </c>
      <c r="AM63" s="3">
        <v>1</v>
      </c>
      <c r="AN63" s="2" t="s">
        <v>36</v>
      </c>
      <c r="AO63" s="2" t="s">
        <v>29</v>
      </c>
      <c r="AP63" s="2">
        <v>1962</v>
      </c>
      <c r="AQ63" s="2" t="s">
        <v>28</v>
      </c>
      <c r="AV63" s="17" t="s">
        <v>142</v>
      </c>
      <c r="AW63" s="17" t="s">
        <v>168</v>
      </c>
    </row>
    <row r="64" spans="1:49" x14ac:dyDescent="0.4">
      <c r="A64" s="5">
        <v>39</v>
      </c>
      <c r="B64" s="4">
        <v>0</v>
      </c>
      <c r="C64" s="4">
        <f>B64+0</f>
        <v>0</v>
      </c>
      <c r="D64" s="4">
        <f t="shared" si="72"/>
        <v>0</v>
      </c>
      <c r="E64" s="4">
        <f>D64+0</f>
        <v>0</v>
      </c>
      <c r="F64" s="4">
        <f t="shared" si="71"/>
        <v>0</v>
      </c>
      <c r="G64" s="4">
        <f>F64+0</f>
        <v>0</v>
      </c>
      <c r="H64" s="4">
        <f>G64+1</f>
        <v>1</v>
      </c>
      <c r="I64" s="4">
        <f>H64+0</f>
        <v>1</v>
      </c>
      <c r="J64" s="4">
        <f t="shared" si="68"/>
        <v>1</v>
      </c>
      <c r="K64" s="4">
        <f t="shared" ref="K64:N66" si="74">J64+0</f>
        <v>1</v>
      </c>
      <c r="L64" s="4">
        <f t="shared" si="74"/>
        <v>1</v>
      </c>
      <c r="M64" s="4">
        <f t="shared" si="74"/>
        <v>1</v>
      </c>
      <c r="N64" s="4">
        <f t="shared" si="74"/>
        <v>1</v>
      </c>
      <c r="O64" s="4">
        <f>N64+6</f>
        <v>7</v>
      </c>
      <c r="P64" s="4">
        <f t="shared" ref="P64:R69" si="75">O64+0</f>
        <v>7</v>
      </c>
      <c r="Q64" s="4">
        <f t="shared" si="75"/>
        <v>7</v>
      </c>
      <c r="R64" s="4">
        <f t="shared" si="75"/>
        <v>7</v>
      </c>
      <c r="S64" s="4">
        <f>R64+8</f>
        <v>15</v>
      </c>
      <c r="T64" s="4">
        <f t="shared" ref="T64:U69" si="76">S64+0</f>
        <v>15</v>
      </c>
      <c r="U64" s="4">
        <f t="shared" si="76"/>
        <v>15</v>
      </c>
      <c r="V64" s="4">
        <f>U64+13</f>
        <v>28</v>
      </c>
      <c r="AL64" s="2">
        <v>1825</v>
      </c>
      <c r="AM64" s="3">
        <v>1</v>
      </c>
      <c r="AN64" s="2" t="s">
        <v>35</v>
      </c>
      <c r="AO64" s="2" t="s">
        <v>29</v>
      </c>
      <c r="AP64" s="2">
        <v>1962</v>
      </c>
      <c r="AQ64" s="2" t="s">
        <v>28</v>
      </c>
      <c r="AS64" s="17" t="s">
        <v>223</v>
      </c>
      <c r="AU64" s="17" t="s">
        <v>224</v>
      </c>
    </row>
    <row r="65" spans="1:49" x14ac:dyDescent="0.4">
      <c r="A65" s="5">
        <v>16</v>
      </c>
      <c r="B65" s="4">
        <v>0</v>
      </c>
      <c r="C65" s="4">
        <f>B65+11</f>
        <v>11</v>
      </c>
      <c r="D65" s="4">
        <f t="shared" si="72"/>
        <v>11</v>
      </c>
      <c r="E65" s="4">
        <f>D65+3</f>
        <v>14</v>
      </c>
      <c r="F65" s="4">
        <f t="shared" si="71"/>
        <v>14</v>
      </c>
      <c r="G65" s="4">
        <f>F65+1</f>
        <v>15</v>
      </c>
      <c r="H65" s="4">
        <f>G65+0</f>
        <v>15</v>
      </c>
      <c r="I65" s="4">
        <f>H65+1</f>
        <v>16</v>
      </c>
      <c r="J65" s="4">
        <f t="shared" si="68"/>
        <v>16</v>
      </c>
      <c r="K65" s="4">
        <f t="shared" si="74"/>
        <v>16</v>
      </c>
      <c r="L65" s="4">
        <f t="shared" si="74"/>
        <v>16</v>
      </c>
      <c r="M65" s="4">
        <f t="shared" si="74"/>
        <v>16</v>
      </c>
      <c r="N65" s="4">
        <f t="shared" si="74"/>
        <v>16</v>
      </c>
      <c r="O65" s="4">
        <f>N65+0</f>
        <v>16</v>
      </c>
      <c r="P65" s="4">
        <f t="shared" si="75"/>
        <v>16</v>
      </c>
      <c r="Q65" s="4">
        <f t="shared" si="75"/>
        <v>16</v>
      </c>
      <c r="R65" s="4">
        <f t="shared" si="75"/>
        <v>16</v>
      </c>
      <c r="S65" s="4">
        <f>R65+0</f>
        <v>16</v>
      </c>
      <c r="T65" s="4">
        <f t="shared" si="76"/>
        <v>16</v>
      </c>
      <c r="U65" s="4">
        <f t="shared" si="76"/>
        <v>16</v>
      </c>
      <c r="V65" s="4">
        <f>U65+0</f>
        <v>16</v>
      </c>
      <c r="AL65" s="2">
        <v>1825</v>
      </c>
      <c r="AM65" s="3">
        <v>1</v>
      </c>
      <c r="AN65" s="2" t="s">
        <v>34</v>
      </c>
      <c r="AO65" s="2" t="s">
        <v>29</v>
      </c>
      <c r="AP65" s="2">
        <v>1962</v>
      </c>
      <c r="AQ65" s="2" t="s">
        <v>28</v>
      </c>
      <c r="AV65" s="17" t="s">
        <v>142</v>
      </c>
      <c r="AW65" s="17" t="s">
        <v>168</v>
      </c>
    </row>
    <row r="66" spans="1:49" x14ac:dyDescent="0.4">
      <c r="A66" s="5">
        <v>10</v>
      </c>
      <c r="B66" s="4">
        <v>0</v>
      </c>
      <c r="C66" s="4">
        <f>B66+0</f>
        <v>0</v>
      </c>
      <c r="D66" s="4">
        <f t="shared" si="72"/>
        <v>0</v>
      </c>
      <c r="E66" s="4">
        <f>D66+0</f>
        <v>0</v>
      </c>
      <c r="F66" s="4">
        <f t="shared" si="71"/>
        <v>0</v>
      </c>
      <c r="G66" s="4">
        <f>F66+0</f>
        <v>0</v>
      </c>
      <c r="H66" s="4">
        <f>G66+1</f>
        <v>1</v>
      </c>
      <c r="I66" s="4">
        <f>H66+0</f>
        <v>1</v>
      </c>
      <c r="J66" s="4">
        <f t="shared" si="68"/>
        <v>1</v>
      </c>
      <c r="K66" s="4">
        <f t="shared" si="74"/>
        <v>1</v>
      </c>
      <c r="L66" s="4">
        <f t="shared" si="74"/>
        <v>1</v>
      </c>
      <c r="M66" s="4">
        <f t="shared" si="74"/>
        <v>1</v>
      </c>
      <c r="N66" s="4">
        <f t="shared" si="74"/>
        <v>1</v>
      </c>
      <c r="O66" s="4">
        <f>N66+3</f>
        <v>4</v>
      </c>
      <c r="P66" s="4">
        <f t="shared" si="75"/>
        <v>4</v>
      </c>
      <c r="Q66" s="4">
        <f t="shared" si="75"/>
        <v>4</v>
      </c>
      <c r="R66" s="4">
        <f t="shared" si="75"/>
        <v>4</v>
      </c>
      <c r="S66" s="4">
        <f>R66+1</f>
        <v>5</v>
      </c>
      <c r="T66" s="4">
        <f t="shared" si="76"/>
        <v>5</v>
      </c>
      <c r="U66" s="4">
        <f t="shared" si="76"/>
        <v>5</v>
      </c>
      <c r="V66" s="4">
        <f>U66+5</f>
        <v>10</v>
      </c>
      <c r="AL66" s="2">
        <v>1825</v>
      </c>
      <c r="AM66" s="3">
        <v>1</v>
      </c>
      <c r="AN66" s="2" t="s">
        <v>33</v>
      </c>
      <c r="AO66" s="2" t="s">
        <v>29</v>
      </c>
      <c r="AP66" s="2">
        <v>1962</v>
      </c>
      <c r="AQ66" s="2" t="s">
        <v>28</v>
      </c>
      <c r="AV66" s="17" t="s">
        <v>142</v>
      </c>
      <c r="AW66" s="17" t="s">
        <v>221</v>
      </c>
    </row>
    <row r="67" spans="1:49" x14ac:dyDescent="0.4">
      <c r="A67" s="5">
        <v>7</v>
      </c>
      <c r="B67" s="4">
        <v>0</v>
      </c>
      <c r="C67" s="4">
        <f>B67+0</f>
        <v>0</v>
      </c>
      <c r="D67" s="4">
        <f t="shared" si="72"/>
        <v>0</v>
      </c>
      <c r="E67" s="4">
        <f>D67+0</f>
        <v>0</v>
      </c>
      <c r="F67" s="4">
        <f t="shared" si="71"/>
        <v>0</v>
      </c>
      <c r="G67" s="4">
        <f>F67+0</f>
        <v>0</v>
      </c>
      <c r="H67" s="4">
        <f>G67+0</f>
        <v>0</v>
      </c>
      <c r="I67" s="4">
        <f>H67+0</f>
        <v>0</v>
      </c>
      <c r="J67" s="4">
        <f t="shared" si="68"/>
        <v>0</v>
      </c>
      <c r="K67" s="4">
        <f>J67+0</f>
        <v>0</v>
      </c>
      <c r="L67" s="4">
        <f>K67+2</f>
        <v>2</v>
      </c>
      <c r="M67" s="4">
        <f t="shared" ref="M67:N69" si="77">L67+0</f>
        <v>2</v>
      </c>
      <c r="N67" s="4">
        <f t="shared" si="77"/>
        <v>2</v>
      </c>
      <c r="O67" s="4">
        <f>N67+1</f>
        <v>3</v>
      </c>
      <c r="P67" s="4">
        <f t="shared" si="75"/>
        <v>3</v>
      </c>
      <c r="Q67" s="4">
        <f t="shared" si="75"/>
        <v>3</v>
      </c>
      <c r="R67" s="4">
        <f t="shared" si="75"/>
        <v>3</v>
      </c>
      <c r="S67" s="4">
        <f>R67+2</f>
        <v>5</v>
      </c>
      <c r="T67" s="4">
        <f t="shared" si="76"/>
        <v>5</v>
      </c>
      <c r="U67" s="4">
        <f t="shared" si="76"/>
        <v>5</v>
      </c>
      <c r="V67" s="4">
        <f>U67+1</f>
        <v>6</v>
      </c>
      <c r="AL67" s="2">
        <v>1825</v>
      </c>
      <c r="AM67" s="3">
        <v>1</v>
      </c>
      <c r="AN67" s="2" t="s">
        <v>32</v>
      </c>
      <c r="AO67" s="2" t="s">
        <v>29</v>
      </c>
      <c r="AP67" s="2">
        <v>1962</v>
      </c>
      <c r="AQ67" s="2" t="s">
        <v>28</v>
      </c>
      <c r="AV67" s="17" t="s">
        <v>142</v>
      </c>
      <c r="AW67" s="17" t="s">
        <v>168</v>
      </c>
    </row>
    <row r="68" spans="1:49" x14ac:dyDescent="0.4">
      <c r="A68" s="5">
        <v>24</v>
      </c>
      <c r="B68" s="4">
        <v>0</v>
      </c>
      <c r="C68" s="4">
        <f>B68+13</f>
        <v>13</v>
      </c>
      <c r="D68" s="4">
        <f t="shared" si="72"/>
        <v>13</v>
      </c>
      <c r="E68" s="4">
        <f>D68+6</f>
        <v>19</v>
      </c>
      <c r="F68" s="4">
        <f t="shared" si="71"/>
        <v>19</v>
      </c>
      <c r="G68" s="4">
        <f>F68+4</f>
        <v>23</v>
      </c>
      <c r="H68" s="4">
        <f>G68+0</f>
        <v>23</v>
      </c>
      <c r="I68" s="4">
        <f>H68+1</f>
        <v>24</v>
      </c>
      <c r="J68" s="4">
        <f t="shared" si="68"/>
        <v>24</v>
      </c>
      <c r="K68" s="4">
        <f>J68+0</f>
        <v>24</v>
      </c>
      <c r="L68" s="4">
        <f>K68+0</f>
        <v>24</v>
      </c>
      <c r="M68" s="4">
        <f t="shared" si="77"/>
        <v>24</v>
      </c>
      <c r="N68" s="4">
        <f t="shared" si="77"/>
        <v>24</v>
      </c>
      <c r="O68" s="4">
        <f>N68+0</f>
        <v>24</v>
      </c>
      <c r="P68" s="4">
        <f t="shared" si="75"/>
        <v>24</v>
      </c>
      <c r="Q68" s="4">
        <f t="shared" si="75"/>
        <v>24</v>
      </c>
      <c r="R68" s="4">
        <f t="shared" si="75"/>
        <v>24</v>
      </c>
      <c r="S68" s="4">
        <f>R68+0</f>
        <v>24</v>
      </c>
      <c r="T68" s="4">
        <f t="shared" si="76"/>
        <v>24</v>
      </c>
      <c r="U68" s="4">
        <f t="shared" si="76"/>
        <v>24</v>
      </c>
      <c r="V68" s="4">
        <f>U68+0</f>
        <v>24</v>
      </c>
      <c r="AL68" s="2">
        <v>1825</v>
      </c>
      <c r="AM68" s="3">
        <v>1</v>
      </c>
      <c r="AN68" s="2" t="s">
        <v>31</v>
      </c>
      <c r="AO68" s="2" t="s">
        <v>29</v>
      </c>
      <c r="AP68" s="2">
        <v>1962</v>
      </c>
      <c r="AQ68" s="2" t="s">
        <v>28</v>
      </c>
      <c r="AV68" s="17" t="s">
        <v>142</v>
      </c>
      <c r="AW68" s="17" t="s">
        <v>221</v>
      </c>
    </row>
    <row r="69" spans="1:49" x14ac:dyDescent="0.4">
      <c r="A69" s="5">
        <v>17</v>
      </c>
      <c r="B69" s="4">
        <v>0</v>
      </c>
      <c r="C69" s="4">
        <f>B69+0</f>
        <v>0</v>
      </c>
      <c r="D69" s="4">
        <f t="shared" si="72"/>
        <v>0</v>
      </c>
      <c r="E69" s="4">
        <f>D69+0</f>
        <v>0</v>
      </c>
      <c r="F69" s="4">
        <f t="shared" si="71"/>
        <v>0</v>
      </c>
      <c r="G69" s="4">
        <f>F69+0</f>
        <v>0</v>
      </c>
      <c r="H69" s="4">
        <f>G69+1</f>
        <v>1</v>
      </c>
      <c r="I69" s="4">
        <f>H69+0</f>
        <v>1</v>
      </c>
      <c r="J69" s="4">
        <f t="shared" si="68"/>
        <v>1</v>
      </c>
      <c r="K69" s="4">
        <f>J69+0</f>
        <v>1</v>
      </c>
      <c r="L69" s="4">
        <f>K69+3</f>
        <v>4</v>
      </c>
      <c r="M69" s="4">
        <f t="shared" si="77"/>
        <v>4</v>
      </c>
      <c r="N69" s="4">
        <f t="shared" si="77"/>
        <v>4</v>
      </c>
      <c r="O69" s="4">
        <f>N69+0</f>
        <v>4</v>
      </c>
      <c r="P69" s="4">
        <f t="shared" si="75"/>
        <v>4</v>
      </c>
      <c r="Q69" s="4">
        <f t="shared" si="75"/>
        <v>4</v>
      </c>
      <c r="R69" s="4">
        <f t="shared" si="75"/>
        <v>4</v>
      </c>
      <c r="S69" s="4">
        <f>R69+3</f>
        <v>7</v>
      </c>
      <c r="T69" s="4">
        <f t="shared" si="76"/>
        <v>7</v>
      </c>
      <c r="U69" s="4">
        <f t="shared" si="76"/>
        <v>7</v>
      </c>
      <c r="V69" s="4">
        <f>U69+5</f>
        <v>12</v>
      </c>
      <c r="AL69" s="2">
        <v>1825</v>
      </c>
      <c r="AM69" s="3">
        <v>1</v>
      </c>
      <c r="AN69" s="2" t="s">
        <v>30</v>
      </c>
      <c r="AO69" s="2" t="s">
        <v>29</v>
      </c>
      <c r="AP69" s="2">
        <v>1962</v>
      </c>
      <c r="AQ69" s="2" t="s">
        <v>28</v>
      </c>
      <c r="AV69" s="17" t="s">
        <v>142</v>
      </c>
      <c r="AW69" s="17" t="s">
        <v>168</v>
      </c>
    </row>
    <row r="70" spans="1:49" x14ac:dyDescent="0.4">
      <c r="A70" s="5">
        <v>8</v>
      </c>
      <c r="B70" s="4">
        <v>0</v>
      </c>
      <c r="C70" s="4">
        <v>0</v>
      </c>
      <c r="D70" s="4">
        <v>0</v>
      </c>
      <c r="E70" s="4">
        <v>0</v>
      </c>
      <c r="F70" s="4">
        <v>2</v>
      </c>
      <c r="G70" s="4">
        <v>2</v>
      </c>
      <c r="H70" s="4">
        <v>2</v>
      </c>
      <c r="I70" s="4">
        <v>2</v>
      </c>
      <c r="J70" s="4">
        <v>3</v>
      </c>
      <c r="K70" s="4">
        <v>3</v>
      </c>
      <c r="L70" s="4">
        <v>3</v>
      </c>
      <c r="AL70" s="2">
        <v>3650</v>
      </c>
      <c r="AM70" s="3">
        <v>1</v>
      </c>
      <c r="AN70" s="2" t="s">
        <v>57</v>
      </c>
      <c r="AO70" s="2" t="s">
        <v>48</v>
      </c>
      <c r="AP70" s="2">
        <v>1965</v>
      </c>
      <c r="AQ70" s="2" t="s">
        <v>47</v>
      </c>
      <c r="AV70" s="17" t="s">
        <v>142</v>
      </c>
      <c r="AW70" s="17" t="s">
        <v>155</v>
      </c>
    </row>
    <row r="71" spans="1:49" x14ac:dyDescent="0.4">
      <c r="A71" s="5">
        <v>76</v>
      </c>
      <c r="B71" s="4">
        <v>0</v>
      </c>
      <c r="C71" s="4">
        <v>0</v>
      </c>
      <c r="D71" s="4">
        <v>0</v>
      </c>
      <c r="E71" s="4">
        <v>0</v>
      </c>
      <c r="F71" s="4">
        <v>45</v>
      </c>
      <c r="G71" s="4">
        <v>45</v>
      </c>
      <c r="H71" s="4">
        <v>45</v>
      </c>
      <c r="I71" s="4">
        <v>45</v>
      </c>
      <c r="J71" s="4">
        <v>59</v>
      </c>
      <c r="K71" s="4">
        <v>59</v>
      </c>
      <c r="L71" s="4">
        <v>59</v>
      </c>
      <c r="AL71" s="2">
        <v>3650</v>
      </c>
      <c r="AM71" s="3">
        <v>1</v>
      </c>
      <c r="AN71" s="2" t="s">
        <v>56</v>
      </c>
      <c r="AO71" s="2" t="s">
        <v>48</v>
      </c>
      <c r="AP71" s="2">
        <v>1965</v>
      </c>
      <c r="AQ71" s="2" t="s">
        <v>47</v>
      </c>
      <c r="AV71" s="17" t="s">
        <v>142</v>
      </c>
      <c r="AW71" s="17" t="s">
        <v>155</v>
      </c>
    </row>
    <row r="72" spans="1:49" x14ac:dyDescent="0.4">
      <c r="A72" s="5">
        <v>91</v>
      </c>
      <c r="B72" s="4">
        <v>0</v>
      </c>
      <c r="C72" s="4">
        <v>0</v>
      </c>
      <c r="D72" s="4">
        <v>0</v>
      </c>
      <c r="E72" s="4">
        <v>0</v>
      </c>
      <c r="F72" s="4">
        <v>39</v>
      </c>
      <c r="G72" s="4">
        <v>39</v>
      </c>
      <c r="H72" s="4">
        <v>39</v>
      </c>
      <c r="I72" s="4">
        <v>39</v>
      </c>
      <c r="J72" s="4">
        <v>46</v>
      </c>
      <c r="K72" s="4">
        <v>46</v>
      </c>
      <c r="L72" s="4">
        <v>46</v>
      </c>
      <c r="AL72" s="2">
        <v>3650</v>
      </c>
      <c r="AM72" s="3">
        <v>1</v>
      </c>
      <c r="AN72" s="2" t="s">
        <v>55</v>
      </c>
      <c r="AO72" s="2" t="s">
        <v>48</v>
      </c>
      <c r="AP72" s="2">
        <v>1965</v>
      </c>
      <c r="AQ72" s="2" t="s">
        <v>47</v>
      </c>
      <c r="AV72" s="17" t="s">
        <v>142</v>
      </c>
      <c r="AW72" s="17" t="s">
        <v>155</v>
      </c>
    </row>
    <row r="73" spans="1:49" x14ac:dyDescent="0.4">
      <c r="A73" s="5">
        <v>62</v>
      </c>
      <c r="B73" s="4">
        <v>0</v>
      </c>
      <c r="C73" s="4">
        <v>0</v>
      </c>
      <c r="D73" s="4">
        <v>0</v>
      </c>
      <c r="E73" s="4">
        <v>0</v>
      </c>
      <c r="F73" s="4">
        <v>19</v>
      </c>
      <c r="G73" s="4">
        <v>19</v>
      </c>
      <c r="H73" s="4">
        <v>19</v>
      </c>
      <c r="I73" s="4">
        <v>19</v>
      </c>
      <c r="J73" s="4">
        <v>24</v>
      </c>
      <c r="K73" s="4">
        <v>24</v>
      </c>
      <c r="L73" s="4">
        <v>24</v>
      </c>
      <c r="AL73" s="2">
        <v>3650</v>
      </c>
      <c r="AM73" s="3">
        <v>1</v>
      </c>
      <c r="AN73" s="2" t="s">
        <v>54</v>
      </c>
      <c r="AO73" s="2" t="s">
        <v>48</v>
      </c>
      <c r="AP73" s="2">
        <v>1965</v>
      </c>
      <c r="AQ73" s="2" t="s">
        <v>47</v>
      </c>
      <c r="AV73" s="17" t="s">
        <v>142</v>
      </c>
      <c r="AW73" s="17" t="s">
        <v>155</v>
      </c>
    </row>
    <row r="74" spans="1:49" x14ac:dyDescent="0.4">
      <c r="A74" s="5">
        <v>5</v>
      </c>
      <c r="B74" s="4">
        <v>0</v>
      </c>
      <c r="C74" s="4">
        <v>0</v>
      </c>
      <c r="D74" s="4">
        <v>0</v>
      </c>
      <c r="E74" s="4">
        <v>0</v>
      </c>
      <c r="F74" s="4">
        <v>2</v>
      </c>
      <c r="G74" s="4">
        <v>2</v>
      </c>
      <c r="H74" s="4">
        <v>2</v>
      </c>
      <c r="I74" s="4">
        <v>2</v>
      </c>
      <c r="J74" s="4">
        <v>2</v>
      </c>
      <c r="K74" s="4">
        <v>2</v>
      </c>
      <c r="L74" s="4">
        <v>2</v>
      </c>
      <c r="AL74" s="2">
        <v>3680</v>
      </c>
      <c r="AM74" s="3">
        <v>2</v>
      </c>
      <c r="AN74" s="2" t="s">
        <v>53</v>
      </c>
      <c r="AO74" s="2" t="s">
        <v>48</v>
      </c>
      <c r="AP74" s="2">
        <v>1965</v>
      </c>
      <c r="AQ74" s="2" t="s">
        <v>47</v>
      </c>
      <c r="AV74" s="17" t="s">
        <v>142</v>
      </c>
      <c r="AW74" s="17" t="s">
        <v>155</v>
      </c>
    </row>
    <row r="75" spans="1:49" x14ac:dyDescent="0.4">
      <c r="A75" s="5">
        <v>93</v>
      </c>
      <c r="B75" s="4">
        <v>0</v>
      </c>
      <c r="C75" s="4">
        <v>0</v>
      </c>
      <c r="D75" s="4">
        <v>0</v>
      </c>
      <c r="E75" s="4">
        <v>0</v>
      </c>
      <c r="F75" s="4">
        <v>55</v>
      </c>
      <c r="G75" s="4">
        <v>55</v>
      </c>
      <c r="H75" s="4">
        <v>55</v>
      </c>
      <c r="I75" s="4">
        <v>55</v>
      </c>
      <c r="J75" s="4">
        <v>68</v>
      </c>
      <c r="K75" s="4">
        <v>68</v>
      </c>
      <c r="L75" s="4">
        <v>68</v>
      </c>
      <c r="AL75" s="2">
        <v>3680</v>
      </c>
      <c r="AM75" s="3">
        <v>2</v>
      </c>
      <c r="AN75" s="2" t="s">
        <v>52</v>
      </c>
      <c r="AO75" s="2" t="s">
        <v>48</v>
      </c>
      <c r="AP75" s="2">
        <v>1965</v>
      </c>
      <c r="AQ75" s="2" t="s">
        <v>47</v>
      </c>
      <c r="AV75" s="17" t="s">
        <v>142</v>
      </c>
      <c r="AW75" s="17" t="s">
        <v>155</v>
      </c>
    </row>
    <row r="76" spans="1:49" x14ac:dyDescent="0.4">
      <c r="A76" s="5">
        <v>30</v>
      </c>
      <c r="B76" s="4">
        <v>0</v>
      </c>
      <c r="C76" s="4">
        <v>0</v>
      </c>
      <c r="D76" s="4">
        <v>0</v>
      </c>
      <c r="E76" s="4">
        <v>0</v>
      </c>
      <c r="F76" s="4">
        <v>14</v>
      </c>
      <c r="G76" s="4">
        <v>14</v>
      </c>
      <c r="H76" s="4">
        <v>14</v>
      </c>
      <c r="I76" s="4">
        <v>14</v>
      </c>
      <c r="J76" s="4">
        <v>16</v>
      </c>
      <c r="K76" s="4">
        <v>16</v>
      </c>
      <c r="L76" s="4">
        <v>16</v>
      </c>
      <c r="AL76" s="2">
        <v>3680</v>
      </c>
      <c r="AM76" s="3">
        <v>2</v>
      </c>
      <c r="AN76" s="2" t="s">
        <v>51</v>
      </c>
      <c r="AO76" s="2" t="s">
        <v>48</v>
      </c>
      <c r="AP76" s="2">
        <v>1965</v>
      </c>
      <c r="AQ76" s="2" t="s">
        <v>47</v>
      </c>
      <c r="AV76" s="17" t="s">
        <v>142</v>
      </c>
      <c r="AW76" s="17" t="s">
        <v>155</v>
      </c>
    </row>
    <row r="77" spans="1:49" x14ac:dyDescent="0.4">
      <c r="A77" s="5">
        <v>39</v>
      </c>
      <c r="B77" s="4">
        <v>0</v>
      </c>
      <c r="C77" s="4">
        <v>0</v>
      </c>
      <c r="D77" s="4">
        <v>0</v>
      </c>
      <c r="E77" s="4">
        <v>0</v>
      </c>
      <c r="F77" s="4">
        <v>14</v>
      </c>
      <c r="G77" s="4">
        <v>14</v>
      </c>
      <c r="H77" s="4">
        <v>14</v>
      </c>
      <c r="I77" s="4">
        <v>14</v>
      </c>
      <c r="J77" s="4">
        <v>18</v>
      </c>
      <c r="K77" s="4">
        <v>18</v>
      </c>
      <c r="L77" s="4">
        <v>18</v>
      </c>
      <c r="AL77" s="2">
        <v>3680</v>
      </c>
      <c r="AM77" s="3">
        <v>2</v>
      </c>
      <c r="AN77" s="2" t="s">
        <v>50</v>
      </c>
      <c r="AO77" s="2" t="s">
        <v>48</v>
      </c>
      <c r="AP77" s="2">
        <v>1965</v>
      </c>
      <c r="AQ77" s="2" t="s">
        <v>47</v>
      </c>
      <c r="AV77" s="17" t="s">
        <v>142</v>
      </c>
      <c r="AW77" s="17" t="s">
        <v>155</v>
      </c>
    </row>
    <row r="78" spans="1:49" x14ac:dyDescent="0.4">
      <c r="A78" s="5">
        <v>70</v>
      </c>
      <c r="B78" s="4">
        <v>0</v>
      </c>
      <c r="C78" s="4">
        <v>0</v>
      </c>
      <c r="D78" s="4">
        <v>0</v>
      </c>
      <c r="E78" s="4">
        <v>0</v>
      </c>
      <c r="F78" s="4">
        <v>25</v>
      </c>
      <c r="G78" s="4">
        <v>25</v>
      </c>
      <c r="H78" s="4">
        <v>25</v>
      </c>
      <c r="I78" s="4">
        <v>25</v>
      </c>
      <c r="J78" s="4">
        <v>32</v>
      </c>
      <c r="K78" s="4">
        <v>32</v>
      </c>
      <c r="L78" s="4">
        <v>32</v>
      </c>
      <c r="AL78" s="2">
        <v>3680</v>
      </c>
      <c r="AM78" s="3">
        <v>2</v>
      </c>
      <c r="AN78" s="2" t="s">
        <v>49</v>
      </c>
      <c r="AO78" s="2" t="s">
        <v>48</v>
      </c>
      <c r="AP78" s="2">
        <v>1965</v>
      </c>
      <c r="AQ78" s="2" t="s">
        <v>47</v>
      </c>
      <c r="AV78" s="17" t="s">
        <v>142</v>
      </c>
      <c r="AW78" s="17" t="s">
        <v>155</v>
      </c>
    </row>
    <row r="79" spans="1:49" x14ac:dyDescent="0.4">
      <c r="A79" s="5">
        <v>5</v>
      </c>
      <c r="B79" s="4">
        <v>0</v>
      </c>
      <c r="C79" s="4">
        <v>0</v>
      </c>
      <c r="D79" s="4">
        <v>0</v>
      </c>
      <c r="E79" s="4">
        <v>0</v>
      </c>
      <c r="F79" s="4">
        <v>2</v>
      </c>
      <c r="G79" s="4">
        <v>2</v>
      </c>
      <c r="H79" s="4">
        <v>2</v>
      </c>
      <c r="I79" s="4">
        <v>2</v>
      </c>
      <c r="J79" s="4">
        <v>2</v>
      </c>
      <c r="K79" s="4">
        <v>2</v>
      </c>
      <c r="L79" s="4">
        <v>2</v>
      </c>
      <c r="AL79" s="2">
        <v>3680</v>
      </c>
      <c r="AM79" s="3">
        <v>3</v>
      </c>
      <c r="AN79" s="2" t="s">
        <v>53</v>
      </c>
      <c r="AO79" s="2" t="s">
        <v>48</v>
      </c>
      <c r="AP79" s="2">
        <v>1965</v>
      </c>
      <c r="AQ79" s="2" t="s">
        <v>47</v>
      </c>
      <c r="AV79" s="17" t="s">
        <v>142</v>
      </c>
      <c r="AW79" s="17" t="s">
        <v>155</v>
      </c>
    </row>
    <row r="80" spans="1:49" x14ac:dyDescent="0.4">
      <c r="A80" s="5">
        <v>93</v>
      </c>
      <c r="B80" s="4">
        <v>0</v>
      </c>
      <c r="C80" s="4">
        <v>0</v>
      </c>
      <c r="D80" s="4">
        <v>0</v>
      </c>
      <c r="E80" s="4">
        <v>0</v>
      </c>
      <c r="F80" s="4">
        <v>55</v>
      </c>
      <c r="G80" s="4">
        <v>55</v>
      </c>
      <c r="H80" s="4">
        <v>55</v>
      </c>
      <c r="I80" s="4">
        <v>55</v>
      </c>
      <c r="J80" s="4">
        <v>68</v>
      </c>
      <c r="K80" s="4">
        <v>68</v>
      </c>
      <c r="L80" s="4">
        <v>68</v>
      </c>
      <c r="AL80" s="2">
        <v>3680</v>
      </c>
      <c r="AM80" s="3">
        <v>3</v>
      </c>
      <c r="AN80" s="2" t="s">
        <v>52</v>
      </c>
      <c r="AO80" s="2" t="s">
        <v>48</v>
      </c>
      <c r="AP80" s="2">
        <v>1965</v>
      </c>
      <c r="AQ80" s="2" t="s">
        <v>47</v>
      </c>
      <c r="AV80" s="17" t="s">
        <v>142</v>
      </c>
      <c r="AW80" s="17" t="s">
        <v>155</v>
      </c>
    </row>
    <row r="81" spans="1:49" x14ac:dyDescent="0.4">
      <c r="A81" s="5">
        <v>30</v>
      </c>
      <c r="B81" s="4">
        <v>0</v>
      </c>
      <c r="C81" s="4">
        <v>0</v>
      </c>
      <c r="D81" s="4">
        <v>0</v>
      </c>
      <c r="E81" s="4">
        <v>0</v>
      </c>
      <c r="F81" s="4">
        <v>14</v>
      </c>
      <c r="G81" s="4">
        <v>14</v>
      </c>
      <c r="H81" s="4">
        <v>14</v>
      </c>
      <c r="I81" s="4">
        <v>14</v>
      </c>
      <c r="J81" s="4">
        <v>16</v>
      </c>
      <c r="K81" s="4">
        <v>16</v>
      </c>
      <c r="L81" s="4">
        <v>16</v>
      </c>
      <c r="AL81" s="2">
        <v>3680</v>
      </c>
      <c r="AM81" s="3">
        <v>3</v>
      </c>
      <c r="AN81" s="2" t="s">
        <v>51</v>
      </c>
      <c r="AO81" s="2" t="s">
        <v>48</v>
      </c>
      <c r="AP81" s="2">
        <v>1965</v>
      </c>
      <c r="AQ81" s="2" t="s">
        <v>47</v>
      </c>
      <c r="AV81" s="17" t="s">
        <v>142</v>
      </c>
      <c r="AW81" s="17" t="s">
        <v>155</v>
      </c>
    </row>
    <row r="82" spans="1:49" x14ac:dyDescent="0.4">
      <c r="A82" s="5">
        <v>39</v>
      </c>
      <c r="B82" s="4">
        <v>0</v>
      </c>
      <c r="C82" s="4">
        <v>0</v>
      </c>
      <c r="D82" s="4">
        <v>0</v>
      </c>
      <c r="E82" s="4">
        <v>0</v>
      </c>
      <c r="F82" s="4">
        <v>14</v>
      </c>
      <c r="G82" s="4">
        <v>14</v>
      </c>
      <c r="H82" s="4">
        <v>14</v>
      </c>
      <c r="I82" s="4">
        <v>14</v>
      </c>
      <c r="J82" s="4">
        <v>18</v>
      </c>
      <c r="K82" s="4">
        <v>18</v>
      </c>
      <c r="L82" s="4">
        <v>18</v>
      </c>
      <c r="AL82" s="2">
        <v>3680</v>
      </c>
      <c r="AM82" s="3">
        <v>3</v>
      </c>
      <c r="AN82" s="2" t="s">
        <v>50</v>
      </c>
      <c r="AO82" s="2" t="s">
        <v>48</v>
      </c>
      <c r="AP82" s="2">
        <v>1965</v>
      </c>
      <c r="AQ82" s="2" t="s">
        <v>47</v>
      </c>
      <c r="AV82" s="17" t="s">
        <v>142</v>
      </c>
      <c r="AW82" s="17" t="s">
        <v>155</v>
      </c>
    </row>
    <row r="83" spans="1:49" x14ac:dyDescent="0.4">
      <c r="A83" s="5">
        <v>70</v>
      </c>
      <c r="B83" s="4">
        <v>0</v>
      </c>
      <c r="C83" s="4">
        <v>0</v>
      </c>
      <c r="D83" s="4">
        <v>0</v>
      </c>
      <c r="E83" s="4">
        <v>0</v>
      </c>
      <c r="F83" s="4">
        <v>25</v>
      </c>
      <c r="G83" s="4">
        <v>25</v>
      </c>
      <c r="H83" s="4">
        <v>25</v>
      </c>
      <c r="I83" s="4">
        <v>25</v>
      </c>
      <c r="J83" s="4">
        <v>32</v>
      </c>
      <c r="K83" s="4">
        <v>32</v>
      </c>
      <c r="L83" s="4">
        <v>32</v>
      </c>
      <c r="AL83" s="2">
        <v>3680</v>
      </c>
      <c r="AM83" s="3">
        <v>3</v>
      </c>
      <c r="AN83" s="2" t="s">
        <v>49</v>
      </c>
      <c r="AO83" s="2" t="s">
        <v>48</v>
      </c>
      <c r="AP83" s="2">
        <v>1965</v>
      </c>
      <c r="AQ83" s="2" t="s">
        <v>47</v>
      </c>
      <c r="AV83" s="17" t="s">
        <v>142</v>
      </c>
      <c r="AW83" s="17" t="s">
        <v>155</v>
      </c>
    </row>
    <row r="84" spans="1:49" x14ac:dyDescent="0.4">
      <c r="A84" s="5">
        <v>52</v>
      </c>
      <c r="B84" s="4">
        <v>0</v>
      </c>
      <c r="C84" s="4">
        <f t="shared" ref="C84:E86" si="78">B84+0</f>
        <v>0</v>
      </c>
      <c r="D84" s="4">
        <f t="shared" si="78"/>
        <v>0</v>
      </c>
      <c r="E84" s="4">
        <f t="shared" si="78"/>
        <v>0</v>
      </c>
      <c r="F84" s="4">
        <f>E84+46</f>
        <v>46</v>
      </c>
      <c r="G84" s="4">
        <f t="shared" ref="G84:L86" si="79">F84+0</f>
        <v>46</v>
      </c>
      <c r="H84" s="4">
        <f t="shared" si="79"/>
        <v>46</v>
      </c>
      <c r="I84" s="4">
        <f t="shared" si="79"/>
        <v>46</v>
      </c>
      <c r="J84" s="4">
        <f t="shared" si="79"/>
        <v>46</v>
      </c>
      <c r="K84" s="4">
        <f t="shared" si="79"/>
        <v>46</v>
      </c>
      <c r="L84" s="4">
        <f t="shared" si="79"/>
        <v>46</v>
      </c>
      <c r="M84" s="4">
        <f>L84+3</f>
        <v>49</v>
      </c>
      <c r="N84" s="4">
        <f t="shared" ref="N84:Q86" si="80">M84+0</f>
        <v>49</v>
      </c>
      <c r="O84" s="4">
        <f t="shared" si="80"/>
        <v>49</v>
      </c>
      <c r="P84" s="4">
        <f t="shared" si="80"/>
        <v>49</v>
      </c>
      <c r="Q84" s="4">
        <f t="shared" si="80"/>
        <v>49</v>
      </c>
      <c r="AL84" s="8">
        <v>2520</v>
      </c>
      <c r="AM84" s="3">
        <v>1</v>
      </c>
      <c r="AN84" s="2" t="s">
        <v>97</v>
      </c>
      <c r="AO84" s="2" t="s">
        <v>88</v>
      </c>
      <c r="AP84" s="2">
        <v>1966</v>
      </c>
      <c r="AQ84" s="2" t="s">
        <v>94</v>
      </c>
      <c r="AV84" s="17" t="s">
        <v>142</v>
      </c>
      <c r="AW84" s="17" t="s">
        <v>159</v>
      </c>
    </row>
    <row r="85" spans="1:49" x14ac:dyDescent="0.4">
      <c r="A85" s="5">
        <v>51</v>
      </c>
      <c r="B85" s="4">
        <v>0</v>
      </c>
      <c r="C85" s="4">
        <f t="shared" si="78"/>
        <v>0</v>
      </c>
      <c r="D85" s="4">
        <f t="shared" si="78"/>
        <v>0</v>
      </c>
      <c r="E85" s="4">
        <f t="shared" si="78"/>
        <v>0</v>
      </c>
      <c r="F85" s="4">
        <f>E85+42</f>
        <v>42</v>
      </c>
      <c r="G85" s="4">
        <f t="shared" si="79"/>
        <v>42</v>
      </c>
      <c r="H85" s="4">
        <f t="shared" si="79"/>
        <v>42</v>
      </c>
      <c r="I85" s="4">
        <f t="shared" si="79"/>
        <v>42</v>
      </c>
      <c r="J85" s="4">
        <f t="shared" si="79"/>
        <v>42</v>
      </c>
      <c r="K85" s="4">
        <f t="shared" si="79"/>
        <v>42</v>
      </c>
      <c r="L85" s="4">
        <f t="shared" si="79"/>
        <v>42</v>
      </c>
      <c r="M85" s="4">
        <f>L85+5</f>
        <v>47</v>
      </c>
      <c r="N85" s="4">
        <f t="shared" si="80"/>
        <v>47</v>
      </c>
      <c r="O85" s="4">
        <f t="shared" si="80"/>
        <v>47</v>
      </c>
      <c r="P85" s="4">
        <f t="shared" si="80"/>
        <v>47</v>
      </c>
      <c r="Q85" s="4">
        <f t="shared" si="80"/>
        <v>47</v>
      </c>
      <c r="AL85" s="8">
        <v>2520</v>
      </c>
      <c r="AM85" s="3">
        <v>1</v>
      </c>
      <c r="AN85" s="2" t="s">
        <v>96</v>
      </c>
      <c r="AO85" s="2" t="s">
        <v>88</v>
      </c>
      <c r="AP85" s="2">
        <v>1966</v>
      </c>
      <c r="AQ85" s="2" t="s">
        <v>94</v>
      </c>
      <c r="AV85" s="17" t="s">
        <v>142</v>
      </c>
      <c r="AW85" s="17" t="s">
        <v>159</v>
      </c>
    </row>
    <row r="86" spans="1:49" x14ac:dyDescent="0.4">
      <c r="A86" s="5">
        <v>30</v>
      </c>
      <c r="B86" s="4">
        <v>0</v>
      </c>
      <c r="C86" s="4">
        <f t="shared" si="78"/>
        <v>0</v>
      </c>
      <c r="D86" s="4">
        <f t="shared" si="78"/>
        <v>0</v>
      </c>
      <c r="E86" s="4">
        <f t="shared" si="78"/>
        <v>0</v>
      </c>
      <c r="F86" s="4">
        <f>E86+28</f>
        <v>28</v>
      </c>
      <c r="G86" s="4">
        <f t="shared" si="79"/>
        <v>28</v>
      </c>
      <c r="H86" s="4">
        <f t="shared" si="79"/>
        <v>28</v>
      </c>
      <c r="I86" s="4">
        <f t="shared" si="79"/>
        <v>28</v>
      </c>
      <c r="J86" s="4">
        <f t="shared" si="79"/>
        <v>28</v>
      </c>
      <c r="K86" s="4">
        <f t="shared" si="79"/>
        <v>28</v>
      </c>
      <c r="L86" s="4">
        <f t="shared" si="79"/>
        <v>28</v>
      </c>
      <c r="M86" s="4">
        <f>L86+0</f>
        <v>28</v>
      </c>
      <c r="N86" s="4">
        <f t="shared" si="80"/>
        <v>28</v>
      </c>
      <c r="O86" s="4">
        <f t="shared" si="80"/>
        <v>28</v>
      </c>
      <c r="P86" s="4">
        <f t="shared" si="80"/>
        <v>28</v>
      </c>
      <c r="Q86" s="4">
        <f t="shared" si="80"/>
        <v>28</v>
      </c>
      <c r="AL86" s="8">
        <v>2520</v>
      </c>
      <c r="AM86" s="3">
        <v>1</v>
      </c>
      <c r="AN86" s="2" t="s">
        <v>95</v>
      </c>
      <c r="AO86" s="2" t="s">
        <v>88</v>
      </c>
      <c r="AP86" s="2">
        <v>1966</v>
      </c>
      <c r="AQ86" s="2" t="s">
        <v>94</v>
      </c>
      <c r="AV86" s="17" t="s">
        <v>142</v>
      </c>
      <c r="AW86" s="17" t="s">
        <v>159</v>
      </c>
    </row>
    <row r="87" spans="1:49" x14ac:dyDescent="0.4">
      <c r="A87" s="5">
        <v>37</v>
      </c>
      <c r="B87" s="4">
        <v>0</v>
      </c>
      <c r="C87" s="4">
        <f t="shared" ref="C87:C122" si="81">B87+0</f>
        <v>0</v>
      </c>
      <c r="D87" s="4">
        <f>C87+1</f>
        <v>1</v>
      </c>
      <c r="E87" s="4">
        <f t="shared" ref="E87:G90" si="82">D87+0</f>
        <v>1</v>
      </c>
      <c r="F87" s="4">
        <f t="shared" si="82"/>
        <v>1</v>
      </c>
      <c r="G87" s="4">
        <f t="shared" si="82"/>
        <v>1</v>
      </c>
      <c r="H87" s="4">
        <f>G87+13</f>
        <v>14</v>
      </c>
      <c r="I87" s="4">
        <f t="shared" ref="I87:L90" si="83">H87+0</f>
        <v>14</v>
      </c>
      <c r="J87" s="4">
        <f t="shared" si="83"/>
        <v>14</v>
      </c>
      <c r="K87" s="4">
        <f t="shared" si="83"/>
        <v>14</v>
      </c>
      <c r="L87" s="4">
        <f t="shared" si="83"/>
        <v>14</v>
      </c>
      <c r="M87" s="4">
        <f>L87+0</f>
        <v>14</v>
      </c>
      <c r="N87" s="4">
        <f t="shared" ref="N87:O106" si="84">M87+0</f>
        <v>14</v>
      </c>
      <c r="O87" s="4">
        <f t="shared" si="84"/>
        <v>14</v>
      </c>
      <c r="AK87" s="4">
        <v>120</v>
      </c>
      <c r="AL87" s="2">
        <v>180</v>
      </c>
      <c r="AM87" s="3">
        <v>1</v>
      </c>
      <c r="AN87" s="2" t="s">
        <v>81</v>
      </c>
      <c r="AO87" s="2" t="s">
        <v>76</v>
      </c>
      <c r="AP87" s="2">
        <v>1966</v>
      </c>
      <c r="AQ87" s="2" t="s">
        <v>75</v>
      </c>
      <c r="AS87" s="17" t="s">
        <v>161</v>
      </c>
      <c r="AT87" s="17" t="s">
        <v>163</v>
      </c>
      <c r="AU87" s="17" t="s">
        <v>147</v>
      </c>
    </row>
    <row r="88" spans="1:49" x14ac:dyDescent="0.4">
      <c r="A88" s="5">
        <v>36</v>
      </c>
      <c r="B88" s="4">
        <v>0</v>
      </c>
      <c r="C88" s="4">
        <f t="shared" si="81"/>
        <v>0</v>
      </c>
      <c r="D88" s="4">
        <f>C88+0</f>
        <v>0</v>
      </c>
      <c r="E88" s="4">
        <f t="shared" si="82"/>
        <v>0</v>
      </c>
      <c r="F88" s="4">
        <f t="shared" si="82"/>
        <v>0</v>
      </c>
      <c r="G88" s="4">
        <f t="shared" si="82"/>
        <v>0</v>
      </c>
      <c r="H88" s="4">
        <f>G88+2</f>
        <v>2</v>
      </c>
      <c r="I88" s="4">
        <f t="shared" si="83"/>
        <v>2</v>
      </c>
      <c r="J88" s="4">
        <f t="shared" si="83"/>
        <v>2</v>
      </c>
      <c r="K88" s="4">
        <f t="shared" si="83"/>
        <v>2</v>
      </c>
      <c r="L88" s="4">
        <f t="shared" si="83"/>
        <v>2</v>
      </c>
      <c r="M88" s="4">
        <f>L88+0</f>
        <v>2</v>
      </c>
      <c r="N88" s="4">
        <f t="shared" si="84"/>
        <v>2</v>
      </c>
      <c r="O88" s="4">
        <f t="shared" si="84"/>
        <v>2</v>
      </c>
      <c r="AL88" s="2">
        <v>180</v>
      </c>
      <c r="AM88" s="3">
        <v>1</v>
      </c>
      <c r="AN88" s="2" t="s">
        <v>80</v>
      </c>
      <c r="AO88" s="2" t="s">
        <v>76</v>
      </c>
      <c r="AP88" s="2">
        <v>1966</v>
      </c>
      <c r="AQ88" s="2" t="s">
        <v>75</v>
      </c>
      <c r="AR88" s="2" t="s">
        <v>79</v>
      </c>
      <c r="AS88" s="17" t="s">
        <v>198</v>
      </c>
      <c r="AU88" s="17" t="s">
        <v>147</v>
      </c>
    </row>
    <row r="89" spans="1:49" x14ac:dyDescent="0.4">
      <c r="A89" s="5">
        <v>25</v>
      </c>
      <c r="B89" s="4">
        <v>0</v>
      </c>
      <c r="C89" s="4">
        <f t="shared" si="81"/>
        <v>0</v>
      </c>
      <c r="D89" s="4">
        <f>C89+0</f>
        <v>0</v>
      </c>
      <c r="E89" s="4">
        <f t="shared" si="82"/>
        <v>0</v>
      </c>
      <c r="F89" s="4">
        <f t="shared" si="82"/>
        <v>0</v>
      </c>
      <c r="G89" s="4">
        <f t="shared" si="82"/>
        <v>0</v>
      </c>
      <c r="H89" s="4">
        <f>G89+12</f>
        <v>12</v>
      </c>
      <c r="I89" s="4">
        <f t="shared" si="83"/>
        <v>12</v>
      </c>
      <c r="J89" s="4">
        <f t="shared" si="83"/>
        <v>12</v>
      </c>
      <c r="K89" s="4">
        <f t="shared" si="83"/>
        <v>12</v>
      </c>
      <c r="L89" s="4">
        <f t="shared" si="83"/>
        <v>12</v>
      </c>
      <c r="M89" s="4">
        <f>L89+0</f>
        <v>12</v>
      </c>
      <c r="N89" s="4">
        <f t="shared" si="84"/>
        <v>12</v>
      </c>
      <c r="O89" s="4">
        <f t="shared" si="84"/>
        <v>12</v>
      </c>
      <c r="AK89" s="4">
        <v>450</v>
      </c>
      <c r="AL89" s="2">
        <v>480</v>
      </c>
      <c r="AM89" s="3">
        <v>1</v>
      </c>
      <c r="AN89" s="2" t="s">
        <v>78</v>
      </c>
      <c r="AO89" s="2" t="s">
        <v>76</v>
      </c>
      <c r="AP89" s="2">
        <v>1966</v>
      </c>
      <c r="AQ89" s="2" t="s">
        <v>75</v>
      </c>
      <c r="AS89" s="17" t="s">
        <v>164</v>
      </c>
      <c r="AT89" s="17" t="s">
        <v>165</v>
      </c>
      <c r="AU89" s="17" t="s">
        <v>147</v>
      </c>
    </row>
    <row r="90" spans="1:49" x14ac:dyDescent="0.4">
      <c r="A90" s="5">
        <v>15</v>
      </c>
      <c r="B90" s="4">
        <v>0</v>
      </c>
      <c r="C90" s="4">
        <f t="shared" si="81"/>
        <v>0</v>
      </c>
      <c r="D90" s="4">
        <f>C90+5</f>
        <v>5</v>
      </c>
      <c r="E90" s="4">
        <f t="shared" si="82"/>
        <v>5</v>
      </c>
      <c r="F90" s="4">
        <f t="shared" si="82"/>
        <v>5</v>
      </c>
      <c r="G90" s="4">
        <f t="shared" si="82"/>
        <v>5</v>
      </c>
      <c r="H90" s="4">
        <f>G90+10</f>
        <v>15</v>
      </c>
      <c r="I90" s="4">
        <f t="shared" si="83"/>
        <v>15</v>
      </c>
      <c r="J90" s="4">
        <f t="shared" si="83"/>
        <v>15</v>
      </c>
      <c r="K90" s="4">
        <f t="shared" si="83"/>
        <v>15</v>
      </c>
      <c r="L90" s="4">
        <f t="shared" si="83"/>
        <v>15</v>
      </c>
      <c r="M90" s="4">
        <f>L90+0</f>
        <v>15</v>
      </c>
      <c r="N90" s="4">
        <f t="shared" si="84"/>
        <v>15</v>
      </c>
      <c r="O90" s="4">
        <f t="shared" si="84"/>
        <v>15</v>
      </c>
      <c r="AK90" s="4">
        <v>280</v>
      </c>
      <c r="AL90" s="2">
        <v>480</v>
      </c>
      <c r="AM90" s="3">
        <v>1</v>
      </c>
      <c r="AN90" s="2" t="s">
        <v>77</v>
      </c>
      <c r="AO90" s="2" t="s">
        <v>76</v>
      </c>
      <c r="AP90" s="2">
        <v>1966</v>
      </c>
      <c r="AQ90" s="2" t="s">
        <v>75</v>
      </c>
      <c r="AS90" s="17" t="s">
        <v>153</v>
      </c>
      <c r="AT90" s="17" t="s">
        <v>166</v>
      </c>
      <c r="AU90" s="17" t="s">
        <v>147</v>
      </c>
    </row>
    <row r="91" spans="1:49" x14ac:dyDescent="0.4">
      <c r="A91" s="5">
        <v>255</v>
      </c>
      <c r="B91" s="4">
        <v>0</v>
      </c>
      <c r="C91" s="4">
        <f t="shared" si="81"/>
        <v>0</v>
      </c>
      <c r="D91" s="4">
        <f t="shared" ref="D91:E97" si="85">C91+0</f>
        <v>0</v>
      </c>
      <c r="E91" s="4">
        <f t="shared" si="85"/>
        <v>0</v>
      </c>
      <c r="F91" s="4">
        <f>E91+16.6</f>
        <v>16.600000000000001</v>
      </c>
      <c r="G91" s="4">
        <f t="shared" ref="G91:I97" si="86">F91+0</f>
        <v>16.600000000000001</v>
      </c>
      <c r="H91" s="4">
        <f t="shared" si="86"/>
        <v>16.600000000000001</v>
      </c>
      <c r="I91" s="4">
        <f t="shared" si="86"/>
        <v>16.600000000000001</v>
      </c>
      <c r="J91" s="4">
        <f>I91+21.1</f>
        <v>37.700000000000003</v>
      </c>
      <c r="K91" s="4">
        <f t="shared" ref="K91:L112" si="87">J91+0</f>
        <v>37.700000000000003</v>
      </c>
      <c r="L91" s="4">
        <f t="shared" si="87"/>
        <v>37.700000000000003</v>
      </c>
      <c r="M91" s="4">
        <f>L91+8.5</f>
        <v>46.2</v>
      </c>
      <c r="N91" s="4">
        <f t="shared" si="84"/>
        <v>46.2</v>
      </c>
      <c r="O91" s="4">
        <f t="shared" si="84"/>
        <v>46.2</v>
      </c>
      <c r="AL91" s="2">
        <v>730</v>
      </c>
      <c r="AM91" s="3">
        <v>1</v>
      </c>
      <c r="AN91" s="2" t="s">
        <v>2</v>
      </c>
      <c r="AO91" s="2" t="s">
        <v>1</v>
      </c>
      <c r="AP91" s="2">
        <v>1966</v>
      </c>
      <c r="AQ91" s="2" t="s">
        <v>0</v>
      </c>
      <c r="AS91" s="17" t="s">
        <v>198</v>
      </c>
      <c r="AU91" s="17" t="s">
        <v>147</v>
      </c>
    </row>
    <row r="92" spans="1:49" x14ac:dyDescent="0.4">
      <c r="A92" s="5">
        <v>263</v>
      </c>
      <c r="B92" s="4">
        <v>0</v>
      </c>
      <c r="C92" s="4">
        <f t="shared" si="81"/>
        <v>0</v>
      </c>
      <c r="D92" s="4">
        <f t="shared" si="85"/>
        <v>0</v>
      </c>
      <c r="E92" s="4">
        <f t="shared" si="85"/>
        <v>0</v>
      </c>
      <c r="F92" s="4">
        <f>E92+1.9</f>
        <v>1.9</v>
      </c>
      <c r="G92" s="4">
        <f t="shared" si="86"/>
        <v>1.9</v>
      </c>
      <c r="H92" s="4">
        <f t="shared" si="86"/>
        <v>1.9</v>
      </c>
      <c r="I92" s="4">
        <f t="shared" si="86"/>
        <v>1.9</v>
      </c>
      <c r="J92" s="4">
        <f>I92+0</f>
        <v>1.9</v>
      </c>
      <c r="K92" s="4">
        <f t="shared" si="87"/>
        <v>1.9</v>
      </c>
      <c r="L92" s="4">
        <f t="shared" si="87"/>
        <v>1.9</v>
      </c>
      <c r="M92" s="4">
        <f>L92+22</f>
        <v>23.9</v>
      </c>
      <c r="N92" s="4">
        <f t="shared" si="84"/>
        <v>23.9</v>
      </c>
      <c r="O92" s="4">
        <f t="shared" si="84"/>
        <v>23.9</v>
      </c>
      <c r="AL92" s="2">
        <v>790</v>
      </c>
      <c r="AM92" s="3">
        <v>2</v>
      </c>
      <c r="AN92" s="2" t="s">
        <v>2</v>
      </c>
      <c r="AO92" s="2" t="s">
        <v>1</v>
      </c>
      <c r="AP92" s="2">
        <v>1966</v>
      </c>
      <c r="AQ92" s="2" t="s">
        <v>0</v>
      </c>
      <c r="AS92" s="17" t="s">
        <v>198</v>
      </c>
      <c r="AU92" s="17" t="s">
        <v>150</v>
      </c>
    </row>
    <row r="93" spans="1:49" x14ac:dyDescent="0.4">
      <c r="A93" s="5">
        <v>222</v>
      </c>
      <c r="B93" s="4">
        <v>0</v>
      </c>
      <c r="C93" s="4">
        <f t="shared" si="81"/>
        <v>0</v>
      </c>
      <c r="D93" s="4">
        <f t="shared" si="85"/>
        <v>0</v>
      </c>
      <c r="E93" s="4">
        <f t="shared" si="85"/>
        <v>0</v>
      </c>
      <c r="F93" s="4">
        <f>E93+12.7</f>
        <v>12.7</v>
      </c>
      <c r="G93" s="4">
        <f t="shared" si="86"/>
        <v>12.7</v>
      </c>
      <c r="H93" s="4">
        <f t="shared" si="86"/>
        <v>12.7</v>
      </c>
      <c r="I93" s="4">
        <f t="shared" si="86"/>
        <v>12.7</v>
      </c>
      <c r="J93" s="4">
        <f>I93+7.7</f>
        <v>20.399999999999999</v>
      </c>
      <c r="K93" s="4">
        <f t="shared" si="87"/>
        <v>20.399999999999999</v>
      </c>
      <c r="L93" s="4">
        <f t="shared" si="87"/>
        <v>20.399999999999999</v>
      </c>
      <c r="M93" s="4">
        <f>L93+33.3</f>
        <v>53.699999999999996</v>
      </c>
      <c r="N93" s="4">
        <f t="shared" si="84"/>
        <v>53.699999999999996</v>
      </c>
      <c r="O93" s="4">
        <f t="shared" si="84"/>
        <v>53.699999999999996</v>
      </c>
      <c r="AL93" s="2">
        <v>760</v>
      </c>
      <c r="AM93" s="3">
        <v>3</v>
      </c>
      <c r="AN93" s="2" t="s">
        <v>2</v>
      </c>
      <c r="AO93" s="2" t="s">
        <v>1</v>
      </c>
      <c r="AP93" s="2">
        <v>1966</v>
      </c>
      <c r="AQ93" s="2" t="s">
        <v>0</v>
      </c>
      <c r="AS93" s="17" t="s">
        <v>198</v>
      </c>
      <c r="AU93" s="17" t="s">
        <v>148</v>
      </c>
    </row>
    <row r="94" spans="1:49" x14ac:dyDescent="0.4">
      <c r="A94" s="5">
        <v>65</v>
      </c>
      <c r="B94" s="4">
        <v>0</v>
      </c>
      <c r="C94" s="4">
        <f t="shared" si="81"/>
        <v>0</v>
      </c>
      <c r="D94" s="4">
        <f t="shared" si="85"/>
        <v>0</v>
      </c>
      <c r="E94" s="4">
        <f t="shared" si="85"/>
        <v>0</v>
      </c>
      <c r="F94" s="4">
        <f>E94+3</f>
        <v>3</v>
      </c>
      <c r="G94" s="4">
        <f t="shared" si="86"/>
        <v>3</v>
      </c>
      <c r="H94" s="4">
        <f t="shared" si="86"/>
        <v>3</v>
      </c>
      <c r="I94" s="4">
        <f t="shared" si="86"/>
        <v>3</v>
      </c>
      <c r="J94" s="4">
        <f>I94+7</f>
        <v>10</v>
      </c>
      <c r="K94" s="4">
        <f t="shared" si="87"/>
        <v>10</v>
      </c>
      <c r="L94" s="4">
        <f t="shared" si="87"/>
        <v>10</v>
      </c>
      <c r="M94" s="4">
        <f>L94+6</f>
        <v>16</v>
      </c>
      <c r="N94" s="4">
        <f t="shared" si="84"/>
        <v>16</v>
      </c>
      <c r="O94" s="4">
        <f t="shared" si="84"/>
        <v>16</v>
      </c>
      <c r="P94" s="4">
        <f t="shared" ref="P94:P122" si="88">O94+0</f>
        <v>16</v>
      </c>
      <c r="Q94" s="4">
        <f>P94+6</f>
        <v>22</v>
      </c>
      <c r="R94" s="4">
        <f t="shared" ref="R94:T99" si="89">Q94+0</f>
        <v>22</v>
      </c>
      <c r="S94" s="4">
        <f t="shared" si="89"/>
        <v>22</v>
      </c>
      <c r="T94" s="4">
        <f t="shared" si="89"/>
        <v>22</v>
      </c>
      <c r="AL94" s="2">
        <v>365</v>
      </c>
      <c r="AM94" s="3">
        <v>1</v>
      </c>
      <c r="AN94" s="2" t="s">
        <v>124</v>
      </c>
      <c r="AO94" s="2" t="s">
        <v>120</v>
      </c>
      <c r="AP94" s="2">
        <v>1967</v>
      </c>
      <c r="AQ94" s="2" t="s">
        <v>119</v>
      </c>
      <c r="AR94" s="2" t="s">
        <v>158</v>
      </c>
      <c r="AS94" s="17" t="s">
        <v>198</v>
      </c>
      <c r="AU94" s="17" t="s">
        <v>147</v>
      </c>
    </row>
    <row r="95" spans="1:49" x14ac:dyDescent="0.4">
      <c r="A95" s="5">
        <v>24</v>
      </c>
      <c r="B95" s="4">
        <v>0</v>
      </c>
      <c r="C95" s="4">
        <f t="shared" si="81"/>
        <v>0</v>
      </c>
      <c r="D95" s="4">
        <f t="shared" si="85"/>
        <v>0</v>
      </c>
      <c r="E95" s="4">
        <f t="shared" si="85"/>
        <v>0</v>
      </c>
      <c r="F95" s="4">
        <f>E95+6.2</f>
        <v>6.2</v>
      </c>
      <c r="G95" s="4">
        <f t="shared" si="86"/>
        <v>6.2</v>
      </c>
      <c r="H95" s="4">
        <f t="shared" si="86"/>
        <v>6.2</v>
      </c>
      <c r="I95" s="4">
        <f t="shared" si="86"/>
        <v>6.2</v>
      </c>
      <c r="J95" s="4">
        <f>I95+0</f>
        <v>6.2</v>
      </c>
      <c r="K95" s="4">
        <f t="shared" si="87"/>
        <v>6.2</v>
      </c>
      <c r="L95" s="4">
        <f t="shared" si="87"/>
        <v>6.2</v>
      </c>
      <c r="M95" s="4">
        <f>L95+0</f>
        <v>6.2</v>
      </c>
      <c r="N95" s="4">
        <f t="shared" si="84"/>
        <v>6.2</v>
      </c>
      <c r="O95" s="4">
        <f t="shared" si="84"/>
        <v>6.2</v>
      </c>
      <c r="P95" s="4">
        <f t="shared" si="88"/>
        <v>6.2</v>
      </c>
      <c r="Q95" s="4">
        <f>P95+2.7</f>
        <v>8.9</v>
      </c>
      <c r="R95" s="4">
        <f t="shared" si="89"/>
        <v>8.9</v>
      </c>
      <c r="S95" s="4">
        <f t="shared" si="89"/>
        <v>8.9</v>
      </c>
      <c r="T95" s="4">
        <f t="shared" si="89"/>
        <v>8.9</v>
      </c>
      <c r="AL95" s="2">
        <v>365</v>
      </c>
      <c r="AM95" s="3">
        <v>1</v>
      </c>
      <c r="AN95" s="2" t="s">
        <v>121</v>
      </c>
      <c r="AO95" s="2" t="s">
        <v>120</v>
      </c>
      <c r="AP95" s="2">
        <v>1967</v>
      </c>
      <c r="AQ95" s="2" t="s">
        <v>119</v>
      </c>
      <c r="AS95" s="17" t="s">
        <v>198</v>
      </c>
      <c r="AU95" s="17" t="s">
        <v>149</v>
      </c>
    </row>
    <row r="96" spans="1:49" x14ac:dyDescent="0.4">
      <c r="A96" s="5">
        <v>66</v>
      </c>
      <c r="B96" s="4">
        <v>0</v>
      </c>
      <c r="C96" s="4">
        <f t="shared" si="81"/>
        <v>0</v>
      </c>
      <c r="D96" s="4">
        <f t="shared" si="85"/>
        <v>0</v>
      </c>
      <c r="E96" s="4">
        <f t="shared" si="85"/>
        <v>0</v>
      </c>
      <c r="F96" s="4">
        <f>E96+3</f>
        <v>3</v>
      </c>
      <c r="G96" s="4">
        <f t="shared" si="86"/>
        <v>3</v>
      </c>
      <c r="H96" s="4">
        <f t="shared" si="86"/>
        <v>3</v>
      </c>
      <c r="I96" s="4">
        <f t="shared" si="86"/>
        <v>3</v>
      </c>
      <c r="J96" s="4">
        <f>I96+7</f>
        <v>10</v>
      </c>
      <c r="K96" s="4">
        <f t="shared" si="87"/>
        <v>10</v>
      </c>
      <c r="L96" s="4">
        <f t="shared" si="87"/>
        <v>10</v>
      </c>
      <c r="M96" s="4">
        <f>L96+8</f>
        <v>18</v>
      </c>
      <c r="N96" s="4">
        <f t="shared" si="84"/>
        <v>18</v>
      </c>
      <c r="O96" s="4">
        <f t="shared" si="84"/>
        <v>18</v>
      </c>
      <c r="P96" s="4">
        <f t="shared" si="88"/>
        <v>18</v>
      </c>
      <c r="Q96" s="4">
        <f>P96+13</f>
        <v>31</v>
      </c>
      <c r="R96" s="4">
        <f t="shared" si="89"/>
        <v>31</v>
      </c>
      <c r="S96" s="4">
        <f t="shared" si="89"/>
        <v>31</v>
      </c>
      <c r="T96" s="4">
        <f t="shared" si="89"/>
        <v>31</v>
      </c>
      <c r="AL96" s="2">
        <v>365</v>
      </c>
      <c r="AM96" s="3">
        <v>2</v>
      </c>
      <c r="AN96" s="2" t="s">
        <v>123</v>
      </c>
      <c r="AO96" s="2" t="s">
        <v>120</v>
      </c>
      <c r="AP96" s="2">
        <v>1967</v>
      </c>
      <c r="AQ96" s="2" t="s">
        <v>119</v>
      </c>
      <c r="AR96" s="2" t="s">
        <v>158</v>
      </c>
      <c r="AS96" s="17" t="s">
        <v>198</v>
      </c>
      <c r="AU96" s="17" t="s">
        <v>150</v>
      </c>
    </row>
    <row r="97" spans="1:49" x14ac:dyDescent="0.4">
      <c r="A97" s="5">
        <v>54</v>
      </c>
      <c r="B97" s="4">
        <v>0</v>
      </c>
      <c r="C97" s="4">
        <f t="shared" si="81"/>
        <v>0</v>
      </c>
      <c r="D97" s="4">
        <f t="shared" si="85"/>
        <v>0</v>
      </c>
      <c r="E97" s="4">
        <f t="shared" si="85"/>
        <v>0</v>
      </c>
      <c r="F97" s="4">
        <f>E97+0</f>
        <v>0</v>
      </c>
      <c r="G97" s="4">
        <f t="shared" si="86"/>
        <v>0</v>
      </c>
      <c r="H97" s="4">
        <f t="shared" si="86"/>
        <v>0</v>
      </c>
      <c r="I97" s="4">
        <f t="shared" si="86"/>
        <v>0</v>
      </c>
      <c r="J97" s="4">
        <f>I97+13.2</f>
        <v>13.2</v>
      </c>
      <c r="K97" s="4">
        <f t="shared" si="87"/>
        <v>13.2</v>
      </c>
      <c r="L97" s="4">
        <f t="shared" si="87"/>
        <v>13.2</v>
      </c>
      <c r="M97" s="4">
        <f>L97+8.8</f>
        <v>22</v>
      </c>
      <c r="N97" s="4">
        <f t="shared" si="84"/>
        <v>22</v>
      </c>
      <c r="O97" s="4">
        <f t="shared" si="84"/>
        <v>22</v>
      </c>
      <c r="P97" s="4">
        <f t="shared" si="88"/>
        <v>22</v>
      </c>
      <c r="Q97" s="4">
        <f>P97+6</f>
        <v>28</v>
      </c>
      <c r="R97" s="4">
        <f t="shared" si="89"/>
        <v>28</v>
      </c>
      <c r="S97" s="4">
        <f t="shared" si="89"/>
        <v>28</v>
      </c>
      <c r="T97" s="4">
        <f t="shared" si="89"/>
        <v>28</v>
      </c>
      <c r="AL97" s="2">
        <v>365</v>
      </c>
      <c r="AM97" s="3">
        <v>2</v>
      </c>
      <c r="AN97" s="2" t="s">
        <v>121</v>
      </c>
      <c r="AO97" s="2" t="s">
        <v>120</v>
      </c>
      <c r="AP97" s="2">
        <v>1967</v>
      </c>
      <c r="AQ97" s="2" t="s">
        <v>119</v>
      </c>
      <c r="AS97" s="17" t="s">
        <v>198</v>
      </c>
      <c r="AU97" s="17" t="s">
        <v>149</v>
      </c>
    </row>
    <row r="98" spans="1:49" x14ac:dyDescent="0.4">
      <c r="A98" s="5">
        <v>40</v>
      </c>
      <c r="B98" s="4">
        <v>0</v>
      </c>
      <c r="C98" s="4">
        <f t="shared" si="81"/>
        <v>0</v>
      </c>
      <c r="D98" s="4">
        <f t="shared" ref="D98:D120" si="90">C98+0</f>
        <v>0</v>
      </c>
      <c r="E98" s="4">
        <v>0</v>
      </c>
      <c r="F98" s="4">
        <f>E98+2</f>
        <v>2</v>
      </c>
      <c r="G98" s="4">
        <f>F98</f>
        <v>2</v>
      </c>
      <c r="H98" s="4">
        <f>G98</f>
        <v>2</v>
      </c>
      <c r="I98" s="4">
        <f>H98</f>
        <v>2</v>
      </c>
      <c r="J98" s="4">
        <f>I98+11</f>
        <v>13</v>
      </c>
      <c r="K98" s="4">
        <f t="shared" si="87"/>
        <v>13</v>
      </c>
      <c r="L98" s="4">
        <f t="shared" si="87"/>
        <v>13</v>
      </c>
      <c r="M98" s="4">
        <f>L98+5</f>
        <v>18</v>
      </c>
      <c r="N98" s="4">
        <f t="shared" si="84"/>
        <v>18</v>
      </c>
      <c r="O98" s="4">
        <f t="shared" si="84"/>
        <v>18</v>
      </c>
      <c r="P98" s="4">
        <f t="shared" si="88"/>
        <v>18</v>
      </c>
      <c r="Q98" s="4">
        <f>P98+4</f>
        <v>22</v>
      </c>
      <c r="R98" s="4">
        <f t="shared" si="89"/>
        <v>22</v>
      </c>
      <c r="S98" s="4">
        <f t="shared" si="89"/>
        <v>22</v>
      </c>
      <c r="T98" s="4">
        <f t="shared" si="89"/>
        <v>22</v>
      </c>
      <c r="AL98" s="2">
        <v>365</v>
      </c>
      <c r="AM98" s="3">
        <v>3</v>
      </c>
      <c r="AN98" s="2" t="s">
        <v>122</v>
      </c>
      <c r="AO98" s="2" t="s">
        <v>120</v>
      </c>
      <c r="AP98" s="2">
        <v>1967</v>
      </c>
      <c r="AQ98" s="2" t="s">
        <v>119</v>
      </c>
      <c r="AR98" s="2" t="s">
        <v>158</v>
      </c>
      <c r="AS98" s="17" t="s">
        <v>198</v>
      </c>
      <c r="AU98" s="17" t="s">
        <v>148</v>
      </c>
    </row>
    <row r="99" spans="1:49" x14ac:dyDescent="0.4">
      <c r="A99" s="5">
        <v>40</v>
      </c>
      <c r="B99" s="4">
        <v>0</v>
      </c>
      <c r="C99" s="4">
        <f t="shared" si="81"/>
        <v>0</v>
      </c>
      <c r="D99" s="4">
        <f t="shared" si="90"/>
        <v>0</v>
      </c>
      <c r="E99" s="4">
        <f t="shared" ref="E99:E121" si="91">D99+0</f>
        <v>0</v>
      </c>
      <c r="F99" s="4">
        <f>E99+4.5</f>
        <v>4.5</v>
      </c>
      <c r="G99" s="4">
        <f>F99+0</f>
        <v>4.5</v>
      </c>
      <c r="H99" s="4">
        <f>G99+0</f>
        <v>4.5</v>
      </c>
      <c r="I99" s="4">
        <f>H99+0</f>
        <v>4.5</v>
      </c>
      <c r="J99" s="4">
        <f>I99+0</f>
        <v>4.5</v>
      </c>
      <c r="K99" s="4">
        <f t="shared" si="87"/>
        <v>4.5</v>
      </c>
      <c r="L99" s="4">
        <f t="shared" si="87"/>
        <v>4.5</v>
      </c>
      <c r="M99" s="4">
        <f>L99+4</f>
        <v>8.5</v>
      </c>
      <c r="N99" s="4">
        <f t="shared" si="84"/>
        <v>8.5</v>
      </c>
      <c r="O99" s="4">
        <f t="shared" si="84"/>
        <v>8.5</v>
      </c>
      <c r="P99" s="4">
        <f t="shared" si="88"/>
        <v>8.5</v>
      </c>
      <c r="Q99" s="4">
        <f t="shared" ref="Q99:Q120" si="92">P99+0</f>
        <v>8.5</v>
      </c>
      <c r="R99" s="4">
        <f t="shared" si="89"/>
        <v>8.5</v>
      </c>
      <c r="S99" s="4">
        <f t="shared" si="89"/>
        <v>8.5</v>
      </c>
      <c r="T99" s="4">
        <f t="shared" si="89"/>
        <v>8.5</v>
      </c>
      <c r="AL99" s="2">
        <v>365</v>
      </c>
      <c r="AM99" s="3">
        <v>3</v>
      </c>
      <c r="AN99" s="2" t="s">
        <v>121</v>
      </c>
      <c r="AO99" s="2" t="s">
        <v>120</v>
      </c>
      <c r="AP99" s="2">
        <v>1967</v>
      </c>
      <c r="AQ99" s="2" t="s">
        <v>119</v>
      </c>
      <c r="AS99" s="17" t="s">
        <v>198</v>
      </c>
      <c r="AU99" s="17" t="s">
        <v>149</v>
      </c>
    </row>
    <row r="100" spans="1:49" x14ac:dyDescent="0.4">
      <c r="A100" s="5">
        <v>41</v>
      </c>
      <c r="B100" s="4">
        <v>0</v>
      </c>
      <c r="C100" s="4">
        <f t="shared" si="81"/>
        <v>0</v>
      </c>
      <c r="D100" s="4">
        <f t="shared" si="90"/>
        <v>0</v>
      </c>
      <c r="E100" s="4">
        <f t="shared" si="91"/>
        <v>0</v>
      </c>
      <c r="F100" s="4">
        <f>E100+13</f>
        <v>13</v>
      </c>
      <c r="G100" s="4">
        <f t="shared" ref="G100:I120" si="93">F100+0</f>
        <v>13</v>
      </c>
      <c r="H100" s="4">
        <f t="shared" si="93"/>
        <v>13</v>
      </c>
      <c r="I100" s="4">
        <f t="shared" si="93"/>
        <v>13</v>
      </c>
      <c r="J100" s="4">
        <f>I100+13</f>
        <v>26</v>
      </c>
      <c r="K100" s="4">
        <f t="shared" si="87"/>
        <v>26</v>
      </c>
      <c r="L100" s="4">
        <f t="shared" si="87"/>
        <v>26</v>
      </c>
      <c r="M100" s="4">
        <f>L100+9</f>
        <v>35</v>
      </c>
      <c r="N100" s="4">
        <f t="shared" si="84"/>
        <v>35</v>
      </c>
      <c r="O100" s="4">
        <f t="shared" si="84"/>
        <v>35</v>
      </c>
      <c r="P100" s="4">
        <f t="shared" si="88"/>
        <v>35</v>
      </c>
      <c r="Q100" s="4">
        <f t="shared" si="92"/>
        <v>35</v>
      </c>
      <c r="R100" s="4">
        <f>Q100+2</f>
        <v>37</v>
      </c>
      <c r="S100" s="4">
        <f t="shared" ref="S100:U119" si="94">R100+0</f>
        <v>37</v>
      </c>
      <c r="T100" s="4">
        <f t="shared" si="94"/>
        <v>37</v>
      </c>
      <c r="U100" s="4">
        <f t="shared" si="94"/>
        <v>37</v>
      </c>
      <c r="V100" s="4">
        <f>U100+4</f>
        <v>41</v>
      </c>
      <c r="W100" s="4">
        <f t="shared" ref="W100:AD111" si="95">V100+0</f>
        <v>41</v>
      </c>
      <c r="X100" s="4">
        <f t="shared" si="95"/>
        <v>41</v>
      </c>
      <c r="Y100" s="4">
        <f t="shared" si="95"/>
        <v>41</v>
      </c>
      <c r="Z100" s="4">
        <f t="shared" si="95"/>
        <v>41</v>
      </c>
      <c r="AA100" s="4">
        <f t="shared" si="95"/>
        <v>41</v>
      </c>
      <c r="AB100" s="4">
        <f t="shared" si="95"/>
        <v>41</v>
      </c>
      <c r="AC100" s="4">
        <f t="shared" si="95"/>
        <v>41</v>
      </c>
      <c r="AD100" s="4">
        <f t="shared" si="95"/>
        <v>41</v>
      </c>
      <c r="AL100" s="8">
        <v>2520</v>
      </c>
      <c r="AM100" s="3">
        <v>1</v>
      </c>
      <c r="AN100" s="2" t="s">
        <v>92</v>
      </c>
      <c r="AO100" s="2" t="s">
        <v>88</v>
      </c>
      <c r="AP100" s="2">
        <v>1969</v>
      </c>
      <c r="AQ100" s="2" t="s">
        <v>87</v>
      </c>
      <c r="AV100" s="17" t="s">
        <v>142</v>
      </c>
      <c r="AW100" s="17" t="s">
        <v>159</v>
      </c>
    </row>
    <row r="101" spans="1:49" x14ac:dyDescent="0.4">
      <c r="A101" s="5">
        <v>10</v>
      </c>
      <c r="B101" s="4">
        <v>0</v>
      </c>
      <c r="C101" s="4">
        <f t="shared" si="81"/>
        <v>0</v>
      </c>
      <c r="D101" s="4">
        <f t="shared" si="90"/>
        <v>0</v>
      </c>
      <c r="E101" s="4">
        <f t="shared" si="91"/>
        <v>0</v>
      </c>
      <c r="F101" s="4">
        <f>E101+7</f>
        <v>7</v>
      </c>
      <c r="G101" s="4">
        <f t="shared" si="93"/>
        <v>7</v>
      </c>
      <c r="H101" s="4">
        <f t="shared" si="93"/>
        <v>7</v>
      </c>
      <c r="I101" s="4">
        <f t="shared" si="93"/>
        <v>7</v>
      </c>
      <c r="J101" s="4">
        <f>I101+2</f>
        <v>9</v>
      </c>
      <c r="K101" s="4">
        <f t="shared" si="87"/>
        <v>9</v>
      </c>
      <c r="L101" s="4">
        <f t="shared" si="87"/>
        <v>9</v>
      </c>
      <c r="M101" s="4">
        <f>L101+0</f>
        <v>9</v>
      </c>
      <c r="N101" s="4">
        <f t="shared" si="84"/>
        <v>9</v>
      </c>
      <c r="O101" s="4">
        <f t="shared" si="84"/>
        <v>9</v>
      </c>
      <c r="P101" s="4">
        <f t="shared" si="88"/>
        <v>9</v>
      </c>
      <c r="Q101" s="4">
        <f t="shared" si="92"/>
        <v>9</v>
      </c>
      <c r="R101" s="4">
        <f>Q101+1</f>
        <v>10</v>
      </c>
      <c r="S101" s="4">
        <f t="shared" si="94"/>
        <v>10</v>
      </c>
      <c r="T101" s="4">
        <f t="shared" si="94"/>
        <v>10</v>
      </c>
      <c r="U101" s="4">
        <f t="shared" si="94"/>
        <v>10</v>
      </c>
      <c r="V101" s="4">
        <f>U101+0</f>
        <v>10</v>
      </c>
      <c r="W101" s="4">
        <f t="shared" si="95"/>
        <v>10</v>
      </c>
      <c r="X101" s="4">
        <f t="shared" si="95"/>
        <v>10</v>
      </c>
      <c r="Y101" s="4">
        <f t="shared" si="95"/>
        <v>10</v>
      </c>
      <c r="Z101" s="4">
        <f t="shared" si="95"/>
        <v>10</v>
      </c>
      <c r="AA101" s="4">
        <f t="shared" si="95"/>
        <v>10</v>
      </c>
      <c r="AB101" s="4">
        <f t="shared" si="95"/>
        <v>10</v>
      </c>
      <c r="AC101" s="4">
        <f t="shared" si="95"/>
        <v>10</v>
      </c>
      <c r="AD101" s="4">
        <f t="shared" si="95"/>
        <v>10</v>
      </c>
      <c r="AL101" s="8">
        <v>2520</v>
      </c>
      <c r="AM101" s="3">
        <v>1</v>
      </c>
      <c r="AN101" s="2" t="s">
        <v>91</v>
      </c>
      <c r="AO101" s="2" t="s">
        <v>88</v>
      </c>
      <c r="AP101" s="2">
        <v>1969</v>
      </c>
      <c r="AQ101" s="2" t="s">
        <v>87</v>
      </c>
      <c r="AV101" s="17" t="s">
        <v>142</v>
      </c>
      <c r="AW101" s="17" t="s">
        <v>159</v>
      </c>
    </row>
    <row r="102" spans="1:49" x14ac:dyDescent="0.4">
      <c r="A102" s="5">
        <v>17</v>
      </c>
      <c r="B102" s="4">
        <v>0</v>
      </c>
      <c r="C102" s="4">
        <f t="shared" si="81"/>
        <v>0</v>
      </c>
      <c r="D102" s="4">
        <f t="shared" si="90"/>
        <v>0</v>
      </c>
      <c r="E102" s="4">
        <f t="shared" si="91"/>
        <v>0</v>
      </c>
      <c r="F102" s="4">
        <f>E102+9</f>
        <v>9</v>
      </c>
      <c r="G102" s="4">
        <f t="shared" si="93"/>
        <v>9</v>
      </c>
      <c r="H102" s="4">
        <f t="shared" si="93"/>
        <v>9</v>
      </c>
      <c r="I102" s="4">
        <f t="shared" si="93"/>
        <v>9</v>
      </c>
      <c r="J102" s="4">
        <f>I102+4</f>
        <v>13</v>
      </c>
      <c r="K102" s="4">
        <f t="shared" si="87"/>
        <v>13</v>
      </c>
      <c r="L102" s="4">
        <f t="shared" si="87"/>
        <v>13</v>
      </c>
      <c r="M102" s="4">
        <f>L102+0</f>
        <v>13</v>
      </c>
      <c r="N102" s="4">
        <f t="shared" si="84"/>
        <v>13</v>
      </c>
      <c r="O102" s="4">
        <f t="shared" si="84"/>
        <v>13</v>
      </c>
      <c r="P102" s="4">
        <f t="shared" si="88"/>
        <v>13</v>
      </c>
      <c r="Q102" s="4">
        <f t="shared" si="92"/>
        <v>13</v>
      </c>
      <c r="R102" s="4">
        <f>Q102+4</f>
        <v>17</v>
      </c>
      <c r="S102" s="4">
        <f t="shared" si="94"/>
        <v>17</v>
      </c>
      <c r="T102" s="4">
        <f t="shared" si="94"/>
        <v>17</v>
      </c>
      <c r="U102" s="4">
        <f t="shared" si="94"/>
        <v>17</v>
      </c>
      <c r="V102" s="4">
        <f>U102+0</f>
        <v>17</v>
      </c>
      <c r="W102" s="4">
        <f t="shared" si="95"/>
        <v>17</v>
      </c>
      <c r="X102" s="4">
        <f t="shared" si="95"/>
        <v>17</v>
      </c>
      <c r="Y102" s="4">
        <f t="shared" si="95"/>
        <v>17</v>
      </c>
      <c r="Z102" s="4">
        <f t="shared" si="95"/>
        <v>17</v>
      </c>
      <c r="AA102" s="4">
        <f t="shared" si="95"/>
        <v>17</v>
      </c>
      <c r="AB102" s="4">
        <f t="shared" si="95"/>
        <v>17</v>
      </c>
      <c r="AC102" s="4">
        <f t="shared" si="95"/>
        <v>17</v>
      </c>
      <c r="AD102" s="4">
        <f t="shared" si="95"/>
        <v>17</v>
      </c>
      <c r="AL102" s="8">
        <v>2520</v>
      </c>
      <c r="AM102" s="3">
        <v>1</v>
      </c>
      <c r="AN102" s="2" t="s">
        <v>90</v>
      </c>
      <c r="AO102" s="2" t="s">
        <v>88</v>
      </c>
      <c r="AP102" s="2">
        <v>1969</v>
      </c>
      <c r="AQ102" s="2" t="s">
        <v>87</v>
      </c>
      <c r="AV102" s="17" t="s">
        <v>142</v>
      </c>
      <c r="AW102" s="17" t="s">
        <v>159</v>
      </c>
    </row>
    <row r="103" spans="1:49" x14ac:dyDescent="0.4">
      <c r="A103" s="5">
        <v>29</v>
      </c>
      <c r="B103" s="4">
        <v>0</v>
      </c>
      <c r="C103" s="4">
        <f t="shared" si="81"/>
        <v>0</v>
      </c>
      <c r="D103" s="4">
        <f t="shared" si="90"/>
        <v>0</v>
      </c>
      <c r="E103" s="4">
        <f t="shared" si="91"/>
        <v>0</v>
      </c>
      <c r="F103" s="4">
        <f>E103+15</f>
        <v>15</v>
      </c>
      <c r="G103" s="4">
        <f t="shared" si="93"/>
        <v>15</v>
      </c>
      <c r="H103" s="4">
        <f t="shared" si="93"/>
        <v>15</v>
      </c>
      <c r="I103" s="4">
        <f t="shared" si="93"/>
        <v>15</v>
      </c>
      <c r="J103" s="4">
        <f>I103+10</f>
        <v>25</v>
      </c>
      <c r="K103" s="4">
        <f t="shared" si="87"/>
        <v>25</v>
      </c>
      <c r="L103" s="4">
        <f t="shared" si="87"/>
        <v>25</v>
      </c>
      <c r="M103" s="4">
        <f>L103+4</f>
        <v>29</v>
      </c>
      <c r="N103" s="4">
        <f t="shared" si="84"/>
        <v>29</v>
      </c>
      <c r="O103" s="4">
        <f t="shared" si="84"/>
        <v>29</v>
      </c>
      <c r="P103" s="4">
        <f t="shared" si="88"/>
        <v>29</v>
      </c>
      <c r="Q103" s="4">
        <f t="shared" si="92"/>
        <v>29</v>
      </c>
      <c r="R103" s="4">
        <f>Q103+0</f>
        <v>29</v>
      </c>
      <c r="S103" s="4">
        <f t="shared" si="94"/>
        <v>29</v>
      </c>
      <c r="T103" s="4">
        <f t="shared" si="94"/>
        <v>29</v>
      </c>
      <c r="U103" s="4">
        <f t="shared" si="94"/>
        <v>29</v>
      </c>
      <c r="V103" s="4">
        <f>U103+0</f>
        <v>29</v>
      </c>
      <c r="W103" s="4">
        <f t="shared" si="95"/>
        <v>29</v>
      </c>
      <c r="X103" s="4">
        <f t="shared" si="95"/>
        <v>29</v>
      </c>
      <c r="Y103" s="4">
        <f t="shared" si="95"/>
        <v>29</v>
      </c>
      <c r="Z103" s="4">
        <f t="shared" si="95"/>
        <v>29</v>
      </c>
      <c r="AA103" s="4">
        <f t="shared" si="95"/>
        <v>29</v>
      </c>
      <c r="AB103" s="4">
        <f t="shared" si="95"/>
        <v>29</v>
      </c>
      <c r="AC103" s="4">
        <f t="shared" si="95"/>
        <v>29</v>
      </c>
      <c r="AD103" s="4">
        <f t="shared" si="95"/>
        <v>29</v>
      </c>
      <c r="AL103" s="8">
        <v>2520</v>
      </c>
      <c r="AM103" s="3">
        <v>1</v>
      </c>
      <c r="AN103" s="2" t="s">
        <v>89</v>
      </c>
      <c r="AO103" s="2" t="s">
        <v>88</v>
      </c>
      <c r="AP103" s="2">
        <v>1969</v>
      </c>
      <c r="AQ103" s="2" t="s">
        <v>87</v>
      </c>
      <c r="AV103" s="17" t="s">
        <v>142</v>
      </c>
      <c r="AW103" s="17" t="s">
        <v>159</v>
      </c>
    </row>
    <row r="104" spans="1:49" x14ac:dyDescent="0.4">
      <c r="A104" s="5">
        <v>17</v>
      </c>
      <c r="B104" s="4">
        <v>0</v>
      </c>
      <c r="C104" s="4">
        <f t="shared" si="81"/>
        <v>0</v>
      </c>
      <c r="D104" s="4">
        <f t="shared" si="90"/>
        <v>0</v>
      </c>
      <c r="E104" s="4">
        <f t="shared" si="91"/>
        <v>0</v>
      </c>
      <c r="F104" s="4">
        <f>E104+4</f>
        <v>4</v>
      </c>
      <c r="G104" s="4">
        <f t="shared" si="93"/>
        <v>4</v>
      </c>
      <c r="H104" s="4">
        <f t="shared" si="93"/>
        <v>4</v>
      </c>
      <c r="I104" s="4">
        <f t="shared" si="93"/>
        <v>4</v>
      </c>
      <c r="J104" s="4">
        <f>I104+10</f>
        <v>14</v>
      </c>
      <c r="K104" s="4">
        <f t="shared" si="87"/>
        <v>14</v>
      </c>
      <c r="L104" s="4">
        <f t="shared" si="87"/>
        <v>14</v>
      </c>
      <c r="M104" s="4">
        <f>L104+0</f>
        <v>14</v>
      </c>
      <c r="N104" s="4">
        <f t="shared" si="84"/>
        <v>14</v>
      </c>
      <c r="O104" s="4">
        <f t="shared" si="84"/>
        <v>14</v>
      </c>
      <c r="P104" s="4">
        <f t="shared" si="88"/>
        <v>14</v>
      </c>
      <c r="Q104" s="4">
        <f t="shared" si="92"/>
        <v>14</v>
      </c>
      <c r="R104" s="4">
        <f>Q104+1</f>
        <v>15</v>
      </c>
      <c r="S104" s="4">
        <f t="shared" si="94"/>
        <v>15</v>
      </c>
      <c r="T104" s="4">
        <f t="shared" si="94"/>
        <v>15</v>
      </c>
      <c r="U104" s="4">
        <f t="shared" si="94"/>
        <v>15</v>
      </c>
      <c r="V104" s="4">
        <f>U104+2</f>
        <v>17</v>
      </c>
      <c r="W104" s="4">
        <f t="shared" si="95"/>
        <v>17</v>
      </c>
      <c r="X104" s="4">
        <f t="shared" si="95"/>
        <v>17</v>
      </c>
      <c r="Y104" s="4">
        <f t="shared" si="95"/>
        <v>17</v>
      </c>
      <c r="Z104" s="4">
        <f t="shared" si="95"/>
        <v>17</v>
      </c>
      <c r="AA104" s="4">
        <f t="shared" si="95"/>
        <v>17</v>
      </c>
      <c r="AB104" s="4">
        <f t="shared" si="95"/>
        <v>17</v>
      </c>
      <c r="AC104" s="4">
        <f t="shared" si="95"/>
        <v>17</v>
      </c>
      <c r="AD104" s="4">
        <f t="shared" si="95"/>
        <v>17</v>
      </c>
      <c r="AL104" s="8">
        <v>2520</v>
      </c>
      <c r="AM104" s="3">
        <v>2</v>
      </c>
      <c r="AN104" s="2" t="s">
        <v>92</v>
      </c>
      <c r="AO104" s="2" t="s">
        <v>88</v>
      </c>
      <c r="AP104" s="2">
        <v>1969</v>
      </c>
      <c r="AQ104" s="2" t="s">
        <v>87</v>
      </c>
      <c r="AR104" s="2" t="s">
        <v>93</v>
      </c>
      <c r="AV104" s="17" t="s">
        <v>142</v>
      </c>
      <c r="AW104" s="17" t="s">
        <v>159</v>
      </c>
    </row>
    <row r="105" spans="1:49" x14ac:dyDescent="0.4">
      <c r="A105" s="5">
        <v>17</v>
      </c>
      <c r="B105" s="4">
        <v>0</v>
      </c>
      <c r="C105" s="4">
        <f t="shared" si="81"/>
        <v>0</v>
      </c>
      <c r="D105" s="4">
        <f t="shared" si="90"/>
        <v>0</v>
      </c>
      <c r="E105" s="4">
        <f t="shared" si="91"/>
        <v>0</v>
      </c>
      <c r="F105" s="4">
        <f>E105+4</f>
        <v>4</v>
      </c>
      <c r="G105" s="4">
        <f t="shared" si="93"/>
        <v>4</v>
      </c>
      <c r="H105" s="4">
        <f t="shared" si="93"/>
        <v>4</v>
      </c>
      <c r="I105" s="4">
        <f t="shared" si="93"/>
        <v>4</v>
      </c>
      <c r="J105" s="4">
        <f>I105+11</f>
        <v>15</v>
      </c>
      <c r="K105" s="4">
        <f t="shared" si="87"/>
        <v>15</v>
      </c>
      <c r="L105" s="4">
        <f t="shared" si="87"/>
        <v>15</v>
      </c>
      <c r="M105" s="4">
        <f>L105+2</f>
        <v>17</v>
      </c>
      <c r="N105" s="4">
        <f t="shared" si="84"/>
        <v>17</v>
      </c>
      <c r="O105" s="4">
        <f t="shared" si="84"/>
        <v>17</v>
      </c>
      <c r="P105" s="4">
        <f t="shared" si="88"/>
        <v>17</v>
      </c>
      <c r="Q105" s="4">
        <f t="shared" si="92"/>
        <v>17</v>
      </c>
      <c r="R105" s="4">
        <f>Q105+0</f>
        <v>17</v>
      </c>
      <c r="S105" s="4">
        <f t="shared" si="94"/>
        <v>17</v>
      </c>
      <c r="T105" s="4">
        <f t="shared" si="94"/>
        <v>17</v>
      </c>
      <c r="U105" s="4">
        <f t="shared" si="94"/>
        <v>17</v>
      </c>
      <c r="V105" s="4">
        <f>U105+0</f>
        <v>17</v>
      </c>
      <c r="W105" s="4">
        <f t="shared" si="95"/>
        <v>17</v>
      </c>
      <c r="X105" s="4">
        <f t="shared" si="95"/>
        <v>17</v>
      </c>
      <c r="Y105" s="4">
        <f t="shared" si="95"/>
        <v>17</v>
      </c>
      <c r="Z105" s="4">
        <f t="shared" si="95"/>
        <v>17</v>
      </c>
      <c r="AA105" s="4">
        <f t="shared" si="95"/>
        <v>17</v>
      </c>
      <c r="AB105" s="4">
        <f t="shared" si="95"/>
        <v>17</v>
      </c>
      <c r="AC105" s="4">
        <f t="shared" si="95"/>
        <v>17</v>
      </c>
      <c r="AD105" s="4">
        <f t="shared" si="95"/>
        <v>17</v>
      </c>
      <c r="AL105" s="8">
        <v>2520</v>
      </c>
      <c r="AM105" s="3">
        <v>2</v>
      </c>
      <c r="AN105" s="2" t="s">
        <v>91</v>
      </c>
      <c r="AO105" s="2" t="s">
        <v>88</v>
      </c>
      <c r="AP105" s="2">
        <v>1969</v>
      </c>
      <c r="AQ105" s="2" t="s">
        <v>87</v>
      </c>
      <c r="AR105" s="2" t="s">
        <v>93</v>
      </c>
      <c r="AV105" s="17" t="s">
        <v>142</v>
      </c>
      <c r="AW105" s="17" t="s">
        <v>159</v>
      </c>
    </row>
    <row r="106" spans="1:49" x14ac:dyDescent="0.4">
      <c r="A106" s="5">
        <v>53</v>
      </c>
      <c r="B106" s="4">
        <v>0</v>
      </c>
      <c r="C106" s="4">
        <f t="shared" si="81"/>
        <v>0</v>
      </c>
      <c r="D106" s="4">
        <f t="shared" si="90"/>
        <v>0</v>
      </c>
      <c r="E106" s="4">
        <f t="shared" si="91"/>
        <v>0</v>
      </c>
      <c r="F106" s="4">
        <f>E106+0</f>
        <v>0</v>
      </c>
      <c r="G106" s="4">
        <f t="shared" si="93"/>
        <v>0</v>
      </c>
      <c r="H106" s="4">
        <f t="shared" si="93"/>
        <v>0</v>
      </c>
      <c r="I106" s="4">
        <f t="shared" si="93"/>
        <v>0</v>
      </c>
      <c r="J106" s="4">
        <f>I106+44</f>
        <v>44</v>
      </c>
      <c r="K106" s="4">
        <f t="shared" si="87"/>
        <v>44</v>
      </c>
      <c r="L106" s="4">
        <f t="shared" si="87"/>
        <v>44</v>
      </c>
      <c r="M106" s="4">
        <f>L106+2</f>
        <v>46</v>
      </c>
      <c r="N106" s="4">
        <f t="shared" si="84"/>
        <v>46</v>
      </c>
      <c r="O106" s="4">
        <f t="shared" si="84"/>
        <v>46</v>
      </c>
      <c r="P106" s="4">
        <f t="shared" si="88"/>
        <v>46</v>
      </c>
      <c r="Q106" s="4">
        <f t="shared" si="92"/>
        <v>46</v>
      </c>
      <c r="R106" s="4">
        <f>Q106+6</f>
        <v>52</v>
      </c>
      <c r="S106" s="4">
        <f t="shared" si="94"/>
        <v>52</v>
      </c>
      <c r="T106" s="4">
        <f t="shared" si="94"/>
        <v>52</v>
      </c>
      <c r="U106" s="4">
        <f t="shared" si="94"/>
        <v>52</v>
      </c>
      <c r="V106" s="4">
        <f>U106+1</f>
        <v>53</v>
      </c>
      <c r="W106" s="4">
        <f t="shared" si="95"/>
        <v>53</v>
      </c>
      <c r="X106" s="4">
        <f t="shared" si="95"/>
        <v>53</v>
      </c>
      <c r="Y106" s="4">
        <f t="shared" si="95"/>
        <v>53</v>
      </c>
      <c r="Z106" s="4">
        <f t="shared" si="95"/>
        <v>53</v>
      </c>
      <c r="AA106" s="4">
        <f t="shared" si="95"/>
        <v>53</v>
      </c>
      <c r="AB106" s="4">
        <f t="shared" si="95"/>
        <v>53</v>
      </c>
      <c r="AC106" s="4">
        <f t="shared" si="95"/>
        <v>53</v>
      </c>
      <c r="AD106" s="4">
        <f t="shared" si="95"/>
        <v>53</v>
      </c>
      <c r="AL106" s="8">
        <v>2520</v>
      </c>
      <c r="AM106" s="3">
        <v>2</v>
      </c>
      <c r="AN106" s="2" t="s">
        <v>90</v>
      </c>
      <c r="AO106" s="2" t="s">
        <v>88</v>
      </c>
      <c r="AP106" s="2">
        <v>1969</v>
      </c>
      <c r="AQ106" s="2" t="s">
        <v>87</v>
      </c>
      <c r="AR106" s="2" t="s">
        <v>93</v>
      </c>
      <c r="AV106" s="17" t="s">
        <v>142</v>
      </c>
      <c r="AW106" s="17" t="s">
        <v>159</v>
      </c>
    </row>
    <row r="107" spans="1:49" x14ac:dyDescent="0.4">
      <c r="A107" s="5">
        <v>45</v>
      </c>
      <c r="B107" s="4">
        <v>0</v>
      </c>
      <c r="C107" s="4">
        <f t="shared" si="81"/>
        <v>0</v>
      </c>
      <c r="D107" s="4">
        <f t="shared" si="90"/>
        <v>0</v>
      </c>
      <c r="E107" s="4">
        <f t="shared" si="91"/>
        <v>0</v>
      </c>
      <c r="F107" s="4">
        <f>E107+15</f>
        <v>15</v>
      </c>
      <c r="G107" s="4">
        <f t="shared" si="93"/>
        <v>15</v>
      </c>
      <c r="H107" s="4">
        <f t="shared" si="93"/>
        <v>15</v>
      </c>
      <c r="I107" s="4">
        <f t="shared" si="93"/>
        <v>15</v>
      </c>
      <c r="J107" s="4">
        <f>I107+25</f>
        <v>40</v>
      </c>
      <c r="K107" s="4">
        <f t="shared" si="87"/>
        <v>40</v>
      </c>
      <c r="L107" s="4">
        <f t="shared" si="87"/>
        <v>40</v>
      </c>
      <c r="M107" s="4">
        <f>L107+2</f>
        <v>42</v>
      </c>
      <c r="N107" s="4">
        <f t="shared" ref="N107:O126" si="96">M107+0</f>
        <v>42</v>
      </c>
      <c r="O107" s="4">
        <f t="shared" si="96"/>
        <v>42</v>
      </c>
      <c r="P107" s="4">
        <f t="shared" si="88"/>
        <v>42</v>
      </c>
      <c r="Q107" s="4">
        <f t="shared" si="92"/>
        <v>42</v>
      </c>
      <c r="R107" s="4">
        <f>Q107+1</f>
        <v>43</v>
      </c>
      <c r="S107" s="4">
        <f t="shared" si="94"/>
        <v>43</v>
      </c>
      <c r="T107" s="4">
        <f t="shared" si="94"/>
        <v>43</v>
      </c>
      <c r="U107" s="4">
        <f t="shared" si="94"/>
        <v>43</v>
      </c>
      <c r="V107" s="4">
        <f>U107+2</f>
        <v>45</v>
      </c>
      <c r="W107" s="4">
        <f t="shared" si="95"/>
        <v>45</v>
      </c>
      <c r="X107" s="4">
        <f t="shared" si="95"/>
        <v>45</v>
      </c>
      <c r="Y107" s="4">
        <f t="shared" si="95"/>
        <v>45</v>
      </c>
      <c r="Z107" s="4">
        <f t="shared" si="95"/>
        <v>45</v>
      </c>
      <c r="AA107" s="4">
        <f t="shared" si="95"/>
        <v>45</v>
      </c>
      <c r="AB107" s="4">
        <f t="shared" si="95"/>
        <v>45</v>
      </c>
      <c r="AC107" s="4">
        <f t="shared" si="95"/>
        <v>45</v>
      </c>
      <c r="AD107" s="4">
        <f t="shared" si="95"/>
        <v>45</v>
      </c>
      <c r="AL107" s="8">
        <v>2520</v>
      </c>
      <c r="AM107" s="3">
        <v>2</v>
      </c>
      <c r="AN107" s="2" t="s">
        <v>89</v>
      </c>
      <c r="AO107" s="2" t="s">
        <v>88</v>
      </c>
      <c r="AP107" s="2">
        <v>1969</v>
      </c>
      <c r="AQ107" s="2" t="s">
        <v>87</v>
      </c>
      <c r="AR107" s="2" t="s">
        <v>93</v>
      </c>
      <c r="AV107" s="17" t="s">
        <v>142</v>
      </c>
      <c r="AW107" s="17" t="s">
        <v>159</v>
      </c>
    </row>
    <row r="108" spans="1:49" x14ac:dyDescent="0.4">
      <c r="A108" s="5">
        <v>45</v>
      </c>
      <c r="B108" s="4">
        <v>0</v>
      </c>
      <c r="C108" s="4">
        <f t="shared" si="81"/>
        <v>0</v>
      </c>
      <c r="D108" s="4">
        <f t="shared" si="90"/>
        <v>0</v>
      </c>
      <c r="E108" s="4">
        <f t="shared" si="91"/>
        <v>0</v>
      </c>
      <c r="F108" s="4">
        <f>E108+0</f>
        <v>0</v>
      </c>
      <c r="G108" s="4">
        <f t="shared" si="93"/>
        <v>0</v>
      </c>
      <c r="H108" s="4">
        <f t="shared" si="93"/>
        <v>0</v>
      </c>
      <c r="I108" s="4">
        <f t="shared" si="93"/>
        <v>0</v>
      </c>
      <c r="J108" s="4">
        <f t="shared" ref="J108:J120" si="97">I108+0</f>
        <v>0</v>
      </c>
      <c r="K108" s="4">
        <f t="shared" si="87"/>
        <v>0</v>
      </c>
      <c r="L108" s="4">
        <f t="shared" si="87"/>
        <v>0</v>
      </c>
      <c r="M108" s="4">
        <f>L108+0</f>
        <v>0</v>
      </c>
      <c r="N108" s="4">
        <f t="shared" si="96"/>
        <v>0</v>
      </c>
      <c r="O108" s="4">
        <f t="shared" si="96"/>
        <v>0</v>
      </c>
      <c r="P108" s="4">
        <f t="shared" si="88"/>
        <v>0</v>
      </c>
      <c r="Q108" s="4">
        <f t="shared" si="92"/>
        <v>0</v>
      </c>
      <c r="R108" s="4">
        <f>Q108+18</f>
        <v>18</v>
      </c>
      <c r="S108" s="4">
        <f t="shared" si="94"/>
        <v>18</v>
      </c>
      <c r="T108" s="4">
        <f t="shared" si="94"/>
        <v>18</v>
      </c>
      <c r="U108" s="4">
        <f t="shared" si="94"/>
        <v>18</v>
      </c>
      <c r="V108" s="4">
        <f>U108+17</f>
        <v>35</v>
      </c>
      <c r="W108" s="4">
        <f t="shared" si="95"/>
        <v>35</v>
      </c>
      <c r="X108" s="4">
        <f t="shared" si="95"/>
        <v>35</v>
      </c>
      <c r="Y108" s="4">
        <f t="shared" si="95"/>
        <v>35</v>
      </c>
      <c r="Z108" s="4">
        <f t="shared" si="95"/>
        <v>35</v>
      </c>
      <c r="AA108" s="4">
        <f t="shared" si="95"/>
        <v>35</v>
      </c>
      <c r="AB108" s="4">
        <f t="shared" si="95"/>
        <v>35</v>
      </c>
      <c r="AC108" s="4">
        <f t="shared" si="95"/>
        <v>35</v>
      </c>
      <c r="AD108" s="4">
        <f t="shared" si="95"/>
        <v>35</v>
      </c>
      <c r="AL108" s="8">
        <v>2520</v>
      </c>
      <c r="AM108" s="3">
        <v>3</v>
      </c>
      <c r="AN108" s="2" t="s">
        <v>92</v>
      </c>
      <c r="AO108" s="2" t="s">
        <v>88</v>
      </c>
      <c r="AP108" s="2">
        <v>1969</v>
      </c>
      <c r="AQ108" s="2" t="s">
        <v>87</v>
      </c>
      <c r="AV108" s="17" t="s">
        <v>142</v>
      </c>
      <c r="AW108" s="17" t="s">
        <v>159</v>
      </c>
    </row>
    <row r="109" spans="1:49" x14ac:dyDescent="0.4">
      <c r="A109" s="5">
        <v>7</v>
      </c>
      <c r="B109" s="4">
        <v>0</v>
      </c>
      <c r="C109" s="4">
        <f t="shared" si="81"/>
        <v>0</v>
      </c>
      <c r="D109" s="4">
        <f t="shared" si="90"/>
        <v>0</v>
      </c>
      <c r="E109" s="4">
        <f t="shared" si="91"/>
        <v>0</v>
      </c>
      <c r="F109" s="4">
        <f>E109+1</f>
        <v>1</v>
      </c>
      <c r="G109" s="4">
        <f t="shared" si="93"/>
        <v>1</v>
      </c>
      <c r="H109" s="4">
        <f t="shared" si="93"/>
        <v>1</v>
      </c>
      <c r="I109" s="4">
        <f t="shared" si="93"/>
        <v>1</v>
      </c>
      <c r="J109" s="4">
        <f t="shared" si="97"/>
        <v>1</v>
      </c>
      <c r="K109" s="4">
        <f t="shared" si="87"/>
        <v>1</v>
      </c>
      <c r="L109" s="4">
        <f t="shared" si="87"/>
        <v>1</v>
      </c>
      <c r="M109" s="4">
        <f>L109+1</f>
        <v>2</v>
      </c>
      <c r="N109" s="4">
        <f t="shared" si="96"/>
        <v>2</v>
      </c>
      <c r="O109" s="4">
        <f t="shared" si="96"/>
        <v>2</v>
      </c>
      <c r="P109" s="4">
        <f t="shared" si="88"/>
        <v>2</v>
      </c>
      <c r="Q109" s="4">
        <f t="shared" si="92"/>
        <v>2</v>
      </c>
      <c r="R109" s="4">
        <f>Q109+4</f>
        <v>6</v>
      </c>
      <c r="S109" s="4">
        <f t="shared" si="94"/>
        <v>6</v>
      </c>
      <c r="T109" s="4">
        <f t="shared" si="94"/>
        <v>6</v>
      </c>
      <c r="U109" s="4">
        <f t="shared" si="94"/>
        <v>6</v>
      </c>
      <c r="V109" s="4">
        <f>U109+1</f>
        <v>7</v>
      </c>
      <c r="W109" s="4">
        <f t="shared" si="95"/>
        <v>7</v>
      </c>
      <c r="X109" s="4">
        <f t="shared" si="95"/>
        <v>7</v>
      </c>
      <c r="Y109" s="4">
        <f t="shared" si="95"/>
        <v>7</v>
      </c>
      <c r="Z109" s="4">
        <f t="shared" si="95"/>
        <v>7</v>
      </c>
      <c r="AA109" s="4">
        <f t="shared" si="95"/>
        <v>7</v>
      </c>
      <c r="AB109" s="4">
        <f t="shared" si="95"/>
        <v>7</v>
      </c>
      <c r="AC109" s="4">
        <f t="shared" si="95"/>
        <v>7</v>
      </c>
      <c r="AD109" s="4">
        <f t="shared" si="95"/>
        <v>7</v>
      </c>
      <c r="AL109" s="8">
        <v>2520</v>
      </c>
      <c r="AM109" s="3">
        <v>3</v>
      </c>
      <c r="AN109" s="2" t="s">
        <v>91</v>
      </c>
      <c r="AO109" s="2" t="s">
        <v>88</v>
      </c>
      <c r="AP109" s="2">
        <v>1969</v>
      </c>
      <c r="AQ109" s="2" t="s">
        <v>87</v>
      </c>
      <c r="AV109" s="17" t="s">
        <v>142</v>
      </c>
      <c r="AW109" s="17" t="s">
        <v>159</v>
      </c>
    </row>
    <row r="110" spans="1:49" x14ac:dyDescent="0.4">
      <c r="A110" s="5">
        <v>20</v>
      </c>
      <c r="B110" s="4">
        <v>0</v>
      </c>
      <c r="C110" s="4">
        <f t="shared" si="81"/>
        <v>0</v>
      </c>
      <c r="D110" s="4">
        <f t="shared" si="90"/>
        <v>0</v>
      </c>
      <c r="E110" s="4">
        <f t="shared" si="91"/>
        <v>0</v>
      </c>
      <c r="F110" s="4">
        <f>E110+0</f>
        <v>0</v>
      </c>
      <c r="G110" s="4">
        <f t="shared" si="93"/>
        <v>0</v>
      </c>
      <c r="H110" s="4">
        <f t="shared" si="93"/>
        <v>0</v>
      </c>
      <c r="I110" s="4">
        <f t="shared" si="93"/>
        <v>0</v>
      </c>
      <c r="J110" s="4">
        <f t="shared" si="97"/>
        <v>0</v>
      </c>
      <c r="K110" s="4">
        <f t="shared" si="87"/>
        <v>0</v>
      </c>
      <c r="L110" s="4">
        <f t="shared" si="87"/>
        <v>0</v>
      </c>
      <c r="M110" s="4">
        <f>L110+4</f>
        <v>4</v>
      </c>
      <c r="N110" s="4">
        <f t="shared" si="96"/>
        <v>4</v>
      </c>
      <c r="O110" s="4">
        <f t="shared" si="96"/>
        <v>4</v>
      </c>
      <c r="P110" s="4">
        <f t="shared" si="88"/>
        <v>4</v>
      </c>
      <c r="Q110" s="4">
        <f t="shared" si="92"/>
        <v>4</v>
      </c>
      <c r="R110" s="4">
        <f>Q110+9</f>
        <v>13</v>
      </c>
      <c r="S110" s="4">
        <f t="shared" si="94"/>
        <v>13</v>
      </c>
      <c r="T110" s="4">
        <f t="shared" si="94"/>
        <v>13</v>
      </c>
      <c r="U110" s="4">
        <f t="shared" si="94"/>
        <v>13</v>
      </c>
      <c r="V110" s="4">
        <f>U110+5</f>
        <v>18</v>
      </c>
      <c r="W110" s="4">
        <f t="shared" si="95"/>
        <v>18</v>
      </c>
      <c r="X110" s="4">
        <f t="shared" si="95"/>
        <v>18</v>
      </c>
      <c r="Y110" s="4">
        <f t="shared" si="95"/>
        <v>18</v>
      </c>
      <c r="Z110" s="4">
        <f t="shared" si="95"/>
        <v>18</v>
      </c>
      <c r="AA110" s="4">
        <f t="shared" si="95"/>
        <v>18</v>
      </c>
      <c r="AB110" s="4">
        <f t="shared" si="95"/>
        <v>18</v>
      </c>
      <c r="AC110" s="4">
        <f t="shared" si="95"/>
        <v>18</v>
      </c>
      <c r="AD110" s="4">
        <f t="shared" si="95"/>
        <v>18</v>
      </c>
      <c r="AL110" s="8">
        <v>2520</v>
      </c>
      <c r="AM110" s="3">
        <v>3</v>
      </c>
      <c r="AN110" s="2" t="s">
        <v>90</v>
      </c>
      <c r="AO110" s="2" t="s">
        <v>88</v>
      </c>
      <c r="AP110" s="2">
        <v>1969</v>
      </c>
      <c r="AQ110" s="2" t="s">
        <v>87</v>
      </c>
      <c r="AV110" s="17" t="s">
        <v>142</v>
      </c>
      <c r="AW110" s="17" t="s">
        <v>159</v>
      </c>
    </row>
    <row r="111" spans="1:49" x14ac:dyDescent="0.4">
      <c r="A111" s="5">
        <v>28</v>
      </c>
      <c r="B111" s="4">
        <v>0</v>
      </c>
      <c r="C111" s="4">
        <f t="shared" si="81"/>
        <v>0</v>
      </c>
      <c r="D111" s="4">
        <f t="shared" si="90"/>
        <v>0</v>
      </c>
      <c r="E111" s="4">
        <f t="shared" si="91"/>
        <v>0</v>
      </c>
      <c r="F111" s="4">
        <f>E111+0</f>
        <v>0</v>
      </c>
      <c r="G111" s="4">
        <f t="shared" si="93"/>
        <v>0</v>
      </c>
      <c r="H111" s="4">
        <f t="shared" si="93"/>
        <v>0</v>
      </c>
      <c r="I111" s="4">
        <f t="shared" si="93"/>
        <v>0</v>
      </c>
      <c r="J111" s="4">
        <f t="shared" si="97"/>
        <v>0</v>
      </c>
      <c r="K111" s="4">
        <f t="shared" si="87"/>
        <v>0</v>
      </c>
      <c r="L111" s="4">
        <f t="shared" si="87"/>
        <v>0</v>
      </c>
      <c r="M111" s="4">
        <f>L111+2</f>
        <v>2</v>
      </c>
      <c r="N111" s="4">
        <f t="shared" si="96"/>
        <v>2</v>
      </c>
      <c r="O111" s="4">
        <f t="shared" si="96"/>
        <v>2</v>
      </c>
      <c r="P111" s="4">
        <f t="shared" si="88"/>
        <v>2</v>
      </c>
      <c r="Q111" s="4">
        <f t="shared" si="92"/>
        <v>2</v>
      </c>
      <c r="R111" s="4">
        <f>Q111+11</f>
        <v>13</v>
      </c>
      <c r="S111" s="4">
        <f t="shared" si="94"/>
        <v>13</v>
      </c>
      <c r="T111" s="4">
        <f t="shared" si="94"/>
        <v>13</v>
      </c>
      <c r="U111" s="4">
        <f t="shared" si="94"/>
        <v>13</v>
      </c>
      <c r="V111" s="4">
        <f>U111+13</f>
        <v>26</v>
      </c>
      <c r="W111" s="4">
        <f t="shared" si="95"/>
        <v>26</v>
      </c>
      <c r="X111" s="4">
        <f t="shared" si="95"/>
        <v>26</v>
      </c>
      <c r="Y111" s="4">
        <f t="shared" si="95"/>
        <v>26</v>
      </c>
      <c r="Z111" s="4">
        <f t="shared" si="95"/>
        <v>26</v>
      </c>
      <c r="AA111" s="4">
        <f t="shared" si="95"/>
        <v>26</v>
      </c>
      <c r="AB111" s="4">
        <f t="shared" si="95"/>
        <v>26</v>
      </c>
      <c r="AC111" s="4">
        <f t="shared" si="95"/>
        <v>26</v>
      </c>
      <c r="AD111" s="4">
        <f t="shared" si="95"/>
        <v>26</v>
      </c>
      <c r="AL111" s="8">
        <v>2520</v>
      </c>
      <c r="AM111" s="3">
        <v>3</v>
      </c>
      <c r="AN111" s="2" t="s">
        <v>89</v>
      </c>
      <c r="AO111" s="2" t="s">
        <v>88</v>
      </c>
      <c r="AP111" s="2">
        <v>1969</v>
      </c>
      <c r="AQ111" s="2" t="s">
        <v>87</v>
      </c>
      <c r="AV111" s="17" t="s">
        <v>142</v>
      </c>
      <c r="AW111" s="17" t="s">
        <v>159</v>
      </c>
    </row>
    <row r="112" spans="1:49" x14ac:dyDescent="0.4">
      <c r="A112" s="5">
        <v>47</v>
      </c>
      <c r="B112" s="4">
        <v>0</v>
      </c>
      <c r="C112" s="4">
        <f t="shared" si="81"/>
        <v>0</v>
      </c>
      <c r="D112" s="4">
        <f t="shared" si="90"/>
        <v>0</v>
      </c>
      <c r="E112" s="4">
        <f t="shared" si="91"/>
        <v>0</v>
      </c>
      <c r="F112" s="4">
        <f>E112+35</f>
        <v>35</v>
      </c>
      <c r="G112" s="4">
        <f t="shared" si="93"/>
        <v>35</v>
      </c>
      <c r="H112" s="4">
        <f t="shared" si="93"/>
        <v>35</v>
      </c>
      <c r="I112" s="4">
        <f t="shared" si="93"/>
        <v>35</v>
      </c>
      <c r="J112" s="4">
        <f t="shared" si="97"/>
        <v>35</v>
      </c>
      <c r="K112" s="4">
        <f t="shared" si="87"/>
        <v>35</v>
      </c>
      <c r="L112" s="4">
        <f t="shared" si="87"/>
        <v>35</v>
      </c>
      <c r="M112" s="4">
        <f t="shared" ref="M112:M124" si="98">L112+0</f>
        <v>35</v>
      </c>
      <c r="N112" s="4">
        <f t="shared" si="96"/>
        <v>35</v>
      </c>
      <c r="O112" s="4">
        <f t="shared" si="96"/>
        <v>35</v>
      </c>
      <c r="P112" s="4">
        <f t="shared" si="88"/>
        <v>35</v>
      </c>
      <c r="Q112" s="4">
        <f t="shared" si="92"/>
        <v>35</v>
      </c>
      <c r="R112" s="4">
        <f t="shared" ref="R112:R130" si="99">Q112+0</f>
        <v>35</v>
      </c>
      <c r="S112" s="4">
        <f t="shared" si="94"/>
        <v>35</v>
      </c>
      <c r="T112" s="4">
        <f t="shared" si="94"/>
        <v>35</v>
      </c>
      <c r="U112" s="4">
        <f t="shared" si="94"/>
        <v>35</v>
      </c>
      <c r="AL112" s="2">
        <v>60</v>
      </c>
      <c r="AM112" s="3">
        <v>1</v>
      </c>
      <c r="AN112" s="2" t="s">
        <v>111</v>
      </c>
      <c r="AO112" s="2" t="s">
        <v>109</v>
      </c>
      <c r="AP112" s="2">
        <v>1986</v>
      </c>
      <c r="AQ112" s="2" t="s">
        <v>108</v>
      </c>
      <c r="AS112" s="17" t="s">
        <v>198</v>
      </c>
      <c r="AU112" s="17" t="s">
        <v>149</v>
      </c>
    </row>
    <row r="113" spans="1:49" x14ac:dyDescent="0.4">
      <c r="A113" s="5">
        <v>44</v>
      </c>
      <c r="B113" s="4">
        <v>0</v>
      </c>
      <c r="C113" s="4">
        <f t="shared" si="81"/>
        <v>0</v>
      </c>
      <c r="D113" s="4">
        <f t="shared" si="90"/>
        <v>0</v>
      </c>
      <c r="E113" s="4">
        <f t="shared" si="91"/>
        <v>0</v>
      </c>
      <c r="F113" s="4">
        <f>E113+0</f>
        <v>0</v>
      </c>
      <c r="G113" s="4">
        <f t="shared" si="93"/>
        <v>0</v>
      </c>
      <c r="H113" s="4">
        <f t="shared" si="93"/>
        <v>0</v>
      </c>
      <c r="I113" s="4">
        <f t="shared" si="93"/>
        <v>0</v>
      </c>
      <c r="J113" s="4">
        <f t="shared" si="97"/>
        <v>0</v>
      </c>
      <c r="K113" s="4">
        <f>J113+0</f>
        <v>0</v>
      </c>
      <c r="L113" s="4">
        <f>K113+37</f>
        <v>37</v>
      </c>
      <c r="M113" s="4">
        <f t="shared" si="98"/>
        <v>37</v>
      </c>
      <c r="N113" s="4">
        <f t="shared" si="96"/>
        <v>37</v>
      </c>
      <c r="O113" s="4">
        <f t="shared" si="96"/>
        <v>37</v>
      </c>
      <c r="P113" s="4">
        <f t="shared" si="88"/>
        <v>37</v>
      </c>
      <c r="Q113" s="4">
        <f t="shared" si="92"/>
        <v>37</v>
      </c>
      <c r="R113" s="4">
        <f t="shared" si="99"/>
        <v>37</v>
      </c>
      <c r="S113" s="4">
        <f t="shared" si="94"/>
        <v>37</v>
      </c>
      <c r="T113" s="4">
        <f t="shared" si="94"/>
        <v>37</v>
      </c>
      <c r="U113" s="4">
        <f t="shared" si="94"/>
        <v>37</v>
      </c>
      <c r="V113" s="4">
        <f>U113+0</f>
        <v>37</v>
      </c>
      <c r="W113" s="4">
        <f>V113+0</f>
        <v>37</v>
      </c>
      <c r="X113" s="4">
        <f>W113+6</f>
        <v>43</v>
      </c>
      <c r="Y113" s="4">
        <f t="shared" ref="Y113:AE113" si="100">X113+0</f>
        <v>43</v>
      </c>
      <c r="Z113" s="4">
        <f t="shared" si="100"/>
        <v>43</v>
      </c>
      <c r="AA113" s="4">
        <f t="shared" si="100"/>
        <v>43</v>
      </c>
      <c r="AB113" s="4">
        <f t="shared" si="100"/>
        <v>43</v>
      </c>
      <c r="AC113" s="4">
        <f t="shared" si="100"/>
        <v>43</v>
      </c>
      <c r="AD113" s="4">
        <f t="shared" si="100"/>
        <v>43</v>
      </c>
      <c r="AE113" s="4">
        <f t="shared" si="100"/>
        <v>43</v>
      </c>
      <c r="AL113" s="2">
        <v>0</v>
      </c>
      <c r="AM113" s="3">
        <v>1</v>
      </c>
      <c r="AN113" s="2" t="s">
        <v>110</v>
      </c>
      <c r="AO113" s="2" t="s">
        <v>109</v>
      </c>
      <c r="AP113" s="2">
        <v>1986</v>
      </c>
      <c r="AQ113" s="2" t="s">
        <v>108</v>
      </c>
      <c r="AS113" s="17" t="s">
        <v>198</v>
      </c>
      <c r="AU113" s="17" t="s">
        <v>149</v>
      </c>
    </row>
    <row r="114" spans="1:49" x14ac:dyDescent="0.4">
      <c r="A114" s="5">
        <v>17</v>
      </c>
      <c r="B114" s="4">
        <v>0</v>
      </c>
      <c r="C114" s="4">
        <f t="shared" si="81"/>
        <v>0</v>
      </c>
      <c r="D114" s="4">
        <f t="shared" si="90"/>
        <v>0</v>
      </c>
      <c r="E114" s="4">
        <f t="shared" si="91"/>
        <v>0</v>
      </c>
      <c r="F114" s="4">
        <f>E114+11</f>
        <v>11</v>
      </c>
      <c r="G114" s="4">
        <f t="shared" si="93"/>
        <v>11</v>
      </c>
      <c r="H114" s="4">
        <f t="shared" si="93"/>
        <v>11</v>
      </c>
      <c r="I114" s="4">
        <f t="shared" si="93"/>
        <v>11</v>
      </c>
      <c r="J114" s="4">
        <f t="shared" si="97"/>
        <v>11</v>
      </c>
      <c r="K114" s="4">
        <f>J114+2</f>
        <v>13</v>
      </c>
      <c r="L114" s="4">
        <f>K114+0</f>
        <v>13</v>
      </c>
      <c r="M114" s="4">
        <f t="shared" si="98"/>
        <v>13</v>
      </c>
      <c r="N114" s="4">
        <f t="shared" si="96"/>
        <v>13</v>
      </c>
      <c r="O114" s="4">
        <f t="shared" si="96"/>
        <v>13</v>
      </c>
      <c r="P114" s="4">
        <f t="shared" si="88"/>
        <v>13</v>
      </c>
      <c r="Q114" s="4">
        <f t="shared" si="92"/>
        <v>13</v>
      </c>
      <c r="R114" s="4">
        <f t="shared" si="99"/>
        <v>13</v>
      </c>
      <c r="S114" s="4">
        <f t="shared" si="94"/>
        <v>13</v>
      </c>
      <c r="T114" s="4">
        <f t="shared" si="94"/>
        <v>13</v>
      </c>
      <c r="U114" s="4">
        <f t="shared" si="94"/>
        <v>13</v>
      </c>
      <c r="AK114" s="4">
        <v>0</v>
      </c>
      <c r="AL114" s="2">
        <v>60</v>
      </c>
      <c r="AM114" s="3">
        <v>1</v>
      </c>
      <c r="AN114" s="2" t="s">
        <v>110</v>
      </c>
      <c r="AO114" s="2" t="s">
        <v>109</v>
      </c>
      <c r="AP114" s="2">
        <v>1986</v>
      </c>
      <c r="AQ114" s="2" t="s">
        <v>108</v>
      </c>
      <c r="AS114" s="17" t="s">
        <v>151</v>
      </c>
      <c r="AT114" s="17" t="s">
        <v>154</v>
      </c>
      <c r="AU114" s="17" t="s">
        <v>149</v>
      </c>
    </row>
    <row r="115" spans="1:49" x14ac:dyDescent="0.4">
      <c r="A115" s="5">
        <v>54</v>
      </c>
      <c r="B115" s="4">
        <v>0</v>
      </c>
      <c r="C115" s="4">
        <f t="shared" si="81"/>
        <v>0</v>
      </c>
      <c r="D115" s="4">
        <f t="shared" si="90"/>
        <v>0</v>
      </c>
      <c r="E115" s="4">
        <f t="shared" si="91"/>
        <v>0</v>
      </c>
      <c r="F115" s="4">
        <f>E115+32</f>
        <v>32</v>
      </c>
      <c r="G115" s="4">
        <f t="shared" si="93"/>
        <v>32</v>
      </c>
      <c r="H115" s="4">
        <f t="shared" si="93"/>
        <v>32</v>
      </c>
      <c r="I115" s="4">
        <f t="shared" si="93"/>
        <v>32</v>
      </c>
      <c r="J115" s="4">
        <f t="shared" si="97"/>
        <v>32</v>
      </c>
      <c r="K115" s="4">
        <f>J115+0</f>
        <v>32</v>
      </c>
      <c r="L115" s="4">
        <f>K115+7</f>
        <v>39</v>
      </c>
      <c r="M115" s="4">
        <f t="shared" si="98"/>
        <v>39</v>
      </c>
      <c r="N115" s="4">
        <f t="shared" si="96"/>
        <v>39</v>
      </c>
      <c r="O115" s="4">
        <f t="shared" si="96"/>
        <v>39</v>
      </c>
      <c r="P115" s="4">
        <f t="shared" si="88"/>
        <v>39</v>
      </c>
      <c r="Q115" s="4">
        <f t="shared" si="92"/>
        <v>39</v>
      </c>
      <c r="R115" s="4">
        <f t="shared" si="99"/>
        <v>39</v>
      </c>
      <c r="S115" s="4">
        <f t="shared" si="94"/>
        <v>39</v>
      </c>
      <c r="T115" s="4">
        <f t="shared" si="94"/>
        <v>39</v>
      </c>
      <c r="U115" s="4">
        <f t="shared" si="94"/>
        <v>39</v>
      </c>
      <c r="AL115" s="2">
        <v>60</v>
      </c>
      <c r="AM115" s="3">
        <v>2</v>
      </c>
      <c r="AN115" s="2" t="s">
        <v>111</v>
      </c>
      <c r="AO115" s="2" t="s">
        <v>109</v>
      </c>
      <c r="AP115" s="2">
        <v>1986</v>
      </c>
      <c r="AQ115" s="2" t="s">
        <v>108</v>
      </c>
      <c r="AS115" s="17" t="s">
        <v>198</v>
      </c>
      <c r="AU115" s="17" t="s">
        <v>149</v>
      </c>
    </row>
    <row r="116" spans="1:49" x14ac:dyDescent="0.4">
      <c r="A116" s="5">
        <v>44</v>
      </c>
      <c r="B116" s="4">
        <v>0</v>
      </c>
      <c r="C116" s="4">
        <f t="shared" si="81"/>
        <v>0</v>
      </c>
      <c r="D116" s="4">
        <f t="shared" si="90"/>
        <v>0</v>
      </c>
      <c r="E116" s="4">
        <f t="shared" si="91"/>
        <v>0</v>
      </c>
      <c r="F116" s="4">
        <f>E116+0</f>
        <v>0</v>
      </c>
      <c r="G116" s="4">
        <f t="shared" si="93"/>
        <v>0</v>
      </c>
      <c r="H116" s="4">
        <f t="shared" si="93"/>
        <v>0</v>
      </c>
      <c r="I116" s="4">
        <f t="shared" si="93"/>
        <v>0</v>
      </c>
      <c r="J116" s="4">
        <f t="shared" si="97"/>
        <v>0</v>
      </c>
      <c r="K116" s="4">
        <f>J116+0</f>
        <v>0</v>
      </c>
      <c r="L116" s="4">
        <f>K116+30</f>
        <v>30</v>
      </c>
      <c r="M116" s="4">
        <f t="shared" si="98"/>
        <v>30</v>
      </c>
      <c r="N116" s="4">
        <f t="shared" si="96"/>
        <v>30</v>
      </c>
      <c r="O116" s="4">
        <f t="shared" si="96"/>
        <v>30</v>
      </c>
      <c r="P116" s="4">
        <f t="shared" si="88"/>
        <v>30</v>
      </c>
      <c r="Q116" s="4">
        <f t="shared" si="92"/>
        <v>30</v>
      </c>
      <c r="R116" s="4">
        <f t="shared" si="99"/>
        <v>30</v>
      </c>
      <c r="S116" s="4">
        <f t="shared" si="94"/>
        <v>30</v>
      </c>
      <c r="T116" s="4">
        <f t="shared" si="94"/>
        <v>30</v>
      </c>
      <c r="U116" s="4">
        <f t="shared" si="94"/>
        <v>30</v>
      </c>
      <c r="V116" s="4">
        <f>U116+0</f>
        <v>30</v>
      </c>
      <c r="W116" s="4">
        <f>V116+0</f>
        <v>30</v>
      </c>
      <c r="X116" s="4">
        <f>W116+6</f>
        <v>36</v>
      </c>
      <c r="Y116" s="4">
        <f t="shared" ref="Y116:AE116" si="101">X116+0</f>
        <v>36</v>
      </c>
      <c r="Z116" s="4">
        <f t="shared" si="101"/>
        <v>36</v>
      </c>
      <c r="AA116" s="4">
        <f t="shared" si="101"/>
        <v>36</v>
      </c>
      <c r="AB116" s="4">
        <f t="shared" si="101"/>
        <v>36</v>
      </c>
      <c r="AC116" s="4">
        <f t="shared" si="101"/>
        <v>36</v>
      </c>
      <c r="AD116" s="4">
        <f t="shared" si="101"/>
        <v>36</v>
      </c>
      <c r="AE116" s="4">
        <f t="shared" si="101"/>
        <v>36</v>
      </c>
      <c r="AL116" s="2">
        <v>0</v>
      </c>
      <c r="AM116" s="3">
        <v>2</v>
      </c>
      <c r="AN116" s="2" t="s">
        <v>110</v>
      </c>
      <c r="AO116" s="2" t="s">
        <v>109</v>
      </c>
      <c r="AP116" s="2">
        <v>1986</v>
      </c>
      <c r="AQ116" s="2" t="s">
        <v>108</v>
      </c>
      <c r="AS116" s="17" t="s">
        <v>198</v>
      </c>
      <c r="AU116" s="17" t="s">
        <v>149</v>
      </c>
    </row>
    <row r="117" spans="1:49" x14ac:dyDescent="0.4">
      <c r="A117" s="5">
        <v>14</v>
      </c>
      <c r="B117" s="4">
        <v>0</v>
      </c>
      <c r="C117" s="4">
        <f t="shared" si="81"/>
        <v>0</v>
      </c>
      <c r="D117" s="4">
        <f t="shared" si="90"/>
        <v>0</v>
      </c>
      <c r="E117" s="4">
        <f t="shared" si="91"/>
        <v>0</v>
      </c>
      <c r="F117" s="4">
        <f>E117+6</f>
        <v>6</v>
      </c>
      <c r="G117" s="4">
        <f t="shared" si="93"/>
        <v>6</v>
      </c>
      <c r="H117" s="4">
        <f t="shared" si="93"/>
        <v>6</v>
      </c>
      <c r="I117" s="4">
        <f t="shared" si="93"/>
        <v>6</v>
      </c>
      <c r="J117" s="4">
        <f t="shared" si="97"/>
        <v>6</v>
      </c>
      <c r="K117" s="4">
        <f>J117+3</f>
        <v>9</v>
      </c>
      <c r="L117" s="4">
        <f>K117+0</f>
        <v>9</v>
      </c>
      <c r="M117" s="4">
        <f t="shared" si="98"/>
        <v>9</v>
      </c>
      <c r="N117" s="4">
        <f t="shared" si="96"/>
        <v>9</v>
      </c>
      <c r="O117" s="4">
        <f t="shared" si="96"/>
        <v>9</v>
      </c>
      <c r="P117" s="4">
        <f t="shared" si="88"/>
        <v>9</v>
      </c>
      <c r="Q117" s="4">
        <f t="shared" si="92"/>
        <v>9</v>
      </c>
      <c r="R117" s="4">
        <f t="shared" si="99"/>
        <v>9</v>
      </c>
      <c r="S117" s="4">
        <f t="shared" si="94"/>
        <v>9</v>
      </c>
      <c r="T117" s="4">
        <f t="shared" si="94"/>
        <v>9</v>
      </c>
      <c r="U117" s="4">
        <f t="shared" si="94"/>
        <v>9</v>
      </c>
      <c r="AK117" s="4">
        <v>0</v>
      </c>
      <c r="AL117" s="2">
        <v>60</v>
      </c>
      <c r="AM117" s="3">
        <v>2</v>
      </c>
      <c r="AN117" s="2" t="s">
        <v>110</v>
      </c>
      <c r="AO117" s="2" t="s">
        <v>109</v>
      </c>
      <c r="AP117" s="2">
        <v>1986</v>
      </c>
      <c r="AQ117" s="2" t="s">
        <v>108</v>
      </c>
      <c r="AS117" s="17" t="s">
        <v>151</v>
      </c>
      <c r="AT117" s="17" t="s">
        <v>154</v>
      </c>
      <c r="AU117" s="17" t="s">
        <v>149</v>
      </c>
    </row>
    <row r="118" spans="1:49" x14ac:dyDescent="0.4">
      <c r="A118" s="5">
        <v>79</v>
      </c>
      <c r="B118" s="4">
        <v>0</v>
      </c>
      <c r="C118" s="4">
        <f t="shared" si="81"/>
        <v>0</v>
      </c>
      <c r="D118" s="4">
        <f t="shared" si="90"/>
        <v>0</v>
      </c>
      <c r="E118" s="4">
        <f t="shared" si="91"/>
        <v>0</v>
      </c>
      <c r="F118" s="4">
        <f>E118+0</f>
        <v>0</v>
      </c>
      <c r="G118" s="4">
        <f t="shared" si="93"/>
        <v>0</v>
      </c>
      <c r="H118" s="4">
        <f t="shared" si="93"/>
        <v>0</v>
      </c>
      <c r="I118" s="4">
        <f t="shared" si="93"/>
        <v>0</v>
      </c>
      <c r="J118" s="4">
        <f t="shared" si="97"/>
        <v>0</v>
      </c>
      <c r="K118" s="4">
        <f>J118+25</f>
        <v>25</v>
      </c>
      <c r="L118" s="4">
        <f>K118+0</f>
        <v>25</v>
      </c>
      <c r="M118" s="4">
        <f t="shared" si="98"/>
        <v>25</v>
      </c>
      <c r="N118" s="4">
        <f t="shared" si="96"/>
        <v>25</v>
      </c>
      <c r="O118" s="4">
        <f t="shared" si="96"/>
        <v>25</v>
      </c>
      <c r="P118" s="4">
        <f t="shared" si="88"/>
        <v>25</v>
      </c>
      <c r="Q118" s="4">
        <f t="shared" si="92"/>
        <v>25</v>
      </c>
      <c r="R118" s="4">
        <f t="shared" si="99"/>
        <v>25</v>
      </c>
      <c r="S118" s="4">
        <f t="shared" si="94"/>
        <v>25</v>
      </c>
      <c r="T118" s="4">
        <f t="shared" si="94"/>
        <v>25</v>
      </c>
      <c r="U118" s="4">
        <f t="shared" si="94"/>
        <v>25</v>
      </c>
      <c r="AL118" s="2">
        <v>60</v>
      </c>
      <c r="AM118" s="3">
        <v>3</v>
      </c>
      <c r="AN118" s="2" t="s">
        <v>111</v>
      </c>
      <c r="AO118" s="2" t="s">
        <v>109</v>
      </c>
      <c r="AP118" s="2">
        <v>1986</v>
      </c>
      <c r="AQ118" s="2" t="s">
        <v>108</v>
      </c>
      <c r="AS118" s="17" t="s">
        <v>198</v>
      </c>
      <c r="AU118" s="17" t="s">
        <v>149</v>
      </c>
    </row>
    <row r="119" spans="1:49" x14ac:dyDescent="0.4">
      <c r="A119" s="5">
        <v>24</v>
      </c>
      <c r="B119" s="4">
        <v>0</v>
      </c>
      <c r="C119" s="4">
        <f t="shared" si="81"/>
        <v>0</v>
      </c>
      <c r="D119" s="4">
        <f t="shared" si="90"/>
        <v>0</v>
      </c>
      <c r="E119" s="4">
        <f t="shared" si="91"/>
        <v>0</v>
      </c>
      <c r="F119" s="4">
        <f>E119+0</f>
        <v>0</v>
      </c>
      <c r="G119" s="4">
        <f t="shared" si="93"/>
        <v>0</v>
      </c>
      <c r="H119" s="4">
        <f t="shared" si="93"/>
        <v>0</v>
      </c>
      <c r="I119" s="4">
        <f t="shared" si="93"/>
        <v>0</v>
      </c>
      <c r="J119" s="4">
        <f t="shared" si="97"/>
        <v>0</v>
      </c>
      <c r="K119" s="4">
        <f>J119+0</f>
        <v>0</v>
      </c>
      <c r="L119" s="4">
        <f>K119+3</f>
        <v>3</v>
      </c>
      <c r="M119" s="4">
        <f t="shared" si="98"/>
        <v>3</v>
      </c>
      <c r="N119" s="4">
        <f t="shared" si="96"/>
        <v>3</v>
      </c>
      <c r="O119" s="4">
        <f t="shared" si="96"/>
        <v>3</v>
      </c>
      <c r="P119" s="4">
        <f t="shared" si="88"/>
        <v>3</v>
      </c>
      <c r="Q119" s="4">
        <f t="shared" si="92"/>
        <v>3</v>
      </c>
      <c r="R119" s="4">
        <f t="shared" si="99"/>
        <v>3</v>
      </c>
      <c r="S119" s="4">
        <f t="shared" si="94"/>
        <v>3</v>
      </c>
      <c r="T119" s="4">
        <f t="shared" si="94"/>
        <v>3</v>
      </c>
      <c r="U119" s="4">
        <f t="shared" si="94"/>
        <v>3</v>
      </c>
      <c r="V119" s="4">
        <f>U119+0</f>
        <v>3</v>
      </c>
      <c r="W119" s="4">
        <f>V119+0</f>
        <v>3</v>
      </c>
      <c r="X119" s="4">
        <f>W119+14</f>
        <v>17</v>
      </c>
      <c r="Y119" s="4">
        <f t="shared" ref="Y119:AE119" si="102">X119+0</f>
        <v>17</v>
      </c>
      <c r="Z119" s="4">
        <f t="shared" si="102"/>
        <v>17</v>
      </c>
      <c r="AA119" s="4">
        <f t="shared" si="102"/>
        <v>17</v>
      </c>
      <c r="AB119" s="4">
        <f t="shared" si="102"/>
        <v>17</v>
      </c>
      <c r="AC119" s="4">
        <f t="shared" si="102"/>
        <v>17</v>
      </c>
      <c r="AD119" s="4">
        <f t="shared" si="102"/>
        <v>17</v>
      </c>
      <c r="AE119" s="4">
        <f t="shared" si="102"/>
        <v>17</v>
      </c>
      <c r="AL119" s="2">
        <v>0</v>
      </c>
      <c r="AM119" s="3">
        <v>3</v>
      </c>
      <c r="AN119" s="2" t="s">
        <v>110</v>
      </c>
      <c r="AO119" s="2" t="s">
        <v>109</v>
      </c>
      <c r="AP119" s="2">
        <v>1986</v>
      </c>
      <c r="AQ119" s="2" t="s">
        <v>108</v>
      </c>
      <c r="AS119" s="17" t="s">
        <v>198</v>
      </c>
      <c r="AU119" s="17" t="s">
        <v>149</v>
      </c>
    </row>
    <row r="120" spans="1:49" x14ac:dyDescent="0.4">
      <c r="A120" s="5">
        <v>49</v>
      </c>
      <c r="B120" s="4">
        <v>0</v>
      </c>
      <c r="C120" s="4">
        <f t="shared" si="81"/>
        <v>0</v>
      </c>
      <c r="D120" s="4">
        <f t="shared" si="90"/>
        <v>0</v>
      </c>
      <c r="E120" s="4">
        <f t="shared" si="91"/>
        <v>0</v>
      </c>
      <c r="F120" s="4">
        <f>E120+8</f>
        <v>8</v>
      </c>
      <c r="G120" s="4">
        <f t="shared" si="93"/>
        <v>8</v>
      </c>
      <c r="H120" s="4">
        <f t="shared" si="93"/>
        <v>8</v>
      </c>
      <c r="I120" s="4">
        <f t="shared" si="93"/>
        <v>8</v>
      </c>
      <c r="J120" s="4">
        <f t="shared" si="97"/>
        <v>8</v>
      </c>
      <c r="K120" s="4">
        <f>J120+18</f>
        <v>26</v>
      </c>
      <c r="L120" s="4">
        <f t="shared" ref="L120:L130" si="103">K120+0</f>
        <v>26</v>
      </c>
      <c r="M120" s="4">
        <f t="shared" si="98"/>
        <v>26</v>
      </c>
      <c r="N120" s="4">
        <f t="shared" si="96"/>
        <v>26</v>
      </c>
      <c r="O120" s="4">
        <f t="shared" si="96"/>
        <v>26</v>
      </c>
      <c r="P120" s="4">
        <f t="shared" si="88"/>
        <v>26</v>
      </c>
      <c r="Q120" s="4">
        <f t="shared" si="92"/>
        <v>26</v>
      </c>
      <c r="R120" s="4">
        <f t="shared" si="99"/>
        <v>26</v>
      </c>
      <c r="S120" s="4">
        <f t="shared" ref="S120:U132" si="104">R120+0</f>
        <v>26</v>
      </c>
      <c r="T120" s="4">
        <f t="shared" si="104"/>
        <v>26</v>
      </c>
      <c r="U120" s="4">
        <f t="shared" si="104"/>
        <v>26</v>
      </c>
      <c r="AK120" s="4">
        <v>0</v>
      </c>
      <c r="AL120" s="2">
        <v>60</v>
      </c>
      <c r="AM120" s="3">
        <v>3</v>
      </c>
      <c r="AN120" s="2" t="s">
        <v>110</v>
      </c>
      <c r="AO120" s="2" t="s">
        <v>109</v>
      </c>
      <c r="AP120" s="2">
        <v>1986</v>
      </c>
      <c r="AQ120" s="2" t="s">
        <v>108</v>
      </c>
      <c r="AS120" s="17" t="s">
        <v>151</v>
      </c>
      <c r="AT120" s="17" t="s">
        <v>154</v>
      </c>
      <c r="AU120" s="17" t="s">
        <v>149</v>
      </c>
    </row>
    <row r="121" spans="1:49" x14ac:dyDescent="0.4">
      <c r="A121" s="5">
        <v>37</v>
      </c>
      <c r="B121" s="4">
        <v>0</v>
      </c>
      <c r="C121" s="4">
        <f t="shared" si="81"/>
        <v>0</v>
      </c>
      <c r="D121" s="4">
        <f>C121+4</f>
        <v>4</v>
      </c>
      <c r="E121" s="4">
        <f t="shared" si="91"/>
        <v>4</v>
      </c>
      <c r="F121" s="4">
        <f>E121+0</f>
        <v>4</v>
      </c>
      <c r="G121" s="4">
        <f>F121+19</f>
        <v>23</v>
      </c>
      <c r="H121" s="4">
        <f t="shared" ref="H121:I136" si="105">G121+0</f>
        <v>23</v>
      </c>
      <c r="I121" s="4">
        <f t="shared" si="105"/>
        <v>23</v>
      </c>
      <c r="J121" s="4">
        <f>I121+5</f>
        <v>28</v>
      </c>
      <c r="K121" s="4">
        <f t="shared" ref="K121:K133" si="106">J121+0</f>
        <v>28</v>
      </c>
      <c r="L121" s="4">
        <f t="shared" si="103"/>
        <v>28</v>
      </c>
      <c r="M121" s="4">
        <f t="shared" si="98"/>
        <v>28</v>
      </c>
      <c r="N121" s="4">
        <f t="shared" si="96"/>
        <v>28</v>
      </c>
      <c r="O121" s="4">
        <f t="shared" si="96"/>
        <v>28</v>
      </c>
      <c r="P121" s="4">
        <f t="shared" si="88"/>
        <v>28</v>
      </c>
      <c r="Q121" s="4">
        <f>P121+3</f>
        <v>31</v>
      </c>
      <c r="R121" s="4">
        <f t="shared" si="99"/>
        <v>31</v>
      </c>
      <c r="S121" s="4">
        <f t="shared" si="104"/>
        <v>31</v>
      </c>
      <c r="T121" s="4">
        <f t="shared" si="104"/>
        <v>31</v>
      </c>
      <c r="U121" s="4">
        <f t="shared" si="104"/>
        <v>31</v>
      </c>
      <c r="V121" s="4">
        <f t="shared" ref="V121:V136" si="107">U121+0</f>
        <v>31</v>
      </c>
      <c r="AK121" s="4">
        <v>540</v>
      </c>
      <c r="AL121" s="8">
        <v>720</v>
      </c>
      <c r="AM121" s="3">
        <v>1</v>
      </c>
      <c r="AN121" s="2" t="s">
        <v>27</v>
      </c>
      <c r="AO121" s="2" t="s">
        <v>23</v>
      </c>
      <c r="AP121" s="2">
        <v>1991</v>
      </c>
      <c r="AQ121" s="2" t="s">
        <v>22</v>
      </c>
      <c r="AS121" s="17" t="s">
        <v>161</v>
      </c>
      <c r="AT121" s="17" t="s">
        <v>176</v>
      </c>
      <c r="AU121" s="17" t="s">
        <v>147</v>
      </c>
    </row>
    <row r="122" spans="1:49" x14ac:dyDescent="0.4">
      <c r="A122" s="5">
        <v>22</v>
      </c>
      <c r="B122" s="4">
        <v>0</v>
      </c>
      <c r="C122" s="4">
        <f t="shared" si="81"/>
        <v>0</v>
      </c>
      <c r="D122" s="4">
        <f>C122+0</f>
        <v>0</v>
      </c>
      <c r="E122" s="4">
        <f>D122+6</f>
        <v>6</v>
      </c>
      <c r="F122" s="4">
        <f>E122+0</f>
        <v>6</v>
      </c>
      <c r="G122" s="4">
        <f>F122+0</f>
        <v>6</v>
      </c>
      <c r="H122" s="4">
        <f t="shared" si="105"/>
        <v>6</v>
      </c>
      <c r="I122" s="4">
        <f t="shared" si="105"/>
        <v>6</v>
      </c>
      <c r="J122" s="4">
        <f>I122+14</f>
        <v>20</v>
      </c>
      <c r="K122" s="4">
        <f t="shared" si="106"/>
        <v>20</v>
      </c>
      <c r="L122" s="4">
        <f t="shared" si="103"/>
        <v>20</v>
      </c>
      <c r="M122" s="4">
        <f t="shared" si="98"/>
        <v>20</v>
      </c>
      <c r="N122" s="4">
        <f t="shared" si="96"/>
        <v>20</v>
      </c>
      <c r="O122" s="4">
        <f t="shared" si="96"/>
        <v>20</v>
      </c>
      <c r="P122" s="4">
        <f t="shared" si="88"/>
        <v>20</v>
      </c>
      <c r="Q122" s="4">
        <f t="shared" ref="Q122:Q136" si="108">P122+0</f>
        <v>20</v>
      </c>
      <c r="R122" s="4">
        <f t="shared" si="99"/>
        <v>20</v>
      </c>
      <c r="S122" s="4">
        <f t="shared" si="104"/>
        <v>20</v>
      </c>
      <c r="T122" s="4">
        <f t="shared" si="104"/>
        <v>20</v>
      </c>
      <c r="U122" s="4">
        <f t="shared" si="104"/>
        <v>20</v>
      </c>
      <c r="V122" s="4">
        <f t="shared" si="107"/>
        <v>20</v>
      </c>
      <c r="AK122" s="4">
        <v>540</v>
      </c>
      <c r="AL122" s="8">
        <v>720</v>
      </c>
      <c r="AM122" s="3">
        <v>1</v>
      </c>
      <c r="AN122" s="2" t="s">
        <v>26</v>
      </c>
      <c r="AO122" s="2" t="s">
        <v>23</v>
      </c>
      <c r="AP122" s="2">
        <v>1991</v>
      </c>
      <c r="AQ122" s="2" t="s">
        <v>22</v>
      </c>
      <c r="AS122" s="17" t="s">
        <v>161</v>
      </c>
      <c r="AT122" s="17" t="s">
        <v>176</v>
      </c>
      <c r="AU122" s="17" t="s">
        <v>177</v>
      </c>
      <c r="AV122" s="17" t="s">
        <v>142</v>
      </c>
      <c r="AW122" s="17" t="s">
        <v>222</v>
      </c>
    </row>
    <row r="123" spans="1:49" x14ac:dyDescent="0.4">
      <c r="A123" s="5">
        <v>14</v>
      </c>
      <c r="B123" s="4">
        <v>0</v>
      </c>
      <c r="C123" s="4">
        <f>B123+6</f>
        <v>6</v>
      </c>
      <c r="D123" s="4">
        <f>C123+0</f>
        <v>6</v>
      </c>
      <c r="E123" s="4">
        <f t="shared" ref="E123:E154" si="109">D123+0</f>
        <v>6</v>
      </c>
      <c r="F123" s="4">
        <f>E123+0</f>
        <v>6</v>
      </c>
      <c r="G123" s="4">
        <f>F123+6</f>
        <v>12</v>
      </c>
      <c r="H123" s="4">
        <f t="shared" si="105"/>
        <v>12</v>
      </c>
      <c r="I123" s="4">
        <f t="shared" si="105"/>
        <v>12</v>
      </c>
      <c r="J123" s="4">
        <f>I123+1</f>
        <v>13</v>
      </c>
      <c r="K123" s="4">
        <f t="shared" si="106"/>
        <v>13</v>
      </c>
      <c r="L123" s="4">
        <f t="shared" si="103"/>
        <v>13</v>
      </c>
      <c r="M123" s="4">
        <f t="shared" si="98"/>
        <v>13</v>
      </c>
      <c r="N123" s="4">
        <f t="shared" si="96"/>
        <v>13</v>
      </c>
      <c r="O123" s="4">
        <f t="shared" si="96"/>
        <v>13</v>
      </c>
      <c r="P123" s="4">
        <f>O123+1</f>
        <v>14</v>
      </c>
      <c r="Q123" s="4">
        <f t="shared" si="108"/>
        <v>14</v>
      </c>
      <c r="R123" s="4">
        <f t="shared" si="99"/>
        <v>14</v>
      </c>
      <c r="S123" s="4">
        <f t="shared" si="104"/>
        <v>14</v>
      </c>
      <c r="T123" s="4">
        <f t="shared" si="104"/>
        <v>14</v>
      </c>
      <c r="U123" s="4">
        <f t="shared" si="104"/>
        <v>14</v>
      </c>
      <c r="V123" s="4">
        <f t="shared" si="107"/>
        <v>14</v>
      </c>
      <c r="AK123" s="4">
        <v>540</v>
      </c>
      <c r="AL123" s="2">
        <v>708</v>
      </c>
      <c r="AM123" s="3">
        <v>1</v>
      </c>
      <c r="AN123" s="2" t="s">
        <v>25</v>
      </c>
      <c r="AO123" s="2" t="s">
        <v>23</v>
      </c>
      <c r="AP123" s="2">
        <v>1991</v>
      </c>
      <c r="AQ123" s="2" t="s">
        <v>22</v>
      </c>
      <c r="AS123" s="17" t="s">
        <v>153</v>
      </c>
      <c r="AT123" s="17" t="s">
        <v>176</v>
      </c>
      <c r="AU123" s="17" t="s">
        <v>147</v>
      </c>
    </row>
    <row r="124" spans="1:49" x14ac:dyDescent="0.4">
      <c r="A124" s="5">
        <v>6</v>
      </c>
      <c r="B124" s="4">
        <v>2</v>
      </c>
      <c r="C124" s="4">
        <f>B124+0</f>
        <v>2</v>
      </c>
      <c r="D124" s="4">
        <f>C124+3</f>
        <v>5</v>
      </c>
      <c r="E124" s="4">
        <f t="shared" si="109"/>
        <v>5</v>
      </c>
      <c r="F124" s="4">
        <f>E124+0</f>
        <v>5</v>
      </c>
      <c r="G124" s="4">
        <f>F124+1</f>
        <v>6</v>
      </c>
      <c r="H124" s="4">
        <f t="shared" si="105"/>
        <v>6</v>
      </c>
      <c r="I124" s="4">
        <f t="shared" si="105"/>
        <v>6</v>
      </c>
      <c r="J124" s="4">
        <f>I124+0</f>
        <v>6</v>
      </c>
      <c r="K124" s="4">
        <f t="shared" si="106"/>
        <v>6</v>
      </c>
      <c r="L124" s="4">
        <f t="shared" si="103"/>
        <v>6</v>
      </c>
      <c r="M124" s="4">
        <f t="shared" si="98"/>
        <v>6</v>
      </c>
      <c r="N124" s="4">
        <f t="shared" si="96"/>
        <v>6</v>
      </c>
      <c r="O124" s="4">
        <f t="shared" si="96"/>
        <v>6</v>
      </c>
      <c r="P124" s="4">
        <f t="shared" ref="P124:P136" si="110">O124+0</f>
        <v>6</v>
      </c>
      <c r="Q124" s="4">
        <f t="shared" si="108"/>
        <v>6</v>
      </c>
      <c r="R124" s="4">
        <f t="shared" si="99"/>
        <v>6</v>
      </c>
      <c r="S124" s="4">
        <f t="shared" si="104"/>
        <v>6</v>
      </c>
      <c r="T124" s="4">
        <f t="shared" si="104"/>
        <v>6</v>
      </c>
      <c r="U124" s="4">
        <f t="shared" si="104"/>
        <v>6</v>
      </c>
      <c r="V124" s="4">
        <f t="shared" si="107"/>
        <v>6</v>
      </c>
      <c r="AK124" s="4">
        <v>540</v>
      </c>
      <c r="AL124" s="2">
        <v>708</v>
      </c>
      <c r="AM124" s="3">
        <v>1</v>
      </c>
      <c r="AN124" s="2" t="s">
        <v>24</v>
      </c>
      <c r="AO124" s="2" t="s">
        <v>23</v>
      </c>
      <c r="AP124" s="2">
        <v>1991</v>
      </c>
      <c r="AQ124" s="2" t="s">
        <v>22</v>
      </c>
      <c r="AS124" s="17" t="s">
        <v>153</v>
      </c>
      <c r="AT124" s="17" t="s">
        <v>176</v>
      </c>
      <c r="AU124" s="17" t="s">
        <v>177</v>
      </c>
      <c r="AV124" s="17" t="s">
        <v>142</v>
      </c>
      <c r="AW124" s="17" t="s">
        <v>222</v>
      </c>
    </row>
    <row r="125" spans="1:49" x14ac:dyDescent="0.4">
      <c r="A125" s="5">
        <v>62</v>
      </c>
      <c r="B125" s="4">
        <v>0</v>
      </c>
      <c r="C125" s="4">
        <f>B125+0</f>
        <v>0</v>
      </c>
      <c r="D125" s="4">
        <f>C125+19</f>
        <v>19</v>
      </c>
      <c r="E125" s="4">
        <f t="shared" si="109"/>
        <v>19</v>
      </c>
      <c r="F125" s="4">
        <f>E125+11</f>
        <v>30</v>
      </c>
      <c r="G125" s="4">
        <f t="shared" ref="G125:G144" si="111">F125+0</f>
        <v>30</v>
      </c>
      <c r="H125" s="4">
        <f t="shared" si="105"/>
        <v>30</v>
      </c>
      <c r="I125" s="4">
        <f t="shared" si="105"/>
        <v>30</v>
      </c>
      <c r="J125" s="4">
        <f>I125+10</f>
        <v>40</v>
      </c>
      <c r="K125" s="4">
        <f t="shared" si="106"/>
        <v>40</v>
      </c>
      <c r="L125" s="4">
        <f t="shared" si="103"/>
        <v>40</v>
      </c>
      <c r="M125" s="4">
        <f>L125+6</f>
        <v>46</v>
      </c>
      <c r="N125" s="4">
        <f t="shared" si="96"/>
        <v>46</v>
      </c>
      <c r="O125" s="4">
        <f t="shared" si="96"/>
        <v>46</v>
      </c>
      <c r="P125" s="4">
        <f t="shared" si="110"/>
        <v>46</v>
      </c>
      <c r="Q125" s="4">
        <f t="shared" si="108"/>
        <v>46</v>
      </c>
      <c r="R125" s="4">
        <f t="shared" si="99"/>
        <v>46</v>
      </c>
      <c r="S125" s="4">
        <f t="shared" si="104"/>
        <v>46</v>
      </c>
      <c r="T125" s="4">
        <f t="shared" si="104"/>
        <v>46</v>
      </c>
      <c r="U125" s="4">
        <f t="shared" si="104"/>
        <v>46</v>
      </c>
      <c r="V125" s="4">
        <f t="shared" si="107"/>
        <v>46</v>
      </c>
      <c r="W125" s="4">
        <f>V125+8</f>
        <v>54</v>
      </c>
      <c r="X125" s="4">
        <f t="shared" ref="X125:AE130" si="112">W125+0</f>
        <v>54</v>
      </c>
      <c r="Y125" s="4">
        <f t="shared" si="112"/>
        <v>54</v>
      </c>
      <c r="Z125" s="4">
        <f t="shared" si="112"/>
        <v>54</v>
      </c>
      <c r="AA125" s="4">
        <f t="shared" si="112"/>
        <v>54</v>
      </c>
      <c r="AB125" s="4">
        <f t="shared" si="112"/>
        <v>54</v>
      </c>
      <c r="AC125" s="4">
        <f t="shared" si="112"/>
        <v>54</v>
      </c>
      <c r="AD125" s="4">
        <f t="shared" si="112"/>
        <v>54</v>
      </c>
      <c r="AE125" s="4">
        <f t="shared" si="112"/>
        <v>54</v>
      </c>
      <c r="AK125" s="4">
        <v>90</v>
      </c>
      <c r="AL125" s="2">
        <v>120</v>
      </c>
      <c r="AM125" s="3">
        <v>1</v>
      </c>
      <c r="AN125" s="2" t="s">
        <v>61</v>
      </c>
      <c r="AO125" s="2" t="s">
        <v>59</v>
      </c>
      <c r="AP125" s="2">
        <v>1997</v>
      </c>
      <c r="AQ125" s="2" t="s">
        <v>58</v>
      </c>
      <c r="AS125" s="17" t="s">
        <v>162</v>
      </c>
      <c r="AT125" s="17" t="s">
        <v>171</v>
      </c>
      <c r="AU125" s="17" t="s">
        <v>149</v>
      </c>
    </row>
    <row r="126" spans="1:49" x14ac:dyDescent="0.4">
      <c r="A126" s="5">
        <v>66</v>
      </c>
      <c r="B126" s="4">
        <v>0</v>
      </c>
      <c r="C126" s="4">
        <f>B126+6</f>
        <v>6</v>
      </c>
      <c r="D126" s="4">
        <f>C126+0</f>
        <v>6</v>
      </c>
      <c r="E126" s="4">
        <f t="shared" si="109"/>
        <v>6</v>
      </c>
      <c r="F126" s="4">
        <f>E126+13</f>
        <v>19</v>
      </c>
      <c r="G126" s="4">
        <f t="shared" si="111"/>
        <v>19</v>
      </c>
      <c r="H126" s="4">
        <f t="shared" si="105"/>
        <v>19</v>
      </c>
      <c r="I126" s="4">
        <f t="shared" si="105"/>
        <v>19</v>
      </c>
      <c r="J126" s="4">
        <f>I126+5</f>
        <v>24</v>
      </c>
      <c r="K126" s="4">
        <f t="shared" si="106"/>
        <v>24</v>
      </c>
      <c r="L126" s="4">
        <f t="shared" si="103"/>
        <v>24</v>
      </c>
      <c r="M126" s="4">
        <f>L126+7</f>
        <v>31</v>
      </c>
      <c r="N126" s="4">
        <f t="shared" si="96"/>
        <v>31</v>
      </c>
      <c r="O126" s="4">
        <f t="shared" si="96"/>
        <v>31</v>
      </c>
      <c r="P126" s="4">
        <f t="shared" si="110"/>
        <v>31</v>
      </c>
      <c r="Q126" s="4">
        <f t="shared" si="108"/>
        <v>31</v>
      </c>
      <c r="R126" s="4">
        <f t="shared" si="99"/>
        <v>31</v>
      </c>
      <c r="S126" s="4">
        <f t="shared" si="104"/>
        <v>31</v>
      </c>
      <c r="T126" s="4">
        <f t="shared" si="104"/>
        <v>31</v>
      </c>
      <c r="U126" s="4">
        <f t="shared" si="104"/>
        <v>31</v>
      </c>
      <c r="V126" s="4">
        <f t="shared" si="107"/>
        <v>31</v>
      </c>
      <c r="W126" s="4">
        <f>V126+20</f>
        <v>51</v>
      </c>
      <c r="X126" s="4">
        <f t="shared" si="112"/>
        <v>51</v>
      </c>
      <c r="Y126" s="4">
        <f t="shared" si="112"/>
        <v>51</v>
      </c>
      <c r="Z126" s="4">
        <f t="shared" si="112"/>
        <v>51</v>
      </c>
      <c r="AA126" s="4">
        <f t="shared" si="112"/>
        <v>51</v>
      </c>
      <c r="AB126" s="4">
        <f t="shared" si="112"/>
        <v>51</v>
      </c>
      <c r="AC126" s="4">
        <f t="shared" si="112"/>
        <v>51</v>
      </c>
      <c r="AD126" s="4">
        <f t="shared" si="112"/>
        <v>51</v>
      </c>
      <c r="AE126" s="4">
        <f t="shared" si="112"/>
        <v>51</v>
      </c>
      <c r="AL126" s="2">
        <v>60</v>
      </c>
      <c r="AM126" s="3">
        <v>1</v>
      </c>
      <c r="AN126" s="2" t="s">
        <v>60</v>
      </c>
      <c r="AO126" s="2" t="s">
        <v>59</v>
      </c>
      <c r="AP126" s="2">
        <v>1997</v>
      </c>
      <c r="AQ126" s="2" t="s">
        <v>58</v>
      </c>
      <c r="AS126" s="17" t="s">
        <v>198</v>
      </c>
      <c r="AU126" s="17" t="s">
        <v>149</v>
      </c>
    </row>
    <row r="127" spans="1:49" x14ac:dyDescent="0.4">
      <c r="A127" s="5">
        <v>62</v>
      </c>
      <c r="B127" s="4">
        <v>0</v>
      </c>
      <c r="C127" s="4">
        <f t="shared" ref="C127:C137" si="113">B127+0</f>
        <v>0</v>
      </c>
      <c r="D127" s="4">
        <f>C127+1</f>
        <v>1</v>
      </c>
      <c r="E127" s="4">
        <f t="shared" si="109"/>
        <v>1</v>
      </c>
      <c r="F127" s="4">
        <f>E127+23</f>
        <v>24</v>
      </c>
      <c r="G127" s="4">
        <f t="shared" si="111"/>
        <v>24</v>
      </c>
      <c r="H127" s="4">
        <f t="shared" si="105"/>
        <v>24</v>
      </c>
      <c r="I127" s="4">
        <f t="shared" si="105"/>
        <v>24</v>
      </c>
      <c r="J127" s="4">
        <f>I127+11</f>
        <v>35</v>
      </c>
      <c r="K127" s="4">
        <f t="shared" si="106"/>
        <v>35</v>
      </c>
      <c r="L127" s="4">
        <f t="shared" si="103"/>
        <v>35</v>
      </c>
      <c r="M127" s="4">
        <f>L127+5</f>
        <v>40</v>
      </c>
      <c r="N127" s="4">
        <f t="shared" ref="N127:O136" si="114">M127+0</f>
        <v>40</v>
      </c>
      <c r="O127" s="4">
        <f t="shared" si="114"/>
        <v>40</v>
      </c>
      <c r="P127" s="4">
        <f t="shared" si="110"/>
        <v>40</v>
      </c>
      <c r="Q127" s="4">
        <f t="shared" si="108"/>
        <v>40</v>
      </c>
      <c r="R127" s="4">
        <f t="shared" si="99"/>
        <v>40</v>
      </c>
      <c r="S127" s="4">
        <f t="shared" si="104"/>
        <v>40</v>
      </c>
      <c r="T127" s="4">
        <f t="shared" si="104"/>
        <v>40</v>
      </c>
      <c r="U127" s="4">
        <f t="shared" si="104"/>
        <v>40</v>
      </c>
      <c r="V127" s="4">
        <f t="shared" si="107"/>
        <v>40</v>
      </c>
      <c r="W127" s="4">
        <f>V127+16</f>
        <v>56</v>
      </c>
      <c r="X127" s="4">
        <f t="shared" si="112"/>
        <v>56</v>
      </c>
      <c r="Y127" s="4">
        <f t="shared" si="112"/>
        <v>56</v>
      </c>
      <c r="Z127" s="4">
        <f t="shared" si="112"/>
        <v>56</v>
      </c>
      <c r="AA127" s="4">
        <f t="shared" si="112"/>
        <v>56</v>
      </c>
      <c r="AB127" s="4">
        <f t="shared" si="112"/>
        <v>56</v>
      </c>
      <c r="AC127" s="4">
        <f t="shared" si="112"/>
        <v>56</v>
      </c>
      <c r="AD127" s="4">
        <f t="shared" si="112"/>
        <v>56</v>
      </c>
      <c r="AE127" s="4">
        <f t="shared" si="112"/>
        <v>56</v>
      </c>
      <c r="AK127" s="4">
        <v>90</v>
      </c>
      <c r="AL127" s="2">
        <v>120</v>
      </c>
      <c r="AM127" s="3">
        <v>2</v>
      </c>
      <c r="AN127" s="2" t="s">
        <v>61</v>
      </c>
      <c r="AO127" s="2" t="s">
        <v>59</v>
      </c>
      <c r="AP127" s="2">
        <v>1997</v>
      </c>
      <c r="AQ127" s="2" t="s">
        <v>58</v>
      </c>
      <c r="AS127" s="17" t="s">
        <v>162</v>
      </c>
      <c r="AT127" s="17" t="s">
        <v>171</v>
      </c>
      <c r="AU127" s="17" t="s">
        <v>149</v>
      </c>
    </row>
    <row r="128" spans="1:49" x14ac:dyDescent="0.4">
      <c r="A128" s="5">
        <v>59</v>
      </c>
      <c r="B128" s="4">
        <v>0</v>
      </c>
      <c r="C128" s="4">
        <f t="shared" si="113"/>
        <v>0</v>
      </c>
      <c r="D128" s="4">
        <f>C128+0</f>
        <v>0</v>
      </c>
      <c r="E128" s="4">
        <f t="shared" si="109"/>
        <v>0</v>
      </c>
      <c r="F128" s="4">
        <f>E128+22</f>
        <v>22</v>
      </c>
      <c r="G128" s="4">
        <f t="shared" si="111"/>
        <v>22</v>
      </c>
      <c r="H128" s="4">
        <f t="shared" si="105"/>
        <v>22</v>
      </c>
      <c r="I128" s="4">
        <f t="shared" si="105"/>
        <v>22</v>
      </c>
      <c r="J128" s="4">
        <f>I128+13</f>
        <v>35</v>
      </c>
      <c r="K128" s="4">
        <f t="shared" si="106"/>
        <v>35</v>
      </c>
      <c r="L128" s="4">
        <f t="shared" si="103"/>
        <v>35</v>
      </c>
      <c r="M128" s="4">
        <f>L128+8</f>
        <v>43</v>
      </c>
      <c r="N128" s="4">
        <f t="shared" si="114"/>
        <v>43</v>
      </c>
      <c r="O128" s="4">
        <f t="shared" si="114"/>
        <v>43</v>
      </c>
      <c r="P128" s="4">
        <f t="shared" si="110"/>
        <v>43</v>
      </c>
      <c r="Q128" s="4">
        <f t="shared" si="108"/>
        <v>43</v>
      </c>
      <c r="R128" s="4">
        <f t="shared" si="99"/>
        <v>43</v>
      </c>
      <c r="S128" s="4">
        <f t="shared" si="104"/>
        <v>43</v>
      </c>
      <c r="T128" s="4">
        <f t="shared" si="104"/>
        <v>43</v>
      </c>
      <c r="U128" s="4">
        <f t="shared" si="104"/>
        <v>43</v>
      </c>
      <c r="V128" s="4">
        <f t="shared" si="107"/>
        <v>43</v>
      </c>
      <c r="W128" s="4">
        <f>V128+11</f>
        <v>54</v>
      </c>
      <c r="X128" s="4">
        <f t="shared" si="112"/>
        <v>54</v>
      </c>
      <c r="Y128" s="4">
        <f t="shared" si="112"/>
        <v>54</v>
      </c>
      <c r="Z128" s="4">
        <f t="shared" si="112"/>
        <v>54</v>
      </c>
      <c r="AA128" s="4">
        <f t="shared" si="112"/>
        <v>54</v>
      </c>
      <c r="AB128" s="4">
        <f t="shared" si="112"/>
        <v>54</v>
      </c>
      <c r="AC128" s="4">
        <f t="shared" si="112"/>
        <v>54</v>
      </c>
      <c r="AD128" s="4">
        <f t="shared" si="112"/>
        <v>54</v>
      </c>
      <c r="AE128" s="4">
        <f t="shared" si="112"/>
        <v>54</v>
      </c>
      <c r="AL128" s="2">
        <v>60</v>
      </c>
      <c r="AM128" s="3">
        <v>2</v>
      </c>
      <c r="AN128" s="2" t="s">
        <v>60</v>
      </c>
      <c r="AO128" s="2" t="s">
        <v>59</v>
      </c>
      <c r="AP128" s="2">
        <v>1997</v>
      </c>
      <c r="AQ128" s="2" t="s">
        <v>58</v>
      </c>
      <c r="AS128" s="17" t="s">
        <v>198</v>
      </c>
      <c r="AU128" s="17" t="s">
        <v>149</v>
      </c>
    </row>
    <row r="129" spans="1:49" x14ac:dyDescent="0.4">
      <c r="A129" s="5">
        <v>61</v>
      </c>
      <c r="B129" s="4">
        <v>0</v>
      </c>
      <c r="C129" s="4">
        <f t="shared" si="113"/>
        <v>0</v>
      </c>
      <c r="D129" s="4">
        <f>C129+4</f>
        <v>4</v>
      </c>
      <c r="E129" s="4">
        <f t="shared" si="109"/>
        <v>4</v>
      </c>
      <c r="F129" s="4">
        <f>E129+6</f>
        <v>10</v>
      </c>
      <c r="G129" s="4">
        <f t="shared" si="111"/>
        <v>10</v>
      </c>
      <c r="H129" s="4">
        <f t="shared" si="105"/>
        <v>10</v>
      </c>
      <c r="I129" s="4">
        <f t="shared" si="105"/>
        <v>10</v>
      </c>
      <c r="J129" s="4">
        <f>I129+19</f>
        <v>29</v>
      </c>
      <c r="K129" s="4">
        <f t="shared" si="106"/>
        <v>29</v>
      </c>
      <c r="L129" s="4">
        <f t="shared" si="103"/>
        <v>29</v>
      </c>
      <c r="M129" s="4">
        <f>L129+13</f>
        <v>42</v>
      </c>
      <c r="N129" s="4">
        <f t="shared" si="114"/>
        <v>42</v>
      </c>
      <c r="O129" s="4">
        <f t="shared" si="114"/>
        <v>42</v>
      </c>
      <c r="P129" s="4">
        <f t="shared" si="110"/>
        <v>42</v>
      </c>
      <c r="Q129" s="4">
        <f t="shared" si="108"/>
        <v>42</v>
      </c>
      <c r="R129" s="4">
        <f t="shared" si="99"/>
        <v>42</v>
      </c>
      <c r="S129" s="4">
        <f t="shared" si="104"/>
        <v>42</v>
      </c>
      <c r="T129" s="4">
        <f t="shared" si="104"/>
        <v>42</v>
      </c>
      <c r="U129" s="4">
        <f t="shared" si="104"/>
        <v>42</v>
      </c>
      <c r="V129" s="4">
        <f t="shared" si="107"/>
        <v>42</v>
      </c>
      <c r="W129" s="4">
        <f>V129+14</f>
        <v>56</v>
      </c>
      <c r="X129" s="4">
        <f t="shared" si="112"/>
        <v>56</v>
      </c>
      <c r="Y129" s="4">
        <f t="shared" si="112"/>
        <v>56</v>
      </c>
      <c r="Z129" s="4">
        <f t="shared" si="112"/>
        <v>56</v>
      </c>
      <c r="AA129" s="4">
        <f t="shared" si="112"/>
        <v>56</v>
      </c>
      <c r="AB129" s="4">
        <f t="shared" si="112"/>
        <v>56</v>
      </c>
      <c r="AC129" s="4">
        <f t="shared" si="112"/>
        <v>56</v>
      </c>
      <c r="AD129" s="4">
        <f t="shared" si="112"/>
        <v>56</v>
      </c>
      <c r="AE129" s="4">
        <f t="shared" si="112"/>
        <v>56</v>
      </c>
      <c r="AK129" s="4">
        <v>90</v>
      </c>
      <c r="AL129" s="2">
        <v>120</v>
      </c>
      <c r="AM129" s="3">
        <v>3</v>
      </c>
      <c r="AN129" s="2" t="s">
        <v>61</v>
      </c>
      <c r="AO129" s="2" t="s">
        <v>59</v>
      </c>
      <c r="AP129" s="2">
        <v>1997</v>
      </c>
      <c r="AQ129" s="2" t="s">
        <v>58</v>
      </c>
      <c r="AS129" s="17" t="s">
        <v>162</v>
      </c>
      <c r="AT129" s="17" t="s">
        <v>171</v>
      </c>
      <c r="AU129" s="17" t="s">
        <v>149</v>
      </c>
    </row>
    <row r="130" spans="1:49" x14ac:dyDescent="0.4">
      <c r="A130" s="5">
        <v>52</v>
      </c>
      <c r="B130" s="4">
        <v>0</v>
      </c>
      <c r="C130" s="4">
        <f t="shared" si="113"/>
        <v>0</v>
      </c>
      <c r="D130" s="4">
        <f>C130+2</f>
        <v>2</v>
      </c>
      <c r="E130" s="4">
        <f t="shared" si="109"/>
        <v>2</v>
      </c>
      <c r="F130" s="4">
        <f>E130+2</f>
        <v>4</v>
      </c>
      <c r="G130" s="4">
        <f t="shared" si="111"/>
        <v>4</v>
      </c>
      <c r="H130" s="4">
        <f t="shared" si="105"/>
        <v>4</v>
      </c>
      <c r="I130" s="4">
        <f t="shared" si="105"/>
        <v>4</v>
      </c>
      <c r="J130" s="4">
        <f>I130+8</f>
        <v>12</v>
      </c>
      <c r="K130" s="4">
        <f t="shared" si="106"/>
        <v>12</v>
      </c>
      <c r="L130" s="4">
        <f t="shared" si="103"/>
        <v>12</v>
      </c>
      <c r="M130" s="4">
        <f>L130+16</f>
        <v>28</v>
      </c>
      <c r="N130" s="4">
        <f t="shared" si="114"/>
        <v>28</v>
      </c>
      <c r="O130" s="4">
        <f t="shared" si="114"/>
        <v>28</v>
      </c>
      <c r="P130" s="4">
        <f t="shared" si="110"/>
        <v>28</v>
      </c>
      <c r="Q130" s="4">
        <f t="shared" si="108"/>
        <v>28</v>
      </c>
      <c r="R130" s="4">
        <f t="shared" si="99"/>
        <v>28</v>
      </c>
      <c r="S130" s="4">
        <f t="shared" si="104"/>
        <v>28</v>
      </c>
      <c r="T130" s="4">
        <f t="shared" si="104"/>
        <v>28</v>
      </c>
      <c r="U130" s="4">
        <f t="shared" si="104"/>
        <v>28</v>
      </c>
      <c r="V130" s="4">
        <f t="shared" si="107"/>
        <v>28</v>
      </c>
      <c r="W130" s="4">
        <f>V130+17</f>
        <v>45</v>
      </c>
      <c r="X130" s="4">
        <f t="shared" si="112"/>
        <v>45</v>
      </c>
      <c r="Y130" s="4">
        <f t="shared" si="112"/>
        <v>45</v>
      </c>
      <c r="Z130" s="4">
        <f t="shared" si="112"/>
        <v>45</v>
      </c>
      <c r="AA130" s="4">
        <f t="shared" si="112"/>
        <v>45</v>
      </c>
      <c r="AB130" s="4">
        <f t="shared" si="112"/>
        <v>45</v>
      </c>
      <c r="AC130" s="4">
        <f t="shared" si="112"/>
        <v>45</v>
      </c>
      <c r="AD130" s="4">
        <f t="shared" si="112"/>
        <v>45</v>
      </c>
      <c r="AE130" s="4">
        <f t="shared" si="112"/>
        <v>45</v>
      </c>
      <c r="AL130" s="2">
        <v>60</v>
      </c>
      <c r="AM130" s="3">
        <v>3</v>
      </c>
      <c r="AN130" s="2" t="s">
        <v>60</v>
      </c>
      <c r="AO130" s="2" t="s">
        <v>59</v>
      </c>
      <c r="AP130" s="2">
        <v>1997</v>
      </c>
      <c r="AQ130" s="2" t="s">
        <v>58</v>
      </c>
      <c r="AS130" s="17" t="s">
        <v>198</v>
      </c>
      <c r="AU130" s="17" t="s">
        <v>149</v>
      </c>
    </row>
    <row r="131" spans="1:49" x14ac:dyDescent="0.4">
      <c r="A131" s="5">
        <v>132</v>
      </c>
      <c r="B131" s="4">
        <v>0</v>
      </c>
      <c r="C131" s="4">
        <f t="shared" si="113"/>
        <v>0</v>
      </c>
      <c r="D131" s="4">
        <f>C131+0</f>
        <v>0</v>
      </c>
      <c r="E131" s="4">
        <f t="shared" si="109"/>
        <v>0</v>
      </c>
      <c r="F131" s="4">
        <f>E131+36</f>
        <v>36</v>
      </c>
      <c r="G131" s="4">
        <f t="shared" si="111"/>
        <v>36</v>
      </c>
      <c r="H131" s="4">
        <f t="shared" si="105"/>
        <v>36</v>
      </c>
      <c r="I131" s="4">
        <f t="shared" si="105"/>
        <v>36</v>
      </c>
      <c r="J131" s="4">
        <f t="shared" ref="J131:J143" si="115">I131+0</f>
        <v>36</v>
      </c>
      <c r="K131" s="4">
        <f t="shared" si="106"/>
        <v>36</v>
      </c>
      <c r="L131" s="4">
        <f>K131+37</f>
        <v>73</v>
      </c>
      <c r="M131" s="4">
        <f t="shared" ref="M131:M143" si="116">L131+0</f>
        <v>73</v>
      </c>
      <c r="N131" s="4">
        <f t="shared" si="114"/>
        <v>73</v>
      </c>
      <c r="O131" s="4">
        <f t="shared" si="114"/>
        <v>73</v>
      </c>
      <c r="P131" s="4">
        <f t="shared" si="110"/>
        <v>73</v>
      </c>
      <c r="Q131" s="4">
        <f t="shared" si="108"/>
        <v>73</v>
      </c>
      <c r="R131" s="4">
        <f>Q131+44</f>
        <v>117</v>
      </c>
      <c r="S131" s="4">
        <f t="shared" si="104"/>
        <v>117</v>
      </c>
      <c r="T131" s="4">
        <f t="shared" si="104"/>
        <v>117</v>
      </c>
      <c r="U131" s="4">
        <f t="shared" si="104"/>
        <v>117</v>
      </c>
      <c r="V131" s="4">
        <f t="shared" si="107"/>
        <v>117</v>
      </c>
      <c r="W131" s="4">
        <f>V131+0</f>
        <v>117</v>
      </c>
      <c r="X131" s="4">
        <f>W131+0</f>
        <v>117</v>
      </c>
      <c r="Y131" s="4">
        <f>X131+9</f>
        <v>126</v>
      </c>
      <c r="Z131" s="4">
        <f t="shared" ref="Z131:AB132" si="117">Y131+0</f>
        <v>126</v>
      </c>
      <c r="AA131" s="4">
        <f t="shared" si="117"/>
        <v>126</v>
      </c>
      <c r="AB131" s="4">
        <f t="shared" si="117"/>
        <v>126</v>
      </c>
      <c r="AC131" s="4">
        <f>AB131+6</f>
        <v>132</v>
      </c>
      <c r="AD131" s="4">
        <f t="shared" ref="AD131:AJ131" si="118">AC131+0</f>
        <v>132</v>
      </c>
      <c r="AE131" s="4">
        <f t="shared" si="118"/>
        <v>132</v>
      </c>
      <c r="AF131" s="4">
        <f t="shared" si="118"/>
        <v>132</v>
      </c>
      <c r="AG131" s="4">
        <f t="shared" si="118"/>
        <v>132</v>
      </c>
      <c r="AH131" s="4">
        <f t="shared" si="118"/>
        <v>132</v>
      </c>
      <c r="AI131" s="4">
        <f t="shared" si="118"/>
        <v>132</v>
      </c>
      <c r="AJ131" s="4">
        <f t="shared" si="118"/>
        <v>132</v>
      </c>
      <c r="AL131" s="2">
        <v>90</v>
      </c>
      <c r="AM131" s="3">
        <v>1</v>
      </c>
      <c r="AN131" s="2" t="s">
        <v>42</v>
      </c>
      <c r="AO131" s="2" t="s">
        <v>41</v>
      </c>
      <c r="AP131" s="2">
        <v>1997</v>
      </c>
      <c r="AQ131" s="2" t="s">
        <v>40</v>
      </c>
      <c r="AV131" s="17" t="s">
        <v>142</v>
      </c>
      <c r="AW131" s="17" t="s">
        <v>173</v>
      </c>
    </row>
    <row r="132" spans="1:49" x14ac:dyDescent="0.4">
      <c r="A132" s="5">
        <v>45</v>
      </c>
      <c r="B132" s="4">
        <v>0</v>
      </c>
      <c r="C132" s="4">
        <f t="shared" si="113"/>
        <v>0</v>
      </c>
      <c r="D132" s="4">
        <f>C132+27</f>
        <v>27</v>
      </c>
      <c r="E132" s="4">
        <f t="shared" si="109"/>
        <v>27</v>
      </c>
      <c r="F132" s="4">
        <f>E132+1</f>
        <v>28</v>
      </c>
      <c r="G132" s="4">
        <f t="shared" si="111"/>
        <v>28</v>
      </c>
      <c r="H132" s="4">
        <f t="shared" si="105"/>
        <v>28</v>
      </c>
      <c r="I132" s="4">
        <f t="shared" si="105"/>
        <v>28</v>
      </c>
      <c r="J132" s="4">
        <f t="shared" si="115"/>
        <v>28</v>
      </c>
      <c r="K132" s="4">
        <f t="shared" si="106"/>
        <v>28</v>
      </c>
      <c r="L132" s="4">
        <f>K132+11</f>
        <v>39</v>
      </c>
      <c r="M132" s="4">
        <f t="shared" si="116"/>
        <v>39</v>
      </c>
      <c r="N132" s="4">
        <f t="shared" si="114"/>
        <v>39</v>
      </c>
      <c r="O132" s="4">
        <f t="shared" si="114"/>
        <v>39</v>
      </c>
      <c r="P132" s="4">
        <f t="shared" si="110"/>
        <v>39</v>
      </c>
      <c r="Q132" s="4">
        <f t="shared" si="108"/>
        <v>39</v>
      </c>
      <c r="R132" s="4">
        <f>Q132+0</f>
        <v>39</v>
      </c>
      <c r="S132" s="4">
        <f t="shared" si="104"/>
        <v>39</v>
      </c>
      <c r="T132" s="4">
        <f t="shared" si="104"/>
        <v>39</v>
      </c>
      <c r="U132" s="4">
        <f t="shared" si="104"/>
        <v>39</v>
      </c>
      <c r="V132" s="4">
        <f t="shared" si="107"/>
        <v>39</v>
      </c>
      <c r="W132" s="4">
        <f>V132+2</f>
        <v>41</v>
      </c>
      <c r="X132" s="4">
        <f t="shared" ref="X132:Y136" si="119">W132+0</f>
        <v>41</v>
      </c>
      <c r="Y132" s="4">
        <f t="shared" si="119"/>
        <v>41</v>
      </c>
      <c r="Z132" s="4">
        <f t="shared" si="117"/>
        <v>41</v>
      </c>
      <c r="AA132" s="4">
        <f t="shared" si="117"/>
        <v>41</v>
      </c>
      <c r="AB132" s="4">
        <f t="shared" si="117"/>
        <v>41</v>
      </c>
      <c r="AC132" s="4">
        <f t="shared" ref="AC132:AD136" si="120">AB132+0</f>
        <v>41</v>
      </c>
      <c r="AD132" s="4">
        <f t="shared" si="120"/>
        <v>41</v>
      </c>
      <c r="AE132" s="4">
        <f>AD132+4</f>
        <v>45</v>
      </c>
      <c r="AF132" s="4">
        <f>AE132+0</f>
        <v>45</v>
      </c>
      <c r="AG132" s="4">
        <f>AF132+0</f>
        <v>45</v>
      </c>
      <c r="AH132" s="4">
        <f>AG132+0</f>
        <v>45</v>
      </c>
      <c r="AI132" s="4">
        <f>AH132+0</f>
        <v>45</v>
      </c>
      <c r="AJ132" s="4">
        <f>AI132+0</f>
        <v>45</v>
      </c>
      <c r="AL132" s="2">
        <v>150</v>
      </c>
      <c r="AM132" s="3">
        <v>1</v>
      </c>
      <c r="AN132" s="2" t="s">
        <v>42</v>
      </c>
      <c r="AO132" s="2" t="s">
        <v>41</v>
      </c>
      <c r="AP132" s="2">
        <v>1997</v>
      </c>
      <c r="AQ132" s="2" t="s">
        <v>40</v>
      </c>
      <c r="AV132" s="17" t="s">
        <v>142</v>
      </c>
      <c r="AW132" s="17" t="s">
        <v>173</v>
      </c>
    </row>
    <row r="133" spans="1:49" x14ac:dyDescent="0.4">
      <c r="A133" s="5">
        <v>125</v>
      </c>
      <c r="B133" s="4">
        <v>0</v>
      </c>
      <c r="C133" s="4">
        <f t="shared" si="113"/>
        <v>0</v>
      </c>
      <c r="D133" s="4">
        <f>C133+0</f>
        <v>0</v>
      </c>
      <c r="E133" s="4">
        <f t="shared" si="109"/>
        <v>0</v>
      </c>
      <c r="F133" s="4">
        <f>E133+44</f>
        <v>44</v>
      </c>
      <c r="G133" s="4">
        <f t="shared" si="111"/>
        <v>44</v>
      </c>
      <c r="H133" s="4">
        <f t="shared" si="105"/>
        <v>44</v>
      </c>
      <c r="I133" s="4">
        <f t="shared" si="105"/>
        <v>44</v>
      </c>
      <c r="J133" s="4">
        <f t="shared" si="115"/>
        <v>44</v>
      </c>
      <c r="K133" s="4">
        <f t="shared" si="106"/>
        <v>44</v>
      </c>
      <c r="L133" s="4">
        <f>K133+20</f>
        <v>64</v>
      </c>
      <c r="M133" s="4">
        <f t="shared" si="116"/>
        <v>64</v>
      </c>
      <c r="N133" s="4">
        <f t="shared" si="114"/>
        <v>64</v>
      </c>
      <c r="O133" s="4">
        <f t="shared" si="114"/>
        <v>64</v>
      </c>
      <c r="P133" s="4">
        <f t="shared" si="110"/>
        <v>64</v>
      </c>
      <c r="Q133" s="4">
        <f t="shared" si="108"/>
        <v>64</v>
      </c>
      <c r="R133" s="4">
        <f>Q133+0</f>
        <v>64</v>
      </c>
      <c r="S133" s="4">
        <f>R133+46</f>
        <v>110</v>
      </c>
      <c r="T133" s="4">
        <f t="shared" ref="T133:U136" si="121">S133+0</f>
        <v>110</v>
      </c>
      <c r="U133" s="4">
        <f t="shared" si="121"/>
        <v>110</v>
      </c>
      <c r="V133" s="4">
        <f t="shared" si="107"/>
        <v>110</v>
      </c>
      <c r="W133" s="4">
        <f>V133+0</f>
        <v>110</v>
      </c>
      <c r="X133" s="4">
        <f t="shared" si="119"/>
        <v>110</v>
      </c>
      <c r="Y133" s="4">
        <f t="shared" si="119"/>
        <v>110</v>
      </c>
      <c r="Z133" s="4">
        <f>Y133+13</f>
        <v>123</v>
      </c>
      <c r="AA133" s="4">
        <f>Z133+0</f>
        <v>123</v>
      </c>
      <c r="AB133" s="4">
        <f>AA133+0</f>
        <v>123</v>
      </c>
      <c r="AC133" s="4">
        <f t="shared" si="120"/>
        <v>123</v>
      </c>
      <c r="AD133" s="4">
        <f t="shared" si="120"/>
        <v>123</v>
      </c>
      <c r="AE133" s="4">
        <f>AD133+0</f>
        <v>123</v>
      </c>
      <c r="AF133" s="4">
        <f>AE133+2</f>
        <v>125</v>
      </c>
      <c r="AG133" s="4">
        <f t="shared" ref="AG133:AJ136" si="122">AF133+0</f>
        <v>125</v>
      </c>
      <c r="AH133" s="4">
        <f t="shared" si="122"/>
        <v>125</v>
      </c>
      <c r="AI133" s="4">
        <f t="shared" si="122"/>
        <v>125</v>
      </c>
      <c r="AJ133" s="4">
        <f t="shared" si="122"/>
        <v>125</v>
      </c>
      <c r="AL133" s="2">
        <v>90</v>
      </c>
      <c r="AM133" s="3">
        <v>2</v>
      </c>
      <c r="AN133" s="2" t="s">
        <v>42</v>
      </c>
      <c r="AO133" s="2" t="s">
        <v>41</v>
      </c>
      <c r="AP133" s="2">
        <v>1997</v>
      </c>
      <c r="AQ133" s="2" t="s">
        <v>40</v>
      </c>
      <c r="AV133" s="17" t="s">
        <v>142</v>
      </c>
      <c r="AW133" s="17" t="s">
        <v>173</v>
      </c>
    </row>
    <row r="134" spans="1:49" x14ac:dyDescent="0.4">
      <c r="A134" s="5">
        <v>11</v>
      </c>
      <c r="B134" s="4">
        <v>0</v>
      </c>
      <c r="C134" s="4">
        <f t="shared" si="113"/>
        <v>0</v>
      </c>
      <c r="D134" s="4">
        <f>C134+0</f>
        <v>0</v>
      </c>
      <c r="E134" s="4">
        <f t="shared" si="109"/>
        <v>0</v>
      </c>
      <c r="F134" s="4">
        <f>E134+0</f>
        <v>0</v>
      </c>
      <c r="G134" s="4">
        <f t="shared" si="111"/>
        <v>0</v>
      </c>
      <c r="H134" s="4">
        <f t="shared" si="105"/>
        <v>0</v>
      </c>
      <c r="I134" s="4">
        <f t="shared" si="105"/>
        <v>0</v>
      </c>
      <c r="J134" s="4">
        <f t="shared" si="115"/>
        <v>0</v>
      </c>
      <c r="K134" s="4">
        <f>J134+5</f>
        <v>5</v>
      </c>
      <c r="L134" s="4">
        <f>K134+0</f>
        <v>5</v>
      </c>
      <c r="M134" s="4">
        <f t="shared" si="116"/>
        <v>5</v>
      </c>
      <c r="N134" s="4">
        <f t="shared" si="114"/>
        <v>5</v>
      </c>
      <c r="O134" s="4">
        <f t="shared" si="114"/>
        <v>5</v>
      </c>
      <c r="P134" s="4">
        <f t="shared" si="110"/>
        <v>5</v>
      </c>
      <c r="Q134" s="4">
        <f t="shared" si="108"/>
        <v>5</v>
      </c>
      <c r="R134" s="4">
        <f>Q134+0</f>
        <v>5</v>
      </c>
      <c r="S134" s="4">
        <f>R134+4</f>
        <v>9</v>
      </c>
      <c r="T134" s="4">
        <f t="shared" si="121"/>
        <v>9</v>
      </c>
      <c r="U134" s="4">
        <f t="shared" si="121"/>
        <v>9</v>
      </c>
      <c r="V134" s="4">
        <f t="shared" si="107"/>
        <v>9</v>
      </c>
      <c r="W134" s="4">
        <f>V134+0</f>
        <v>9</v>
      </c>
      <c r="X134" s="4">
        <f t="shared" si="119"/>
        <v>9</v>
      </c>
      <c r="Y134" s="4">
        <f t="shared" si="119"/>
        <v>9</v>
      </c>
      <c r="Z134" s="4">
        <f>Y134+0</f>
        <v>9</v>
      </c>
      <c r="AA134" s="4">
        <f>Z134+2</f>
        <v>11</v>
      </c>
      <c r="AB134" s="4">
        <f>AA134+0</f>
        <v>11</v>
      </c>
      <c r="AC134" s="4">
        <f t="shared" si="120"/>
        <v>11</v>
      </c>
      <c r="AD134" s="4">
        <f t="shared" si="120"/>
        <v>11</v>
      </c>
      <c r="AE134" s="4">
        <f>AD134+0</f>
        <v>11</v>
      </c>
      <c r="AF134" s="4">
        <f>AE134+0</f>
        <v>11</v>
      </c>
      <c r="AG134" s="4">
        <f t="shared" si="122"/>
        <v>11</v>
      </c>
      <c r="AH134" s="4">
        <f t="shared" si="122"/>
        <v>11</v>
      </c>
      <c r="AI134" s="4">
        <f t="shared" si="122"/>
        <v>11</v>
      </c>
      <c r="AJ134" s="4">
        <f t="shared" si="122"/>
        <v>11</v>
      </c>
      <c r="AL134" s="2">
        <v>150</v>
      </c>
      <c r="AM134" s="3">
        <v>2</v>
      </c>
      <c r="AN134" s="2" t="s">
        <v>42</v>
      </c>
      <c r="AO134" s="2" t="s">
        <v>41</v>
      </c>
      <c r="AP134" s="2">
        <v>1997</v>
      </c>
      <c r="AQ134" s="2" t="s">
        <v>40</v>
      </c>
      <c r="AV134" s="17" t="s">
        <v>142</v>
      </c>
      <c r="AW134" s="17" t="s">
        <v>173</v>
      </c>
    </row>
    <row r="135" spans="1:49" x14ac:dyDescent="0.4">
      <c r="A135" s="5">
        <v>62</v>
      </c>
      <c r="B135" s="4">
        <v>0</v>
      </c>
      <c r="C135" s="4">
        <f t="shared" si="113"/>
        <v>0</v>
      </c>
      <c r="D135" s="4">
        <f>C135+0</f>
        <v>0</v>
      </c>
      <c r="E135" s="4">
        <f t="shared" si="109"/>
        <v>0</v>
      </c>
      <c r="F135" s="4">
        <f>E135+0</f>
        <v>0</v>
      </c>
      <c r="G135" s="4">
        <f t="shared" si="111"/>
        <v>0</v>
      </c>
      <c r="H135" s="4">
        <f t="shared" si="105"/>
        <v>0</v>
      </c>
      <c r="I135" s="4">
        <f t="shared" si="105"/>
        <v>0</v>
      </c>
      <c r="J135" s="4">
        <f t="shared" si="115"/>
        <v>0</v>
      </c>
      <c r="K135" s="4">
        <f>J135+28</f>
        <v>28</v>
      </c>
      <c r="L135" s="4">
        <f>K135+0</f>
        <v>28</v>
      </c>
      <c r="M135" s="4">
        <f t="shared" si="116"/>
        <v>28</v>
      </c>
      <c r="N135" s="4">
        <f t="shared" si="114"/>
        <v>28</v>
      </c>
      <c r="O135" s="4">
        <f t="shared" si="114"/>
        <v>28</v>
      </c>
      <c r="P135" s="4">
        <f t="shared" si="110"/>
        <v>28</v>
      </c>
      <c r="Q135" s="4">
        <f t="shared" si="108"/>
        <v>28</v>
      </c>
      <c r="R135" s="4">
        <f>Q135+0</f>
        <v>28</v>
      </c>
      <c r="S135" s="4">
        <f>R135+21</f>
        <v>49</v>
      </c>
      <c r="T135" s="4">
        <f t="shared" si="121"/>
        <v>49</v>
      </c>
      <c r="U135" s="4">
        <f t="shared" si="121"/>
        <v>49</v>
      </c>
      <c r="V135" s="4">
        <f t="shared" si="107"/>
        <v>49</v>
      </c>
      <c r="W135" s="4">
        <f>V135+0</f>
        <v>49</v>
      </c>
      <c r="X135" s="4">
        <f t="shared" si="119"/>
        <v>49</v>
      </c>
      <c r="Y135" s="4">
        <f t="shared" si="119"/>
        <v>49</v>
      </c>
      <c r="Z135" s="4">
        <f>Y135+13</f>
        <v>62</v>
      </c>
      <c r="AA135" s="4">
        <f>Z135+0</f>
        <v>62</v>
      </c>
      <c r="AB135" s="4">
        <f>AA135+0</f>
        <v>62</v>
      </c>
      <c r="AC135" s="4">
        <f t="shared" si="120"/>
        <v>62</v>
      </c>
      <c r="AD135" s="4">
        <f t="shared" si="120"/>
        <v>62</v>
      </c>
      <c r="AE135" s="4">
        <f>AD135+0</f>
        <v>62</v>
      </c>
      <c r="AF135" s="4">
        <f>AE135+0</f>
        <v>62</v>
      </c>
      <c r="AG135" s="4">
        <f t="shared" si="122"/>
        <v>62</v>
      </c>
      <c r="AH135" s="4">
        <f t="shared" si="122"/>
        <v>62</v>
      </c>
      <c r="AI135" s="4">
        <f t="shared" si="122"/>
        <v>62</v>
      </c>
      <c r="AJ135" s="4">
        <f t="shared" si="122"/>
        <v>62</v>
      </c>
      <c r="AL135" s="2">
        <v>90</v>
      </c>
      <c r="AM135" s="3">
        <v>3</v>
      </c>
      <c r="AN135" s="2" t="s">
        <v>42</v>
      </c>
      <c r="AO135" s="2" t="s">
        <v>41</v>
      </c>
      <c r="AP135" s="2">
        <v>1997</v>
      </c>
      <c r="AQ135" s="2" t="s">
        <v>40</v>
      </c>
      <c r="AV135" s="17" t="s">
        <v>142</v>
      </c>
      <c r="AW135" s="17" t="s">
        <v>173</v>
      </c>
    </row>
    <row r="136" spans="1:49" x14ac:dyDescent="0.4">
      <c r="A136" s="5">
        <v>45</v>
      </c>
      <c r="B136" s="4">
        <v>0</v>
      </c>
      <c r="C136" s="4">
        <f t="shared" si="113"/>
        <v>0</v>
      </c>
      <c r="D136" s="4">
        <f>C136+0</f>
        <v>0</v>
      </c>
      <c r="E136" s="4">
        <f t="shared" si="109"/>
        <v>0</v>
      </c>
      <c r="F136" s="4">
        <f>E136+6</f>
        <v>6</v>
      </c>
      <c r="G136" s="4">
        <f t="shared" si="111"/>
        <v>6</v>
      </c>
      <c r="H136" s="4">
        <f t="shared" si="105"/>
        <v>6</v>
      </c>
      <c r="I136" s="4">
        <f t="shared" si="105"/>
        <v>6</v>
      </c>
      <c r="J136" s="4">
        <f t="shared" si="115"/>
        <v>6</v>
      </c>
      <c r="K136" s="4">
        <f t="shared" ref="K136:K167" si="123">J136+0</f>
        <v>6</v>
      </c>
      <c r="L136" s="4">
        <f>K136+29</f>
        <v>35</v>
      </c>
      <c r="M136" s="4">
        <f t="shared" si="116"/>
        <v>35</v>
      </c>
      <c r="N136" s="4">
        <f t="shared" si="114"/>
        <v>35</v>
      </c>
      <c r="O136" s="4">
        <f t="shared" si="114"/>
        <v>35</v>
      </c>
      <c r="P136" s="4">
        <f t="shared" si="110"/>
        <v>35</v>
      </c>
      <c r="Q136" s="4">
        <f t="shared" si="108"/>
        <v>35</v>
      </c>
      <c r="R136" s="4">
        <f>Q136+0</f>
        <v>35</v>
      </c>
      <c r="S136" s="4">
        <f>R136+8</f>
        <v>43</v>
      </c>
      <c r="T136" s="4">
        <f t="shared" si="121"/>
        <v>43</v>
      </c>
      <c r="U136" s="4">
        <f t="shared" si="121"/>
        <v>43</v>
      </c>
      <c r="V136" s="4">
        <f t="shared" si="107"/>
        <v>43</v>
      </c>
      <c r="W136" s="4">
        <f>V136+0</f>
        <v>43</v>
      </c>
      <c r="X136" s="4">
        <f t="shared" si="119"/>
        <v>43</v>
      </c>
      <c r="Y136" s="4">
        <f t="shared" si="119"/>
        <v>43</v>
      </c>
      <c r="Z136" s="4">
        <f>Y136+2</f>
        <v>45</v>
      </c>
      <c r="AA136" s="4">
        <f>Z136+0</f>
        <v>45</v>
      </c>
      <c r="AB136" s="4">
        <f>AA136+0</f>
        <v>45</v>
      </c>
      <c r="AC136" s="4">
        <f t="shared" si="120"/>
        <v>45</v>
      </c>
      <c r="AD136" s="4">
        <f t="shared" si="120"/>
        <v>45</v>
      </c>
      <c r="AE136" s="4">
        <f>AD136+0</f>
        <v>45</v>
      </c>
      <c r="AF136" s="4">
        <f>AE136+0</f>
        <v>45</v>
      </c>
      <c r="AG136" s="4">
        <f t="shared" si="122"/>
        <v>45</v>
      </c>
      <c r="AH136" s="4">
        <f t="shared" si="122"/>
        <v>45</v>
      </c>
      <c r="AI136" s="4">
        <f t="shared" si="122"/>
        <v>45</v>
      </c>
      <c r="AJ136" s="4">
        <f t="shared" si="122"/>
        <v>45</v>
      </c>
      <c r="AL136" s="2">
        <v>150</v>
      </c>
      <c r="AM136" s="3">
        <v>3</v>
      </c>
      <c r="AN136" s="2" t="s">
        <v>42</v>
      </c>
      <c r="AO136" s="2" t="s">
        <v>41</v>
      </c>
      <c r="AP136" s="2">
        <v>1997</v>
      </c>
      <c r="AQ136" s="2" t="s">
        <v>40</v>
      </c>
      <c r="AV136" s="17" t="s">
        <v>142</v>
      </c>
      <c r="AW136" s="17" t="s">
        <v>173</v>
      </c>
    </row>
    <row r="137" spans="1:49" x14ac:dyDescent="0.4">
      <c r="A137" s="5">
        <v>11</v>
      </c>
      <c r="B137" s="4">
        <v>0</v>
      </c>
      <c r="C137" s="4">
        <f t="shared" si="113"/>
        <v>0</v>
      </c>
      <c r="D137" s="4">
        <f>C137+2</f>
        <v>2</v>
      </c>
      <c r="E137" s="4">
        <f t="shared" si="109"/>
        <v>2</v>
      </c>
      <c r="F137" s="4">
        <f>E137+2</f>
        <v>4</v>
      </c>
      <c r="G137" s="4">
        <f t="shared" si="111"/>
        <v>4</v>
      </c>
      <c r="H137" s="4">
        <f t="shared" ref="H137:H143" si="124">G137+0</f>
        <v>4</v>
      </c>
      <c r="I137" s="4">
        <f>H137+3</f>
        <v>7</v>
      </c>
      <c r="J137" s="4">
        <f t="shared" si="115"/>
        <v>7</v>
      </c>
      <c r="K137" s="4">
        <f t="shared" si="123"/>
        <v>7</v>
      </c>
      <c r="L137" s="4">
        <f t="shared" ref="L137:L179" si="125">K137+0</f>
        <v>7</v>
      </c>
      <c r="M137" s="4">
        <f t="shared" si="116"/>
        <v>7</v>
      </c>
      <c r="N137" s="4">
        <f>M137+1</f>
        <v>8</v>
      </c>
      <c r="O137" s="4">
        <f t="shared" ref="O137:O159" si="126">N137+0</f>
        <v>8</v>
      </c>
      <c r="AL137" s="2">
        <v>210</v>
      </c>
      <c r="AM137" s="3">
        <v>1</v>
      </c>
      <c r="AN137" s="2" t="s">
        <v>39</v>
      </c>
      <c r="AO137" s="2" t="s">
        <v>38</v>
      </c>
      <c r="AP137" s="2">
        <v>1997</v>
      </c>
      <c r="AQ137" s="2" t="s">
        <v>37</v>
      </c>
      <c r="AS137" s="17" t="s">
        <v>198</v>
      </c>
      <c r="AU137" s="17" t="s">
        <v>149</v>
      </c>
    </row>
    <row r="138" spans="1:49" x14ac:dyDescent="0.4">
      <c r="A138" s="5">
        <v>4</v>
      </c>
      <c r="B138" s="4">
        <v>0</v>
      </c>
      <c r="C138" s="4">
        <f>B138+3</f>
        <v>3</v>
      </c>
      <c r="D138" s="4">
        <f t="shared" ref="D138:D153" si="127">C138+0</f>
        <v>3</v>
      </c>
      <c r="E138" s="4">
        <f t="shared" si="109"/>
        <v>3</v>
      </c>
      <c r="F138" s="4">
        <f t="shared" ref="F138:F143" si="128">E138+0</f>
        <v>3</v>
      </c>
      <c r="G138" s="4">
        <f t="shared" si="111"/>
        <v>3</v>
      </c>
      <c r="H138" s="4">
        <f t="shared" si="124"/>
        <v>3</v>
      </c>
      <c r="I138" s="4">
        <f>H138+0</f>
        <v>3</v>
      </c>
      <c r="J138" s="4">
        <f t="shared" si="115"/>
        <v>3</v>
      </c>
      <c r="K138" s="4">
        <f t="shared" si="123"/>
        <v>3</v>
      </c>
      <c r="L138" s="4">
        <f t="shared" si="125"/>
        <v>3</v>
      </c>
      <c r="M138" s="4">
        <f t="shared" si="116"/>
        <v>3</v>
      </c>
      <c r="N138" s="4">
        <f>M138+1</f>
        <v>4</v>
      </c>
      <c r="O138" s="4">
        <f t="shared" si="126"/>
        <v>4</v>
      </c>
      <c r="AK138" s="4">
        <v>240</v>
      </c>
      <c r="AL138" s="2">
        <v>270</v>
      </c>
      <c r="AM138" s="3">
        <v>1</v>
      </c>
      <c r="AN138" s="2" t="s">
        <v>39</v>
      </c>
      <c r="AO138" s="2" t="s">
        <v>38</v>
      </c>
      <c r="AP138" s="2">
        <v>1997</v>
      </c>
      <c r="AQ138" s="2" t="s">
        <v>37</v>
      </c>
      <c r="AS138" s="17" t="s">
        <v>152</v>
      </c>
      <c r="AT138" s="17" t="s">
        <v>174</v>
      </c>
      <c r="AU138" s="17" t="s">
        <v>149</v>
      </c>
    </row>
    <row r="139" spans="1:49" x14ac:dyDescent="0.4">
      <c r="A139" s="5">
        <v>10</v>
      </c>
      <c r="B139" s="4">
        <v>0</v>
      </c>
      <c r="C139" s="4">
        <f t="shared" ref="C139:C179" si="129">B139+0</f>
        <v>0</v>
      </c>
      <c r="D139" s="4">
        <f t="shared" si="127"/>
        <v>0</v>
      </c>
      <c r="E139" s="4">
        <f t="shared" si="109"/>
        <v>0</v>
      </c>
      <c r="F139" s="4">
        <f t="shared" si="128"/>
        <v>0</v>
      </c>
      <c r="G139" s="4">
        <f t="shared" si="111"/>
        <v>0</v>
      </c>
      <c r="H139" s="4">
        <f t="shared" si="124"/>
        <v>0</v>
      </c>
      <c r="I139" s="4">
        <f>H139+4</f>
        <v>4</v>
      </c>
      <c r="J139" s="4">
        <f t="shared" si="115"/>
        <v>4</v>
      </c>
      <c r="K139" s="4">
        <f t="shared" si="123"/>
        <v>4</v>
      </c>
      <c r="L139" s="4">
        <f t="shared" si="125"/>
        <v>4</v>
      </c>
      <c r="M139" s="4">
        <f t="shared" si="116"/>
        <v>4</v>
      </c>
      <c r="N139" s="4">
        <f>M139+0</f>
        <v>4</v>
      </c>
      <c r="O139" s="4">
        <f t="shared" si="126"/>
        <v>4</v>
      </c>
      <c r="AL139" s="2">
        <v>210</v>
      </c>
      <c r="AM139" s="3">
        <v>2</v>
      </c>
      <c r="AN139" s="2" t="s">
        <v>39</v>
      </c>
      <c r="AO139" s="2" t="s">
        <v>38</v>
      </c>
      <c r="AP139" s="2">
        <v>1997</v>
      </c>
      <c r="AQ139" s="2" t="s">
        <v>37</v>
      </c>
      <c r="AS139" s="17" t="s">
        <v>198</v>
      </c>
      <c r="AU139" s="17" t="s">
        <v>149</v>
      </c>
    </row>
    <row r="140" spans="1:49" x14ac:dyDescent="0.4">
      <c r="A140" s="5">
        <v>3</v>
      </c>
      <c r="B140" s="4">
        <v>3</v>
      </c>
      <c r="C140" s="4">
        <f t="shared" si="129"/>
        <v>3</v>
      </c>
      <c r="D140" s="4">
        <f t="shared" si="127"/>
        <v>3</v>
      </c>
      <c r="E140" s="4">
        <f t="shared" si="109"/>
        <v>3</v>
      </c>
      <c r="F140" s="4">
        <f t="shared" si="128"/>
        <v>3</v>
      </c>
      <c r="G140" s="4">
        <f t="shared" si="111"/>
        <v>3</v>
      </c>
      <c r="H140" s="4">
        <f t="shared" si="124"/>
        <v>3</v>
      </c>
      <c r="I140" s="4">
        <f>H140+0</f>
        <v>3</v>
      </c>
      <c r="J140" s="4">
        <f t="shared" si="115"/>
        <v>3</v>
      </c>
      <c r="K140" s="4">
        <f t="shared" si="123"/>
        <v>3</v>
      </c>
      <c r="L140" s="4">
        <f t="shared" si="125"/>
        <v>3</v>
      </c>
      <c r="M140" s="4">
        <f t="shared" si="116"/>
        <v>3</v>
      </c>
      <c r="N140" s="4">
        <f>M140+0</f>
        <v>3</v>
      </c>
      <c r="O140" s="4">
        <f t="shared" si="126"/>
        <v>3</v>
      </c>
      <c r="AK140" s="4">
        <v>240</v>
      </c>
      <c r="AL140" s="2">
        <v>270</v>
      </c>
      <c r="AM140" s="3">
        <v>2</v>
      </c>
      <c r="AN140" s="2" t="s">
        <v>39</v>
      </c>
      <c r="AO140" s="2" t="s">
        <v>38</v>
      </c>
      <c r="AP140" s="2">
        <v>1997</v>
      </c>
      <c r="AQ140" s="2" t="s">
        <v>37</v>
      </c>
      <c r="AS140" s="17" t="s">
        <v>152</v>
      </c>
      <c r="AT140" s="17" t="s">
        <v>174</v>
      </c>
      <c r="AU140" s="17" t="s">
        <v>149</v>
      </c>
    </row>
    <row r="141" spans="1:49" x14ac:dyDescent="0.4">
      <c r="A141" s="5">
        <v>1</v>
      </c>
      <c r="B141" s="4">
        <v>0</v>
      </c>
      <c r="C141" s="4">
        <f t="shared" si="129"/>
        <v>0</v>
      </c>
      <c r="D141" s="4">
        <f t="shared" si="127"/>
        <v>0</v>
      </c>
      <c r="E141" s="4">
        <f t="shared" si="109"/>
        <v>0</v>
      </c>
      <c r="F141" s="4">
        <f t="shared" si="128"/>
        <v>0</v>
      </c>
      <c r="G141" s="4">
        <f t="shared" si="111"/>
        <v>0</v>
      </c>
      <c r="H141" s="4">
        <f t="shared" si="124"/>
        <v>0</v>
      </c>
      <c r="I141" s="4">
        <f>H141+0</f>
        <v>0</v>
      </c>
      <c r="J141" s="4">
        <f t="shared" si="115"/>
        <v>0</v>
      </c>
      <c r="K141" s="4">
        <f t="shared" si="123"/>
        <v>0</v>
      </c>
      <c r="L141" s="4">
        <f t="shared" si="125"/>
        <v>0</v>
      </c>
      <c r="M141" s="4">
        <f t="shared" si="116"/>
        <v>0</v>
      </c>
      <c r="N141" s="4">
        <f>M141+1</f>
        <v>1</v>
      </c>
      <c r="O141" s="4">
        <f t="shared" si="126"/>
        <v>1</v>
      </c>
      <c r="AL141" s="2">
        <v>210</v>
      </c>
      <c r="AM141" s="3">
        <v>3</v>
      </c>
      <c r="AN141" s="2" t="s">
        <v>39</v>
      </c>
      <c r="AO141" s="2" t="s">
        <v>38</v>
      </c>
      <c r="AP141" s="2">
        <v>1997</v>
      </c>
      <c r="AQ141" s="2" t="s">
        <v>37</v>
      </c>
      <c r="AS141" s="17" t="s">
        <v>198</v>
      </c>
      <c r="AU141" s="17" t="s">
        <v>149</v>
      </c>
    </row>
    <row r="142" spans="1:49" x14ac:dyDescent="0.4">
      <c r="A142" s="5">
        <v>5</v>
      </c>
      <c r="B142" s="4">
        <v>0</v>
      </c>
      <c r="C142" s="4">
        <f t="shared" si="129"/>
        <v>0</v>
      </c>
      <c r="D142" s="4">
        <f t="shared" si="127"/>
        <v>0</v>
      </c>
      <c r="E142" s="4">
        <f t="shared" si="109"/>
        <v>0</v>
      </c>
      <c r="F142" s="4">
        <f t="shared" si="128"/>
        <v>0</v>
      </c>
      <c r="G142" s="4">
        <f t="shared" si="111"/>
        <v>0</v>
      </c>
      <c r="H142" s="4">
        <f t="shared" si="124"/>
        <v>0</v>
      </c>
      <c r="I142" s="4">
        <f>H142+1</f>
        <v>1</v>
      </c>
      <c r="J142" s="4">
        <f t="shared" si="115"/>
        <v>1</v>
      </c>
      <c r="K142" s="4">
        <f t="shared" si="123"/>
        <v>1</v>
      </c>
      <c r="L142" s="4">
        <f t="shared" si="125"/>
        <v>1</v>
      </c>
      <c r="M142" s="4">
        <f t="shared" si="116"/>
        <v>1</v>
      </c>
      <c r="N142" s="4">
        <f>M142+4</f>
        <v>5</v>
      </c>
      <c r="O142" s="4">
        <f t="shared" si="126"/>
        <v>5</v>
      </c>
      <c r="AK142" s="4">
        <v>210</v>
      </c>
      <c r="AL142" s="2">
        <v>240</v>
      </c>
      <c r="AM142" s="3">
        <v>3</v>
      </c>
      <c r="AN142" s="2" t="s">
        <v>39</v>
      </c>
      <c r="AO142" s="2" t="s">
        <v>38</v>
      </c>
      <c r="AP142" s="2">
        <v>1997</v>
      </c>
      <c r="AQ142" s="2" t="s">
        <v>37</v>
      </c>
      <c r="AS142" s="17" t="s">
        <v>151</v>
      </c>
      <c r="AT142" s="17" t="s">
        <v>175</v>
      </c>
      <c r="AU142" s="17" t="s">
        <v>149</v>
      </c>
    </row>
    <row r="143" spans="1:49" x14ac:dyDescent="0.4">
      <c r="A143" s="5">
        <v>3</v>
      </c>
      <c r="B143" s="4">
        <v>0</v>
      </c>
      <c r="C143" s="4">
        <f t="shared" si="129"/>
        <v>0</v>
      </c>
      <c r="D143" s="4">
        <f t="shared" si="127"/>
        <v>0</v>
      </c>
      <c r="E143" s="4">
        <f t="shared" si="109"/>
        <v>0</v>
      </c>
      <c r="F143" s="4">
        <f t="shared" si="128"/>
        <v>0</v>
      </c>
      <c r="G143" s="4">
        <f t="shared" si="111"/>
        <v>0</v>
      </c>
      <c r="H143" s="4">
        <f t="shared" si="124"/>
        <v>0</v>
      </c>
      <c r="I143" s="4">
        <f t="shared" ref="I143:I187" si="130">H143+0</f>
        <v>0</v>
      </c>
      <c r="J143" s="4">
        <f t="shared" si="115"/>
        <v>0</v>
      </c>
      <c r="K143" s="4">
        <f t="shared" si="123"/>
        <v>0</v>
      </c>
      <c r="L143" s="4">
        <f t="shared" si="125"/>
        <v>0</v>
      </c>
      <c r="M143" s="4">
        <f t="shared" si="116"/>
        <v>0</v>
      </c>
      <c r="N143" s="4">
        <f>M143+0</f>
        <v>0</v>
      </c>
      <c r="O143" s="4">
        <f t="shared" si="126"/>
        <v>0</v>
      </c>
      <c r="AK143" s="4">
        <v>240</v>
      </c>
      <c r="AL143" s="2">
        <v>270</v>
      </c>
      <c r="AM143" s="3">
        <v>3</v>
      </c>
      <c r="AN143" s="2" t="s">
        <v>39</v>
      </c>
      <c r="AO143" s="2" t="s">
        <v>38</v>
      </c>
      <c r="AP143" s="2">
        <v>1997</v>
      </c>
      <c r="AQ143" s="2" t="s">
        <v>37</v>
      </c>
      <c r="AS143" s="17" t="s">
        <v>152</v>
      </c>
      <c r="AT143" s="17" t="s">
        <v>174</v>
      </c>
      <c r="AU143" s="17" t="s">
        <v>149</v>
      </c>
    </row>
    <row r="144" spans="1:49" x14ac:dyDescent="0.4">
      <c r="A144" s="5">
        <v>42</v>
      </c>
      <c r="B144" s="4">
        <v>0</v>
      </c>
      <c r="C144" s="4">
        <f t="shared" si="129"/>
        <v>0</v>
      </c>
      <c r="D144" s="4">
        <f t="shared" si="127"/>
        <v>0</v>
      </c>
      <c r="E144" s="4">
        <f t="shared" si="109"/>
        <v>0</v>
      </c>
      <c r="F144" s="4">
        <f>E144+1</f>
        <v>1</v>
      </c>
      <c r="G144" s="4">
        <f t="shared" si="111"/>
        <v>1</v>
      </c>
      <c r="H144" s="4">
        <f>G144+4</f>
        <v>5</v>
      </c>
      <c r="I144" s="4">
        <f t="shared" si="130"/>
        <v>5</v>
      </c>
      <c r="J144" s="4">
        <f>I144+4</f>
        <v>9</v>
      </c>
      <c r="K144" s="4">
        <f t="shared" si="123"/>
        <v>9</v>
      </c>
      <c r="L144" s="4">
        <f t="shared" si="125"/>
        <v>9</v>
      </c>
      <c r="M144" s="4">
        <f>L144+8</f>
        <v>17</v>
      </c>
      <c r="N144" s="4">
        <f>M144+0</f>
        <v>17</v>
      </c>
      <c r="O144" s="4">
        <f t="shared" si="126"/>
        <v>17</v>
      </c>
      <c r="P144" s="4">
        <f t="shared" ref="P144:P159" si="131">O144+0</f>
        <v>17</v>
      </c>
      <c r="Q144" s="4">
        <f>P144+2</f>
        <v>19</v>
      </c>
      <c r="R144" s="4">
        <f t="shared" ref="R144:S159" si="132">Q144+0</f>
        <v>19</v>
      </c>
      <c r="S144" s="4">
        <f t="shared" si="132"/>
        <v>19</v>
      </c>
      <c r="T144" s="4">
        <f>S144+8</f>
        <v>27</v>
      </c>
      <c r="U144" s="4">
        <f>T144+0</f>
        <v>27</v>
      </c>
      <c r="V144" s="4">
        <f>U144+0</f>
        <v>27</v>
      </c>
      <c r="AK144" s="4">
        <v>360</v>
      </c>
      <c r="AL144" s="2">
        <v>540</v>
      </c>
      <c r="AM144" s="3">
        <v>3</v>
      </c>
      <c r="AN144" s="2" t="s">
        <v>21</v>
      </c>
      <c r="AO144" s="2" t="s">
        <v>20</v>
      </c>
      <c r="AP144" s="2">
        <v>1999</v>
      </c>
      <c r="AQ144" s="2" t="s">
        <v>19</v>
      </c>
      <c r="AS144" s="17" t="s">
        <v>161</v>
      </c>
      <c r="AT144" s="17" t="s">
        <v>178</v>
      </c>
      <c r="AU144" s="17" t="s">
        <v>148</v>
      </c>
    </row>
    <row r="145" spans="1:49" x14ac:dyDescent="0.4">
      <c r="A145" s="5">
        <v>21</v>
      </c>
      <c r="B145" s="4">
        <v>0</v>
      </c>
      <c r="C145" s="4">
        <f t="shared" si="129"/>
        <v>0</v>
      </c>
      <c r="D145" s="4">
        <f t="shared" si="127"/>
        <v>0</v>
      </c>
      <c r="E145" s="4">
        <f t="shared" si="109"/>
        <v>0</v>
      </c>
      <c r="F145" s="4">
        <f t="shared" ref="F145:F154" si="133">E145+0</f>
        <v>0</v>
      </c>
      <c r="G145" s="4">
        <f>F145+3</f>
        <v>3</v>
      </c>
      <c r="H145" s="4">
        <f t="shared" ref="H145:H159" si="134">G145+0</f>
        <v>3</v>
      </c>
      <c r="I145" s="4">
        <f t="shared" si="130"/>
        <v>3</v>
      </c>
      <c r="J145" s="4">
        <f>I145+8</f>
        <v>11</v>
      </c>
      <c r="K145" s="4">
        <f t="shared" si="123"/>
        <v>11</v>
      </c>
      <c r="L145" s="4">
        <f t="shared" si="125"/>
        <v>11</v>
      </c>
      <c r="M145" s="4">
        <f t="shared" ref="M145:M153" si="135">L145+0</f>
        <v>11</v>
      </c>
      <c r="N145" s="4">
        <f>M145+1</f>
        <v>12</v>
      </c>
      <c r="O145" s="4">
        <f t="shared" si="126"/>
        <v>12</v>
      </c>
      <c r="P145" s="4">
        <f t="shared" si="131"/>
        <v>12</v>
      </c>
      <c r="Q145" s="4">
        <f t="shared" ref="Q145:Q153" si="136">P145+0</f>
        <v>12</v>
      </c>
      <c r="R145" s="4">
        <f t="shared" si="132"/>
        <v>12</v>
      </c>
      <c r="S145" s="4">
        <f t="shared" si="132"/>
        <v>12</v>
      </c>
      <c r="T145" s="4">
        <f t="shared" ref="T145:T159" si="137">S145+0</f>
        <v>12</v>
      </c>
      <c r="U145" s="4">
        <f>T145+5</f>
        <v>17</v>
      </c>
      <c r="V145" s="4">
        <f t="shared" ref="V145:W159" si="138">U145+0</f>
        <v>17</v>
      </c>
      <c r="W145" s="4">
        <f t="shared" si="138"/>
        <v>17</v>
      </c>
      <c r="X145" s="4">
        <f>W145+1</f>
        <v>18</v>
      </c>
      <c r="Y145" s="4">
        <f t="shared" ref="Y145:AE145" si="139">X145+0</f>
        <v>18</v>
      </c>
      <c r="Z145" s="4">
        <f t="shared" si="139"/>
        <v>18</v>
      </c>
      <c r="AA145" s="4">
        <f t="shared" si="139"/>
        <v>18</v>
      </c>
      <c r="AB145" s="4">
        <f t="shared" si="139"/>
        <v>18</v>
      </c>
      <c r="AC145" s="4">
        <f t="shared" si="139"/>
        <v>18</v>
      </c>
      <c r="AD145" s="4">
        <f t="shared" si="139"/>
        <v>18</v>
      </c>
      <c r="AE145" s="4">
        <f t="shared" si="139"/>
        <v>18</v>
      </c>
      <c r="AL145" s="2">
        <v>150</v>
      </c>
      <c r="AM145" s="3">
        <v>1</v>
      </c>
      <c r="AN145" s="2" t="s">
        <v>10</v>
      </c>
      <c r="AO145" s="2" t="s">
        <v>9</v>
      </c>
      <c r="AP145" s="2">
        <v>2003</v>
      </c>
      <c r="AQ145" s="2" t="s">
        <v>8</v>
      </c>
      <c r="AR145" s="2" t="s">
        <v>11</v>
      </c>
      <c r="AS145" s="17" t="s">
        <v>198</v>
      </c>
      <c r="AU145" s="17" t="s">
        <v>149</v>
      </c>
      <c r="AV145" s="17" t="s">
        <v>142</v>
      </c>
      <c r="AW145" s="17" t="s">
        <v>195</v>
      </c>
    </row>
    <row r="146" spans="1:49" x14ac:dyDescent="0.4">
      <c r="A146" s="5">
        <v>14</v>
      </c>
      <c r="B146" s="4">
        <v>0</v>
      </c>
      <c r="C146" s="4">
        <f t="shared" si="129"/>
        <v>0</v>
      </c>
      <c r="D146" s="4">
        <f t="shared" si="127"/>
        <v>0</v>
      </c>
      <c r="E146" s="4">
        <f t="shared" si="109"/>
        <v>0</v>
      </c>
      <c r="F146" s="4">
        <f t="shared" si="133"/>
        <v>0</v>
      </c>
      <c r="G146" s="4">
        <f>F146+5</f>
        <v>5</v>
      </c>
      <c r="H146" s="4">
        <f t="shared" si="134"/>
        <v>5</v>
      </c>
      <c r="I146" s="4">
        <f t="shared" si="130"/>
        <v>5</v>
      </c>
      <c r="J146" s="4">
        <f>I146+3</f>
        <v>8</v>
      </c>
      <c r="K146" s="4">
        <f t="shared" si="123"/>
        <v>8</v>
      </c>
      <c r="L146" s="4">
        <f t="shared" si="125"/>
        <v>8</v>
      </c>
      <c r="M146" s="4">
        <f t="shared" si="135"/>
        <v>8</v>
      </c>
      <c r="N146" s="4">
        <f>M146+3</f>
        <v>11</v>
      </c>
      <c r="O146" s="4">
        <f t="shared" si="126"/>
        <v>11</v>
      </c>
      <c r="P146" s="4">
        <f t="shared" si="131"/>
        <v>11</v>
      </c>
      <c r="Q146" s="4">
        <f t="shared" si="136"/>
        <v>11</v>
      </c>
      <c r="R146" s="4">
        <f t="shared" si="132"/>
        <v>11</v>
      </c>
      <c r="S146" s="4">
        <f t="shared" si="132"/>
        <v>11</v>
      </c>
      <c r="T146" s="4">
        <f t="shared" si="137"/>
        <v>11</v>
      </c>
      <c r="U146" s="4">
        <f>T146+0</f>
        <v>11</v>
      </c>
      <c r="V146" s="4">
        <f t="shared" si="138"/>
        <v>11</v>
      </c>
      <c r="W146" s="4">
        <f t="shared" si="138"/>
        <v>11</v>
      </c>
      <c r="X146" s="4">
        <f t="shared" ref="X146:AA147" si="140">W146+0</f>
        <v>11</v>
      </c>
      <c r="Y146" s="4">
        <f t="shared" si="140"/>
        <v>11</v>
      </c>
      <c r="Z146" s="4">
        <f t="shared" si="140"/>
        <v>11</v>
      </c>
      <c r="AA146" s="4">
        <f t="shared" si="140"/>
        <v>11</v>
      </c>
      <c r="AB146" s="4">
        <f>AA146+2</f>
        <v>13</v>
      </c>
      <c r="AC146" s="4">
        <f>AB146+0</f>
        <v>13</v>
      </c>
      <c r="AD146" s="4">
        <f>AC146+0</f>
        <v>13</v>
      </c>
      <c r="AE146" s="4">
        <f>AD146+0</f>
        <v>13</v>
      </c>
      <c r="AK146" s="4">
        <v>160</v>
      </c>
      <c r="AL146" s="2">
        <v>210</v>
      </c>
      <c r="AM146" s="3">
        <v>1</v>
      </c>
      <c r="AN146" s="2" t="s">
        <v>10</v>
      </c>
      <c r="AO146" s="2" t="s">
        <v>9</v>
      </c>
      <c r="AP146" s="2">
        <v>2003</v>
      </c>
      <c r="AQ146" s="2" t="s">
        <v>8</v>
      </c>
      <c r="AS146" s="17" t="s">
        <v>151</v>
      </c>
      <c r="AT146" s="17" t="s">
        <v>179</v>
      </c>
      <c r="AU146" s="17" t="s">
        <v>149</v>
      </c>
      <c r="AV146" s="17" t="s">
        <v>142</v>
      </c>
      <c r="AW146" s="17" t="s">
        <v>195</v>
      </c>
    </row>
    <row r="147" spans="1:49" x14ac:dyDescent="0.4">
      <c r="A147" s="5">
        <v>13</v>
      </c>
      <c r="B147" s="4">
        <v>0</v>
      </c>
      <c r="C147" s="4">
        <f t="shared" si="129"/>
        <v>0</v>
      </c>
      <c r="D147" s="4">
        <f t="shared" si="127"/>
        <v>0</v>
      </c>
      <c r="E147" s="4">
        <f t="shared" si="109"/>
        <v>0</v>
      </c>
      <c r="F147" s="4">
        <f t="shared" si="133"/>
        <v>0</v>
      </c>
      <c r="G147" s="4">
        <f>F147+8</f>
        <v>8</v>
      </c>
      <c r="H147" s="4">
        <f t="shared" si="134"/>
        <v>8</v>
      </c>
      <c r="I147" s="4">
        <f t="shared" si="130"/>
        <v>8</v>
      </c>
      <c r="J147" s="4">
        <f>I147+2</f>
        <v>10</v>
      </c>
      <c r="K147" s="4">
        <f t="shared" si="123"/>
        <v>10</v>
      </c>
      <c r="L147" s="4">
        <f t="shared" si="125"/>
        <v>10</v>
      </c>
      <c r="M147" s="4">
        <f t="shared" si="135"/>
        <v>10</v>
      </c>
      <c r="N147" s="4">
        <f t="shared" ref="N147:N155" si="141">M147+0</f>
        <v>10</v>
      </c>
      <c r="O147" s="4">
        <f t="shared" si="126"/>
        <v>10</v>
      </c>
      <c r="P147" s="4">
        <f t="shared" si="131"/>
        <v>10</v>
      </c>
      <c r="Q147" s="4">
        <f t="shared" si="136"/>
        <v>10</v>
      </c>
      <c r="R147" s="4">
        <f t="shared" si="132"/>
        <v>10</v>
      </c>
      <c r="S147" s="4">
        <f t="shared" si="132"/>
        <v>10</v>
      </c>
      <c r="T147" s="4">
        <f t="shared" si="137"/>
        <v>10</v>
      </c>
      <c r="U147" s="4">
        <f>T147+0</f>
        <v>10</v>
      </c>
      <c r="V147" s="4">
        <f t="shared" si="138"/>
        <v>10</v>
      </c>
      <c r="W147" s="4">
        <f t="shared" si="138"/>
        <v>10</v>
      </c>
      <c r="X147" s="4">
        <f t="shared" si="140"/>
        <v>10</v>
      </c>
      <c r="Y147" s="4">
        <f t="shared" si="140"/>
        <v>10</v>
      </c>
      <c r="Z147" s="4">
        <f t="shared" si="140"/>
        <v>10</v>
      </c>
      <c r="AA147" s="4">
        <f t="shared" si="140"/>
        <v>10</v>
      </c>
      <c r="AB147" s="4">
        <f>AA147+0</f>
        <v>10</v>
      </c>
      <c r="AC147" s="4">
        <f>AB147+0</f>
        <v>10</v>
      </c>
      <c r="AD147" s="4">
        <f>AC147+0</f>
        <v>10</v>
      </c>
      <c r="AE147" s="4">
        <f>AD147+3</f>
        <v>13</v>
      </c>
      <c r="AK147" s="4">
        <v>210</v>
      </c>
      <c r="AL147" s="2">
        <v>270</v>
      </c>
      <c r="AM147" s="3">
        <v>1</v>
      </c>
      <c r="AN147" s="2" t="s">
        <v>10</v>
      </c>
      <c r="AO147" s="2" t="s">
        <v>9</v>
      </c>
      <c r="AP147" s="2">
        <v>2003</v>
      </c>
      <c r="AQ147" s="2" t="s">
        <v>8</v>
      </c>
      <c r="AS147" s="17" t="s">
        <v>152</v>
      </c>
      <c r="AT147" s="17" t="s">
        <v>180</v>
      </c>
      <c r="AU147" s="17" t="s">
        <v>149</v>
      </c>
      <c r="AV147" s="17" t="s">
        <v>142</v>
      </c>
      <c r="AW147" s="17" t="s">
        <v>195</v>
      </c>
    </row>
    <row r="148" spans="1:49" x14ac:dyDescent="0.4">
      <c r="A148" s="5">
        <v>22</v>
      </c>
      <c r="B148" s="4">
        <v>0</v>
      </c>
      <c r="C148" s="4">
        <f t="shared" si="129"/>
        <v>0</v>
      </c>
      <c r="D148" s="4">
        <f t="shared" si="127"/>
        <v>0</v>
      </c>
      <c r="E148" s="4">
        <f t="shared" si="109"/>
        <v>0</v>
      </c>
      <c r="F148" s="4">
        <f t="shared" si="133"/>
        <v>0</v>
      </c>
      <c r="G148" s="4">
        <f>F148+0</f>
        <v>0</v>
      </c>
      <c r="H148" s="4">
        <f t="shared" si="134"/>
        <v>0</v>
      </c>
      <c r="I148" s="4">
        <f t="shared" si="130"/>
        <v>0</v>
      </c>
      <c r="J148" s="4">
        <f>I148+6</f>
        <v>6</v>
      </c>
      <c r="K148" s="4">
        <f t="shared" si="123"/>
        <v>6</v>
      </c>
      <c r="L148" s="4">
        <f t="shared" si="125"/>
        <v>6</v>
      </c>
      <c r="M148" s="4">
        <f t="shared" si="135"/>
        <v>6</v>
      </c>
      <c r="N148" s="4">
        <f t="shared" si="141"/>
        <v>6</v>
      </c>
      <c r="O148" s="4">
        <f t="shared" si="126"/>
        <v>6</v>
      </c>
      <c r="P148" s="4">
        <f t="shared" si="131"/>
        <v>6</v>
      </c>
      <c r="Q148" s="4">
        <f t="shared" si="136"/>
        <v>6</v>
      </c>
      <c r="R148" s="4">
        <f t="shared" si="132"/>
        <v>6</v>
      </c>
      <c r="S148" s="4">
        <f t="shared" si="132"/>
        <v>6</v>
      </c>
      <c r="T148" s="4">
        <f t="shared" si="137"/>
        <v>6</v>
      </c>
      <c r="U148" s="4">
        <f>T148+2</f>
        <v>8</v>
      </c>
      <c r="V148" s="4">
        <f t="shared" si="138"/>
        <v>8</v>
      </c>
      <c r="W148" s="4">
        <f t="shared" si="138"/>
        <v>8</v>
      </c>
      <c r="X148" s="4">
        <f>W148+5</f>
        <v>13</v>
      </c>
      <c r="Y148" s="4">
        <f t="shared" ref="Y148:AA159" si="142">X148+0</f>
        <v>13</v>
      </c>
      <c r="Z148" s="4">
        <f t="shared" si="142"/>
        <v>13</v>
      </c>
      <c r="AA148" s="4">
        <f t="shared" si="142"/>
        <v>13</v>
      </c>
      <c r="AB148" s="4">
        <f>AA148+3</f>
        <v>16</v>
      </c>
      <c r="AC148" s="4">
        <f t="shared" ref="AC148:AD159" si="143">AB148+0</f>
        <v>16</v>
      </c>
      <c r="AD148" s="4">
        <f t="shared" si="143"/>
        <v>16</v>
      </c>
      <c r="AE148" s="4">
        <f>AD148+1</f>
        <v>17</v>
      </c>
      <c r="AL148" s="2">
        <v>150</v>
      </c>
      <c r="AM148" s="3">
        <v>2</v>
      </c>
      <c r="AN148" s="2" t="s">
        <v>10</v>
      </c>
      <c r="AO148" s="2" t="s">
        <v>9</v>
      </c>
      <c r="AP148" s="2">
        <v>2003</v>
      </c>
      <c r="AQ148" s="2" t="s">
        <v>8</v>
      </c>
      <c r="AS148" s="17" t="s">
        <v>198</v>
      </c>
      <c r="AU148" s="17" t="s">
        <v>149</v>
      </c>
      <c r="AV148" s="17" t="s">
        <v>142</v>
      </c>
      <c r="AW148" s="17" t="s">
        <v>195</v>
      </c>
    </row>
    <row r="149" spans="1:49" x14ac:dyDescent="0.4">
      <c r="A149" s="5">
        <v>5</v>
      </c>
      <c r="B149" s="4">
        <v>0</v>
      </c>
      <c r="C149" s="4">
        <f t="shared" si="129"/>
        <v>0</v>
      </c>
      <c r="D149" s="4">
        <f t="shared" si="127"/>
        <v>0</v>
      </c>
      <c r="E149" s="4">
        <f t="shared" si="109"/>
        <v>0</v>
      </c>
      <c r="F149" s="4">
        <f t="shared" si="133"/>
        <v>0</v>
      </c>
      <c r="G149" s="4">
        <f>F149+1</f>
        <v>1</v>
      </c>
      <c r="H149" s="4">
        <f t="shared" si="134"/>
        <v>1</v>
      </c>
      <c r="I149" s="4">
        <f t="shared" si="130"/>
        <v>1</v>
      </c>
      <c r="J149" s="4">
        <f>I149+0</f>
        <v>1</v>
      </c>
      <c r="K149" s="4">
        <f t="shared" si="123"/>
        <v>1</v>
      </c>
      <c r="L149" s="4">
        <f t="shared" si="125"/>
        <v>1</v>
      </c>
      <c r="M149" s="4">
        <f t="shared" si="135"/>
        <v>1</v>
      </c>
      <c r="N149" s="4">
        <f t="shared" si="141"/>
        <v>1</v>
      </c>
      <c r="O149" s="4">
        <f t="shared" si="126"/>
        <v>1</v>
      </c>
      <c r="P149" s="4">
        <f t="shared" si="131"/>
        <v>1</v>
      </c>
      <c r="Q149" s="4">
        <f t="shared" si="136"/>
        <v>1</v>
      </c>
      <c r="R149" s="4">
        <f t="shared" si="132"/>
        <v>1</v>
      </c>
      <c r="S149" s="4">
        <f t="shared" si="132"/>
        <v>1</v>
      </c>
      <c r="T149" s="4">
        <f t="shared" si="137"/>
        <v>1</v>
      </c>
      <c r="U149" s="4">
        <f>T149+1</f>
        <v>2</v>
      </c>
      <c r="V149" s="4">
        <f t="shared" si="138"/>
        <v>2</v>
      </c>
      <c r="W149" s="4">
        <f t="shared" si="138"/>
        <v>2</v>
      </c>
      <c r="X149" s="4">
        <f t="shared" ref="X149:X155" si="144">W149+0</f>
        <v>2</v>
      </c>
      <c r="Y149" s="4">
        <f t="shared" si="142"/>
        <v>2</v>
      </c>
      <c r="Z149" s="4">
        <f t="shared" si="142"/>
        <v>2</v>
      </c>
      <c r="AA149" s="4">
        <f t="shared" si="142"/>
        <v>2</v>
      </c>
      <c r="AB149" s="4">
        <f>AA149+0</f>
        <v>2</v>
      </c>
      <c r="AC149" s="4">
        <f t="shared" si="143"/>
        <v>2</v>
      </c>
      <c r="AD149" s="4">
        <f t="shared" si="143"/>
        <v>2</v>
      </c>
      <c r="AE149" s="4">
        <f>AD149+0</f>
        <v>2</v>
      </c>
      <c r="AK149" s="4">
        <v>160</v>
      </c>
      <c r="AL149" s="2">
        <v>210</v>
      </c>
      <c r="AM149" s="3">
        <v>2</v>
      </c>
      <c r="AN149" s="2" t="s">
        <v>10</v>
      </c>
      <c r="AO149" s="2" t="s">
        <v>9</v>
      </c>
      <c r="AP149" s="2">
        <v>2003</v>
      </c>
      <c r="AQ149" s="2" t="s">
        <v>8</v>
      </c>
      <c r="AS149" s="17" t="s">
        <v>151</v>
      </c>
      <c r="AT149" s="17" t="s">
        <v>179</v>
      </c>
      <c r="AU149" s="17" t="s">
        <v>149</v>
      </c>
      <c r="AV149" s="17" t="s">
        <v>142</v>
      </c>
      <c r="AW149" s="17" t="s">
        <v>195</v>
      </c>
    </row>
    <row r="150" spans="1:49" x14ac:dyDescent="0.4">
      <c r="A150" s="5">
        <v>3</v>
      </c>
      <c r="B150" s="4">
        <v>0</v>
      </c>
      <c r="C150" s="4">
        <f t="shared" si="129"/>
        <v>0</v>
      </c>
      <c r="D150" s="4">
        <f t="shared" si="127"/>
        <v>0</v>
      </c>
      <c r="E150" s="4">
        <f t="shared" si="109"/>
        <v>0</v>
      </c>
      <c r="F150" s="4">
        <f t="shared" si="133"/>
        <v>0</v>
      </c>
      <c r="G150" s="4">
        <f>F150+0</f>
        <v>0</v>
      </c>
      <c r="H150" s="4">
        <f t="shared" si="134"/>
        <v>0</v>
      </c>
      <c r="I150" s="4">
        <f t="shared" si="130"/>
        <v>0</v>
      </c>
      <c r="J150" s="4">
        <f>I150+2</f>
        <v>2</v>
      </c>
      <c r="K150" s="4">
        <f t="shared" si="123"/>
        <v>2</v>
      </c>
      <c r="L150" s="4">
        <f t="shared" si="125"/>
        <v>2</v>
      </c>
      <c r="M150" s="4">
        <f t="shared" si="135"/>
        <v>2</v>
      </c>
      <c r="N150" s="4">
        <f t="shared" si="141"/>
        <v>2</v>
      </c>
      <c r="O150" s="4">
        <f t="shared" si="126"/>
        <v>2</v>
      </c>
      <c r="P150" s="4">
        <f t="shared" si="131"/>
        <v>2</v>
      </c>
      <c r="Q150" s="4">
        <f t="shared" si="136"/>
        <v>2</v>
      </c>
      <c r="R150" s="4">
        <f t="shared" si="132"/>
        <v>2</v>
      </c>
      <c r="S150" s="4">
        <f t="shared" si="132"/>
        <v>2</v>
      </c>
      <c r="T150" s="4">
        <f t="shared" si="137"/>
        <v>2</v>
      </c>
      <c r="U150" s="4">
        <f>T150+0</f>
        <v>2</v>
      </c>
      <c r="V150" s="4">
        <f t="shared" si="138"/>
        <v>2</v>
      </c>
      <c r="W150" s="4">
        <f t="shared" si="138"/>
        <v>2</v>
      </c>
      <c r="X150" s="4">
        <f t="shared" si="144"/>
        <v>2</v>
      </c>
      <c r="Y150" s="4">
        <f t="shared" si="142"/>
        <v>2</v>
      </c>
      <c r="Z150" s="4">
        <f t="shared" si="142"/>
        <v>2</v>
      </c>
      <c r="AA150" s="4">
        <f t="shared" si="142"/>
        <v>2</v>
      </c>
      <c r="AB150" s="4">
        <f>AA150+1</f>
        <v>3</v>
      </c>
      <c r="AC150" s="4">
        <f t="shared" si="143"/>
        <v>3</v>
      </c>
      <c r="AD150" s="4">
        <f t="shared" si="143"/>
        <v>3</v>
      </c>
      <c r="AE150" s="4">
        <f>AD150+0</f>
        <v>3</v>
      </c>
      <c r="AK150" s="4">
        <v>210</v>
      </c>
      <c r="AL150" s="2">
        <v>270</v>
      </c>
      <c r="AM150" s="3">
        <v>2</v>
      </c>
      <c r="AN150" s="2" t="s">
        <v>10</v>
      </c>
      <c r="AO150" s="2" t="s">
        <v>9</v>
      </c>
      <c r="AP150" s="2">
        <v>2003</v>
      </c>
      <c r="AQ150" s="2" t="s">
        <v>8</v>
      </c>
      <c r="AS150" s="17" t="s">
        <v>152</v>
      </c>
      <c r="AT150" s="17" t="s">
        <v>180</v>
      </c>
      <c r="AU150" s="17" t="s">
        <v>149</v>
      </c>
      <c r="AV150" s="17" t="s">
        <v>142</v>
      </c>
      <c r="AW150" s="17" t="s">
        <v>195</v>
      </c>
    </row>
    <row r="151" spans="1:49" x14ac:dyDescent="0.4">
      <c r="A151" s="5">
        <v>12</v>
      </c>
      <c r="B151" s="4">
        <v>0</v>
      </c>
      <c r="C151" s="4">
        <f t="shared" si="129"/>
        <v>0</v>
      </c>
      <c r="D151" s="4">
        <f t="shared" si="127"/>
        <v>0</v>
      </c>
      <c r="E151" s="4">
        <f t="shared" si="109"/>
        <v>0</v>
      </c>
      <c r="F151" s="4">
        <f t="shared" si="133"/>
        <v>0</v>
      </c>
      <c r="G151" s="4">
        <f>F151+3</f>
        <v>3</v>
      </c>
      <c r="H151" s="4">
        <f t="shared" si="134"/>
        <v>3</v>
      </c>
      <c r="I151" s="4">
        <f t="shared" si="130"/>
        <v>3</v>
      </c>
      <c r="J151" s="4">
        <f>I151+0</f>
        <v>3</v>
      </c>
      <c r="K151" s="4">
        <f t="shared" si="123"/>
        <v>3</v>
      </c>
      <c r="L151" s="4">
        <f t="shared" si="125"/>
        <v>3</v>
      </c>
      <c r="M151" s="4">
        <f t="shared" si="135"/>
        <v>3</v>
      </c>
      <c r="N151" s="4">
        <f t="shared" si="141"/>
        <v>3</v>
      </c>
      <c r="O151" s="4">
        <f t="shared" si="126"/>
        <v>3</v>
      </c>
      <c r="P151" s="4">
        <f t="shared" si="131"/>
        <v>3</v>
      </c>
      <c r="Q151" s="4">
        <f t="shared" si="136"/>
        <v>3</v>
      </c>
      <c r="R151" s="4">
        <f t="shared" si="132"/>
        <v>3</v>
      </c>
      <c r="S151" s="4">
        <f t="shared" si="132"/>
        <v>3</v>
      </c>
      <c r="T151" s="4">
        <f t="shared" si="137"/>
        <v>3</v>
      </c>
      <c r="U151" s="4">
        <f>T151+5</f>
        <v>8</v>
      </c>
      <c r="V151" s="4">
        <f t="shared" si="138"/>
        <v>8</v>
      </c>
      <c r="W151" s="4">
        <f t="shared" si="138"/>
        <v>8</v>
      </c>
      <c r="X151" s="4">
        <f t="shared" si="144"/>
        <v>8</v>
      </c>
      <c r="Y151" s="4">
        <f t="shared" si="142"/>
        <v>8</v>
      </c>
      <c r="Z151" s="4">
        <f t="shared" si="142"/>
        <v>8</v>
      </c>
      <c r="AA151" s="4">
        <f t="shared" si="142"/>
        <v>8</v>
      </c>
      <c r="AB151" s="4">
        <f>AA151+2</f>
        <v>10</v>
      </c>
      <c r="AC151" s="4">
        <f t="shared" si="143"/>
        <v>10</v>
      </c>
      <c r="AD151" s="4">
        <f t="shared" si="143"/>
        <v>10</v>
      </c>
      <c r="AE151" s="4">
        <f>AD151+0</f>
        <v>10</v>
      </c>
      <c r="AL151" s="2">
        <v>150</v>
      </c>
      <c r="AM151" s="3">
        <v>3</v>
      </c>
      <c r="AN151" s="2" t="s">
        <v>10</v>
      </c>
      <c r="AO151" s="2" t="s">
        <v>9</v>
      </c>
      <c r="AP151" s="2">
        <v>2003</v>
      </c>
      <c r="AQ151" s="2" t="s">
        <v>8</v>
      </c>
      <c r="AS151" s="17" t="s">
        <v>198</v>
      </c>
      <c r="AU151" s="17" t="s">
        <v>149</v>
      </c>
      <c r="AV151" s="17" t="s">
        <v>142</v>
      </c>
      <c r="AW151" s="17" t="s">
        <v>195</v>
      </c>
    </row>
    <row r="152" spans="1:49" x14ac:dyDescent="0.4">
      <c r="A152" s="5">
        <v>9</v>
      </c>
      <c r="B152" s="4">
        <v>0</v>
      </c>
      <c r="C152" s="4">
        <f t="shared" si="129"/>
        <v>0</v>
      </c>
      <c r="D152" s="4">
        <f t="shared" si="127"/>
        <v>0</v>
      </c>
      <c r="E152" s="4">
        <f t="shared" si="109"/>
        <v>0</v>
      </c>
      <c r="F152" s="4">
        <f t="shared" si="133"/>
        <v>0</v>
      </c>
      <c r="G152" s="4">
        <f>F152+1</f>
        <v>1</v>
      </c>
      <c r="H152" s="4">
        <f t="shared" si="134"/>
        <v>1</v>
      </c>
      <c r="I152" s="4">
        <f t="shared" si="130"/>
        <v>1</v>
      </c>
      <c r="J152" s="4">
        <f>I152+1</f>
        <v>2</v>
      </c>
      <c r="K152" s="4">
        <f t="shared" si="123"/>
        <v>2</v>
      </c>
      <c r="L152" s="4">
        <f t="shared" si="125"/>
        <v>2</v>
      </c>
      <c r="M152" s="4">
        <f t="shared" si="135"/>
        <v>2</v>
      </c>
      <c r="N152" s="4">
        <f t="shared" si="141"/>
        <v>2</v>
      </c>
      <c r="O152" s="4">
        <f t="shared" si="126"/>
        <v>2</v>
      </c>
      <c r="P152" s="4">
        <f t="shared" si="131"/>
        <v>2</v>
      </c>
      <c r="Q152" s="4">
        <f t="shared" si="136"/>
        <v>2</v>
      </c>
      <c r="R152" s="4">
        <f t="shared" si="132"/>
        <v>2</v>
      </c>
      <c r="S152" s="4">
        <f t="shared" si="132"/>
        <v>2</v>
      </c>
      <c r="T152" s="4">
        <f t="shared" si="137"/>
        <v>2</v>
      </c>
      <c r="U152" s="4">
        <f>T152+0</f>
        <v>2</v>
      </c>
      <c r="V152" s="4">
        <f t="shared" si="138"/>
        <v>2</v>
      </c>
      <c r="W152" s="4">
        <f t="shared" si="138"/>
        <v>2</v>
      </c>
      <c r="X152" s="4">
        <f t="shared" si="144"/>
        <v>2</v>
      </c>
      <c r="Y152" s="4">
        <f t="shared" si="142"/>
        <v>2</v>
      </c>
      <c r="Z152" s="4">
        <f t="shared" si="142"/>
        <v>2</v>
      </c>
      <c r="AA152" s="4">
        <f t="shared" si="142"/>
        <v>2</v>
      </c>
      <c r="AB152" s="4">
        <f>AA152+2</f>
        <v>4</v>
      </c>
      <c r="AC152" s="4">
        <f t="shared" si="143"/>
        <v>4</v>
      </c>
      <c r="AD152" s="4">
        <f t="shared" si="143"/>
        <v>4</v>
      </c>
      <c r="AE152" s="4">
        <f>AD152+4</f>
        <v>8</v>
      </c>
      <c r="AK152" s="4">
        <v>160</v>
      </c>
      <c r="AL152" s="2">
        <v>210</v>
      </c>
      <c r="AM152" s="3">
        <v>3</v>
      </c>
      <c r="AN152" s="2" t="s">
        <v>10</v>
      </c>
      <c r="AO152" s="2" t="s">
        <v>9</v>
      </c>
      <c r="AP152" s="2">
        <v>2003</v>
      </c>
      <c r="AQ152" s="2" t="s">
        <v>8</v>
      </c>
      <c r="AS152" s="17" t="s">
        <v>151</v>
      </c>
      <c r="AT152" s="17" t="s">
        <v>179</v>
      </c>
      <c r="AU152" s="17" t="s">
        <v>149</v>
      </c>
      <c r="AV152" s="17" t="s">
        <v>142</v>
      </c>
      <c r="AW152" s="17" t="s">
        <v>195</v>
      </c>
    </row>
    <row r="153" spans="1:49" x14ac:dyDescent="0.4">
      <c r="A153" s="5">
        <v>10</v>
      </c>
      <c r="B153" s="4">
        <v>0</v>
      </c>
      <c r="C153" s="4">
        <f t="shared" si="129"/>
        <v>0</v>
      </c>
      <c r="D153" s="4">
        <f t="shared" si="127"/>
        <v>0</v>
      </c>
      <c r="E153" s="4">
        <f t="shared" si="109"/>
        <v>0</v>
      </c>
      <c r="F153" s="4">
        <f t="shared" si="133"/>
        <v>0</v>
      </c>
      <c r="G153" s="4">
        <f t="shared" ref="G153:G187" si="145">F153+0</f>
        <v>0</v>
      </c>
      <c r="H153" s="4">
        <f t="shared" si="134"/>
        <v>0</v>
      </c>
      <c r="I153" s="4">
        <f t="shared" si="130"/>
        <v>0</v>
      </c>
      <c r="J153" s="4">
        <f>I153+3</f>
        <v>3</v>
      </c>
      <c r="K153" s="4">
        <f t="shared" si="123"/>
        <v>3</v>
      </c>
      <c r="L153" s="4">
        <f t="shared" si="125"/>
        <v>3</v>
      </c>
      <c r="M153" s="4">
        <f t="shared" si="135"/>
        <v>3</v>
      </c>
      <c r="N153" s="4">
        <f t="shared" si="141"/>
        <v>3</v>
      </c>
      <c r="O153" s="4">
        <f t="shared" si="126"/>
        <v>3</v>
      </c>
      <c r="P153" s="4">
        <f t="shared" si="131"/>
        <v>3</v>
      </c>
      <c r="Q153" s="4">
        <f t="shared" si="136"/>
        <v>3</v>
      </c>
      <c r="R153" s="4">
        <f t="shared" si="132"/>
        <v>3</v>
      </c>
      <c r="S153" s="4">
        <f t="shared" si="132"/>
        <v>3</v>
      </c>
      <c r="T153" s="4">
        <f t="shared" si="137"/>
        <v>3</v>
      </c>
      <c r="U153" s="4">
        <f>T153+4</f>
        <v>7</v>
      </c>
      <c r="V153" s="4">
        <f t="shared" si="138"/>
        <v>7</v>
      </c>
      <c r="W153" s="4">
        <f t="shared" si="138"/>
        <v>7</v>
      </c>
      <c r="X153" s="4">
        <f t="shared" si="144"/>
        <v>7</v>
      </c>
      <c r="Y153" s="4">
        <f t="shared" si="142"/>
        <v>7</v>
      </c>
      <c r="Z153" s="4">
        <f t="shared" si="142"/>
        <v>7</v>
      </c>
      <c r="AA153" s="4">
        <f t="shared" si="142"/>
        <v>7</v>
      </c>
      <c r="AB153" s="4">
        <f>AA153+0</f>
        <v>7</v>
      </c>
      <c r="AC153" s="4">
        <f t="shared" si="143"/>
        <v>7</v>
      </c>
      <c r="AD153" s="4">
        <f t="shared" si="143"/>
        <v>7</v>
      </c>
      <c r="AE153" s="4">
        <f>AD153+0</f>
        <v>7</v>
      </c>
      <c r="AK153" s="4">
        <v>210</v>
      </c>
      <c r="AL153" s="2">
        <v>270</v>
      </c>
      <c r="AM153" s="3">
        <v>3</v>
      </c>
      <c r="AN153" s="2" t="s">
        <v>10</v>
      </c>
      <c r="AO153" s="2" t="s">
        <v>9</v>
      </c>
      <c r="AP153" s="2">
        <v>2003</v>
      </c>
      <c r="AQ153" s="2" t="s">
        <v>8</v>
      </c>
      <c r="AS153" s="17" t="s">
        <v>152</v>
      </c>
      <c r="AT153" s="17" t="s">
        <v>180</v>
      </c>
      <c r="AU153" s="17" t="s">
        <v>149</v>
      </c>
      <c r="AV153" s="17" t="s">
        <v>142</v>
      </c>
      <c r="AW153" s="17" t="s">
        <v>195</v>
      </c>
    </row>
    <row r="154" spans="1:49" x14ac:dyDescent="0.4">
      <c r="A154" s="5">
        <v>5</v>
      </c>
      <c r="B154" s="4">
        <v>0</v>
      </c>
      <c r="C154" s="4">
        <f t="shared" si="129"/>
        <v>0</v>
      </c>
      <c r="D154" s="4">
        <f>C154+1</f>
        <v>1</v>
      </c>
      <c r="E154" s="4">
        <f t="shared" si="109"/>
        <v>1</v>
      </c>
      <c r="F154" s="4">
        <f t="shared" si="133"/>
        <v>1</v>
      </c>
      <c r="G154" s="4">
        <f t="shared" si="145"/>
        <v>1</v>
      </c>
      <c r="H154" s="4">
        <f t="shared" si="134"/>
        <v>1</v>
      </c>
      <c r="I154" s="4">
        <f t="shared" si="130"/>
        <v>1</v>
      </c>
      <c r="J154" s="4">
        <f>I154+2</f>
        <v>3</v>
      </c>
      <c r="K154" s="4">
        <f t="shared" si="123"/>
        <v>3</v>
      </c>
      <c r="L154" s="4">
        <f t="shared" si="125"/>
        <v>3</v>
      </c>
      <c r="M154" s="4">
        <f>L154+1</f>
        <v>4</v>
      </c>
      <c r="N154" s="4">
        <f t="shared" si="141"/>
        <v>4</v>
      </c>
      <c r="O154" s="4">
        <f t="shared" si="126"/>
        <v>4</v>
      </c>
      <c r="P154" s="4">
        <f t="shared" si="131"/>
        <v>4</v>
      </c>
      <c r="Q154" s="4">
        <f>P154+1</f>
        <v>5</v>
      </c>
      <c r="R154" s="4">
        <f t="shared" si="132"/>
        <v>5</v>
      </c>
      <c r="S154" s="4">
        <f t="shared" si="132"/>
        <v>5</v>
      </c>
      <c r="T154" s="4">
        <f t="shared" si="137"/>
        <v>5</v>
      </c>
      <c r="U154" s="4">
        <f>T154+0</f>
        <v>5</v>
      </c>
      <c r="V154" s="4">
        <f t="shared" si="138"/>
        <v>5</v>
      </c>
      <c r="W154" s="4">
        <f t="shared" si="138"/>
        <v>5</v>
      </c>
      <c r="X154" s="4">
        <f t="shared" si="144"/>
        <v>5</v>
      </c>
      <c r="Y154" s="4">
        <f t="shared" si="142"/>
        <v>5</v>
      </c>
      <c r="Z154" s="4">
        <f t="shared" si="142"/>
        <v>5</v>
      </c>
      <c r="AA154" s="4">
        <f t="shared" si="142"/>
        <v>5</v>
      </c>
      <c r="AB154" s="4">
        <f>AA154+0</f>
        <v>5</v>
      </c>
      <c r="AC154" s="4">
        <f t="shared" si="143"/>
        <v>5</v>
      </c>
      <c r="AD154" s="4">
        <f t="shared" si="143"/>
        <v>5</v>
      </c>
      <c r="AL154" s="2">
        <v>18800</v>
      </c>
      <c r="AM154" s="3">
        <v>1</v>
      </c>
      <c r="AN154" s="2" t="s">
        <v>132</v>
      </c>
      <c r="AO154" s="2" t="s">
        <v>126</v>
      </c>
      <c r="AP154" s="2">
        <v>2005</v>
      </c>
      <c r="AQ154" s="2" t="s">
        <v>125</v>
      </c>
      <c r="AS154" s="17" t="s">
        <v>143</v>
      </c>
      <c r="AU154" s="17" t="s">
        <v>147</v>
      </c>
      <c r="AV154" s="17" t="s">
        <v>142</v>
      </c>
      <c r="AW154" s="17" t="s">
        <v>196</v>
      </c>
    </row>
    <row r="155" spans="1:49" x14ac:dyDescent="0.4">
      <c r="A155" s="5">
        <v>10</v>
      </c>
      <c r="B155" s="4">
        <v>0</v>
      </c>
      <c r="C155" s="4">
        <f t="shared" si="129"/>
        <v>0</v>
      </c>
      <c r="D155" s="4">
        <f>C155+0</f>
        <v>0</v>
      </c>
      <c r="E155" s="4">
        <f t="shared" ref="E155:E186" si="146">D155+0</f>
        <v>0</v>
      </c>
      <c r="F155" s="4">
        <f>E155+7</f>
        <v>7</v>
      </c>
      <c r="G155" s="4">
        <f t="shared" si="145"/>
        <v>7</v>
      </c>
      <c r="H155" s="4">
        <f t="shared" si="134"/>
        <v>7</v>
      </c>
      <c r="I155" s="4">
        <f t="shared" si="130"/>
        <v>7</v>
      </c>
      <c r="J155" s="4">
        <f>I155+3</f>
        <v>10</v>
      </c>
      <c r="K155" s="4">
        <f t="shared" si="123"/>
        <v>10</v>
      </c>
      <c r="L155" s="4">
        <f t="shared" si="125"/>
        <v>10</v>
      </c>
      <c r="M155" s="4">
        <f>L155+0</f>
        <v>10</v>
      </c>
      <c r="N155" s="4">
        <f t="shared" si="141"/>
        <v>10</v>
      </c>
      <c r="O155" s="4">
        <f t="shared" si="126"/>
        <v>10</v>
      </c>
      <c r="P155" s="4">
        <f t="shared" si="131"/>
        <v>10</v>
      </c>
      <c r="Q155" s="4">
        <f>P155+0</f>
        <v>10</v>
      </c>
      <c r="R155" s="4">
        <f t="shared" si="132"/>
        <v>10</v>
      </c>
      <c r="S155" s="4">
        <f t="shared" si="132"/>
        <v>10</v>
      </c>
      <c r="T155" s="4">
        <f t="shared" si="137"/>
        <v>10</v>
      </c>
      <c r="U155" s="4">
        <f>T155+0</f>
        <v>10</v>
      </c>
      <c r="V155" s="4">
        <f t="shared" si="138"/>
        <v>10</v>
      </c>
      <c r="W155" s="4">
        <f t="shared" si="138"/>
        <v>10</v>
      </c>
      <c r="X155" s="4">
        <f t="shared" si="144"/>
        <v>10</v>
      </c>
      <c r="Y155" s="4">
        <f t="shared" si="142"/>
        <v>10</v>
      </c>
      <c r="Z155" s="4">
        <f t="shared" si="142"/>
        <v>10</v>
      </c>
      <c r="AA155" s="4">
        <f t="shared" si="142"/>
        <v>10</v>
      </c>
      <c r="AB155" s="4">
        <f>AA155</f>
        <v>10</v>
      </c>
      <c r="AC155" s="4">
        <f t="shared" si="143"/>
        <v>10</v>
      </c>
      <c r="AD155" s="4">
        <f t="shared" si="143"/>
        <v>10</v>
      </c>
      <c r="AL155" s="2">
        <v>23360</v>
      </c>
      <c r="AM155" s="3">
        <v>1</v>
      </c>
      <c r="AN155" s="2" t="s">
        <v>131</v>
      </c>
      <c r="AO155" s="2" t="s">
        <v>126</v>
      </c>
      <c r="AP155" s="2">
        <v>2005</v>
      </c>
      <c r="AQ155" s="2" t="s">
        <v>125</v>
      </c>
      <c r="AS155" s="17" t="s">
        <v>144</v>
      </c>
      <c r="AU155" s="17" t="s">
        <v>147</v>
      </c>
    </row>
    <row r="156" spans="1:49" x14ac:dyDescent="0.4">
      <c r="A156" s="5">
        <v>83</v>
      </c>
      <c r="B156" s="4">
        <v>0</v>
      </c>
      <c r="C156" s="4">
        <f t="shared" si="129"/>
        <v>0</v>
      </c>
      <c r="D156" s="4">
        <f>C156+1</f>
        <v>1</v>
      </c>
      <c r="E156" s="4">
        <f t="shared" si="146"/>
        <v>1</v>
      </c>
      <c r="F156" s="4">
        <f>E156+36</f>
        <v>37</v>
      </c>
      <c r="G156" s="4">
        <f t="shared" si="145"/>
        <v>37</v>
      </c>
      <c r="H156" s="4">
        <f t="shared" si="134"/>
        <v>37</v>
      </c>
      <c r="I156" s="4">
        <f t="shared" si="130"/>
        <v>37</v>
      </c>
      <c r="J156" s="4">
        <f>I156+23</f>
        <v>60</v>
      </c>
      <c r="K156" s="4">
        <f t="shared" si="123"/>
        <v>60</v>
      </c>
      <c r="L156" s="4">
        <f t="shared" si="125"/>
        <v>60</v>
      </c>
      <c r="M156" s="4">
        <f>L156+0</f>
        <v>60</v>
      </c>
      <c r="N156" s="4">
        <f>M156+6</f>
        <v>66</v>
      </c>
      <c r="O156" s="4">
        <f t="shared" si="126"/>
        <v>66</v>
      </c>
      <c r="P156" s="4">
        <f t="shared" si="131"/>
        <v>66</v>
      </c>
      <c r="Q156" s="4">
        <f>P156+6</f>
        <v>72</v>
      </c>
      <c r="R156" s="4">
        <f t="shared" si="132"/>
        <v>72</v>
      </c>
      <c r="S156" s="4">
        <f t="shared" si="132"/>
        <v>72</v>
      </c>
      <c r="T156" s="4">
        <f t="shared" si="137"/>
        <v>72</v>
      </c>
      <c r="U156" s="4">
        <f>T156+7</f>
        <v>79</v>
      </c>
      <c r="V156" s="4">
        <f t="shared" si="138"/>
        <v>79</v>
      </c>
      <c r="W156" s="4">
        <f t="shared" si="138"/>
        <v>79</v>
      </c>
      <c r="X156" s="4">
        <f>W156+2</f>
        <v>81</v>
      </c>
      <c r="Y156" s="4">
        <f t="shared" si="142"/>
        <v>81</v>
      </c>
      <c r="Z156" s="4">
        <f t="shared" si="142"/>
        <v>81</v>
      </c>
      <c r="AA156" s="4">
        <f t="shared" si="142"/>
        <v>81</v>
      </c>
      <c r="AB156" s="4">
        <f>AA156+2</f>
        <v>83</v>
      </c>
      <c r="AC156" s="4">
        <f t="shared" si="143"/>
        <v>83</v>
      </c>
      <c r="AD156" s="4">
        <f t="shared" si="143"/>
        <v>83</v>
      </c>
      <c r="AL156" s="2">
        <v>23360</v>
      </c>
      <c r="AM156" s="3">
        <v>1</v>
      </c>
      <c r="AN156" s="2" t="s">
        <v>130</v>
      </c>
      <c r="AO156" s="2" t="s">
        <v>126</v>
      </c>
      <c r="AP156" s="2">
        <v>2005</v>
      </c>
      <c r="AQ156" s="2" t="s">
        <v>125</v>
      </c>
      <c r="AS156" s="17" t="s">
        <v>197</v>
      </c>
      <c r="AU156" s="17" t="s">
        <v>147</v>
      </c>
      <c r="AV156" s="17" t="s">
        <v>142</v>
      </c>
      <c r="AW156" s="17" t="s">
        <v>217</v>
      </c>
    </row>
    <row r="157" spans="1:49" x14ac:dyDescent="0.4">
      <c r="A157" s="5">
        <v>7</v>
      </c>
      <c r="B157" s="4">
        <v>0</v>
      </c>
      <c r="C157" s="4">
        <f t="shared" si="129"/>
        <v>0</v>
      </c>
      <c r="D157" s="4">
        <f t="shared" ref="D157:D179" si="147">C157+0</f>
        <v>0</v>
      </c>
      <c r="E157" s="4">
        <f t="shared" si="146"/>
        <v>0</v>
      </c>
      <c r="F157" s="4">
        <f>E157+1</f>
        <v>1</v>
      </c>
      <c r="G157" s="4">
        <f t="shared" si="145"/>
        <v>1</v>
      </c>
      <c r="H157" s="4">
        <f t="shared" si="134"/>
        <v>1</v>
      </c>
      <c r="I157" s="4">
        <f t="shared" si="130"/>
        <v>1</v>
      </c>
      <c r="J157" s="4">
        <f>I157+4</f>
        <v>5</v>
      </c>
      <c r="K157" s="4">
        <f t="shared" si="123"/>
        <v>5</v>
      </c>
      <c r="L157" s="4">
        <f t="shared" si="125"/>
        <v>5</v>
      </c>
      <c r="M157" s="4">
        <f>L157+1</f>
        <v>6</v>
      </c>
      <c r="N157" s="4">
        <f>M157+0</f>
        <v>6</v>
      </c>
      <c r="O157" s="4">
        <f t="shared" si="126"/>
        <v>6</v>
      </c>
      <c r="P157" s="4">
        <f t="shared" si="131"/>
        <v>6</v>
      </c>
      <c r="Q157" s="4">
        <f>P157+1</f>
        <v>7</v>
      </c>
      <c r="R157" s="4">
        <f t="shared" si="132"/>
        <v>7</v>
      </c>
      <c r="S157" s="4">
        <f t="shared" si="132"/>
        <v>7</v>
      </c>
      <c r="T157" s="4">
        <f t="shared" si="137"/>
        <v>7</v>
      </c>
      <c r="U157" s="4">
        <f>T157+0</f>
        <v>7</v>
      </c>
      <c r="V157" s="4">
        <f t="shared" si="138"/>
        <v>7</v>
      </c>
      <c r="W157" s="4">
        <f t="shared" si="138"/>
        <v>7</v>
      </c>
      <c r="X157" s="4">
        <f>W157+0</f>
        <v>7</v>
      </c>
      <c r="Y157" s="4">
        <f t="shared" si="142"/>
        <v>7</v>
      </c>
      <c r="Z157" s="4">
        <f t="shared" si="142"/>
        <v>7</v>
      </c>
      <c r="AA157" s="4">
        <f t="shared" si="142"/>
        <v>7</v>
      </c>
      <c r="AB157" s="4">
        <f>AA157+0</f>
        <v>7</v>
      </c>
      <c r="AC157" s="4">
        <f t="shared" si="143"/>
        <v>7</v>
      </c>
      <c r="AD157" s="4">
        <f t="shared" si="143"/>
        <v>7</v>
      </c>
      <c r="AL157" s="2">
        <v>18800</v>
      </c>
      <c r="AM157" s="3">
        <v>3</v>
      </c>
      <c r="AN157" s="2" t="s">
        <v>129</v>
      </c>
      <c r="AO157" s="2" t="s">
        <v>126</v>
      </c>
      <c r="AP157" s="2">
        <v>2005</v>
      </c>
      <c r="AQ157" s="2" t="s">
        <v>125</v>
      </c>
      <c r="AS157" s="17" t="s">
        <v>143</v>
      </c>
      <c r="AU157" s="17" t="s">
        <v>148</v>
      </c>
      <c r="AV157" s="17" t="s">
        <v>142</v>
      </c>
      <c r="AW157" s="17" t="s">
        <v>196</v>
      </c>
    </row>
    <row r="158" spans="1:49" x14ac:dyDescent="0.4">
      <c r="A158" s="5">
        <v>13</v>
      </c>
      <c r="B158" s="4">
        <v>0</v>
      </c>
      <c r="C158" s="4">
        <f t="shared" si="129"/>
        <v>0</v>
      </c>
      <c r="D158" s="4">
        <f t="shared" si="147"/>
        <v>0</v>
      </c>
      <c r="E158" s="4">
        <f t="shared" si="146"/>
        <v>0</v>
      </c>
      <c r="F158" s="4">
        <f>E158+8</f>
        <v>8</v>
      </c>
      <c r="G158" s="4">
        <f t="shared" si="145"/>
        <v>8</v>
      </c>
      <c r="H158" s="4">
        <f t="shared" si="134"/>
        <v>8</v>
      </c>
      <c r="I158" s="4">
        <f t="shared" si="130"/>
        <v>8</v>
      </c>
      <c r="J158" s="4">
        <f>I158+3</f>
        <v>11</v>
      </c>
      <c r="K158" s="4">
        <f t="shared" si="123"/>
        <v>11</v>
      </c>
      <c r="L158" s="4">
        <f t="shared" si="125"/>
        <v>11</v>
      </c>
      <c r="M158" s="4">
        <f t="shared" ref="M158:M168" si="148">L158+0</f>
        <v>11</v>
      </c>
      <c r="N158" s="4">
        <f>M158+1</f>
        <v>12</v>
      </c>
      <c r="O158" s="4">
        <f t="shared" si="126"/>
        <v>12</v>
      </c>
      <c r="P158" s="4">
        <f t="shared" si="131"/>
        <v>12</v>
      </c>
      <c r="Q158" s="4">
        <f>P158+0</f>
        <v>12</v>
      </c>
      <c r="R158" s="4">
        <f t="shared" si="132"/>
        <v>12</v>
      </c>
      <c r="S158" s="4">
        <f t="shared" si="132"/>
        <v>12</v>
      </c>
      <c r="T158" s="4">
        <f t="shared" si="137"/>
        <v>12</v>
      </c>
      <c r="U158" s="4">
        <f>T158+0</f>
        <v>12</v>
      </c>
      <c r="V158" s="4">
        <f t="shared" si="138"/>
        <v>12</v>
      </c>
      <c r="W158" s="4">
        <f t="shared" si="138"/>
        <v>12</v>
      </c>
      <c r="X158" s="4">
        <f>W158+0</f>
        <v>12</v>
      </c>
      <c r="Y158" s="4">
        <f t="shared" si="142"/>
        <v>12</v>
      </c>
      <c r="Z158" s="4">
        <f t="shared" si="142"/>
        <v>12</v>
      </c>
      <c r="AA158" s="4">
        <f t="shared" si="142"/>
        <v>12</v>
      </c>
      <c r="AB158" s="4">
        <f>AA158+1</f>
        <v>13</v>
      </c>
      <c r="AC158" s="4">
        <f t="shared" si="143"/>
        <v>13</v>
      </c>
      <c r="AD158" s="4">
        <f t="shared" si="143"/>
        <v>13</v>
      </c>
      <c r="AL158" s="2">
        <v>23360</v>
      </c>
      <c r="AM158" s="3">
        <v>3</v>
      </c>
      <c r="AN158" s="2" t="s">
        <v>128</v>
      </c>
      <c r="AO158" s="2" t="s">
        <v>126</v>
      </c>
      <c r="AP158" s="2">
        <v>2005</v>
      </c>
      <c r="AQ158" s="2" t="s">
        <v>125</v>
      </c>
      <c r="AS158" s="17" t="s">
        <v>144</v>
      </c>
      <c r="AU158" s="17" t="s">
        <v>148</v>
      </c>
    </row>
    <row r="159" spans="1:49" x14ac:dyDescent="0.4">
      <c r="A159" s="5">
        <v>86</v>
      </c>
      <c r="B159" s="4">
        <v>0</v>
      </c>
      <c r="C159" s="4">
        <f t="shared" si="129"/>
        <v>0</v>
      </c>
      <c r="D159" s="4">
        <f t="shared" si="147"/>
        <v>0</v>
      </c>
      <c r="E159" s="4">
        <f t="shared" si="146"/>
        <v>0</v>
      </c>
      <c r="F159" s="4">
        <f>E159+8</f>
        <v>8</v>
      </c>
      <c r="G159" s="4">
        <f t="shared" si="145"/>
        <v>8</v>
      </c>
      <c r="H159" s="4">
        <f t="shared" si="134"/>
        <v>8</v>
      </c>
      <c r="I159" s="4">
        <f t="shared" si="130"/>
        <v>8</v>
      </c>
      <c r="J159" s="4">
        <f>I159+28</f>
        <v>36</v>
      </c>
      <c r="K159" s="4">
        <f t="shared" si="123"/>
        <v>36</v>
      </c>
      <c r="L159" s="4">
        <f t="shared" si="125"/>
        <v>36</v>
      </c>
      <c r="M159" s="4">
        <f t="shared" si="148"/>
        <v>36</v>
      </c>
      <c r="N159" s="4">
        <f>M159+12</f>
        <v>48</v>
      </c>
      <c r="O159" s="4">
        <f t="shared" si="126"/>
        <v>48</v>
      </c>
      <c r="P159" s="4">
        <f t="shared" si="131"/>
        <v>48</v>
      </c>
      <c r="Q159" s="4">
        <f>P159+16</f>
        <v>64</v>
      </c>
      <c r="R159" s="4">
        <f t="shared" si="132"/>
        <v>64</v>
      </c>
      <c r="S159" s="4">
        <f t="shared" si="132"/>
        <v>64</v>
      </c>
      <c r="T159" s="4">
        <f t="shared" si="137"/>
        <v>64</v>
      </c>
      <c r="U159" s="4">
        <f>T159+9</f>
        <v>73</v>
      </c>
      <c r="V159" s="4">
        <f t="shared" si="138"/>
        <v>73</v>
      </c>
      <c r="W159" s="4">
        <f t="shared" si="138"/>
        <v>73</v>
      </c>
      <c r="X159" s="4">
        <f>W159+4</f>
        <v>77</v>
      </c>
      <c r="Y159" s="4">
        <f t="shared" si="142"/>
        <v>77</v>
      </c>
      <c r="Z159" s="4">
        <f t="shared" si="142"/>
        <v>77</v>
      </c>
      <c r="AA159" s="4">
        <f t="shared" si="142"/>
        <v>77</v>
      </c>
      <c r="AB159" s="4">
        <f>AA159+3</f>
        <v>80</v>
      </c>
      <c r="AC159" s="4">
        <f t="shared" si="143"/>
        <v>80</v>
      </c>
      <c r="AD159" s="4">
        <f t="shared" si="143"/>
        <v>80</v>
      </c>
      <c r="AL159" s="2">
        <v>23360</v>
      </c>
      <c r="AM159" s="3">
        <v>3</v>
      </c>
      <c r="AN159" s="2" t="s">
        <v>127</v>
      </c>
      <c r="AO159" s="2" t="s">
        <v>126</v>
      </c>
      <c r="AP159" s="2">
        <v>2005</v>
      </c>
      <c r="AQ159" s="2" t="s">
        <v>125</v>
      </c>
      <c r="AS159" s="17" t="s">
        <v>197</v>
      </c>
      <c r="AU159" s="17" t="s">
        <v>148</v>
      </c>
      <c r="AV159" s="17" t="s">
        <v>142</v>
      </c>
      <c r="AW159" s="17" t="s">
        <v>217</v>
      </c>
    </row>
    <row r="160" spans="1:49" x14ac:dyDescent="0.4">
      <c r="A160" s="5">
        <v>20</v>
      </c>
      <c r="B160" s="4">
        <v>0</v>
      </c>
      <c r="C160" s="4">
        <f t="shared" si="129"/>
        <v>0</v>
      </c>
      <c r="D160" s="4">
        <f t="shared" si="147"/>
        <v>0</v>
      </c>
      <c r="E160" s="4">
        <f t="shared" si="146"/>
        <v>0</v>
      </c>
      <c r="F160" s="4">
        <f t="shared" ref="F160:F168" si="149">E160+0</f>
        <v>0</v>
      </c>
      <c r="G160" s="4">
        <f t="shared" si="145"/>
        <v>0</v>
      </c>
      <c r="H160" s="4">
        <f>G160+1</f>
        <v>1</v>
      </c>
      <c r="I160" s="4">
        <f t="shared" si="130"/>
        <v>1</v>
      </c>
      <c r="J160" s="4">
        <f t="shared" ref="J160:J168" si="150">I160+0</f>
        <v>1</v>
      </c>
      <c r="K160" s="4">
        <f t="shared" si="123"/>
        <v>1</v>
      </c>
      <c r="L160" s="4">
        <f t="shared" si="125"/>
        <v>1</v>
      </c>
      <c r="M160" s="4">
        <f t="shared" si="148"/>
        <v>1</v>
      </c>
      <c r="N160" s="4">
        <f t="shared" ref="N160:N187" si="151">M160+0</f>
        <v>1</v>
      </c>
      <c r="AL160" s="2">
        <v>60</v>
      </c>
      <c r="AM160" s="3">
        <v>1</v>
      </c>
      <c r="AN160" s="2" t="s">
        <v>46</v>
      </c>
      <c r="AO160" s="2" t="s">
        <v>44</v>
      </c>
      <c r="AP160" s="2">
        <v>2005</v>
      </c>
      <c r="AQ160" s="2" t="s">
        <v>43</v>
      </c>
      <c r="AS160" s="17" t="s">
        <v>198</v>
      </c>
      <c r="AU160" s="17" t="s">
        <v>149</v>
      </c>
    </row>
    <row r="161" spans="1:47" x14ac:dyDescent="0.4">
      <c r="A161" s="5">
        <v>3</v>
      </c>
      <c r="B161" s="4">
        <v>0</v>
      </c>
      <c r="C161" s="4">
        <f t="shared" si="129"/>
        <v>0</v>
      </c>
      <c r="D161" s="4">
        <f t="shared" si="147"/>
        <v>0</v>
      </c>
      <c r="E161" s="4">
        <f t="shared" si="146"/>
        <v>0</v>
      </c>
      <c r="F161" s="4">
        <f t="shared" si="149"/>
        <v>0</v>
      </c>
      <c r="G161" s="4">
        <f t="shared" si="145"/>
        <v>0</v>
      </c>
      <c r="H161" s="4">
        <f>G161+2</f>
        <v>2</v>
      </c>
      <c r="I161" s="4">
        <f t="shared" si="130"/>
        <v>2</v>
      </c>
      <c r="J161" s="4">
        <f t="shared" si="150"/>
        <v>2</v>
      </c>
      <c r="K161" s="4">
        <f t="shared" si="123"/>
        <v>2</v>
      </c>
      <c r="L161" s="4">
        <f t="shared" si="125"/>
        <v>2</v>
      </c>
      <c r="M161" s="4">
        <f t="shared" si="148"/>
        <v>2</v>
      </c>
      <c r="N161" s="4">
        <f t="shared" si="151"/>
        <v>2</v>
      </c>
      <c r="AK161" s="4">
        <v>120</v>
      </c>
      <c r="AL161" s="2">
        <v>180</v>
      </c>
      <c r="AM161" s="3">
        <v>1</v>
      </c>
      <c r="AN161" s="2" t="s">
        <v>46</v>
      </c>
      <c r="AO161" s="2" t="s">
        <v>44</v>
      </c>
      <c r="AP161" s="2">
        <v>2005</v>
      </c>
      <c r="AQ161" s="2" t="s">
        <v>43</v>
      </c>
      <c r="AS161" s="17" t="s">
        <v>152</v>
      </c>
      <c r="AT161" s="17" t="s">
        <v>172</v>
      </c>
      <c r="AU161" s="17" t="s">
        <v>149</v>
      </c>
    </row>
    <row r="162" spans="1:47" x14ac:dyDescent="0.4">
      <c r="A162" s="5">
        <v>23</v>
      </c>
      <c r="B162" s="4">
        <v>0</v>
      </c>
      <c r="C162" s="4">
        <f t="shared" si="129"/>
        <v>0</v>
      </c>
      <c r="D162" s="4">
        <f t="shared" si="147"/>
        <v>0</v>
      </c>
      <c r="E162" s="4">
        <f t="shared" si="146"/>
        <v>0</v>
      </c>
      <c r="F162" s="4">
        <f t="shared" si="149"/>
        <v>0</v>
      </c>
      <c r="G162" s="4">
        <f t="shared" si="145"/>
        <v>0</v>
      </c>
      <c r="H162" s="4">
        <f>G162+13</f>
        <v>13</v>
      </c>
      <c r="I162" s="4">
        <f t="shared" si="130"/>
        <v>13</v>
      </c>
      <c r="J162" s="4">
        <f t="shared" si="150"/>
        <v>13</v>
      </c>
      <c r="K162" s="4">
        <f t="shared" si="123"/>
        <v>13</v>
      </c>
      <c r="L162" s="4">
        <f t="shared" si="125"/>
        <v>13</v>
      </c>
      <c r="M162" s="4">
        <f t="shared" si="148"/>
        <v>13</v>
      </c>
      <c r="N162" s="4">
        <f t="shared" si="151"/>
        <v>13</v>
      </c>
      <c r="AK162" s="4">
        <v>120</v>
      </c>
      <c r="AL162" s="2">
        <v>180</v>
      </c>
      <c r="AM162" s="3">
        <v>1</v>
      </c>
      <c r="AN162" s="2" t="s">
        <v>45</v>
      </c>
      <c r="AO162" s="2" t="s">
        <v>44</v>
      </c>
      <c r="AP162" s="2">
        <v>2005</v>
      </c>
      <c r="AQ162" s="2" t="s">
        <v>43</v>
      </c>
      <c r="AS162" s="17" t="s">
        <v>162</v>
      </c>
      <c r="AT162" s="17" t="s">
        <v>172</v>
      </c>
      <c r="AU162" s="17" t="s">
        <v>149</v>
      </c>
    </row>
    <row r="163" spans="1:47" x14ac:dyDescent="0.4">
      <c r="A163" s="5">
        <v>42</v>
      </c>
      <c r="B163" s="4">
        <v>0</v>
      </c>
      <c r="C163" s="4">
        <f t="shared" si="129"/>
        <v>0</v>
      </c>
      <c r="D163" s="4">
        <f t="shared" si="147"/>
        <v>0</v>
      </c>
      <c r="E163" s="4">
        <f t="shared" si="146"/>
        <v>0</v>
      </c>
      <c r="F163" s="4">
        <f t="shared" si="149"/>
        <v>0</v>
      </c>
      <c r="G163" s="4">
        <f t="shared" si="145"/>
        <v>0</v>
      </c>
      <c r="H163" s="4">
        <f>G163+14</f>
        <v>14</v>
      </c>
      <c r="I163" s="4">
        <f t="shared" si="130"/>
        <v>14</v>
      </c>
      <c r="J163" s="4">
        <f t="shared" si="150"/>
        <v>14</v>
      </c>
      <c r="K163" s="4">
        <f t="shared" si="123"/>
        <v>14</v>
      </c>
      <c r="L163" s="4">
        <f t="shared" si="125"/>
        <v>14</v>
      </c>
      <c r="M163" s="4">
        <f t="shared" si="148"/>
        <v>14</v>
      </c>
      <c r="N163" s="4">
        <f t="shared" si="151"/>
        <v>14</v>
      </c>
      <c r="AL163" s="2">
        <v>60</v>
      </c>
      <c r="AM163" s="3">
        <v>2</v>
      </c>
      <c r="AN163" s="2" t="s">
        <v>46</v>
      </c>
      <c r="AO163" s="2" t="s">
        <v>44</v>
      </c>
      <c r="AP163" s="2">
        <v>2005</v>
      </c>
      <c r="AQ163" s="2" t="s">
        <v>43</v>
      </c>
      <c r="AS163" s="17" t="s">
        <v>198</v>
      </c>
      <c r="AU163" s="17" t="s">
        <v>149</v>
      </c>
    </row>
    <row r="164" spans="1:47" x14ac:dyDescent="0.4">
      <c r="A164" s="5">
        <v>4</v>
      </c>
      <c r="B164" s="4">
        <v>0</v>
      </c>
      <c r="C164" s="4">
        <f t="shared" si="129"/>
        <v>0</v>
      </c>
      <c r="D164" s="4">
        <f t="shared" si="147"/>
        <v>0</v>
      </c>
      <c r="E164" s="4">
        <f t="shared" si="146"/>
        <v>0</v>
      </c>
      <c r="F164" s="4">
        <f t="shared" si="149"/>
        <v>0</v>
      </c>
      <c r="G164" s="4">
        <f t="shared" si="145"/>
        <v>0</v>
      </c>
      <c r="H164" s="4">
        <f>G164+4</f>
        <v>4</v>
      </c>
      <c r="I164" s="4">
        <f t="shared" si="130"/>
        <v>4</v>
      </c>
      <c r="J164" s="4">
        <f t="shared" si="150"/>
        <v>4</v>
      </c>
      <c r="K164" s="4">
        <f t="shared" si="123"/>
        <v>4</v>
      </c>
      <c r="L164" s="4">
        <f t="shared" si="125"/>
        <v>4</v>
      </c>
      <c r="M164" s="4">
        <f t="shared" si="148"/>
        <v>4</v>
      </c>
      <c r="N164" s="4">
        <f t="shared" si="151"/>
        <v>4</v>
      </c>
      <c r="AK164" s="4">
        <v>120</v>
      </c>
      <c r="AL164" s="2">
        <v>180</v>
      </c>
      <c r="AM164" s="3">
        <v>2</v>
      </c>
      <c r="AN164" s="2" t="s">
        <v>46</v>
      </c>
      <c r="AO164" s="2" t="s">
        <v>44</v>
      </c>
      <c r="AP164" s="2">
        <v>2005</v>
      </c>
      <c r="AQ164" s="2" t="s">
        <v>43</v>
      </c>
      <c r="AS164" s="17" t="s">
        <v>152</v>
      </c>
      <c r="AT164" s="17" t="s">
        <v>172</v>
      </c>
      <c r="AU164" s="17" t="s">
        <v>149</v>
      </c>
    </row>
    <row r="165" spans="1:47" x14ac:dyDescent="0.4">
      <c r="A165" s="5">
        <v>32</v>
      </c>
      <c r="B165" s="4">
        <v>0</v>
      </c>
      <c r="C165" s="4">
        <f t="shared" si="129"/>
        <v>0</v>
      </c>
      <c r="D165" s="4">
        <f t="shared" si="147"/>
        <v>0</v>
      </c>
      <c r="E165" s="4">
        <f t="shared" si="146"/>
        <v>0</v>
      </c>
      <c r="F165" s="4">
        <f t="shared" si="149"/>
        <v>0</v>
      </c>
      <c r="G165" s="4">
        <f t="shared" si="145"/>
        <v>0</v>
      </c>
      <c r="H165" s="4">
        <f>G165+22</f>
        <v>22</v>
      </c>
      <c r="I165" s="4">
        <f t="shared" si="130"/>
        <v>22</v>
      </c>
      <c r="J165" s="4">
        <f t="shared" si="150"/>
        <v>22</v>
      </c>
      <c r="K165" s="4">
        <f t="shared" si="123"/>
        <v>22</v>
      </c>
      <c r="L165" s="4">
        <f t="shared" si="125"/>
        <v>22</v>
      </c>
      <c r="M165" s="4">
        <f t="shared" si="148"/>
        <v>22</v>
      </c>
      <c r="N165" s="4">
        <f t="shared" si="151"/>
        <v>22</v>
      </c>
      <c r="AK165" s="4">
        <v>120</v>
      </c>
      <c r="AL165" s="2">
        <v>180</v>
      </c>
      <c r="AM165" s="3">
        <v>2</v>
      </c>
      <c r="AN165" s="2" t="s">
        <v>45</v>
      </c>
      <c r="AO165" s="2" t="s">
        <v>44</v>
      </c>
      <c r="AP165" s="2">
        <v>2005</v>
      </c>
      <c r="AQ165" s="2" t="s">
        <v>43</v>
      </c>
      <c r="AS165" s="17" t="s">
        <v>162</v>
      </c>
      <c r="AT165" s="17" t="s">
        <v>172</v>
      </c>
      <c r="AU165" s="17" t="s">
        <v>149</v>
      </c>
    </row>
    <row r="166" spans="1:47" x14ac:dyDescent="0.4">
      <c r="A166" s="5">
        <v>28</v>
      </c>
      <c r="B166" s="4">
        <v>0</v>
      </c>
      <c r="C166" s="4">
        <f t="shared" si="129"/>
        <v>0</v>
      </c>
      <c r="D166" s="4">
        <f t="shared" si="147"/>
        <v>0</v>
      </c>
      <c r="E166" s="4">
        <f t="shared" si="146"/>
        <v>0</v>
      </c>
      <c r="F166" s="4">
        <f t="shared" si="149"/>
        <v>0</v>
      </c>
      <c r="G166" s="4">
        <f t="shared" si="145"/>
        <v>0</v>
      </c>
      <c r="H166" s="4">
        <f>G166+5</f>
        <v>5</v>
      </c>
      <c r="I166" s="4">
        <f t="shared" si="130"/>
        <v>5</v>
      </c>
      <c r="J166" s="4">
        <f t="shared" si="150"/>
        <v>5</v>
      </c>
      <c r="K166" s="4">
        <f t="shared" si="123"/>
        <v>5</v>
      </c>
      <c r="L166" s="4">
        <f t="shared" si="125"/>
        <v>5</v>
      </c>
      <c r="M166" s="4">
        <f t="shared" si="148"/>
        <v>5</v>
      </c>
      <c r="N166" s="4">
        <f t="shared" si="151"/>
        <v>5</v>
      </c>
      <c r="AL166" s="2">
        <v>60</v>
      </c>
      <c r="AM166" s="3">
        <v>3</v>
      </c>
      <c r="AN166" s="2" t="s">
        <v>46</v>
      </c>
      <c r="AO166" s="2" t="s">
        <v>44</v>
      </c>
      <c r="AP166" s="2">
        <v>2005</v>
      </c>
      <c r="AQ166" s="2" t="s">
        <v>43</v>
      </c>
      <c r="AS166" s="2" t="s">
        <v>198</v>
      </c>
      <c r="AU166" s="17" t="s">
        <v>149</v>
      </c>
    </row>
    <row r="167" spans="1:47" x14ac:dyDescent="0.4">
      <c r="A167" s="5">
        <v>7</v>
      </c>
      <c r="B167" s="4">
        <v>0</v>
      </c>
      <c r="C167" s="4">
        <f t="shared" si="129"/>
        <v>0</v>
      </c>
      <c r="D167" s="4">
        <f t="shared" si="147"/>
        <v>0</v>
      </c>
      <c r="E167" s="4">
        <f t="shared" si="146"/>
        <v>0</v>
      </c>
      <c r="F167" s="4">
        <f t="shared" si="149"/>
        <v>0</v>
      </c>
      <c r="G167" s="4">
        <f t="shared" si="145"/>
        <v>0</v>
      </c>
      <c r="H167" s="4">
        <f>G167+5</f>
        <v>5</v>
      </c>
      <c r="I167" s="4">
        <f t="shared" si="130"/>
        <v>5</v>
      </c>
      <c r="J167" s="4">
        <f t="shared" si="150"/>
        <v>5</v>
      </c>
      <c r="K167" s="4">
        <f t="shared" si="123"/>
        <v>5</v>
      </c>
      <c r="L167" s="4">
        <f t="shared" si="125"/>
        <v>5</v>
      </c>
      <c r="M167" s="4">
        <f t="shared" si="148"/>
        <v>5</v>
      </c>
      <c r="N167" s="4">
        <f t="shared" si="151"/>
        <v>5</v>
      </c>
      <c r="AK167" s="4">
        <v>120</v>
      </c>
      <c r="AL167" s="2">
        <v>180</v>
      </c>
      <c r="AM167" s="3">
        <v>3</v>
      </c>
      <c r="AN167" s="2" t="s">
        <v>46</v>
      </c>
      <c r="AO167" s="2" t="s">
        <v>44</v>
      </c>
      <c r="AP167" s="2">
        <v>2005</v>
      </c>
      <c r="AQ167" s="2" t="s">
        <v>43</v>
      </c>
      <c r="AS167" s="17" t="s">
        <v>152</v>
      </c>
      <c r="AT167" s="17" t="s">
        <v>172</v>
      </c>
      <c r="AU167" s="17" t="s">
        <v>149</v>
      </c>
    </row>
    <row r="168" spans="1:47" x14ac:dyDescent="0.4">
      <c r="A168" s="5">
        <v>21</v>
      </c>
      <c r="B168" s="4">
        <v>0</v>
      </c>
      <c r="C168" s="4">
        <f t="shared" si="129"/>
        <v>0</v>
      </c>
      <c r="D168" s="4">
        <f t="shared" si="147"/>
        <v>0</v>
      </c>
      <c r="E168" s="4">
        <f t="shared" si="146"/>
        <v>0</v>
      </c>
      <c r="F168" s="4">
        <f t="shared" si="149"/>
        <v>0</v>
      </c>
      <c r="G168" s="4">
        <f t="shared" si="145"/>
        <v>0</v>
      </c>
      <c r="H168" s="4">
        <f>G168+13</f>
        <v>13</v>
      </c>
      <c r="I168" s="4">
        <f t="shared" si="130"/>
        <v>13</v>
      </c>
      <c r="J168" s="4">
        <f t="shared" si="150"/>
        <v>13</v>
      </c>
      <c r="K168" s="4">
        <f t="shared" ref="K168:K187" si="152">J168+0</f>
        <v>13</v>
      </c>
      <c r="L168" s="4">
        <f t="shared" si="125"/>
        <v>13</v>
      </c>
      <c r="M168" s="4">
        <f t="shared" si="148"/>
        <v>13</v>
      </c>
      <c r="N168" s="4">
        <f t="shared" si="151"/>
        <v>13</v>
      </c>
      <c r="AK168" s="4">
        <v>120</v>
      </c>
      <c r="AL168" s="2">
        <v>180</v>
      </c>
      <c r="AM168" s="3">
        <v>3</v>
      </c>
      <c r="AN168" s="2" t="s">
        <v>45</v>
      </c>
      <c r="AO168" s="2" t="s">
        <v>44</v>
      </c>
      <c r="AP168" s="2">
        <v>2005</v>
      </c>
      <c r="AQ168" s="2" t="s">
        <v>43</v>
      </c>
      <c r="AS168" s="17" t="s">
        <v>162</v>
      </c>
      <c r="AT168" s="17" t="s">
        <v>172</v>
      </c>
      <c r="AU168" s="17" t="s">
        <v>149</v>
      </c>
    </row>
    <row r="169" spans="1:47" x14ac:dyDescent="0.4">
      <c r="A169" s="5">
        <v>54</v>
      </c>
      <c r="B169" s="4">
        <v>0</v>
      </c>
      <c r="C169" s="4">
        <f t="shared" si="129"/>
        <v>0</v>
      </c>
      <c r="D169" s="4">
        <f t="shared" si="147"/>
        <v>0</v>
      </c>
      <c r="E169" s="4">
        <f t="shared" si="146"/>
        <v>0</v>
      </c>
      <c r="F169" s="4">
        <f>E169+11</f>
        <v>11</v>
      </c>
      <c r="G169" s="4">
        <f t="shared" si="145"/>
        <v>11</v>
      </c>
      <c r="H169" s="4">
        <f t="shared" ref="H169:H179" si="153">G169+0</f>
        <v>11</v>
      </c>
      <c r="I169" s="4">
        <f t="shared" si="130"/>
        <v>11</v>
      </c>
      <c r="J169" s="4">
        <f>I169+19</f>
        <v>30</v>
      </c>
      <c r="K169" s="4">
        <f t="shared" si="152"/>
        <v>30</v>
      </c>
      <c r="L169" s="4">
        <f t="shared" si="125"/>
        <v>30</v>
      </c>
      <c r="M169" s="4">
        <f>L169+6</f>
        <v>36</v>
      </c>
      <c r="N169" s="4">
        <f t="shared" si="151"/>
        <v>36</v>
      </c>
      <c r="O169" s="4">
        <f t="shared" ref="O169:R170" si="154">N169+0</f>
        <v>36</v>
      </c>
      <c r="P169" s="4">
        <f t="shared" si="154"/>
        <v>36</v>
      </c>
      <c r="Q169" s="4">
        <f t="shared" si="154"/>
        <v>36</v>
      </c>
      <c r="R169" s="4">
        <f t="shared" si="154"/>
        <v>36</v>
      </c>
      <c r="AK169" s="4">
        <v>0</v>
      </c>
      <c r="AL169" s="2">
        <v>30</v>
      </c>
      <c r="AM169" s="3">
        <v>1</v>
      </c>
      <c r="AN169" s="2" t="s">
        <v>107</v>
      </c>
      <c r="AO169" s="2" t="s">
        <v>105</v>
      </c>
      <c r="AP169" s="2">
        <v>2008</v>
      </c>
      <c r="AQ169" s="2" t="s">
        <v>104</v>
      </c>
      <c r="AS169" s="17" t="s">
        <v>157</v>
      </c>
      <c r="AT169" s="17" t="s">
        <v>154</v>
      </c>
      <c r="AU169" s="17" t="s">
        <v>147</v>
      </c>
    </row>
    <row r="170" spans="1:47" x14ac:dyDescent="0.4">
      <c r="A170" s="5">
        <v>74</v>
      </c>
      <c r="B170" s="4">
        <v>0</v>
      </c>
      <c r="C170" s="4">
        <f t="shared" si="129"/>
        <v>0</v>
      </c>
      <c r="D170" s="4">
        <f t="shared" si="147"/>
        <v>0</v>
      </c>
      <c r="E170" s="4">
        <f t="shared" si="146"/>
        <v>0</v>
      </c>
      <c r="F170" s="4">
        <f>E170+21</f>
        <v>21</v>
      </c>
      <c r="G170" s="4">
        <f t="shared" si="145"/>
        <v>21</v>
      </c>
      <c r="H170" s="4">
        <f t="shared" si="153"/>
        <v>21</v>
      </c>
      <c r="I170" s="4">
        <f t="shared" si="130"/>
        <v>21</v>
      </c>
      <c r="J170" s="4">
        <f>I170+31</f>
        <v>52</v>
      </c>
      <c r="K170" s="4">
        <f t="shared" si="152"/>
        <v>52</v>
      </c>
      <c r="L170" s="4">
        <f t="shared" si="125"/>
        <v>52</v>
      </c>
      <c r="M170" s="4">
        <f>L170+4</f>
        <v>56</v>
      </c>
      <c r="N170" s="4">
        <f t="shared" si="151"/>
        <v>56</v>
      </c>
      <c r="O170" s="4">
        <f t="shared" si="154"/>
        <v>56</v>
      </c>
      <c r="P170" s="4">
        <f t="shared" si="154"/>
        <v>56</v>
      </c>
      <c r="Q170" s="4">
        <f t="shared" si="154"/>
        <v>56</v>
      </c>
      <c r="R170" s="4">
        <f t="shared" si="154"/>
        <v>56</v>
      </c>
      <c r="AK170" s="4">
        <v>0</v>
      </c>
      <c r="AL170" s="2">
        <v>30</v>
      </c>
      <c r="AM170" s="3">
        <v>1</v>
      </c>
      <c r="AN170" s="2" t="s">
        <v>106</v>
      </c>
      <c r="AO170" s="2" t="s">
        <v>105</v>
      </c>
      <c r="AP170" s="2">
        <v>2008</v>
      </c>
      <c r="AQ170" s="2" t="s">
        <v>104</v>
      </c>
      <c r="AS170" s="17" t="s">
        <v>151</v>
      </c>
      <c r="AT170" s="17" t="s">
        <v>154</v>
      </c>
      <c r="AU170" s="17" t="s">
        <v>147</v>
      </c>
    </row>
    <row r="171" spans="1:47" x14ac:dyDescent="0.4">
      <c r="A171" s="5">
        <v>18</v>
      </c>
      <c r="B171" s="4">
        <v>0</v>
      </c>
      <c r="C171" s="4">
        <f t="shared" si="129"/>
        <v>0</v>
      </c>
      <c r="D171" s="4">
        <f t="shared" si="147"/>
        <v>0</v>
      </c>
      <c r="E171" s="4">
        <f t="shared" si="146"/>
        <v>0</v>
      </c>
      <c r="F171" s="4">
        <f>E171+11</f>
        <v>11</v>
      </c>
      <c r="G171" s="4">
        <f t="shared" si="145"/>
        <v>11</v>
      </c>
      <c r="H171" s="4">
        <f t="shared" si="153"/>
        <v>11</v>
      </c>
      <c r="I171" s="4">
        <f t="shared" si="130"/>
        <v>11</v>
      </c>
      <c r="J171" s="4">
        <f>I171+0</f>
        <v>11</v>
      </c>
      <c r="K171" s="4">
        <f t="shared" si="152"/>
        <v>11</v>
      </c>
      <c r="L171" s="4">
        <f t="shared" si="125"/>
        <v>11</v>
      </c>
      <c r="M171" s="4">
        <f>L171+2</f>
        <v>13</v>
      </c>
      <c r="N171" s="4">
        <f t="shared" si="151"/>
        <v>13</v>
      </c>
      <c r="O171" s="4">
        <f t="shared" ref="O171:O179" si="155">N171+0</f>
        <v>13</v>
      </c>
      <c r="AK171" s="4">
        <v>400</v>
      </c>
      <c r="AL171" s="8">
        <v>480</v>
      </c>
      <c r="AM171" s="3">
        <v>1</v>
      </c>
      <c r="AN171" s="2" t="s">
        <v>7</v>
      </c>
      <c r="AO171" s="2" t="s">
        <v>4</v>
      </c>
      <c r="AP171" s="2">
        <v>2008</v>
      </c>
      <c r="AQ171" s="2" t="s">
        <v>3</v>
      </c>
      <c r="AS171" s="17" t="s">
        <v>199</v>
      </c>
      <c r="AT171" s="17" t="s">
        <v>181</v>
      </c>
      <c r="AU171" s="17" t="s">
        <v>149</v>
      </c>
    </row>
    <row r="172" spans="1:47" x14ac:dyDescent="0.4">
      <c r="A172" s="5">
        <v>17</v>
      </c>
      <c r="B172" s="4">
        <v>0</v>
      </c>
      <c r="C172" s="4">
        <f t="shared" si="129"/>
        <v>0</v>
      </c>
      <c r="D172" s="4">
        <f t="shared" si="147"/>
        <v>0</v>
      </c>
      <c r="E172" s="4">
        <f t="shared" si="146"/>
        <v>0</v>
      </c>
      <c r="F172" s="4">
        <f>E172+4</f>
        <v>4</v>
      </c>
      <c r="G172" s="4">
        <f t="shared" si="145"/>
        <v>4</v>
      </c>
      <c r="H172" s="4">
        <f t="shared" si="153"/>
        <v>4</v>
      </c>
      <c r="I172" s="4">
        <f t="shared" si="130"/>
        <v>4</v>
      </c>
      <c r="J172" s="4">
        <f>I172+6</f>
        <v>10</v>
      </c>
      <c r="K172" s="4">
        <f t="shared" si="152"/>
        <v>10</v>
      </c>
      <c r="L172" s="4">
        <f t="shared" si="125"/>
        <v>10</v>
      </c>
      <c r="M172" s="4">
        <f>L172+6</f>
        <v>16</v>
      </c>
      <c r="N172" s="4">
        <f t="shared" si="151"/>
        <v>16</v>
      </c>
      <c r="O172" s="4">
        <f t="shared" si="155"/>
        <v>16</v>
      </c>
      <c r="AK172" s="4">
        <v>210</v>
      </c>
      <c r="AL172" s="8">
        <v>300</v>
      </c>
      <c r="AM172" s="3">
        <v>1</v>
      </c>
      <c r="AN172" s="2" t="s">
        <v>6</v>
      </c>
      <c r="AO172" s="2" t="s">
        <v>4</v>
      </c>
      <c r="AP172" s="2">
        <v>2008</v>
      </c>
      <c r="AQ172" s="2" t="s">
        <v>3</v>
      </c>
      <c r="AS172" s="17" t="s">
        <v>200</v>
      </c>
      <c r="AT172" s="17" t="s">
        <v>182</v>
      </c>
      <c r="AU172" s="17" t="s">
        <v>149</v>
      </c>
    </row>
    <row r="173" spans="1:47" x14ac:dyDescent="0.4">
      <c r="A173" s="5">
        <v>11</v>
      </c>
      <c r="B173" s="4">
        <v>0</v>
      </c>
      <c r="C173" s="4">
        <f t="shared" si="129"/>
        <v>0</v>
      </c>
      <c r="D173" s="4">
        <f t="shared" si="147"/>
        <v>0</v>
      </c>
      <c r="E173" s="4">
        <f t="shared" si="146"/>
        <v>0</v>
      </c>
      <c r="F173" s="4">
        <f>E173+9</f>
        <v>9</v>
      </c>
      <c r="G173" s="4">
        <f t="shared" si="145"/>
        <v>9</v>
      </c>
      <c r="H173" s="4">
        <f t="shared" si="153"/>
        <v>9</v>
      </c>
      <c r="I173" s="4">
        <f t="shared" si="130"/>
        <v>9</v>
      </c>
      <c r="J173" s="4">
        <f>I173+1</f>
        <v>10</v>
      </c>
      <c r="K173" s="4">
        <f t="shared" si="152"/>
        <v>10</v>
      </c>
      <c r="L173" s="4">
        <f t="shared" si="125"/>
        <v>10</v>
      </c>
      <c r="M173" s="4">
        <f>L173+1</f>
        <v>11</v>
      </c>
      <c r="N173" s="4">
        <f t="shared" si="151"/>
        <v>11</v>
      </c>
      <c r="O173" s="4">
        <f t="shared" si="155"/>
        <v>11</v>
      </c>
      <c r="AK173" s="4">
        <v>210</v>
      </c>
      <c r="AL173" s="8">
        <v>300</v>
      </c>
      <c r="AM173" s="3">
        <v>1</v>
      </c>
      <c r="AN173" s="2" t="s">
        <v>5</v>
      </c>
      <c r="AO173" s="2" t="s">
        <v>4</v>
      </c>
      <c r="AP173" s="2">
        <v>2008</v>
      </c>
      <c r="AQ173" s="2" t="s">
        <v>3</v>
      </c>
      <c r="AS173" s="17" t="s">
        <v>200</v>
      </c>
      <c r="AT173" s="17" t="s">
        <v>182</v>
      </c>
      <c r="AU173" s="17" t="s">
        <v>149</v>
      </c>
    </row>
    <row r="174" spans="1:47" x14ac:dyDescent="0.4">
      <c r="A174" s="5">
        <v>10</v>
      </c>
      <c r="B174" s="4">
        <v>0</v>
      </c>
      <c r="C174" s="4">
        <f t="shared" si="129"/>
        <v>0</v>
      </c>
      <c r="D174" s="4">
        <f t="shared" si="147"/>
        <v>0</v>
      </c>
      <c r="E174" s="4">
        <f t="shared" si="146"/>
        <v>0</v>
      </c>
      <c r="F174" s="4">
        <f>E174+7</f>
        <v>7</v>
      </c>
      <c r="G174" s="4">
        <f t="shared" si="145"/>
        <v>7</v>
      </c>
      <c r="H174" s="4">
        <f t="shared" si="153"/>
        <v>7</v>
      </c>
      <c r="I174" s="4">
        <f t="shared" si="130"/>
        <v>7</v>
      </c>
      <c r="J174" s="4">
        <f>I174+3</f>
        <v>10</v>
      </c>
      <c r="K174" s="4">
        <f t="shared" si="152"/>
        <v>10</v>
      </c>
      <c r="L174" s="4">
        <f t="shared" si="125"/>
        <v>10</v>
      </c>
      <c r="M174" s="4">
        <f>L174+0</f>
        <v>10</v>
      </c>
      <c r="N174" s="4">
        <f t="shared" si="151"/>
        <v>10</v>
      </c>
      <c r="O174" s="4">
        <f t="shared" si="155"/>
        <v>10</v>
      </c>
      <c r="AK174" s="4">
        <v>400</v>
      </c>
      <c r="AL174" s="8">
        <v>480</v>
      </c>
      <c r="AM174" s="3">
        <v>2</v>
      </c>
      <c r="AN174" s="2" t="s">
        <v>7</v>
      </c>
      <c r="AO174" s="2" t="s">
        <v>4</v>
      </c>
      <c r="AP174" s="2">
        <v>2008</v>
      </c>
      <c r="AQ174" s="2" t="s">
        <v>3</v>
      </c>
      <c r="AS174" s="17" t="s">
        <v>199</v>
      </c>
      <c r="AT174" s="17" t="s">
        <v>181</v>
      </c>
      <c r="AU174" s="17" t="s">
        <v>149</v>
      </c>
    </row>
    <row r="175" spans="1:47" x14ac:dyDescent="0.4">
      <c r="A175" s="5">
        <v>12</v>
      </c>
      <c r="B175" s="4">
        <v>0</v>
      </c>
      <c r="C175" s="4">
        <f t="shared" si="129"/>
        <v>0</v>
      </c>
      <c r="D175" s="4">
        <f t="shared" si="147"/>
        <v>0</v>
      </c>
      <c r="E175" s="4">
        <f t="shared" si="146"/>
        <v>0</v>
      </c>
      <c r="F175" s="4">
        <f>E175+10</f>
        <v>10</v>
      </c>
      <c r="G175" s="4">
        <f t="shared" si="145"/>
        <v>10</v>
      </c>
      <c r="H175" s="4">
        <f t="shared" si="153"/>
        <v>10</v>
      </c>
      <c r="I175" s="4">
        <f t="shared" si="130"/>
        <v>10</v>
      </c>
      <c r="J175" s="4">
        <f>I175+0</f>
        <v>10</v>
      </c>
      <c r="K175" s="4">
        <f t="shared" si="152"/>
        <v>10</v>
      </c>
      <c r="L175" s="4">
        <f t="shared" si="125"/>
        <v>10</v>
      </c>
      <c r="M175" s="4">
        <f>L175+2</f>
        <v>12</v>
      </c>
      <c r="N175" s="4">
        <f t="shared" si="151"/>
        <v>12</v>
      </c>
      <c r="O175" s="4">
        <f t="shared" si="155"/>
        <v>12</v>
      </c>
      <c r="AK175" s="4">
        <v>210</v>
      </c>
      <c r="AL175" s="8">
        <v>300</v>
      </c>
      <c r="AM175" s="3">
        <v>2</v>
      </c>
      <c r="AN175" s="2" t="s">
        <v>6</v>
      </c>
      <c r="AO175" s="2" t="s">
        <v>4</v>
      </c>
      <c r="AP175" s="2">
        <v>2008</v>
      </c>
      <c r="AQ175" s="2" t="s">
        <v>3</v>
      </c>
      <c r="AS175" s="17" t="s">
        <v>200</v>
      </c>
      <c r="AT175" s="17" t="s">
        <v>182</v>
      </c>
      <c r="AU175" s="17" t="s">
        <v>149</v>
      </c>
    </row>
    <row r="176" spans="1:47" x14ac:dyDescent="0.4">
      <c r="A176" s="5">
        <v>2</v>
      </c>
      <c r="B176" s="4">
        <v>0</v>
      </c>
      <c r="C176" s="4">
        <f t="shared" si="129"/>
        <v>0</v>
      </c>
      <c r="D176" s="4">
        <f t="shared" si="147"/>
        <v>0</v>
      </c>
      <c r="E176" s="4">
        <f t="shared" si="146"/>
        <v>0</v>
      </c>
      <c r="F176" s="4">
        <f>E176+1</f>
        <v>1</v>
      </c>
      <c r="G176" s="4">
        <f t="shared" si="145"/>
        <v>1</v>
      </c>
      <c r="H176" s="4">
        <f t="shared" si="153"/>
        <v>1</v>
      </c>
      <c r="I176" s="4">
        <f t="shared" si="130"/>
        <v>1</v>
      </c>
      <c r="J176" s="4">
        <f>I176+1</f>
        <v>2</v>
      </c>
      <c r="K176" s="4">
        <f t="shared" si="152"/>
        <v>2</v>
      </c>
      <c r="L176" s="4">
        <f t="shared" si="125"/>
        <v>2</v>
      </c>
      <c r="M176" s="4">
        <f>L176+0</f>
        <v>2</v>
      </c>
      <c r="N176" s="4">
        <f t="shared" si="151"/>
        <v>2</v>
      </c>
      <c r="O176" s="4">
        <f t="shared" si="155"/>
        <v>2</v>
      </c>
      <c r="AK176" s="4">
        <v>210</v>
      </c>
      <c r="AL176" s="8">
        <v>300</v>
      </c>
      <c r="AM176" s="3">
        <v>2</v>
      </c>
      <c r="AN176" s="2" t="s">
        <v>5</v>
      </c>
      <c r="AO176" s="2" t="s">
        <v>4</v>
      </c>
      <c r="AP176" s="2">
        <v>2008</v>
      </c>
      <c r="AQ176" s="2" t="s">
        <v>3</v>
      </c>
      <c r="AS176" s="17" t="s">
        <v>200</v>
      </c>
      <c r="AT176" s="17" t="s">
        <v>182</v>
      </c>
      <c r="AU176" s="17" t="s">
        <v>149</v>
      </c>
    </row>
    <row r="177" spans="1:47" x14ac:dyDescent="0.4">
      <c r="A177" s="5">
        <v>13</v>
      </c>
      <c r="B177" s="4">
        <v>0</v>
      </c>
      <c r="C177" s="4">
        <f t="shared" si="129"/>
        <v>0</v>
      </c>
      <c r="D177" s="4">
        <f t="shared" si="147"/>
        <v>0</v>
      </c>
      <c r="E177" s="4">
        <f t="shared" si="146"/>
        <v>0</v>
      </c>
      <c r="F177" s="4">
        <f>E177+2</f>
        <v>2</v>
      </c>
      <c r="G177" s="4">
        <f t="shared" si="145"/>
        <v>2</v>
      </c>
      <c r="H177" s="4">
        <f t="shared" si="153"/>
        <v>2</v>
      </c>
      <c r="I177" s="4">
        <f t="shared" si="130"/>
        <v>2</v>
      </c>
      <c r="J177" s="4">
        <f>I177+6</f>
        <v>8</v>
      </c>
      <c r="K177" s="4">
        <f t="shared" si="152"/>
        <v>8</v>
      </c>
      <c r="L177" s="4">
        <f t="shared" si="125"/>
        <v>8</v>
      </c>
      <c r="M177" s="4">
        <f>L177+3</f>
        <v>11</v>
      </c>
      <c r="N177" s="4">
        <f t="shared" si="151"/>
        <v>11</v>
      </c>
      <c r="O177" s="4">
        <f t="shared" si="155"/>
        <v>11</v>
      </c>
      <c r="AK177" s="4">
        <v>400</v>
      </c>
      <c r="AL177" s="8">
        <v>480</v>
      </c>
      <c r="AM177" s="3">
        <v>3</v>
      </c>
      <c r="AN177" s="2" t="s">
        <v>7</v>
      </c>
      <c r="AO177" s="2" t="s">
        <v>4</v>
      </c>
      <c r="AP177" s="2">
        <v>2008</v>
      </c>
      <c r="AQ177" s="2" t="s">
        <v>3</v>
      </c>
      <c r="AS177" s="17" t="s">
        <v>199</v>
      </c>
      <c r="AT177" s="17" t="s">
        <v>181</v>
      </c>
      <c r="AU177" s="17" t="s">
        <v>149</v>
      </c>
    </row>
    <row r="178" spans="1:47" x14ac:dyDescent="0.4">
      <c r="A178" s="5">
        <v>13</v>
      </c>
      <c r="B178" s="4">
        <v>0</v>
      </c>
      <c r="C178" s="4">
        <f t="shared" si="129"/>
        <v>0</v>
      </c>
      <c r="D178" s="4">
        <f t="shared" si="147"/>
        <v>0</v>
      </c>
      <c r="E178" s="4">
        <f t="shared" si="146"/>
        <v>0</v>
      </c>
      <c r="F178" s="4">
        <f>E178+0</f>
        <v>0</v>
      </c>
      <c r="G178" s="4">
        <f t="shared" si="145"/>
        <v>0</v>
      </c>
      <c r="H178" s="4">
        <f t="shared" si="153"/>
        <v>0</v>
      </c>
      <c r="I178" s="4">
        <f t="shared" si="130"/>
        <v>0</v>
      </c>
      <c r="J178" s="4">
        <f>I178+6</f>
        <v>6</v>
      </c>
      <c r="K178" s="4">
        <f t="shared" si="152"/>
        <v>6</v>
      </c>
      <c r="L178" s="4">
        <f t="shared" si="125"/>
        <v>6</v>
      </c>
      <c r="M178" s="4">
        <f>L178+6</f>
        <v>12</v>
      </c>
      <c r="N178" s="4">
        <f t="shared" si="151"/>
        <v>12</v>
      </c>
      <c r="O178" s="4">
        <f t="shared" si="155"/>
        <v>12</v>
      </c>
      <c r="AK178" s="4">
        <v>210</v>
      </c>
      <c r="AL178" s="8">
        <v>300</v>
      </c>
      <c r="AM178" s="3">
        <v>3</v>
      </c>
      <c r="AN178" s="2" t="s">
        <v>6</v>
      </c>
      <c r="AO178" s="2" t="s">
        <v>4</v>
      </c>
      <c r="AP178" s="2">
        <v>2008</v>
      </c>
      <c r="AQ178" s="2" t="s">
        <v>3</v>
      </c>
      <c r="AS178" s="17" t="s">
        <v>200</v>
      </c>
      <c r="AT178" s="17" t="s">
        <v>182</v>
      </c>
      <c r="AU178" s="17" t="s">
        <v>149</v>
      </c>
    </row>
    <row r="179" spans="1:47" x14ac:dyDescent="0.4">
      <c r="A179" s="5">
        <v>8</v>
      </c>
      <c r="B179" s="4">
        <v>0</v>
      </c>
      <c r="C179" s="4">
        <f t="shared" si="129"/>
        <v>0</v>
      </c>
      <c r="D179" s="4">
        <f t="shared" si="147"/>
        <v>0</v>
      </c>
      <c r="E179" s="4">
        <f t="shared" si="146"/>
        <v>0</v>
      </c>
      <c r="F179" s="4">
        <f>E179+2</f>
        <v>2</v>
      </c>
      <c r="G179" s="4">
        <f t="shared" si="145"/>
        <v>2</v>
      </c>
      <c r="H179" s="4">
        <f t="shared" si="153"/>
        <v>2</v>
      </c>
      <c r="I179" s="4">
        <f t="shared" si="130"/>
        <v>2</v>
      </c>
      <c r="J179" s="4">
        <f>I179+4</f>
        <v>6</v>
      </c>
      <c r="K179" s="4">
        <f t="shared" si="152"/>
        <v>6</v>
      </c>
      <c r="L179" s="4">
        <f t="shared" si="125"/>
        <v>6</v>
      </c>
      <c r="M179" s="4">
        <f>L179+2</f>
        <v>8</v>
      </c>
      <c r="N179" s="4">
        <f t="shared" si="151"/>
        <v>8</v>
      </c>
      <c r="O179" s="4">
        <f t="shared" si="155"/>
        <v>8</v>
      </c>
      <c r="AK179" s="4">
        <v>210</v>
      </c>
      <c r="AL179" s="8">
        <v>300</v>
      </c>
      <c r="AM179" s="3">
        <v>3</v>
      </c>
      <c r="AN179" s="2" t="s">
        <v>5</v>
      </c>
      <c r="AO179" s="2" t="s">
        <v>4</v>
      </c>
      <c r="AP179" s="2">
        <v>2008</v>
      </c>
      <c r="AQ179" s="2" t="s">
        <v>3</v>
      </c>
      <c r="AS179" s="17" t="s">
        <v>200</v>
      </c>
      <c r="AT179" s="17" t="s">
        <v>182</v>
      </c>
      <c r="AU179" s="17" t="s">
        <v>149</v>
      </c>
    </row>
    <row r="180" spans="1:47" x14ac:dyDescent="0.4">
      <c r="A180" s="5">
        <v>173</v>
      </c>
      <c r="B180" s="4">
        <v>0</v>
      </c>
      <c r="C180" s="4">
        <v>0</v>
      </c>
      <c r="D180" s="4">
        <f>C180+41</f>
        <v>41</v>
      </c>
      <c r="E180" s="4">
        <f t="shared" si="146"/>
        <v>41</v>
      </c>
      <c r="F180" s="4">
        <f t="shared" ref="F180:F187" si="156">E180+0</f>
        <v>41</v>
      </c>
      <c r="G180" s="4">
        <f t="shared" si="145"/>
        <v>41</v>
      </c>
      <c r="H180" s="4">
        <f>G180+22</f>
        <v>63</v>
      </c>
      <c r="I180" s="4">
        <f t="shared" si="130"/>
        <v>63</v>
      </c>
      <c r="J180" s="4">
        <f t="shared" ref="J180:J187" si="157">I180+0</f>
        <v>63</v>
      </c>
      <c r="K180" s="4">
        <f t="shared" si="152"/>
        <v>63</v>
      </c>
      <c r="L180" s="4">
        <f>K180+7</f>
        <v>70</v>
      </c>
      <c r="M180" s="4">
        <f t="shared" ref="M180:M187" si="158">L180+0</f>
        <v>70</v>
      </c>
      <c r="N180" s="4">
        <f t="shared" si="151"/>
        <v>70</v>
      </c>
      <c r="O180" s="4">
        <f>N180+24</f>
        <v>94</v>
      </c>
      <c r="AK180" s="4">
        <v>96</v>
      </c>
      <c r="AL180" s="2">
        <v>203</v>
      </c>
      <c r="AM180" s="3">
        <v>2</v>
      </c>
      <c r="AN180" s="2" t="s">
        <v>186</v>
      </c>
      <c r="AO180" s="2" t="s">
        <v>184</v>
      </c>
      <c r="AP180" s="2">
        <v>2015</v>
      </c>
      <c r="AQ180" s="2" t="s">
        <v>185</v>
      </c>
      <c r="AS180" s="17" t="s">
        <v>201</v>
      </c>
      <c r="AT180" s="17" t="s">
        <v>163</v>
      </c>
      <c r="AU180" s="17" t="s">
        <v>150</v>
      </c>
    </row>
    <row r="181" spans="1:47" x14ac:dyDescent="0.4">
      <c r="A181" s="5">
        <v>181</v>
      </c>
      <c r="B181" s="4">
        <v>0</v>
      </c>
      <c r="C181" s="4">
        <v>0</v>
      </c>
      <c r="D181" s="4">
        <f>C181+42</f>
        <v>42</v>
      </c>
      <c r="E181" s="4">
        <f t="shared" si="146"/>
        <v>42</v>
      </c>
      <c r="F181" s="4">
        <f t="shared" si="156"/>
        <v>42</v>
      </c>
      <c r="G181" s="4">
        <f t="shared" si="145"/>
        <v>42</v>
      </c>
      <c r="H181" s="4">
        <f>G181+17</f>
        <v>59</v>
      </c>
      <c r="I181" s="4">
        <f t="shared" si="130"/>
        <v>59</v>
      </c>
      <c r="J181" s="4">
        <f t="shared" si="157"/>
        <v>59</v>
      </c>
      <c r="K181" s="4">
        <f t="shared" si="152"/>
        <v>59</v>
      </c>
      <c r="L181" s="4">
        <f>K181+28</f>
        <v>87</v>
      </c>
      <c r="M181" s="4">
        <f t="shared" si="158"/>
        <v>87</v>
      </c>
      <c r="N181" s="4">
        <f t="shared" si="151"/>
        <v>87</v>
      </c>
      <c r="O181" s="4">
        <f>N181+18</f>
        <v>105</v>
      </c>
      <c r="AK181" s="4">
        <v>96</v>
      </c>
      <c r="AL181" s="2">
        <v>203</v>
      </c>
      <c r="AM181" s="3">
        <v>2</v>
      </c>
      <c r="AN181" s="2" t="s">
        <v>187</v>
      </c>
      <c r="AO181" s="2" t="s">
        <v>184</v>
      </c>
      <c r="AP181" s="2">
        <v>2015</v>
      </c>
      <c r="AQ181" s="2" t="s">
        <v>185</v>
      </c>
      <c r="AS181" s="17" t="s">
        <v>202</v>
      </c>
      <c r="AT181" s="17" t="s">
        <v>163</v>
      </c>
      <c r="AU181" s="17" t="s">
        <v>150</v>
      </c>
    </row>
    <row r="182" spans="1:47" x14ac:dyDescent="0.4">
      <c r="A182" s="5">
        <v>177</v>
      </c>
      <c r="B182" s="4">
        <v>0</v>
      </c>
      <c r="C182" s="4">
        <v>0</v>
      </c>
      <c r="D182" s="4">
        <f>C182+13</f>
        <v>13</v>
      </c>
      <c r="E182" s="4">
        <f t="shared" si="146"/>
        <v>13</v>
      </c>
      <c r="F182" s="4">
        <f t="shared" si="156"/>
        <v>13</v>
      </c>
      <c r="G182" s="4">
        <f t="shared" si="145"/>
        <v>13</v>
      </c>
      <c r="H182" s="4">
        <f>G182+8</f>
        <v>21</v>
      </c>
      <c r="I182" s="4">
        <f t="shared" si="130"/>
        <v>21</v>
      </c>
      <c r="J182" s="4">
        <f t="shared" si="157"/>
        <v>21</v>
      </c>
      <c r="K182" s="4">
        <f t="shared" si="152"/>
        <v>21</v>
      </c>
      <c r="L182" s="4">
        <f>K182+31</f>
        <v>52</v>
      </c>
      <c r="M182" s="4">
        <f t="shared" si="158"/>
        <v>52</v>
      </c>
      <c r="N182" s="4">
        <f t="shared" si="151"/>
        <v>52</v>
      </c>
      <c r="O182" s="4">
        <f>N182+13</f>
        <v>65</v>
      </c>
      <c r="AK182" s="4">
        <v>96</v>
      </c>
      <c r="AL182" s="2">
        <v>203</v>
      </c>
      <c r="AM182" s="3">
        <v>2</v>
      </c>
      <c r="AN182" s="2" t="s">
        <v>188</v>
      </c>
      <c r="AO182" s="2" t="s">
        <v>184</v>
      </c>
      <c r="AP182" s="2">
        <v>2015</v>
      </c>
      <c r="AQ182" s="2" t="s">
        <v>185</v>
      </c>
      <c r="AS182" s="17" t="s">
        <v>161</v>
      </c>
      <c r="AT182" s="17" t="s">
        <v>163</v>
      </c>
      <c r="AU182" s="17" t="s">
        <v>150</v>
      </c>
    </row>
    <row r="183" spans="1:47" x14ac:dyDescent="0.4">
      <c r="A183" s="5">
        <v>197</v>
      </c>
      <c r="B183" s="4">
        <v>0</v>
      </c>
      <c r="C183" s="4">
        <v>0</v>
      </c>
      <c r="D183" s="4">
        <f>C183+47</f>
        <v>47</v>
      </c>
      <c r="E183" s="4">
        <f t="shared" si="146"/>
        <v>47</v>
      </c>
      <c r="F183" s="4">
        <f t="shared" si="156"/>
        <v>47</v>
      </c>
      <c r="G183" s="4">
        <f t="shared" si="145"/>
        <v>47</v>
      </c>
      <c r="H183" s="4">
        <f>G183+28</f>
        <v>75</v>
      </c>
      <c r="I183" s="4">
        <f t="shared" si="130"/>
        <v>75</v>
      </c>
      <c r="J183" s="4">
        <f t="shared" si="157"/>
        <v>75</v>
      </c>
      <c r="K183" s="4">
        <f t="shared" si="152"/>
        <v>75</v>
      </c>
      <c r="L183" s="4">
        <f>K183+16</f>
        <v>91</v>
      </c>
      <c r="M183" s="4">
        <f t="shared" si="158"/>
        <v>91</v>
      </c>
      <c r="N183" s="4">
        <f t="shared" si="151"/>
        <v>91</v>
      </c>
      <c r="O183" s="4">
        <f>N183+30</f>
        <v>121</v>
      </c>
      <c r="AK183" s="4">
        <v>96</v>
      </c>
      <c r="AL183" s="2">
        <v>126</v>
      </c>
      <c r="AM183" s="3">
        <v>2</v>
      </c>
      <c r="AN183" s="2" t="s">
        <v>192</v>
      </c>
      <c r="AO183" s="2" t="s">
        <v>189</v>
      </c>
      <c r="AP183" s="2">
        <v>2016</v>
      </c>
      <c r="AQ183" s="2" t="s">
        <v>190</v>
      </c>
      <c r="AS183" s="17" t="s">
        <v>203</v>
      </c>
      <c r="AT183" s="17" t="s">
        <v>163</v>
      </c>
      <c r="AU183" s="17" t="s">
        <v>150</v>
      </c>
    </row>
    <row r="184" spans="1:47" x14ac:dyDescent="0.4">
      <c r="A184" s="5">
        <v>193</v>
      </c>
      <c r="B184" s="4">
        <v>0</v>
      </c>
      <c r="C184" s="4">
        <v>0</v>
      </c>
      <c r="D184" s="4">
        <f>C184+53</f>
        <v>53</v>
      </c>
      <c r="E184" s="4">
        <f t="shared" si="146"/>
        <v>53</v>
      </c>
      <c r="F184" s="4">
        <f t="shared" si="156"/>
        <v>53</v>
      </c>
      <c r="G184" s="4">
        <f t="shared" si="145"/>
        <v>53</v>
      </c>
      <c r="H184" s="4">
        <f>G184+32</f>
        <v>85</v>
      </c>
      <c r="I184" s="4">
        <f t="shared" si="130"/>
        <v>85</v>
      </c>
      <c r="J184" s="4">
        <f t="shared" si="157"/>
        <v>85</v>
      </c>
      <c r="K184" s="4">
        <f t="shared" si="152"/>
        <v>85</v>
      </c>
      <c r="L184" s="4">
        <f>K184+18</f>
        <v>103</v>
      </c>
      <c r="M184" s="4">
        <f t="shared" si="158"/>
        <v>103</v>
      </c>
      <c r="N184" s="4">
        <f t="shared" si="151"/>
        <v>103</v>
      </c>
      <c r="O184" s="4">
        <f>N184+25</f>
        <v>128</v>
      </c>
      <c r="AK184" s="4">
        <v>96</v>
      </c>
      <c r="AL184" s="2">
        <v>126</v>
      </c>
      <c r="AM184" s="3">
        <v>2</v>
      </c>
      <c r="AN184" s="2" t="s">
        <v>191</v>
      </c>
      <c r="AO184" s="2" t="s">
        <v>189</v>
      </c>
      <c r="AP184" s="2">
        <v>2016</v>
      </c>
      <c r="AQ184" s="2" t="s">
        <v>190</v>
      </c>
      <c r="AS184" s="17" t="s">
        <v>204</v>
      </c>
      <c r="AT184" s="17" t="s">
        <v>163</v>
      </c>
      <c r="AU184" s="17" t="s">
        <v>150</v>
      </c>
    </row>
    <row r="185" spans="1:47" x14ac:dyDescent="0.4">
      <c r="A185" s="5">
        <v>85</v>
      </c>
      <c r="B185" s="4">
        <v>0</v>
      </c>
      <c r="C185" s="4">
        <v>0</v>
      </c>
      <c r="D185" s="4">
        <f>C185+79</f>
        <v>79</v>
      </c>
      <c r="E185" s="4">
        <f t="shared" si="146"/>
        <v>79</v>
      </c>
      <c r="F185" s="4">
        <f t="shared" si="156"/>
        <v>79</v>
      </c>
      <c r="G185" s="4">
        <f t="shared" si="145"/>
        <v>79</v>
      </c>
      <c r="H185" s="4">
        <f>G185+0</f>
        <v>79</v>
      </c>
      <c r="I185" s="4">
        <f t="shared" si="130"/>
        <v>79</v>
      </c>
      <c r="J185" s="4">
        <f t="shared" si="157"/>
        <v>79</v>
      </c>
      <c r="K185" s="4">
        <f t="shared" si="152"/>
        <v>79</v>
      </c>
      <c r="L185" s="4">
        <f>K185+1</f>
        <v>80</v>
      </c>
      <c r="M185" s="4">
        <f t="shared" si="158"/>
        <v>80</v>
      </c>
      <c r="N185" s="4">
        <f t="shared" si="151"/>
        <v>80</v>
      </c>
      <c r="O185" s="4">
        <f>N185+1</f>
        <v>81</v>
      </c>
      <c r="AK185" s="4">
        <v>96</v>
      </c>
      <c r="AL185" s="2">
        <v>126</v>
      </c>
      <c r="AM185" s="3">
        <v>2</v>
      </c>
      <c r="AN185" s="2" t="s">
        <v>153</v>
      </c>
      <c r="AO185" s="2" t="s">
        <v>189</v>
      </c>
      <c r="AP185" s="2">
        <v>2016</v>
      </c>
      <c r="AQ185" s="2" t="s">
        <v>190</v>
      </c>
      <c r="AS185" s="17" t="s">
        <v>153</v>
      </c>
      <c r="AT185" s="17" t="s">
        <v>163</v>
      </c>
      <c r="AU185" s="17" t="s">
        <v>150</v>
      </c>
    </row>
    <row r="186" spans="1:47" x14ac:dyDescent="0.4">
      <c r="A186" s="5">
        <v>187</v>
      </c>
      <c r="B186" s="4">
        <v>0</v>
      </c>
      <c r="C186" s="4">
        <v>0</v>
      </c>
      <c r="D186" s="4">
        <f>C186+41</f>
        <v>41</v>
      </c>
      <c r="E186" s="4">
        <f t="shared" si="146"/>
        <v>41</v>
      </c>
      <c r="F186" s="4">
        <f t="shared" si="156"/>
        <v>41</v>
      </c>
      <c r="G186" s="4">
        <f t="shared" si="145"/>
        <v>41</v>
      </c>
      <c r="H186" s="4">
        <f>G186+14</f>
        <v>55</v>
      </c>
      <c r="I186" s="4">
        <f t="shared" si="130"/>
        <v>55</v>
      </c>
      <c r="J186" s="4">
        <f t="shared" si="157"/>
        <v>55</v>
      </c>
      <c r="K186" s="4">
        <f t="shared" si="152"/>
        <v>55</v>
      </c>
      <c r="L186" s="4">
        <f>K186+24</f>
        <v>79</v>
      </c>
      <c r="M186" s="4">
        <f t="shared" si="158"/>
        <v>79</v>
      </c>
      <c r="N186" s="4">
        <f t="shared" si="151"/>
        <v>79</v>
      </c>
      <c r="O186" s="4">
        <f>N186+11</f>
        <v>90</v>
      </c>
      <c r="AK186" s="4">
        <v>96</v>
      </c>
      <c r="AL186" s="2">
        <v>280</v>
      </c>
      <c r="AM186" s="3">
        <v>2</v>
      </c>
      <c r="AN186" s="2" t="s">
        <v>192</v>
      </c>
      <c r="AO186" s="2" t="s">
        <v>189</v>
      </c>
      <c r="AP186" s="2">
        <v>2016</v>
      </c>
      <c r="AQ186" s="2" t="s">
        <v>190</v>
      </c>
      <c r="AS186" s="17" t="s">
        <v>203</v>
      </c>
      <c r="AT186" s="17" t="s">
        <v>163</v>
      </c>
      <c r="AU186" s="17" t="s">
        <v>150</v>
      </c>
    </row>
    <row r="187" spans="1:47" x14ac:dyDescent="0.4">
      <c r="A187" s="5">
        <v>189</v>
      </c>
      <c r="B187" s="4">
        <v>0</v>
      </c>
      <c r="C187" s="4">
        <v>0</v>
      </c>
      <c r="D187" s="4">
        <f>C187+48</f>
        <v>48</v>
      </c>
      <c r="E187" s="4">
        <f t="shared" ref="E187" si="159">D187+0</f>
        <v>48</v>
      </c>
      <c r="F187" s="4">
        <f t="shared" si="156"/>
        <v>48</v>
      </c>
      <c r="G187" s="4">
        <f t="shared" si="145"/>
        <v>48</v>
      </c>
      <c r="H187" s="4">
        <f>G187+32</f>
        <v>80</v>
      </c>
      <c r="I187" s="4">
        <f t="shared" si="130"/>
        <v>80</v>
      </c>
      <c r="J187" s="4">
        <f t="shared" si="157"/>
        <v>80</v>
      </c>
      <c r="K187" s="4">
        <f t="shared" si="152"/>
        <v>80</v>
      </c>
      <c r="L187" s="4">
        <f>K187+46</f>
        <v>126</v>
      </c>
      <c r="M187" s="4">
        <f t="shared" si="158"/>
        <v>126</v>
      </c>
      <c r="N187" s="4">
        <f t="shared" si="151"/>
        <v>126</v>
      </c>
      <c r="O187" s="4">
        <f>N187+9</f>
        <v>135</v>
      </c>
      <c r="AK187" s="4">
        <v>250</v>
      </c>
      <c r="AL187" s="2">
        <v>280</v>
      </c>
      <c r="AM187" s="3">
        <v>2</v>
      </c>
      <c r="AN187" s="2" t="s">
        <v>193</v>
      </c>
      <c r="AO187" s="2" t="s">
        <v>189</v>
      </c>
      <c r="AP187" s="2">
        <v>2016</v>
      </c>
      <c r="AQ187" s="2" t="s">
        <v>190</v>
      </c>
      <c r="AS187" s="17" t="s">
        <v>205</v>
      </c>
      <c r="AT187" s="17" t="s">
        <v>194</v>
      </c>
      <c r="AU187" s="17" t="s">
        <v>150</v>
      </c>
    </row>
    <row r="246" spans="40:40" x14ac:dyDescent="0.4">
      <c r="AN246" s="7"/>
    </row>
    <row r="247" spans="40:40" x14ac:dyDescent="0.4">
      <c r="AN247" s="7"/>
    </row>
    <row r="248" spans="40:40" x14ac:dyDescent="0.4">
      <c r="AN248" s="7"/>
    </row>
    <row r="249" spans="40:40" x14ac:dyDescent="0.4">
      <c r="AN249" s="7"/>
    </row>
    <row r="250" spans="40:40" x14ac:dyDescent="0.4">
      <c r="AN250" s="7"/>
    </row>
    <row r="251" spans="40:40" x14ac:dyDescent="0.4">
      <c r="AN251" s="7"/>
    </row>
    <row r="461" spans="39:39" x14ac:dyDescent="0.4">
      <c r="AM461" s="6"/>
    </row>
    <row r="462" spans="39:39" x14ac:dyDescent="0.4">
      <c r="AM462" s="6"/>
    </row>
    <row r="463" spans="39:39" x14ac:dyDescent="0.4">
      <c r="AM463" s="6"/>
    </row>
    <row r="464" spans="39:39" x14ac:dyDescent="0.4">
      <c r="AM464" s="6"/>
    </row>
    <row r="465" spans="39:39" x14ac:dyDescent="0.4">
      <c r="AM465" s="6"/>
    </row>
    <row r="466" spans="39:39" x14ac:dyDescent="0.4">
      <c r="AM466" s="6"/>
    </row>
    <row r="467" spans="39:39" x14ac:dyDescent="0.4">
      <c r="AM467" s="6"/>
    </row>
    <row r="468" spans="39:39" x14ac:dyDescent="0.4">
      <c r="AM468" s="6"/>
    </row>
    <row r="469" spans="39:39" x14ac:dyDescent="0.4">
      <c r="AM469" s="6"/>
    </row>
    <row r="470" spans="39:39" x14ac:dyDescent="0.4">
      <c r="AM470" s="6"/>
    </row>
    <row r="471" spans="39:39" x14ac:dyDescent="0.4">
      <c r="AM471" s="6"/>
    </row>
    <row r="472" spans="39:39" x14ac:dyDescent="0.4">
      <c r="AM472" s="6"/>
    </row>
    <row r="473" spans="39:39" x14ac:dyDescent="0.4">
      <c r="AM473" s="6"/>
    </row>
    <row r="474" spans="39:39" x14ac:dyDescent="0.4">
      <c r="AM474" s="6"/>
    </row>
    <row r="475" spans="39:39" x14ac:dyDescent="0.4">
      <c r="AM475" s="6"/>
    </row>
    <row r="476" spans="39:39" x14ac:dyDescent="0.4">
      <c r="AM476" s="6"/>
    </row>
    <row r="477" spans="39:39" x14ac:dyDescent="0.4">
      <c r="AM477" s="6"/>
    </row>
    <row r="478" spans="39:39" x14ac:dyDescent="0.4">
      <c r="AM478" s="6"/>
    </row>
  </sheetData>
  <sortState ref="A2:AW187">
    <sortCondition ref="AP2:AP187"/>
  </sortState>
  <conditionalFormatting sqref="AM188:AM1048576 AM1:AM181">
    <cfRule type="cellIs" dxfId="26" priority="25" operator="equal">
      <formula>3</formula>
    </cfRule>
    <cfRule type="cellIs" dxfId="25" priority="26" operator="equal">
      <formula>2</formula>
    </cfRule>
    <cfRule type="cellIs" dxfId="24" priority="27" operator="equal">
      <formula>1</formula>
    </cfRule>
  </conditionalFormatting>
  <conditionalFormatting sqref="AN188:AN1048576 AN1:AN181">
    <cfRule type="expression" dxfId="23" priority="22">
      <formula>$AM1=3</formula>
    </cfRule>
    <cfRule type="expression" dxfId="22" priority="23">
      <formula>$AM1=2</formula>
    </cfRule>
    <cfRule type="expression" dxfId="21" priority="24">
      <formula>$AM1=1</formula>
    </cfRule>
  </conditionalFormatting>
  <conditionalFormatting sqref="AN111:AN112 AN114:AN116">
    <cfRule type="expression" dxfId="20" priority="19">
      <formula>$K111=3</formula>
    </cfRule>
    <cfRule type="expression" dxfId="19" priority="20">
      <formula>$K111=2</formula>
    </cfRule>
    <cfRule type="expression" dxfId="18" priority="21">
      <formula>$K111=1</formula>
    </cfRule>
  </conditionalFormatting>
  <conditionalFormatting sqref="AN113">
    <cfRule type="expression" dxfId="17" priority="16">
      <formula>$K113=3</formula>
    </cfRule>
    <cfRule type="expression" dxfId="16" priority="17">
      <formula>$K113=2</formula>
    </cfRule>
    <cfRule type="expression" dxfId="15" priority="18">
      <formula>$K113=1</formula>
    </cfRule>
  </conditionalFormatting>
  <conditionalFormatting sqref="AN123:AN126">
    <cfRule type="expression" dxfId="14" priority="13">
      <formula>$K123=3</formula>
    </cfRule>
    <cfRule type="expression" dxfId="13" priority="14">
      <formula>$K123=2</formula>
    </cfRule>
    <cfRule type="expression" dxfId="12" priority="15">
      <formula>$K123=1</formula>
    </cfRule>
  </conditionalFormatting>
  <conditionalFormatting sqref="AN127:AN132">
    <cfRule type="expression" dxfId="11" priority="10">
      <formula>$K127=3</formula>
    </cfRule>
    <cfRule type="expression" dxfId="10" priority="11">
      <formula>$K127=2</formula>
    </cfRule>
    <cfRule type="expression" dxfId="9" priority="12">
      <formula>$K127=1</formula>
    </cfRule>
  </conditionalFormatting>
  <conditionalFormatting sqref="AS177:AS181">
    <cfRule type="expression" dxfId="8" priority="7">
      <formula>$AM177=3</formula>
    </cfRule>
    <cfRule type="expression" dxfId="7" priority="8">
      <formula>$AM177=2</formula>
    </cfRule>
    <cfRule type="expression" dxfId="6" priority="9">
      <formula>$AM177=1</formula>
    </cfRule>
  </conditionalFormatting>
  <conditionalFormatting sqref="AM182:AM187">
    <cfRule type="cellIs" dxfId="5" priority="4" operator="equal">
      <formula>3</formula>
    </cfRule>
    <cfRule type="cellIs" dxfId="4" priority="5" operator="equal">
      <formula>2</formula>
    </cfRule>
    <cfRule type="cellIs" dxfId="3" priority="6" operator="equal">
      <formula>1</formula>
    </cfRule>
  </conditionalFormatting>
  <conditionalFormatting sqref="AN182:AN187">
    <cfRule type="expression" dxfId="2" priority="1">
      <formula>$AC182=3</formula>
    </cfRule>
    <cfRule type="expression" dxfId="1" priority="2">
      <formula>$AC182=2</formula>
    </cfRule>
    <cfRule type="expression" dxfId="0" priority="3">
      <formula>$AC182=1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Shed_dur_dist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Famulare</dc:creator>
  <cp:lastModifiedBy>Mike Famulare</cp:lastModifiedBy>
  <dcterms:created xsi:type="dcterms:W3CDTF">2016-06-01T21:27:27Z</dcterms:created>
  <dcterms:modified xsi:type="dcterms:W3CDTF">2017-10-27T00:54:02Z</dcterms:modified>
</cp:coreProperties>
</file>