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amulare\Dropbox (IDM)\VaccineNetworkTransmissionPaper\data\shedding\"/>
    </mc:Choice>
  </mc:AlternateContent>
  <bookViews>
    <workbookView xWindow="0" yWindow="0" windowWidth="20490" windowHeight="7530"/>
  </bookViews>
  <sheets>
    <sheet name="Shed_GMT_ti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L14" i="1"/>
  <c r="I14" i="1"/>
  <c r="G14" i="1"/>
  <c r="E14" i="1"/>
  <c r="D14" i="1"/>
  <c r="B14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<sst xmlns="http://schemas.openxmlformats.org/spreadsheetml/2006/main" count="181" uniqueCount="76">
  <si>
    <t>assume 20 yrs old</t>
  </si>
  <si>
    <t>Netherlands</t>
  </si>
  <si>
    <t>Verlinde</t>
  </si>
  <si>
    <t>mOPV1-mOPV3-mOPV2 positive all</t>
  </si>
  <si>
    <t>mOPV1-mOPV3-mOPV2 negative all</t>
  </si>
  <si>
    <t>Finland</t>
  </si>
  <si>
    <t>Piirainen</t>
  </si>
  <si>
    <t>IPV-IPV-IPV-mOPV3</t>
  </si>
  <si>
    <t>Missouri USA</t>
  </si>
  <si>
    <t>Glezen</t>
  </si>
  <si>
    <t>OPV-OPV total</t>
  </si>
  <si>
    <t>Dick</t>
  </si>
  <si>
    <t>IPV group A</t>
  </si>
  <si>
    <t>control group B</t>
  </si>
  <si>
    <t>notes</t>
  </si>
  <si>
    <t>study location</t>
  </si>
  <si>
    <t>pub date</t>
  </si>
  <si>
    <t>Author</t>
  </si>
  <si>
    <t>study group</t>
  </si>
  <si>
    <t>Serotype</t>
  </si>
  <si>
    <t>dose time (days)</t>
  </si>
  <si>
    <t>N subjects shedding</t>
  </si>
  <si>
    <t>immunization</t>
  </si>
  <si>
    <t>schedule</t>
  </si>
  <si>
    <t>challenge</t>
  </si>
  <si>
    <t>excluded</t>
  </si>
  <si>
    <t>reason</t>
  </si>
  <si>
    <t>yes</t>
  </si>
  <si>
    <t>unkown history of natural exposure</t>
  </si>
  <si>
    <t>tOPV</t>
  </si>
  <si>
    <t>6-8 y</t>
  </si>
  <si>
    <t>unvaccinated</t>
  </si>
  <si>
    <t>mOPV2</t>
  </si>
  <si>
    <t>IPVx2</t>
  </si>
  <si>
    <t>IPVx3</t>
  </si>
  <si>
    <t>mOPV3</t>
  </si>
  <si>
    <t>8,9 months</t>
  </si>
  <si>
    <t>Abbink</t>
  </si>
  <si>
    <t>Asturias</t>
  </si>
  <si>
    <t>4,6,12 months</t>
  </si>
  <si>
    <t>values adjusted from Figure 1 to show GMT of fraction still shedding in table 1: value = (fig value)/(frac shedding)</t>
  </si>
  <si>
    <t>Dane</t>
  </si>
  <si>
    <t>IPV immune 1</t>
  </si>
  <si>
    <t>IPV/unknown</t>
  </si>
  <si>
    <t>mOPV1</t>
  </si>
  <si>
    <t>small sample size and uncertain natural exposure history</t>
  </si>
  <si>
    <t>NI 1</t>
  </si>
  <si>
    <t>natural immunity</t>
  </si>
  <si>
    <t>SN 1</t>
  </si>
  <si>
    <t>seronegative</t>
  </si>
  <si>
    <t>most subjects showed memory immune response</t>
  </si>
  <si>
    <t>IPV immune 3</t>
  </si>
  <si>
    <t>NI 3</t>
  </si>
  <si>
    <t>SN 3</t>
  </si>
  <si>
    <t>naïve</t>
  </si>
  <si>
    <t>UK</t>
  </si>
  <si>
    <t>Chile</t>
  </si>
  <si>
    <t>IPV-bOPV-bOPV</t>
  </si>
  <si>
    <t>ORyan</t>
  </si>
  <si>
    <t>IPVx1 &amp; bOPVx2</t>
  </si>
  <si>
    <t>2,3,4 months</t>
  </si>
  <si>
    <t>IPV-IPV-bOPV</t>
  </si>
  <si>
    <t>IPVx2 &amp; bOPVx1</t>
  </si>
  <si>
    <t>IPV-IPV-IPV</t>
  </si>
  <si>
    <t>bOPV13x3</t>
  </si>
  <si>
    <t>Latin America</t>
  </si>
  <si>
    <t>bOPVx3</t>
  </si>
  <si>
    <t>bOPV13x3&amp;IPVx1</t>
  </si>
  <si>
    <t>bOPVx3 &amp; IPVx1</t>
  </si>
  <si>
    <t>tOPVx3</t>
  </si>
  <si>
    <t>bOPV13x3&amp;IPVx2</t>
  </si>
  <si>
    <t>bOPVx3 &amp; IPVx2</t>
  </si>
  <si>
    <t>2,3,4,8 months</t>
  </si>
  <si>
    <t>age last dose (days)</t>
  </si>
  <si>
    <t>tOPVx1</t>
  </si>
  <si>
    <t>assume 5 yrs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</si>
</sst>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1"/>
      <scheme val="major"/>
    </font>
    <font>
      <sz val="16"/>
      <color theme="0" tint="-0.14999847407452621"/>
      <name val="Calibri Light"/>
      <family val="1"/>
      <scheme val="major"/>
    </font>
    <font>
      <b/>
      <sz val="16"/>
      <color theme="7" tint="0.39997558519241921"/>
      <name val="Calibri Light"/>
      <family val="1"/>
      <scheme val="major"/>
    </font>
    <font>
      <sz val="16"/>
      <color theme="6" tint="0.59999389629810485"/>
      <name val="Calibri Light"/>
      <family val="1"/>
      <scheme val="major"/>
    </font>
    <font>
      <sz val="16"/>
      <color theme="2" tint="-0.249977111117893"/>
      <name val="Calibri Light"/>
      <family val="1"/>
      <scheme val="major"/>
    </font>
    <font>
      <sz val="16"/>
      <color theme="7" tint="0.39997558519241921"/>
      <name val="Calibri Light"/>
      <family val="1"/>
      <scheme val="major"/>
    </font>
    <font>
      <b/>
      <sz val="12"/>
      <color theme="7" tint="-0.499984740745262"/>
      <name val="Calibri Light"/>
      <family val="1"/>
      <scheme val="major"/>
    </font>
    <font>
      <b/>
      <sz val="12"/>
      <color theme="0" tint="-0.14999847407452621"/>
      <name val="Calibri Light"/>
      <family val="1"/>
      <scheme val="major"/>
    </font>
    <font>
      <b/>
      <sz val="12"/>
      <color theme="7" tint="0.39997558519241921"/>
      <name val="Calibri Light"/>
      <family val="1"/>
      <scheme val="major"/>
    </font>
    <font>
      <b/>
      <sz val="12"/>
      <color theme="6" tint="0.59999389629810485"/>
      <name val="Calibri Light"/>
      <family val="1"/>
      <scheme val="major"/>
    </font>
    <font>
      <b/>
      <sz val="12"/>
      <color theme="2" tint="-0.249977111117893"/>
      <name val="Calibri Light"/>
      <family val="1"/>
      <scheme val="major"/>
    </font>
    <font>
      <b/>
      <sz val="12"/>
      <color theme="0"/>
      <name val="Calibri Light"/>
      <family val="1"/>
      <scheme val="major"/>
    </font>
    <font>
      <sz val="16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100216"/>
        <bgColor indexed="64"/>
      </patternFill>
    </fill>
    <fill>
      <patternFill patternType="solid">
        <fgColor rgb="FF16031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1" fontId="3" fillId="2" borderId="0" xfId="0" applyNumberFormat="1" applyFont="1" applyFill="1"/>
    <xf numFmtId="0" fontId="4" fillId="2" borderId="0" xfId="0" applyFont="1" applyFill="1"/>
    <xf numFmtId="1" fontId="5" fillId="2" borderId="0" xfId="0" applyNumberFormat="1" applyFont="1" applyFill="1"/>
    <xf numFmtId="1" fontId="6" fillId="2" borderId="0" xfId="0" applyNumberFormat="1" applyFont="1" applyFill="1"/>
    <xf numFmtId="16" fontId="2" fillId="2" borderId="0" xfId="0" applyNumberFormat="1" applyFont="1" applyFill="1"/>
    <xf numFmtId="1" fontId="2" fillId="2" borderId="0" xfId="0" applyNumberFormat="1" applyFont="1" applyFill="1"/>
    <xf numFmtId="0" fontId="7" fillId="3" borderId="1" xfId="0" applyFont="1" applyFill="1" applyBorder="1"/>
    <xf numFmtId="0" fontId="8" fillId="3" borderId="1" xfId="0" applyFont="1" applyFill="1" applyBorder="1" applyAlignment="1">
      <alignment wrapText="1"/>
    </xf>
    <xf numFmtId="1" fontId="9" fillId="3" borderId="1" xfId="0" applyNumberFormat="1" applyFont="1" applyFill="1" applyBorder="1" applyAlignment="1">
      <alignment wrapText="1"/>
    </xf>
    <xf numFmtId="1" fontId="10" fillId="3" borderId="1" xfId="0" applyNumberFormat="1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1" fontId="11" fillId="3" borderId="1" xfId="0" applyNumberFormat="1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3" borderId="2" xfId="0" applyFont="1" applyFill="1" applyBorder="1"/>
    <xf numFmtId="0" fontId="13" fillId="2" borderId="0" xfId="0" applyFont="1" applyFill="1"/>
    <xf numFmtId="1" fontId="10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30"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tabSelected="1" topLeftCell="D1" zoomScale="57" zoomScaleNormal="57" workbookViewId="0">
      <selection activeCell="U14" sqref="U14"/>
    </sheetView>
  </sheetViews>
  <sheetFormatPr defaultRowHeight="21" x14ac:dyDescent="0.35"/>
  <cols>
    <col min="1" max="1" width="9.140625" style="5"/>
    <col min="2" max="2" width="8.85546875" style="4" customWidth="1"/>
    <col min="3" max="27" width="6.7109375" style="4" customWidth="1"/>
    <col min="28" max="28" width="10.28515625" style="2" customWidth="1"/>
    <col min="29" max="29" width="10.28515625" style="3" customWidth="1"/>
    <col min="30" max="30" width="51" style="2" customWidth="1"/>
    <col min="31" max="31" width="16.28515625" style="2" customWidth="1"/>
    <col min="32" max="32" width="9.140625" style="2"/>
    <col min="33" max="33" width="13" style="2" customWidth="1"/>
    <col min="34" max="34" width="16.140625" style="2" customWidth="1"/>
    <col min="35" max="16384" width="9.140625" style="1"/>
  </cols>
  <sheetData>
    <row r="1" spans="1:40" s="9" customFormat="1" ht="59.25" customHeight="1" x14ac:dyDescent="0.25">
      <c r="A1" s="14" t="s">
        <v>21</v>
      </c>
      <c r="B1" s="13">
        <v>2</v>
      </c>
      <c r="C1" s="12">
        <v>4</v>
      </c>
      <c r="D1" s="12">
        <f t="shared" ref="D1:Z1" si="0">C1+2</f>
        <v>6</v>
      </c>
      <c r="E1" s="12">
        <f t="shared" si="0"/>
        <v>8</v>
      </c>
      <c r="F1" s="12">
        <f t="shared" si="0"/>
        <v>10</v>
      </c>
      <c r="G1" s="12">
        <f t="shared" si="0"/>
        <v>12</v>
      </c>
      <c r="H1" s="12">
        <f t="shared" si="0"/>
        <v>14</v>
      </c>
      <c r="I1" s="12">
        <f t="shared" si="0"/>
        <v>16</v>
      </c>
      <c r="J1" s="12">
        <f t="shared" si="0"/>
        <v>18</v>
      </c>
      <c r="K1" s="12">
        <f t="shared" si="0"/>
        <v>20</v>
      </c>
      <c r="L1" s="12">
        <f t="shared" si="0"/>
        <v>22</v>
      </c>
      <c r="M1" s="12">
        <f t="shared" si="0"/>
        <v>24</v>
      </c>
      <c r="N1" s="12">
        <f t="shared" si="0"/>
        <v>26</v>
      </c>
      <c r="O1" s="12">
        <f t="shared" si="0"/>
        <v>28</v>
      </c>
      <c r="P1" s="12">
        <f t="shared" si="0"/>
        <v>30</v>
      </c>
      <c r="Q1" s="12">
        <f t="shared" si="0"/>
        <v>32</v>
      </c>
      <c r="R1" s="12">
        <f t="shared" si="0"/>
        <v>34</v>
      </c>
      <c r="S1" s="12">
        <f t="shared" si="0"/>
        <v>36</v>
      </c>
      <c r="T1" s="12">
        <f t="shared" si="0"/>
        <v>38</v>
      </c>
      <c r="U1" s="12">
        <f t="shared" si="0"/>
        <v>40</v>
      </c>
      <c r="V1" s="12">
        <f t="shared" si="0"/>
        <v>42</v>
      </c>
      <c r="W1" s="12">
        <f t="shared" si="0"/>
        <v>44</v>
      </c>
      <c r="X1" s="12">
        <f t="shared" si="0"/>
        <v>46</v>
      </c>
      <c r="Y1" s="12">
        <f t="shared" si="0"/>
        <v>48</v>
      </c>
      <c r="Z1" s="12">
        <f t="shared" si="0"/>
        <v>50</v>
      </c>
      <c r="AA1" s="18" t="s">
        <v>73</v>
      </c>
      <c r="AB1" s="10" t="s">
        <v>20</v>
      </c>
      <c r="AC1" s="11" t="s">
        <v>19</v>
      </c>
      <c r="AD1" s="10" t="s">
        <v>18</v>
      </c>
      <c r="AE1" s="10" t="s">
        <v>17</v>
      </c>
      <c r="AF1" s="10" t="s">
        <v>16</v>
      </c>
      <c r="AG1" s="10" t="s">
        <v>15</v>
      </c>
      <c r="AH1" s="15" t="s">
        <v>14</v>
      </c>
      <c r="AI1" s="16" t="s">
        <v>22</v>
      </c>
      <c r="AJ1" s="16" t="s">
        <v>23</v>
      </c>
      <c r="AK1" s="16" t="s">
        <v>24</v>
      </c>
      <c r="AL1" s="16" t="s">
        <v>25</v>
      </c>
      <c r="AM1" s="16" t="s">
        <v>26</v>
      </c>
    </row>
    <row r="2" spans="1:40" x14ac:dyDescent="0.35">
      <c r="A2" s="5">
        <v>42</v>
      </c>
      <c r="E2" s="4">
        <v>4.83</v>
      </c>
      <c r="H2" s="4">
        <v>4.8499999999999996</v>
      </c>
      <c r="L2" s="4">
        <v>3.97</v>
      </c>
      <c r="O2" s="4">
        <v>3.78</v>
      </c>
      <c r="AB2" s="2">
        <v>1825</v>
      </c>
      <c r="AC2" s="3">
        <v>1</v>
      </c>
      <c r="AD2" s="2" t="s">
        <v>4</v>
      </c>
      <c r="AE2" s="2" t="s">
        <v>2</v>
      </c>
      <c r="AF2" s="2">
        <v>1959</v>
      </c>
      <c r="AG2" s="2" t="s">
        <v>1</v>
      </c>
      <c r="AH2" s="17" t="s">
        <v>75</v>
      </c>
      <c r="AI2" s="17" t="s">
        <v>49</v>
      </c>
      <c r="AJ2" s="17"/>
      <c r="AK2" s="17" t="s">
        <v>44</v>
      </c>
      <c r="AL2" s="17"/>
      <c r="AM2" s="17"/>
      <c r="AN2" s="17"/>
    </row>
    <row r="3" spans="1:40" x14ac:dyDescent="0.35">
      <c r="A3" s="5">
        <v>40</v>
      </c>
      <c r="E3" s="4">
        <v>2.9</v>
      </c>
      <c r="I3" s="4">
        <v>3.43</v>
      </c>
      <c r="L3" s="4">
        <v>2.75</v>
      </c>
      <c r="AB3" s="2">
        <v>1825</v>
      </c>
      <c r="AC3" s="3">
        <v>2</v>
      </c>
      <c r="AD3" s="2" t="s">
        <v>4</v>
      </c>
      <c r="AE3" s="2" t="s">
        <v>2</v>
      </c>
      <c r="AF3" s="2">
        <v>1959</v>
      </c>
      <c r="AG3" s="2" t="s">
        <v>1</v>
      </c>
      <c r="AH3" s="17" t="s">
        <v>75</v>
      </c>
      <c r="AI3" s="17" t="s">
        <v>49</v>
      </c>
      <c r="AJ3" s="17"/>
      <c r="AK3" s="17" t="s">
        <v>32</v>
      </c>
      <c r="AL3" s="17"/>
      <c r="AM3" s="17"/>
      <c r="AN3" s="17"/>
    </row>
    <row r="4" spans="1:40" x14ac:dyDescent="0.35">
      <c r="A4" s="5">
        <v>46</v>
      </c>
      <c r="E4" s="4">
        <v>4.37</v>
      </c>
      <c r="H4" s="4">
        <v>4.0199999999999996</v>
      </c>
      <c r="L4" s="4">
        <v>3.93</v>
      </c>
      <c r="O4" s="4">
        <v>3.59</v>
      </c>
      <c r="S4" s="4">
        <v>3.6</v>
      </c>
      <c r="V4" s="4">
        <v>2.9</v>
      </c>
      <c r="Z4" s="4">
        <v>3.4</v>
      </c>
      <c r="AB4" s="8">
        <v>1825</v>
      </c>
      <c r="AC4" s="3">
        <v>3</v>
      </c>
      <c r="AD4" s="2" t="s">
        <v>4</v>
      </c>
      <c r="AE4" s="2" t="s">
        <v>2</v>
      </c>
      <c r="AF4" s="2">
        <v>1959</v>
      </c>
      <c r="AG4" s="2" t="s">
        <v>1</v>
      </c>
      <c r="AH4" s="17" t="s">
        <v>75</v>
      </c>
      <c r="AI4" s="17" t="s">
        <v>49</v>
      </c>
      <c r="AJ4" s="17"/>
      <c r="AK4" s="17" t="s">
        <v>35</v>
      </c>
      <c r="AL4" s="17"/>
      <c r="AM4" s="17"/>
      <c r="AN4" s="17"/>
    </row>
    <row r="5" spans="1:40" x14ac:dyDescent="0.35">
      <c r="A5" s="5">
        <v>36</v>
      </c>
      <c r="E5" s="4">
        <v>4.97</v>
      </c>
      <c r="H5" s="4">
        <v>3.07</v>
      </c>
      <c r="L5" s="4">
        <v>3.58</v>
      </c>
      <c r="O5" s="4">
        <v>4.78</v>
      </c>
      <c r="AB5" s="2">
        <v>7200</v>
      </c>
      <c r="AC5" s="3">
        <v>1</v>
      </c>
      <c r="AD5" s="2" t="s">
        <v>3</v>
      </c>
      <c r="AE5" s="2" t="s">
        <v>2</v>
      </c>
      <c r="AF5" s="2">
        <v>1959</v>
      </c>
      <c r="AG5" s="2" t="s">
        <v>1</v>
      </c>
      <c r="AH5" s="17" t="s">
        <v>0</v>
      </c>
      <c r="AI5" s="17" t="s">
        <v>47</v>
      </c>
      <c r="AJ5" s="17"/>
      <c r="AK5" s="17" t="s">
        <v>44</v>
      </c>
      <c r="AL5" s="17"/>
      <c r="AM5" s="17"/>
      <c r="AN5" s="17"/>
    </row>
    <row r="6" spans="1:40" x14ac:dyDescent="0.35">
      <c r="A6" s="5">
        <v>34</v>
      </c>
      <c r="E6" s="4">
        <v>3.5</v>
      </c>
      <c r="I6" s="4">
        <v>2.98</v>
      </c>
      <c r="AB6" s="2">
        <v>7200</v>
      </c>
      <c r="AC6" s="3">
        <v>2</v>
      </c>
      <c r="AD6" s="2" t="s">
        <v>3</v>
      </c>
      <c r="AE6" s="2" t="s">
        <v>2</v>
      </c>
      <c r="AF6" s="2">
        <v>1959</v>
      </c>
      <c r="AG6" s="2" t="s">
        <v>1</v>
      </c>
      <c r="AH6" s="17" t="s">
        <v>0</v>
      </c>
      <c r="AI6" s="17" t="s">
        <v>47</v>
      </c>
      <c r="AJ6" s="17"/>
      <c r="AK6" s="17" t="s">
        <v>32</v>
      </c>
      <c r="AL6" s="17"/>
      <c r="AM6" s="17"/>
      <c r="AN6" s="17"/>
    </row>
    <row r="7" spans="1:40" x14ac:dyDescent="0.35">
      <c r="A7" s="5">
        <v>28</v>
      </c>
      <c r="E7" s="4">
        <v>3.83</v>
      </c>
      <c r="H7" s="4">
        <v>2.95</v>
      </c>
      <c r="L7" s="4">
        <v>3.09</v>
      </c>
      <c r="O7" s="4">
        <v>2.0699999999999998</v>
      </c>
      <c r="AB7" s="8">
        <v>7200</v>
      </c>
      <c r="AC7" s="3">
        <v>3</v>
      </c>
      <c r="AD7" s="2" t="s">
        <v>3</v>
      </c>
      <c r="AE7" s="2" t="s">
        <v>2</v>
      </c>
      <c r="AF7" s="2">
        <v>1959</v>
      </c>
      <c r="AG7" s="2" t="s">
        <v>1</v>
      </c>
      <c r="AH7" s="17" t="s">
        <v>0</v>
      </c>
      <c r="AI7" s="17" t="s">
        <v>47</v>
      </c>
      <c r="AJ7" s="17"/>
      <c r="AK7" s="17" t="s">
        <v>35</v>
      </c>
      <c r="AL7" s="17"/>
      <c r="AM7" s="17"/>
      <c r="AN7" s="17"/>
    </row>
    <row r="8" spans="1:40" x14ac:dyDescent="0.35">
      <c r="A8" s="5">
        <v>12</v>
      </c>
      <c r="B8" s="4">
        <v>4.0999999999999996</v>
      </c>
      <c r="C8" s="4">
        <v>4.29</v>
      </c>
      <c r="D8" s="4">
        <v>5.35</v>
      </c>
      <c r="E8" s="4">
        <v>5.18</v>
      </c>
      <c r="F8" s="4">
        <v>4.97</v>
      </c>
      <c r="G8" s="4">
        <v>5.05</v>
      </c>
      <c r="H8" s="4">
        <v>4.8499999999999996</v>
      </c>
      <c r="I8" s="4">
        <v>3.85</v>
      </c>
      <c r="J8" s="4">
        <v>3.69</v>
      </c>
      <c r="K8" s="4">
        <v>3.81</v>
      </c>
      <c r="AB8" s="8">
        <v>405</v>
      </c>
      <c r="AC8" s="3">
        <v>1</v>
      </c>
      <c r="AD8" s="2" t="s">
        <v>13</v>
      </c>
      <c r="AE8" s="2" t="s">
        <v>11</v>
      </c>
      <c r="AF8" s="2">
        <v>1961</v>
      </c>
      <c r="AG8" s="2" t="s">
        <v>55</v>
      </c>
      <c r="AH8" s="17"/>
      <c r="AI8" s="17" t="s">
        <v>31</v>
      </c>
      <c r="AJ8" s="17"/>
      <c r="AK8" s="17" t="s">
        <v>44</v>
      </c>
      <c r="AL8" s="17"/>
      <c r="AM8" s="17"/>
      <c r="AN8" s="17"/>
    </row>
    <row r="9" spans="1:40" x14ac:dyDescent="0.35">
      <c r="A9" s="5">
        <v>10</v>
      </c>
      <c r="B9" s="4">
        <v>4.1100000000000003</v>
      </c>
      <c r="C9" s="4">
        <v>4.76</v>
      </c>
      <c r="D9" s="4">
        <v>5.16</v>
      </c>
      <c r="E9" s="4">
        <v>5.16</v>
      </c>
      <c r="F9" s="4">
        <v>5.3</v>
      </c>
      <c r="G9" s="4">
        <v>5.2</v>
      </c>
      <c r="H9" s="4">
        <v>4.58</v>
      </c>
      <c r="I9" s="4">
        <v>3.85</v>
      </c>
      <c r="J9" s="4">
        <v>4.38</v>
      </c>
      <c r="K9" s="4">
        <v>3.45</v>
      </c>
      <c r="AA9" s="4">
        <v>280</v>
      </c>
      <c r="AB9" s="8">
        <v>320</v>
      </c>
      <c r="AC9" s="3">
        <v>1</v>
      </c>
      <c r="AD9" s="2" t="s">
        <v>12</v>
      </c>
      <c r="AE9" s="2" t="s">
        <v>11</v>
      </c>
      <c r="AF9" s="2">
        <v>1961</v>
      </c>
      <c r="AG9" s="2" t="s">
        <v>55</v>
      </c>
      <c r="AH9" s="17"/>
      <c r="AI9" s="17" t="s">
        <v>33</v>
      </c>
      <c r="AJ9" s="17" t="s">
        <v>36</v>
      </c>
      <c r="AK9" s="17" t="s">
        <v>44</v>
      </c>
      <c r="AL9" s="17"/>
      <c r="AM9" s="17"/>
      <c r="AN9" s="17"/>
    </row>
    <row r="10" spans="1:40" x14ac:dyDescent="0.35">
      <c r="A10" s="5">
        <v>15</v>
      </c>
      <c r="B10" s="4">
        <v>4.3</v>
      </c>
      <c r="C10" s="4">
        <v>5</v>
      </c>
      <c r="D10" s="4">
        <v>5.6</v>
      </c>
      <c r="E10" s="4">
        <v>5.6</v>
      </c>
      <c r="F10" s="4">
        <v>5.4</v>
      </c>
      <c r="G10" s="4">
        <v>5.5</v>
      </c>
      <c r="H10" s="4">
        <v>5.2</v>
      </c>
      <c r="J10" s="2"/>
      <c r="K10" s="3"/>
      <c r="L10" s="2">
        <v>4.8</v>
      </c>
      <c r="O10" s="2">
        <v>3.6</v>
      </c>
      <c r="AB10" s="2">
        <v>360</v>
      </c>
      <c r="AC10" s="3">
        <v>2</v>
      </c>
      <c r="AD10" s="2" t="s">
        <v>54</v>
      </c>
      <c r="AE10" s="2" t="s">
        <v>41</v>
      </c>
      <c r="AF10" s="2">
        <v>1961</v>
      </c>
      <c r="AG10" s="2" t="s">
        <v>55</v>
      </c>
      <c r="AH10" s="17"/>
      <c r="AI10" s="17" t="s">
        <v>31</v>
      </c>
      <c r="AJ10" s="17"/>
      <c r="AK10" s="17" t="s">
        <v>32</v>
      </c>
      <c r="AL10" s="17"/>
      <c r="AM10" s="17"/>
      <c r="AN10" s="17"/>
    </row>
    <row r="11" spans="1:40" x14ac:dyDescent="0.35">
      <c r="A11" s="5">
        <v>34</v>
      </c>
      <c r="E11" s="4">
        <v>3.6</v>
      </c>
      <c r="H11" s="4">
        <v>3.7</v>
      </c>
      <c r="L11" s="4">
        <v>3.9</v>
      </c>
      <c r="AB11" s="2">
        <v>2520</v>
      </c>
      <c r="AC11" s="3">
        <v>1</v>
      </c>
      <c r="AD11" s="2" t="s">
        <v>10</v>
      </c>
      <c r="AE11" s="2" t="s">
        <v>9</v>
      </c>
      <c r="AF11" s="2">
        <v>1969</v>
      </c>
      <c r="AG11" s="2" t="s">
        <v>8</v>
      </c>
      <c r="AH11" s="17"/>
      <c r="AI11" s="17" t="s">
        <v>74</v>
      </c>
      <c r="AJ11" s="17" t="s">
        <v>30</v>
      </c>
      <c r="AK11" s="17" t="s">
        <v>29</v>
      </c>
      <c r="AL11" s="17" t="s">
        <v>27</v>
      </c>
      <c r="AM11" s="17" t="s">
        <v>28</v>
      </c>
      <c r="AN11" s="17"/>
    </row>
    <row r="12" spans="1:40" x14ac:dyDescent="0.35">
      <c r="A12" s="5">
        <v>12</v>
      </c>
      <c r="E12" s="4">
        <v>4.2</v>
      </c>
      <c r="I12" s="4">
        <v>3.9</v>
      </c>
      <c r="L12" s="4">
        <v>3.4</v>
      </c>
      <c r="AB12" s="2">
        <v>2520</v>
      </c>
      <c r="AC12" s="3">
        <v>2</v>
      </c>
      <c r="AD12" s="2" t="s">
        <v>10</v>
      </c>
      <c r="AE12" s="2" t="s">
        <v>9</v>
      </c>
      <c r="AF12" s="2">
        <v>1969</v>
      </c>
      <c r="AG12" s="2" t="s">
        <v>8</v>
      </c>
      <c r="AH12" s="17"/>
      <c r="AI12" s="17" t="s">
        <v>74</v>
      </c>
      <c r="AJ12" s="17" t="s">
        <v>30</v>
      </c>
      <c r="AK12" s="17" t="s">
        <v>29</v>
      </c>
      <c r="AL12" s="17" t="s">
        <v>27</v>
      </c>
      <c r="AM12" s="17" t="s">
        <v>28</v>
      </c>
      <c r="AN12" s="17"/>
    </row>
    <row r="13" spans="1:40" x14ac:dyDescent="0.35">
      <c r="A13" s="5">
        <v>52</v>
      </c>
      <c r="E13" s="4">
        <v>3.7</v>
      </c>
      <c r="H13" s="4">
        <v>4.3</v>
      </c>
      <c r="L13" s="4">
        <v>3.9</v>
      </c>
      <c r="AB13" s="2">
        <v>2520</v>
      </c>
      <c r="AC13" s="3">
        <v>3</v>
      </c>
      <c r="AD13" s="2" t="s">
        <v>10</v>
      </c>
      <c r="AE13" s="2" t="s">
        <v>9</v>
      </c>
      <c r="AF13" s="2">
        <v>1969</v>
      </c>
      <c r="AG13" s="2" t="s">
        <v>8</v>
      </c>
      <c r="AH13" s="17"/>
      <c r="AI13" s="17" t="s">
        <v>74</v>
      </c>
      <c r="AJ13" s="17" t="s">
        <v>30</v>
      </c>
      <c r="AK13" s="17" t="s">
        <v>29</v>
      </c>
      <c r="AL13" s="17" t="s">
        <v>27</v>
      </c>
      <c r="AM13" s="17" t="s">
        <v>28</v>
      </c>
      <c r="AN13" s="17"/>
    </row>
    <row r="14" spans="1:40" x14ac:dyDescent="0.35">
      <c r="A14" s="5">
        <v>42</v>
      </c>
      <c r="B14" s="4">
        <f>4.5/1</f>
        <v>4.5</v>
      </c>
      <c r="D14" s="4">
        <f>5.59/1</f>
        <v>5.59</v>
      </c>
      <c r="E14" s="4">
        <f>5.02/0.93</f>
        <v>5.397849462365591</v>
      </c>
      <c r="G14" s="4">
        <f>3.79/0.89</f>
        <v>4.2584269662921352</v>
      </c>
      <c r="I14" s="4">
        <f>3.61/0.82</f>
        <v>4.4024390243902438</v>
      </c>
      <c r="L14" s="4">
        <f>3.18/0.73</f>
        <v>4.3561643835616444</v>
      </c>
      <c r="O14" s="4">
        <f>2.27/0.55</f>
        <v>4.127272727272727</v>
      </c>
      <c r="S14" s="4">
        <v>3.5</v>
      </c>
      <c r="V14" s="4">
        <v>4.4000000000000004</v>
      </c>
      <c r="AA14" s="4">
        <v>360</v>
      </c>
      <c r="AB14" s="2">
        <v>540</v>
      </c>
      <c r="AC14" s="3">
        <v>3</v>
      </c>
      <c r="AD14" s="2" t="s">
        <v>7</v>
      </c>
      <c r="AE14" s="2" t="s">
        <v>6</v>
      </c>
      <c r="AF14" s="2">
        <v>1999</v>
      </c>
      <c r="AG14" s="2" t="s">
        <v>5</v>
      </c>
      <c r="AH14" s="17" t="s">
        <v>40</v>
      </c>
      <c r="AI14" s="17" t="s">
        <v>34</v>
      </c>
      <c r="AJ14" s="17" t="s">
        <v>39</v>
      </c>
      <c r="AK14" s="17" t="s">
        <v>35</v>
      </c>
      <c r="AL14" s="17"/>
      <c r="AM14" s="17"/>
    </row>
    <row r="15" spans="1:40" x14ac:dyDescent="0.35">
      <c r="A15" s="5">
        <v>7</v>
      </c>
      <c r="C15" s="4">
        <v>3.8</v>
      </c>
      <c r="E15" s="4">
        <v>4</v>
      </c>
      <c r="H15" s="4">
        <v>3.8</v>
      </c>
      <c r="L15" s="4">
        <v>3.4</v>
      </c>
      <c r="O15" s="4">
        <v>3.9</v>
      </c>
      <c r="AB15" s="2">
        <v>18800</v>
      </c>
      <c r="AC15" s="3">
        <v>1</v>
      </c>
      <c r="AD15" s="2" t="s">
        <v>42</v>
      </c>
      <c r="AE15" s="2" t="s">
        <v>37</v>
      </c>
      <c r="AF15" s="2">
        <v>2005</v>
      </c>
      <c r="AG15" s="2" t="s">
        <v>1</v>
      </c>
      <c r="AI15" s="17" t="s">
        <v>43</v>
      </c>
      <c r="AJ15" s="17"/>
      <c r="AK15" s="17" t="s">
        <v>44</v>
      </c>
      <c r="AL15" s="17" t="s">
        <v>27</v>
      </c>
      <c r="AM15" s="17" t="s">
        <v>45</v>
      </c>
    </row>
    <row r="16" spans="1:40" x14ac:dyDescent="0.35">
      <c r="A16" s="5">
        <v>10</v>
      </c>
      <c r="C16" s="4">
        <v>3.4</v>
      </c>
      <c r="E16" s="4">
        <v>3.7</v>
      </c>
      <c r="H16" s="4">
        <v>3.7</v>
      </c>
      <c r="AB16" s="2">
        <v>23360</v>
      </c>
      <c r="AC16" s="3">
        <v>1</v>
      </c>
      <c r="AD16" s="2" t="s">
        <v>46</v>
      </c>
      <c r="AE16" s="2" t="s">
        <v>37</v>
      </c>
      <c r="AF16" s="2">
        <v>2005</v>
      </c>
      <c r="AG16" s="2" t="s">
        <v>1</v>
      </c>
      <c r="AI16" s="17" t="s">
        <v>47</v>
      </c>
      <c r="AJ16" s="17"/>
      <c r="AK16" s="17" t="s">
        <v>44</v>
      </c>
      <c r="AL16" s="17"/>
      <c r="AM16" s="17"/>
    </row>
    <row r="17" spans="1:40" x14ac:dyDescent="0.35">
      <c r="A17" s="5">
        <v>85</v>
      </c>
      <c r="C17" s="4">
        <v>4.5999999999999996</v>
      </c>
      <c r="E17" s="4">
        <v>4.7</v>
      </c>
      <c r="H17" s="4">
        <v>4</v>
      </c>
      <c r="J17" s="2"/>
      <c r="K17" s="3"/>
      <c r="L17" s="2">
        <v>4</v>
      </c>
      <c r="O17" s="2">
        <v>3.9</v>
      </c>
      <c r="S17" s="4">
        <v>4</v>
      </c>
      <c r="V17" s="4">
        <v>3.9</v>
      </c>
      <c r="Z17" s="4">
        <v>3.7</v>
      </c>
      <c r="AB17" s="2">
        <v>23360</v>
      </c>
      <c r="AC17" s="3">
        <v>1</v>
      </c>
      <c r="AD17" s="2" t="s">
        <v>48</v>
      </c>
      <c r="AE17" s="2" t="s">
        <v>37</v>
      </c>
      <c r="AF17" s="2">
        <v>2005</v>
      </c>
      <c r="AG17" s="2" t="s">
        <v>1</v>
      </c>
      <c r="AI17" s="17" t="s">
        <v>49</v>
      </c>
      <c r="AJ17" s="17"/>
      <c r="AK17" s="17" t="s">
        <v>44</v>
      </c>
      <c r="AL17" s="17" t="s">
        <v>27</v>
      </c>
      <c r="AM17" s="17" t="s">
        <v>50</v>
      </c>
    </row>
    <row r="18" spans="1:40" x14ac:dyDescent="0.35">
      <c r="A18" s="5">
        <v>6</v>
      </c>
      <c r="C18" s="4">
        <v>4</v>
      </c>
      <c r="E18" s="4">
        <v>3.9</v>
      </c>
      <c r="H18" s="4">
        <v>3.7</v>
      </c>
      <c r="L18" s="4">
        <v>3.6</v>
      </c>
      <c r="O18" s="4">
        <v>3.6</v>
      </c>
      <c r="AB18" s="2">
        <v>18800</v>
      </c>
      <c r="AC18" s="3">
        <v>3</v>
      </c>
      <c r="AD18" s="2" t="s">
        <v>51</v>
      </c>
      <c r="AE18" s="2" t="s">
        <v>37</v>
      </c>
      <c r="AF18" s="2">
        <v>2005</v>
      </c>
      <c r="AG18" s="2" t="s">
        <v>1</v>
      </c>
      <c r="AI18" s="17" t="s">
        <v>43</v>
      </c>
      <c r="AJ18" s="17"/>
      <c r="AK18" s="17" t="s">
        <v>35</v>
      </c>
      <c r="AL18" s="17" t="s">
        <v>27</v>
      </c>
      <c r="AM18" s="17" t="s">
        <v>45</v>
      </c>
    </row>
    <row r="19" spans="1:40" x14ac:dyDescent="0.35">
      <c r="A19" s="5">
        <v>13</v>
      </c>
      <c r="C19" s="4">
        <v>3.4</v>
      </c>
      <c r="E19" s="4">
        <v>4.0999999999999996</v>
      </c>
      <c r="H19" s="4">
        <v>4.7</v>
      </c>
      <c r="J19" s="2"/>
      <c r="K19" s="3"/>
      <c r="L19" s="2">
        <v>3.8</v>
      </c>
      <c r="M19" s="2"/>
      <c r="N19" s="2"/>
      <c r="O19" s="2">
        <v>4.0999999999999996</v>
      </c>
      <c r="S19" s="4">
        <v>3.1</v>
      </c>
      <c r="V19" s="4">
        <v>3.8</v>
      </c>
      <c r="Z19" s="4">
        <v>3.8</v>
      </c>
      <c r="AB19" s="2">
        <v>23360</v>
      </c>
      <c r="AC19" s="3">
        <v>3</v>
      </c>
      <c r="AD19" s="2" t="s">
        <v>52</v>
      </c>
      <c r="AE19" s="2" t="s">
        <v>37</v>
      </c>
      <c r="AF19" s="2">
        <v>2005</v>
      </c>
      <c r="AG19" s="2" t="s">
        <v>1</v>
      </c>
      <c r="AI19" s="17" t="s">
        <v>47</v>
      </c>
      <c r="AJ19" s="17"/>
      <c r="AK19" s="17" t="s">
        <v>35</v>
      </c>
      <c r="AL19" s="17"/>
      <c r="AM19" s="17"/>
    </row>
    <row r="20" spans="1:40" x14ac:dyDescent="0.35">
      <c r="A20" s="5">
        <v>86</v>
      </c>
      <c r="C20" s="4">
        <v>4.2</v>
      </c>
      <c r="E20" s="4">
        <v>4.5999999999999996</v>
      </c>
      <c r="H20" s="4">
        <v>4.5999999999999996</v>
      </c>
      <c r="J20" s="2"/>
      <c r="K20" s="3"/>
      <c r="L20" s="2">
        <v>4.3</v>
      </c>
      <c r="O20" s="2">
        <v>4.0999999999999996</v>
      </c>
      <c r="S20" s="4">
        <v>4</v>
      </c>
      <c r="V20" s="4">
        <v>3.9</v>
      </c>
      <c r="Z20" s="4">
        <v>3.8</v>
      </c>
      <c r="AB20" s="2">
        <v>23360</v>
      </c>
      <c r="AC20" s="3">
        <v>3</v>
      </c>
      <c r="AD20" s="2" t="s">
        <v>53</v>
      </c>
      <c r="AE20" s="2" t="s">
        <v>37</v>
      </c>
      <c r="AF20" s="2">
        <v>2005</v>
      </c>
      <c r="AG20" s="2" t="s">
        <v>1</v>
      </c>
      <c r="AI20" s="17" t="s">
        <v>49</v>
      </c>
      <c r="AJ20" s="17"/>
      <c r="AK20" s="17" t="s">
        <v>35</v>
      </c>
      <c r="AL20" s="17"/>
      <c r="AM20" s="17"/>
      <c r="AN20" s="17"/>
    </row>
    <row r="21" spans="1:40" x14ac:dyDescent="0.35">
      <c r="A21" s="5">
        <v>154</v>
      </c>
      <c r="E21" s="4">
        <v>6.5</v>
      </c>
      <c r="H21" s="4">
        <v>4.8</v>
      </c>
      <c r="L21" s="4">
        <v>4.5999999999999996</v>
      </c>
      <c r="O21" s="4">
        <v>4.8</v>
      </c>
      <c r="AA21" s="4">
        <v>96</v>
      </c>
      <c r="AB21" s="2">
        <v>203</v>
      </c>
      <c r="AC21" s="3">
        <v>2</v>
      </c>
      <c r="AD21" s="2" t="s">
        <v>57</v>
      </c>
      <c r="AE21" s="2" t="s">
        <v>58</v>
      </c>
      <c r="AF21" s="2">
        <v>2015</v>
      </c>
      <c r="AG21" s="2" t="s">
        <v>56</v>
      </c>
      <c r="AI21" s="17" t="s">
        <v>59</v>
      </c>
      <c r="AJ21" s="17" t="s">
        <v>60</v>
      </c>
      <c r="AK21" s="17" t="s">
        <v>32</v>
      </c>
      <c r="AL21" s="17"/>
      <c r="AM21" s="17"/>
      <c r="AN21" s="17"/>
    </row>
    <row r="22" spans="1:40" x14ac:dyDescent="0.35">
      <c r="A22" s="5">
        <v>170</v>
      </c>
      <c r="E22" s="4">
        <v>6.4</v>
      </c>
      <c r="H22" s="4">
        <v>4.9000000000000004</v>
      </c>
      <c r="L22" s="4">
        <v>4.5999999999999996</v>
      </c>
      <c r="O22" s="4">
        <v>4.5</v>
      </c>
      <c r="AA22" s="4">
        <v>96</v>
      </c>
      <c r="AB22" s="2">
        <v>203</v>
      </c>
      <c r="AC22" s="3">
        <v>2</v>
      </c>
      <c r="AD22" s="2" t="s">
        <v>61</v>
      </c>
      <c r="AE22" s="2" t="s">
        <v>58</v>
      </c>
      <c r="AF22" s="2">
        <v>2015</v>
      </c>
      <c r="AG22" s="2" t="s">
        <v>56</v>
      </c>
      <c r="AI22" s="17" t="s">
        <v>62</v>
      </c>
      <c r="AJ22" s="17" t="s">
        <v>60</v>
      </c>
      <c r="AK22" s="17" t="s">
        <v>32</v>
      </c>
    </row>
    <row r="23" spans="1:40" x14ac:dyDescent="0.35">
      <c r="A23" s="5">
        <v>166</v>
      </c>
      <c r="E23" s="4">
        <v>6.7</v>
      </c>
      <c r="H23" s="4">
        <v>5.2</v>
      </c>
      <c r="L23" s="4">
        <v>4</v>
      </c>
      <c r="O23" s="4">
        <v>3.9</v>
      </c>
      <c r="AA23" s="4">
        <v>96</v>
      </c>
      <c r="AB23" s="2">
        <v>203</v>
      </c>
      <c r="AC23" s="3">
        <v>2</v>
      </c>
      <c r="AD23" s="2" t="s">
        <v>63</v>
      </c>
      <c r="AE23" s="2" t="s">
        <v>58</v>
      </c>
      <c r="AF23" s="2">
        <v>2015</v>
      </c>
      <c r="AG23" s="2" t="s">
        <v>56</v>
      </c>
      <c r="AI23" s="17" t="s">
        <v>34</v>
      </c>
      <c r="AJ23" s="17" t="s">
        <v>60</v>
      </c>
      <c r="AK23" s="17" t="s">
        <v>32</v>
      </c>
    </row>
    <row r="24" spans="1:40" x14ac:dyDescent="0.35">
      <c r="A24" s="5">
        <v>150</v>
      </c>
      <c r="E24" s="4">
        <v>5.7</v>
      </c>
      <c r="H24" s="4">
        <v>4.5999999999999996</v>
      </c>
      <c r="L24" s="4">
        <v>4.5</v>
      </c>
      <c r="O24" s="4">
        <v>4</v>
      </c>
      <c r="AA24" s="4">
        <v>96</v>
      </c>
      <c r="AB24" s="2">
        <v>126</v>
      </c>
      <c r="AC24" s="3">
        <v>2</v>
      </c>
      <c r="AD24" s="2" t="s">
        <v>64</v>
      </c>
      <c r="AE24" s="2" t="s">
        <v>38</v>
      </c>
      <c r="AF24" s="2">
        <v>2016</v>
      </c>
      <c r="AG24" s="2" t="s">
        <v>65</v>
      </c>
      <c r="AI24" s="17" t="s">
        <v>66</v>
      </c>
      <c r="AJ24" s="17" t="s">
        <v>60</v>
      </c>
      <c r="AK24" s="17" t="s">
        <v>32</v>
      </c>
      <c r="AL24" s="17"/>
    </row>
    <row r="25" spans="1:40" x14ac:dyDescent="0.35">
      <c r="A25" s="5">
        <v>140</v>
      </c>
      <c r="E25" s="4">
        <v>5.5</v>
      </c>
      <c r="H25" s="4">
        <v>4.3</v>
      </c>
      <c r="L25" s="4">
        <v>3.9</v>
      </c>
      <c r="O25" s="4">
        <v>4.3</v>
      </c>
      <c r="AA25" s="4">
        <v>96</v>
      </c>
      <c r="AB25" s="2">
        <v>126</v>
      </c>
      <c r="AC25" s="3">
        <v>2</v>
      </c>
      <c r="AD25" s="2" t="s">
        <v>67</v>
      </c>
      <c r="AE25" s="2" t="s">
        <v>38</v>
      </c>
      <c r="AF25" s="2">
        <v>2016</v>
      </c>
      <c r="AG25" s="2" t="s">
        <v>65</v>
      </c>
      <c r="AI25" s="17" t="s">
        <v>68</v>
      </c>
      <c r="AJ25" s="17" t="s">
        <v>60</v>
      </c>
      <c r="AK25" s="17" t="s">
        <v>32</v>
      </c>
      <c r="AL25" s="17"/>
    </row>
    <row r="26" spans="1:40" x14ac:dyDescent="0.35">
      <c r="A26" s="5">
        <v>7</v>
      </c>
      <c r="E26" s="4">
        <v>3.1</v>
      </c>
      <c r="H26" s="4">
        <v>3</v>
      </c>
      <c r="L26" s="4">
        <v>3.2</v>
      </c>
      <c r="O26" s="4">
        <v>2.9</v>
      </c>
      <c r="AA26" s="4">
        <v>96</v>
      </c>
      <c r="AB26" s="2">
        <v>126</v>
      </c>
      <c r="AC26" s="3">
        <v>2</v>
      </c>
      <c r="AD26" s="2" t="s">
        <v>69</v>
      </c>
      <c r="AE26" s="2" t="s">
        <v>38</v>
      </c>
      <c r="AF26" s="2">
        <v>2016</v>
      </c>
      <c r="AG26" s="2" t="s">
        <v>65</v>
      </c>
      <c r="AI26" s="17" t="s">
        <v>69</v>
      </c>
      <c r="AJ26" s="17" t="s">
        <v>60</v>
      </c>
      <c r="AK26" s="17" t="s">
        <v>32</v>
      </c>
      <c r="AL26" s="17"/>
    </row>
    <row r="27" spans="1:40" x14ac:dyDescent="0.35">
      <c r="A27" s="5">
        <v>146</v>
      </c>
      <c r="E27" s="4">
        <v>6.2</v>
      </c>
      <c r="H27" s="4">
        <v>5</v>
      </c>
      <c r="L27" s="4">
        <v>4.8</v>
      </c>
      <c r="O27" s="4">
        <v>4.5</v>
      </c>
      <c r="AA27" s="4">
        <v>96</v>
      </c>
      <c r="AB27" s="2">
        <v>280</v>
      </c>
      <c r="AC27" s="3">
        <v>2</v>
      </c>
      <c r="AD27" s="2" t="s">
        <v>64</v>
      </c>
      <c r="AE27" s="2" t="s">
        <v>38</v>
      </c>
      <c r="AF27" s="2">
        <v>2016</v>
      </c>
      <c r="AG27" s="2" t="s">
        <v>65</v>
      </c>
      <c r="AI27" s="17" t="s">
        <v>66</v>
      </c>
      <c r="AJ27" s="17" t="s">
        <v>60</v>
      </c>
      <c r="AK27" s="17" t="s">
        <v>32</v>
      </c>
      <c r="AL27" s="17"/>
    </row>
    <row r="28" spans="1:40" x14ac:dyDescent="0.35">
      <c r="A28" s="5">
        <v>141</v>
      </c>
      <c r="E28" s="4">
        <v>6.1</v>
      </c>
      <c r="H28" s="4">
        <v>4.3</v>
      </c>
      <c r="L28" s="4">
        <v>3.5</v>
      </c>
      <c r="O28" s="4">
        <v>3.7</v>
      </c>
      <c r="AA28" s="4">
        <v>250</v>
      </c>
      <c r="AB28" s="2">
        <v>280</v>
      </c>
      <c r="AC28" s="3">
        <v>2</v>
      </c>
      <c r="AD28" s="2" t="s">
        <v>70</v>
      </c>
      <c r="AE28" s="2" t="s">
        <v>38</v>
      </c>
      <c r="AF28" s="2">
        <v>2016</v>
      </c>
      <c r="AG28" s="2" t="s">
        <v>65</v>
      </c>
      <c r="AI28" s="17" t="s">
        <v>71</v>
      </c>
      <c r="AJ28" s="17" t="s">
        <v>72</v>
      </c>
      <c r="AK28" s="17" t="s">
        <v>32</v>
      </c>
      <c r="AL28" s="17"/>
      <c r="AM28" s="17"/>
      <c r="AN28" s="17"/>
    </row>
    <row r="29" spans="1:40" x14ac:dyDescent="0.35">
      <c r="AH29" s="17"/>
      <c r="AI29" s="17"/>
      <c r="AJ29" s="17"/>
      <c r="AK29" s="17"/>
      <c r="AL29" s="17"/>
      <c r="AM29" s="17"/>
      <c r="AN29" s="17"/>
    </row>
    <row r="30" spans="1:40" x14ac:dyDescent="0.35">
      <c r="AH30" s="17"/>
      <c r="AI30" s="17"/>
      <c r="AJ30" s="17"/>
      <c r="AK30" s="17"/>
      <c r="AL30" s="17"/>
      <c r="AM30" s="17"/>
      <c r="AN30" s="17"/>
    </row>
    <row r="31" spans="1:40" x14ac:dyDescent="0.35">
      <c r="AH31" s="17"/>
      <c r="AI31" s="17"/>
      <c r="AJ31" s="17"/>
      <c r="AK31" s="17"/>
      <c r="AL31" s="17"/>
      <c r="AM31" s="17"/>
      <c r="AN31" s="17"/>
    </row>
    <row r="32" spans="1:40" x14ac:dyDescent="0.35">
      <c r="AH32" s="17"/>
      <c r="AI32" s="17"/>
      <c r="AJ32" s="17"/>
      <c r="AK32" s="17"/>
      <c r="AL32" s="17"/>
      <c r="AM32" s="17"/>
      <c r="AN32" s="17"/>
    </row>
    <row r="33" spans="34:40" x14ac:dyDescent="0.35">
      <c r="AH33" s="17"/>
      <c r="AI33" s="17"/>
      <c r="AJ33" s="17"/>
      <c r="AK33" s="17"/>
      <c r="AL33" s="17"/>
      <c r="AM33" s="17"/>
      <c r="AN33" s="17"/>
    </row>
    <row r="34" spans="34:40" x14ac:dyDescent="0.35">
      <c r="AH34" s="17"/>
      <c r="AI34" s="17"/>
      <c r="AJ34" s="17"/>
      <c r="AK34" s="17"/>
      <c r="AL34" s="17"/>
      <c r="AM34" s="17"/>
      <c r="AN34" s="17"/>
    </row>
    <row r="35" spans="34:40" x14ac:dyDescent="0.35">
      <c r="AH35" s="17"/>
      <c r="AI35" s="17"/>
      <c r="AJ35" s="17"/>
      <c r="AK35" s="17"/>
      <c r="AL35" s="17"/>
      <c r="AM35" s="17"/>
      <c r="AN35" s="17"/>
    </row>
    <row r="36" spans="34:40" x14ac:dyDescent="0.35">
      <c r="AH36" s="17"/>
      <c r="AI36" s="17"/>
      <c r="AJ36" s="17"/>
      <c r="AK36" s="17"/>
      <c r="AL36" s="17"/>
      <c r="AM36" s="17"/>
      <c r="AN36" s="17"/>
    </row>
    <row r="37" spans="34:40" x14ac:dyDescent="0.35">
      <c r="AH37" s="17"/>
      <c r="AI37" s="17"/>
      <c r="AJ37" s="17"/>
      <c r="AK37" s="17"/>
      <c r="AL37" s="17"/>
      <c r="AM37" s="17"/>
      <c r="AN37" s="17"/>
    </row>
    <row r="38" spans="34:40" x14ac:dyDescent="0.35">
      <c r="AH38" s="17"/>
      <c r="AI38" s="17"/>
      <c r="AJ38" s="17"/>
      <c r="AK38" s="17"/>
      <c r="AL38" s="17"/>
      <c r="AM38" s="17"/>
      <c r="AN38" s="17"/>
    </row>
    <row r="39" spans="34:40" x14ac:dyDescent="0.35">
      <c r="AH39" s="17"/>
      <c r="AI39" s="17"/>
      <c r="AJ39" s="17"/>
      <c r="AK39" s="17"/>
      <c r="AL39" s="17"/>
      <c r="AM39" s="17"/>
      <c r="AN39" s="17"/>
    </row>
    <row r="40" spans="34:40" x14ac:dyDescent="0.35">
      <c r="AH40" s="17"/>
      <c r="AI40" s="17"/>
      <c r="AJ40" s="17"/>
      <c r="AK40" s="17"/>
      <c r="AL40" s="17"/>
      <c r="AM40" s="17"/>
      <c r="AN40" s="17"/>
    </row>
    <row r="41" spans="34:40" x14ac:dyDescent="0.35">
      <c r="AH41" s="17"/>
      <c r="AI41" s="17"/>
      <c r="AJ41" s="17"/>
      <c r="AK41" s="17"/>
      <c r="AL41" s="17"/>
      <c r="AM41" s="17"/>
      <c r="AN41" s="17"/>
    </row>
    <row r="42" spans="34:40" x14ac:dyDescent="0.35">
      <c r="AH42" s="17"/>
      <c r="AI42" s="17"/>
      <c r="AJ42" s="17"/>
      <c r="AK42" s="17"/>
      <c r="AL42" s="17"/>
      <c r="AM42" s="17"/>
      <c r="AN42" s="17"/>
    </row>
    <row r="43" spans="34:40" x14ac:dyDescent="0.35">
      <c r="AH43" s="17"/>
      <c r="AI43" s="17"/>
      <c r="AJ43" s="17"/>
      <c r="AK43" s="17"/>
      <c r="AL43" s="17"/>
      <c r="AM43" s="17"/>
      <c r="AN43" s="17"/>
    </row>
    <row r="44" spans="34:40" x14ac:dyDescent="0.35">
      <c r="AH44" s="17"/>
      <c r="AI44" s="17"/>
      <c r="AJ44" s="17"/>
      <c r="AK44" s="17"/>
      <c r="AL44" s="17"/>
      <c r="AM44" s="17"/>
      <c r="AN44" s="17"/>
    </row>
    <row r="45" spans="34:40" x14ac:dyDescent="0.35">
      <c r="AH45" s="17"/>
      <c r="AI45" s="17"/>
      <c r="AJ45" s="17"/>
      <c r="AK45" s="17"/>
      <c r="AL45" s="17"/>
      <c r="AM45" s="17"/>
      <c r="AN45" s="17"/>
    </row>
    <row r="46" spans="34:40" x14ac:dyDescent="0.35">
      <c r="AH46" s="17"/>
      <c r="AI46" s="17"/>
      <c r="AJ46" s="17"/>
      <c r="AK46" s="17"/>
      <c r="AL46" s="17"/>
      <c r="AM46" s="17"/>
      <c r="AN46" s="17"/>
    </row>
    <row r="47" spans="34:40" x14ac:dyDescent="0.35">
      <c r="AH47" s="17"/>
      <c r="AI47" s="17"/>
      <c r="AJ47" s="17"/>
      <c r="AK47" s="17"/>
      <c r="AL47" s="17"/>
      <c r="AM47" s="17"/>
      <c r="AN47" s="17"/>
    </row>
    <row r="48" spans="34:40" x14ac:dyDescent="0.35">
      <c r="AH48" s="17"/>
      <c r="AI48" s="17"/>
      <c r="AJ48" s="17"/>
      <c r="AK48" s="17"/>
      <c r="AL48" s="17"/>
      <c r="AM48" s="17"/>
      <c r="AN48" s="17"/>
    </row>
    <row r="49" spans="34:40" x14ac:dyDescent="0.35">
      <c r="AH49" s="17"/>
      <c r="AI49" s="17"/>
      <c r="AJ49" s="17"/>
      <c r="AK49" s="17"/>
      <c r="AL49" s="17"/>
      <c r="AM49" s="17"/>
      <c r="AN49" s="17"/>
    </row>
    <row r="50" spans="34:40" x14ac:dyDescent="0.35">
      <c r="AH50" s="17"/>
      <c r="AI50" s="17"/>
      <c r="AJ50" s="17"/>
      <c r="AK50" s="17"/>
      <c r="AL50" s="17"/>
      <c r="AM50" s="17"/>
      <c r="AN50" s="17"/>
    </row>
    <row r="237" spans="30:30" x14ac:dyDescent="0.35">
      <c r="AD237" s="7"/>
    </row>
    <row r="238" spans="30:30" x14ac:dyDescent="0.35">
      <c r="AD238" s="7"/>
    </row>
    <row r="239" spans="30:30" x14ac:dyDescent="0.35">
      <c r="AD239" s="7"/>
    </row>
    <row r="240" spans="30:30" x14ac:dyDescent="0.35">
      <c r="AD240" s="7"/>
    </row>
    <row r="241" spans="30:30" x14ac:dyDescent="0.35">
      <c r="AD241" s="7"/>
    </row>
    <row r="242" spans="30:30" x14ac:dyDescent="0.35">
      <c r="AD242" s="7"/>
    </row>
    <row r="446" spans="29:29" x14ac:dyDescent="0.35">
      <c r="AC446" s="6"/>
    </row>
    <row r="447" spans="29:29" x14ac:dyDescent="0.35">
      <c r="AC447" s="6"/>
    </row>
    <row r="448" spans="29:29" x14ac:dyDescent="0.35">
      <c r="AC448" s="6"/>
    </row>
    <row r="449" spans="29:29" x14ac:dyDescent="0.35">
      <c r="AC449" s="6"/>
    </row>
    <row r="450" spans="29:29" x14ac:dyDescent="0.35">
      <c r="AC450" s="6"/>
    </row>
    <row r="451" spans="29:29" x14ac:dyDescent="0.35">
      <c r="AC451" s="6"/>
    </row>
    <row r="452" spans="29:29" x14ac:dyDescent="0.35">
      <c r="AC452" s="6"/>
    </row>
    <row r="453" spans="29:29" x14ac:dyDescent="0.35">
      <c r="AC453" s="6"/>
    </row>
    <row r="454" spans="29:29" x14ac:dyDescent="0.35">
      <c r="AC454" s="6"/>
    </row>
    <row r="455" spans="29:29" x14ac:dyDescent="0.35">
      <c r="AC455" s="6"/>
    </row>
    <row r="456" spans="29:29" x14ac:dyDescent="0.35">
      <c r="AC456" s="6"/>
    </row>
    <row r="457" spans="29:29" x14ac:dyDescent="0.35">
      <c r="AC457" s="6"/>
    </row>
    <row r="458" spans="29:29" x14ac:dyDescent="0.35">
      <c r="AC458" s="6"/>
    </row>
    <row r="459" spans="29:29" x14ac:dyDescent="0.35">
      <c r="AC459" s="6"/>
    </row>
    <row r="460" spans="29:29" x14ac:dyDescent="0.35">
      <c r="AC460" s="6"/>
    </row>
    <row r="461" spans="29:29" x14ac:dyDescent="0.35">
      <c r="AC461" s="6"/>
    </row>
    <row r="462" spans="29:29" x14ac:dyDescent="0.35">
      <c r="AC462" s="6"/>
    </row>
    <row r="463" spans="29:29" x14ac:dyDescent="0.35">
      <c r="AC463" s="6"/>
    </row>
  </sheetData>
  <sortState ref="A2:AM463">
    <sortCondition ref="AF1"/>
  </sortState>
  <conditionalFormatting sqref="AC29:AC1048576 AC1:AC13 K16 K18:K20">
    <cfRule type="cellIs" dxfId="29" priority="25" operator="equal">
      <formula>3</formula>
    </cfRule>
    <cfRule type="cellIs" dxfId="28" priority="26" operator="equal">
      <formula>2</formula>
    </cfRule>
    <cfRule type="cellIs" dxfId="27" priority="27" operator="equal">
      <formula>1</formula>
    </cfRule>
  </conditionalFormatting>
  <conditionalFormatting sqref="AD1:AD13 AD29:AD1048576">
    <cfRule type="expression" dxfId="26" priority="22">
      <formula>$AC1=3</formula>
    </cfRule>
    <cfRule type="expression" dxfId="25" priority="23">
      <formula>$AC1=2</formula>
    </cfRule>
    <cfRule type="expression" dxfId="24" priority="24">
      <formula>$AC1=1</formula>
    </cfRule>
  </conditionalFormatting>
  <conditionalFormatting sqref="AC14:AC19">
    <cfRule type="cellIs" dxfId="23" priority="19" operator="equal">
      <formula>3</formula>
    </cfRule>
    <cfRule type="cellIs" dxfId="22" priority="20" operator="equal">
      <formula>2</formula>
    </cfRule>
    <cfRule type="cellIs" dxfId="21" priority="21" operator="equal">
      <formula>1</formula>
    </cfRule>
  </conditionalFormatting>
  <conditionalFormatting sqref="AD14:AD19">
    <cfRule type="expression" dxfId="20" priority="16">
      <formula>$AN14=3</formula>
    </cfRule>
    <cfRule type="expression" dxfId="19" priority="17">
      <formula>$AN14=2</formula>
    </cfRule>
    <cfRule type="expression" dxfId="18" priority="18">
      <formula>$AN14=1</formula>
    </cfRule>
  </conditionalFormatting>
  <conditionalFormatting sqref="L16 L18:L20">
    <cfRule type="expression" dxfId="17" priority="37">
      <formula>$K16=3</formula>
    </cfRule>
    <cfRule type="expression" dxfId="16" priority="38">
      <formula>$K16=2</formula>
    </cfRule>
    <cfRule type="expression" dxfId="15" priority="39">
      <formula>$K16=1</formula>
    </cfRule>
  </conditionalFormatting>
  <conditionalFormatting sqref="AC21:AC23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AD21:AD23">
    <cfRule type="expression" dxfId="11" priority="10">
      <formula>$AN21=3</formula>
    </cfRule>
    <cfRule type="expression" dxfId="10" priority="11">
      <formula>$AN21=2</formula>
    </cfRule>
    <cfRule type="expression" dxfId="9" priority="12">
      <formula>$AN21=1</formula>
    </cfRule>
  </conditionalFormatting>
  <conditionalFormatting sqref="AC24:AC28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AD24:AD28">
    <cfRule type="expression" dxfId="5" priority="4">
      <formula>$AN24=3</formula>
    </cfRule>
    <cfRule type="expression" dxfId="4" priority="5">
      <formula>$AN24=2</formula>
    </cfRule>
    <cfRule type="expression" dxfId="3" priority="6">
      <formula>$AN24=1</formula>
    </cfRule>
  </conditionalFormatting>
  <conditionalFormatting sqref="AI24:AI28">
    <cfRule type="expression" dxfId="2" priority="1">
      <formula>$AN24=3</formula>
    </cfRule>
    <cfRule type="expression" dxfId="1" priority="2">
      <formula>$AN24=2</formula>
    </cfRule>
    <cfRule type="expression" dxfId="0" priority="3">
      <formula>$AN24=1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Shed_GMT_time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2016-07-08T23:57:28Z</dcterms:created>
  <dcterms:modified xsi:type="dcterms:W3CDTF">2016-08-17T03:38:06Z</dcterms:modified>
</cp:coreProperties>
</file>