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cuments\commercial-radio-test-suite\toplevel\"/>
    </mc:Choice>
  </mc:AlternateContent>
  <xr:revisionPtr revIDLastSave="0" documentId="13_ncr:1_{C573DFEB-40BA-4977-A1E9-4A22698ADC91}" xr6:coauthVersionLast="36" xr6:coauthVersionMax="36" xr10:uidLastSave="{00000000-0000-0000-0000-000000000000}"/>
  <bookViews>
    <workbookView xWindow="0" yWindow="0" windowWidth="28800" windowHeight="12225" tabRatio="933" activeTab="1" xr2:uid="{00000000-000D-0000-FFFF-FFFF00000000}"/>
  </bookViews>
  <sheets>
    <sheet name="Release" sheetId="1" r:id="rId1"/>
    <sheet name="Freq_Error_Power" sheetId="2" r:id="rId2"/>
    <sheet name="Max_Deviation" sheetId="3" r:id="rId3"/>
    <sheet name="Cond_Spurious_1" sheetId="4" r:id="rId4"/>
    <sheet name="Cond_Spurious_2" sheetId="5" r:id="rId5"/>
    <sheet name="Cond_Spurious_3" sheetId="6" r:id="rId6"/>
    <sheet name="Cond_Spurious_4" sheetId="7" r:id="rId7"/>
    <sheet name="Cond_Spurious_5" sheetId="8" r:id="rId8"/>
    <sheet name="ACP" sheetId="9" r:id="rId9"/>
    <sheet name="OOB" sheetId="10" r:id="rId10"/>
    <sheet name="Analog_Demod" sheetId="11" r:id="rId11"/>
    <sheet name="ACS" sheetId="12" r:id="rId12"/>
    <sheet name="Blocking" sheetId="13" r:id="rId13"/>
    <sheet name="Spurious_Respons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4" l="1"/>
  <c r="P22" i="13"/>
  <c r="O22" i="13"/>
  <c r="N22" i="13"/>
  <c r="M22" i="13"/>
  <c r="P21" i="13"/>
  <c r="O21" i="13"/>
  <c r="N21" i="13"/>
  <c r="M21" i="13"/>
  <c r="F9" i="12"/>
  <c r="F8" i="12"/>
</calcChain>
</file>

<file path=xl/sharedStrings.xml><?xml version="1.0" encoding="utf-8"?>
<sst xmlns="http://schemas.openxmlformats.org/spreadsheetml/2006/main" count="413" uniqueCount="76">
  <si>
    <t>Release1.0</t>
  </si>
  <si>
    <t>Centre_frequency</t>
  </si>
  <si>
    <t>459.075</t>
  </si>
  <si>
    <t>MHz</t>
  </si>
  <si>
    <t>Span_frequency</t>
  </si>
  <si>
    <t>Hz</t>
  </si>
  <si>
    <t>RBW</t>
  </si>
  <si>
    <t>VBW</t>
  </si>
  <si>
    <t>RF_level</t>
  </si>
  <si>
    <t>Attenuation</t>
  </si>
  <si>
    <t>RefLev_offset</t>
  </si>
  <si>
    <t>Trace_peak</t>
  </si>
  <si>
    <t>DET POS</t>
  </si>
  <si>
    <t>Transducer1</t>
  </si>
  <si>
    <t>HSA029914302</t>
  </si>
  <si>
    <t>Trans1_ON?</t>
  </si>
  <si>
    <t>ON</t>
  </si>
  <si>
    <t>Transducer2</t>
  </si>
  <si>
    <t>PE7388-30-30DB</t>
  </si>
  <si>
    <t>Trans2_ON?</t>
  </si>
  <si>
    <t>OFF</t>
  </si>
  <si>
    <t>Transducer3</t>
  </si>
  <si>
    <t>NHP-700</t>
  </si>
  <si>
    <t>Trans3_ON?</t>
  </si>
  <si>
    <t>Limit_line_1</t>
  </si>
  <si>
    <t>ASNZS4365_CONSPUR_TX</t>
  </si>
  <si>
    <t>Limit_line_1_ON?</t>
  </si>
  <si>
    <t>Limit_line_2</t>
  </si>
  <si>
    <t>ASNZS4295_CONSPUR_TX</t>
  </si>
  <si>
    <t>Limit_line_2_ON?</t>
  </si>
  <si>
    <t>Sweep_points</t>
  </si>
  <si>
    <t>1</t>
  </si>
  <si>
    <t>SML</t>
  </si>
  <si>
    <t>Frequency_AF</t>
  </si>
  <si>
    <t>kHz</t>
  </si>
  <si>
    <t>Dev_PerDivision</t>
  </si>
  <si>
    <t>Level_AF</t>
  </si>
  <si>
    <t>mV</t>
  </si>
  <si>
    <t>Demod_BW</t>
  </si>
  <si>
    <t>AF_output_on</t>
  </si>
  <si>
    <t>AF_Couple</t>
  </si>
  <si>
    <t>AC</t>
  </si>
  <si>
    <t>attenuation</t>
  </si>
  <si>
    <t>RF_leveloffset</t>
  </si>
  <si>
    <t>Demod_MT</t>
  </si>
  <si>
    <t>ms</t>
  </si>
  <si>
    <t>Cont_sweep</t>
  </si>
  <si>
    <t>Start_frequency</t>
  </si>
  <si>
    <t>Stop_frequency</t>
  </si>
  <si>
    <t>CXTA40A-6A</t>
  </si>
  <si>
    <t>Trace_RMS</t>
  </si>
  <si>
    <t>DET RMS</t>
  </si>
  <si>
    <t>Tx_CHBW</t>
  </si>
  <si>
    <t>AJ_CHBW</t>
  </si>
  <si>
    <t>AT_CHBW</t>
  </si>
  <si>
    <t>AJ_CHNUM</t>
  </si>
  <si>
    <t>AJ_SPACE</t>
  </si>
  <si>
    <t>AT_SPACE</t>
  </si>
  <si>
    <t>Power_mode</t>
  </si>
  <si>
    <t>ABS</t>
  </si>
  <si>
    <t>Trace_ave_number</t>
  </si>
  <si>
    <t>0</t>
  </si>
  <si>
    <t>Frequency_RF</t>
  </si>
  <si>
    <t>Level_RF</t>
  </si>
  <si>
    <t>dBuV</t>
  </si>
  <si>
    <t>Deviation</t>
  </si>
  <si>
    <t>Mod_state</t>
  </si>
  <si>
    <t>RF_power_on</t>
  </si>
  <si>
    <t>SMB</t>
  </si>
  <si>
    <t>OFFSET</t>
  </si>
  <si>
    <t>1MHz</t>
  </si>
  <si>
    <t>2MHz</t>
  </si>
  <si>
    <t>5MHz</t>
  </si>
  <si>
    <t>10MHz</t>
  </si>
  <si>
    <t>fisrt IF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</si>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</sst>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G12" sqref="G12"/>
    </sheetView>
  </sheetViews>
  <sheetFormatPr defaultRowHeight="15" x14ac:dyDescent="0.25"/>
  <cols>
    <col min="1" max="1" width="12" customWidth="1"/>
    <col min="2" max="2" width="14.5703125" customWidth="1"/>
  </cols>
  <sheetData>
    <row r="1" spans="1:2" x14ac:dyDescent="0.25">
      <c r="A1" t="s">
        <v>0</v>
      </c>
      <c r="B1" s="4">
        <v>43595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I6" sqref="I6"/>
    </sheetView>
  </sheetViews>
  <sheetFormatPr defaultRowHeight="15" x14ac:dyDescent="0.25"/>
  <cols>
    <col min="1" max="1" width="16" customWidth="1"/>
    <col min="6" max="6" width="14.7109375" customWidth="1"/>
  </cols>
  <sheetData>
    <row r="1" spans="1:8" x14ac:dyDescent="0.25">
      <c r="A1" t="s">
        <v>1</v>
      </c>
      <c r="B1" s="1" t="s">
        <v>61</v>
      </c>
      <c r="C1" t="s">
        <v>3</v>
      </c>
      <c r="E1" t="s">
        <v>32</v>
      </c>
      <c r="F1" t="s">
        <v>33</v>
      </c>
      <c r="G1" s="1">
        <v>1</v>
      </c>
      <c r="H1" s="1" t="s">
        <v>34</v>
      </c>
    </row>
    <row r="2" spans="1:8" x14ac:dyDescent="0.25">
      <c r="A2" t="s">
        <v>35</v>
      </c>
      <c r="B2" s="1">
        <v>1</v>
      </c>
      <c r="C2" t="s">
        <v>34</v>
      </c>
      <c r="F2" t="s">
        <v>36</v>
      </c>
      <c r="G2" s="1">
        <v>15</v>
      </c>
      <c r="H2" s="1" t="s">
        <v>37</v>
      </c>
    </row>
    <row r="3" spans="1:8" x14ac:dyDescent="0.25">
      <c r="A3" t="s">
        <v>38</v>
      </c>
      <c r="B3" s="1">
        <v>12.5</v>
      </c>
      <c r="C3" t="s">
        <v>34</v>
      </c>
      <c r="F3" t="s">
        <v>39</v>
      </c>
      <c r="G3" s="1" t="s">
        <v>16</v>
      </c>
      <c r="H3" s="1"/>
    </row>
    <row r="4" spans="1:8" x14ac:dyDescent="0.25">
      <c r="A4" t="s">
        <v>40</v>
      </c>
      <c r="B4" s="1" t="s">
        <v>41</v>
      </c>
      <c r="G4" s="1"/>
      <c r="H4" s="1"/>
    </row>
    <row r="5" spans="1:8" x14ac:dyDescent="0.25">
      <c r="A5" t="s">
        <v>8</v>
      </c>
      <c r="B5" s="1">
        <v>40</v>
      </c>
      <c r="G5" s="1"/>
      <c r="H5" s="1"/>
    </row>
    <row r="6" spans="1:8" x14ac:dyDescent="0.25">
      <c r="A6" t="s">
        <v>42</v>
      </c>
      <c r="B6" s="1">
        <v>20</v>
      </c>
      <c r="G6" s="1"/>
      <c r="H6" s="1"/>
    </row>
    <row r="7" spans="1:8" x14ac:dyDescent="0.25">
      <c r="A7" t="s">
        <v>43</v>
      </c>
      <c r="B7" s="1">
        <v>30.5</v>
      </c>
    </row>
    <row r="8" spans="1:8" x14ac:dyDescent="0.25">
      <c r="A8" t="s">
        <v>11</v>
      </c>
      <c r="B8" s="1" t="s">
        <v>12</v>
      </c>
    </row>
    <row r="9" spans="1:8" x14ac:dyDescent="0.25">
      <c r="A9" t="s">
        <v>44</v>
      </c>
      <c r="B9" s="1">
        <v>10</v>
      </c>
      <c r="C9" t="s">
        <v>45</v>
      </c>
    </row>
    <row r="10" spans="1:8" x14ac:dyDescent="0.25">
      <c r="A10" t="s">
        <v>46</v>
      </c>
      <c r="B10" s="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"/>
  <sheetViews>
    <sheetView workbookViewId="0">
      <selection activeCell="N33" sqref="N33"/>
    </sheetView>
  </sheetViews>
  <sheetFormatPr defaultRowHeight="15" x14ac:dyDescent="0.25"/>
  <cols>
    <col min="1" max="1" width="17.7109375" customWidth="1"/>
  </cols>
  <sheetData>
    <row r="1" spans="1:3" x14ac:dyDescent="0.25">
      <c r="A1" t="s">
        <v>1</v>
      </c>
      <c r="B1" s="1">
        <v>459.07499999999999</v>
      </c>
      <c r="C1" t="s">
        <v>3</v>
      </c>
    </row>
    <row r="2" spans="1:3" x14ac:dyDescent="0.25">
      <c r="A2" t="s">
        <v>35</v>
      </c>
      <c r="B2" s="1">
        <v>1</v>
      </c>
      <c r="C2" t="s">
        <v>34</v>
      </c>
    </row>
    <row r="3" spans="1:3" x14ac:dyDescent="0.25">
      <c r="A3" t="s">
        <v>38</v>
      </c>
      <c r="B3" s="1">
        <v>12.5</v>
      </c>
      <c r="C3" t="s">
        <v>34</v>
      </c>
    </row>
    <row r="4" spans="1:3" x14ac:dyDescent="0.25">
      <c r="A4" t="s">
        <v>40</v>
      </c>
      <c r="B4" s="1" t="s">
        <v>41</v>
      </c>
    </row>
    <row r="5" spans="1:3" x14ac:dyDescent="0.25">
      <c r="A5" t="s">
        <v>8</v>
      </c>
      <c r="B5" s="1">
        <v>40</v>
      </c>
    </row>
    <row r="6" spans="1:3" x14ac:dyDescent="0.25">
      <c r="A6" t="s">
        <v>42</v>
      </c>
      <c r="B6" s="1">
        <v>20</v>
      </c>
    </row>
    <row r="7" spans="1:3" x14ac:dyDescent="0.25">
      <c r="A7" t="s">
        <v>43</v>
      </c>
      <c r="B7" s="1">
        <v>30.5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44</v>
      </c>
      <c r="B9" s="1">
        <v>10</v>
      </c>
      <c r="C9" t="s">
        <v>45</v>
      </c>
    </row>
    <row r="10" spans="1:3" x14ac:dyDescent="0.25">
      <c r="A10" t="s">
        <v>46</v>
      </c>
      <c r="B10" s="1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J13" sqref="J13"/>
    </sheetView>
  </sheetViews>
  <sheetFormatPr defaultRowHeight="15" x14ac:dyDescent="0.25"/>
  <cols>
    <col min="2" max="2" width="14.28515625" customWidth="1"/>
    <col min="3" max="3" width="10" customWidth="1"/>
  </cols>
  <sheetData>
    <row r="1" spans="1:6" x14ac:dyDescent="0.25">
      <c r="A1" t="s">
        <v>32</v>
      </c>
      <c r="B1" t="s">
        <v>62</v>
      </c>
      <c r="C1" t="s">
        <v>2</v>
      </c>
      <c r="D1" t="s">
        <v>3</v>
      </c>
    </row>
    <row r="2" spans="1:6" x14ac:dyDescent="0.25">
      <c r="B2" t="s">
        <v>63</v>
      </c>
      <c r="C2">
        <v>15.5</v>
      </c>
      <c r="D2" t="s">
        <v>64</v>
      </c>
    </row>
    <row r="3" spans="1:6" x14ac:dyDescent="0.25">
      <c r="B3" t="s">
        <v>33</v>
      </c>
      <c r="C3">
        <v>1</v>
      </c>
      <c r="D3" t="s">
        <v>34</v>
      </c>
    </row>
    <row r="4" spans="1:6" x14ac:dyDescent="0.25">
      <c r="B4" t="s">
        <v>65</v>
      </c>
      <c r="C4">
        <v>1.5</v>
      </c>
      <c r="D4" t="s">
        <v>34</v>
      </c>
    </row>
    <row r="5" spans="1:6" x14ac:dyDescent="0.25">
      <c r="B5" t="s">
        <v>66</v>
      </c>
      <c r="C5" t="s">
        <v>16</v>
      </c>
    </row>
    <row r="6" spans="1:6" x14ac:dyDescent="0.25">
      <c r="B6" t="s">
        <v>67</v>
      </c>
      <c r="C6" t="s">
        <v>16</v>
      </c>
    </row>
    <row r="8" spans="1:6" x14ac:dyDescent="0.25">
      <c r="A8" t="s">
        <v>68</v>
      </c>
      <c r="B8" t="s">
        <v>62</v>
      </c>
      <c r="C8">
        <v>459.08749999999998</v>
      </c>
      <c r="D8">
        <v>459.0625</v>
      </c>
      <c r="E8" t="s">
        <v>3</v>
      </c>
      <c r="F8">
        <f>C1+0.0125</f>
        <v>459.08749999999998</v>
      </c>
    </row>
    <row r="9" spans="1:6" x14ac:dyDescent="0.25">
      <c r="B9" t="s">
        <v>63</v>
      </c>
      <c r="C9">
        <v>50</v>
      </c>
      <c r="D9" t="s">
        <v>64</v>
      </c>
      <c r="F9">
        <f>C1-0.0125</f>
        <v>459.0625</v>
      </c>
    </row>
    <row r="10" spans="1:6" x14ac:dyDescent="0.25">
      <c r="B10" t="s">
        <v>33</v>
      </c>
      <c r="C10">
        <v>400</v>
      </c>
      <c r="D10" t="s">
        <v>5</v>
      </c>
    </row>
    <row r="11" spans="1:6" x14ac:dyDescent="0.25">
      <c r="B11" t="s">
        <v>65</v>
      </c>
      <c r="C11">
        <v>1.5</v>
      </c>
      <c r="D11" t="s">
        <v>34</v>
      </c>
    </row>
    <row r="12" spans="1:6" x14ac:dyDescent="0.25">
      <c r="B12" t="s">
        <v>66</v>
      </c>
      <c r="C12" t="s">
        <v>16</v>
      </c>
    </row>
    <row r="13" spans="1:6" x14ac:dyDescent="0.25">
      <c r="B13" t="s">
        <v>67</v>
      </c>
      <c r="C13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workbookViewId="0">
      <selection activeCell="C8" sqref="C8"/>
    </sheetView>
  </sheetViews>
  <sheetFormatPr defaultRowHeight="15" x14ac:dyDescent="0.25"/>
  <cols>
    <col min="2" max="2" width="14.28515625" customWidth="1"/>
  </cols>
  <sheetData>
    <row r="1" spans="1:8" x14ac:dyDescent="0.25">
      <c r="A1" t="s">
        <v>32</v>
      </c>
      <c r="B1" t="s">
        <v>62</v>
      </c>
      <c r="C1" t="s">
        <v>2</v>
      </c>
      <c r="D1" t="s">
        <v>3</v>
      </c>
    </row>
    <row r="2" spans="1:8" x14ac:dyDescent="0.25">
      <c r="B2" t="s">
        <v>63</v>
      </c>
      <c r="C2">
        <v>15.5</v>
      </c>
      <c r="D2" t="s">
        <v>64</v>
      </c>
    </row>
    <row r="3" spans="1:8" x14ac:dyDescent="0.25">
      <c r="B3" t="s">
        <v>33</v>
      </c>
      <c r="C3">
        <v>1</v>
      </c>
      <c r="D3" t="s">
        <v>34</v>
      </c>
    </row>
    <row r="4" spans="1:8" x14ac:dyDescent="0.25">
      <c r="B4" t="s">
        <v>65</v>
      </c>
      <c r="C4">
        <v>1.5</v>
      </c>
      <c r="D4" t="s">
        <v>34</v>
      </c>
    </row>
    <row r="5" spans="1:8" x14ac:dyDescent="0.25">
      <c r="B5" t="s">
        <v>66</v>
      </c>
      <c r="C5" t="s">
        <v>16</v>
      </c>
    </row>
    <row r="6" spans="1:8" x14ac:dyDescent="0.25">
      <c r="B6" t="s">
        <v>67</v>
      </c>
      <c r="C6" t="s">
        <v>16</v>
      </c>
    </row>
    <row r="8" spans="1:8" x14ac:dyDescent="0.25">
      <c r="A8" t="s">
        <v>68</v>
      </c>
      <c r="B8" t="s">
        <v>62</v>
      </c>
      <c r="C8">
        <v>460.07499999999999</v>
      </c>
      <c r="D8" t="s">
        <v>3</v>
      </c>
      <c r="E8">
        <v>460.07499999999999</v>
      </c>
      <c r="F8">
        <v>461.07499999999999</v>
      </c>
      <c r="G8">
        <v>464.07499999999999</v>
      </c>
      <c r="H8">
        <v>469.07499999999999</v>
      </c>
    </row>
    <row r="9" spans="1:8" x14ac:dyDescent="0.25">
      <c r="B9" t="s">
        <v>63</v>
      </c>
      <c r="C9">
        <v>90</v>
      </c>
      <c r="D9" t="s">
        <v>64</v>
      </c>
      <c r="E9">
        <v>458.07499999999999</v>
      </c>
      <c r="F9">
        <v>457.07499999999999</v>
      </c>
      <c r="G9">
        <v>454.07499999999999</v>
      </c>
      <c r="H9">
        <v>449.07499999999999</v>
      </c>
    </row>
    <row r="10" spans="1:8" x14ac:dyDescent="0.25">
      <c r="B10" t="s">
        <v>33</v>
      </c>
      <c r="C10">
        <v>400</v>
      </c>
      <c r="D10" t="s">
        <v>5</v>
      </c>
    </row>
    <row r="11" spans="1:8" x14ac:dyDescent="0.25">
      <c r="B11" t="s">
        <v>65</v>
      </c>
      <c r="C11">
        <v>1.5</v>
      </c>
      <c r="D11" t="s">
        <v>34</v>
      </c>
    </row>
    <row r="12" spans="1:8" x14ac:dyDescent="0.25">
      <c r="B12" t="s">
        <v>66</v>
      </c>
      <c r="C12" t="s">
        <v>20</v>
      </c>
    </row>
    <row r="13" spans="1:8" x14ac:dyDescent="0.25">
      <c r="B13" t="s">
        <v>67</v>
      </c>
      <c r="C13" t="s">
        <v>16</v>
      </c>
    </row>
    <row r="19" spans="13:16" x14ac:dyDescent="0.25">
      <c r="M19" s="1" t="s">
        <v>69</v>
      </c>
      <c r="N19" s="1"/>
      <c r="O19" s="1"/>
      <c r="P19" s="1"/>
    </row>
    <row r="20" spans="13:16" x14ac:dyDescent="0.25">
      <c r="M20" s="1" t="s">
        <v>70</v>
      </c>
      <c r="N20" s="1" t="s">
        <v>71</v>
      </c>
      <c r="O20" s="1" t="s">
        <v>72</v>
      </c>
      <c r="P20" s="1" t="s">
        <v>73</v>
      </c>
    </row>
    <row r="21" spans="13:16" x14ac:dyDescent="0.25">
      <c r="M21" s="1">
        <f>C1+1</f>
        <v>460.07499999999999</v>
      </c>
      <c r="N21" s="1">
        <f>C1+2</f>
        <v>461.07499999999999</v>
      </c>
      <c r="O21" s="1">
        <f>C1+5</f>
        <v>464.07499999999999</v>
      </c>
      <c r="P21" s="1">
        <f>C1+10</f>
        <v>469.07499999999999</v>
      </c>
    </row>
    <row r="22" spans="13:16" x14ac:dyDescent="0.25">
      <c r="M22" s="1">
        <f>C1-1</f>
        <v>458.07499999999999</v>
      </c>
      <c r="N22" s="1">
        <f>C1-2</f>
        <v>457.07499999999999</v>
      </c>
      <c r="O22" s="1">
        <f>C1-5</f>
        <v>454.07499999999999</v>
      </c>
      <c r="P22" s="1">
        <f>C1-10</f>
        <v>449.07499999999999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>
      <selection activeCell="E29" sqref="E29"/>
    </sheetView>
  </sheetViews>
  <sheetFormatPr defaultRowHeight="15" x14ac:dyDescent="0.25"/>
  <cols>
    <col min="2" max="2" width="18.42578125" customWidth="1"/>
    <col min="3" max="3" width="13.7109375" customWidth="1"/>
  </cols>
  <sheetData>
    <row r="1" spans="1:7" x14ac:dyDescent="0.25">
      <c r="A1" t="s">
        <v>32</v>
      </c>
      <c r="B1" t="s">
        <v>62</v>
      </c>
      <c r="C1" t="s">
        <v>2</v>
      </c>
      <c r="D1" t="s">
        <v>3</v>
      </c>
    </row>
    <row r="2" spans="1:7" x14ac:dyDescent="0.25">
      <c r="B2" t="s">
        <v>63</v>
      </c>
      <c r="C2">
        <v>15.5</v>
      </c>
      <c r="D2" t="s">
        <v>64</v>
      </c>
    </row>
    <row r="3" spans="1:7" x14ac:dyDescent="0.25">
      <c r="B3" t="s">
        <v>33</v>
      </c>
      <c r="C3">
        <v>1</v>
      </c>
      <c r="D3" t="s">
        <v>34</v>
      </c>
    </row>
    <row r="4" spans="1:7" x14ac:dyDescent="0.25">
      <c r="B4" t="s">
        <v>65</v>
      </c>
      <c r="C4">
        <v>1.5</v>
      </c>
      <c r="D4" t="s">
        <v>34</v>
      </c>
    </row>
    <row r="5" spans="1:7" x14ac:dyDescent="0.25">
      <c r="B5" t="s">
        <v>66</v>
      </c>
      <c r="C5" t="s">
        <v>16</v>
      </c>
    </row>
    <row r="6" spans="1:7" x14ac:dyDescent="0.25">
      <c r="B6" t="s">
        <v>67</v>
      </c>
      <c r="C6" t="s">
        <v>16</v>
      </c>
    </row>
    <row r="7" spans="1:7" x14ac:dyDescent="0.25">
      <c r="F7" t="s">
        <v>74</v>
      </c>
      <c r="G7" t="s">
        <v>75</v>
      </c>
    </row>
    <row r="8" spans="1:7" x14ac:dyDescent="0.25">
      <c r="A8" t="s">
        <v>68</v>
      </c>
      <c r="B8" t="s">
        <v>62</v>
      </c>
      <c r="C8">
        <v>381.375</v>
      </c>
      <c r="D8" t="s">
        <v>3</v>
      </c>
      <c r="F8">
        <v>38.85</v>
      </c>
      <c r="G8">
        <f>C1-2*F8</f>
        <v>381.375</v>
      </c>
    </row>
    <row r="9" spans="1:7" x14ac:dyDescent="0.25">
      <c r="B9" t="s">
        <v>63</v>
      </c>
      <c r="C9">
        <v>50</v>
      </c>
      <c r="D9" t="s">
        <v>64</v>
      </c>
    </row>
    <row r="10" spans="1:7" x14ac:dyDescent="0.25">
      <c r="B10" t="s">
        <v>33</v>
      </c>
      <c r="C10">
        <v>400</v>
      </c>
      <c r="D10" t="s">
        <v>5</v>
      </c>
    </row>
    <row r="11" spans="1:7" x14ac:dyDescent="0.25">
      <c r="B11" t="s">
        <v>65</v>
      </c>
      <c r="C11">
        <v>1.5</v>
      </c>
      <c r="D11" t="s">
        <v>34</v>
      </c>
    </row>
    <row r="12" spans="1:7" x14ac:dyDescent="0.25">
      <c r="B12" t="s">
        <v>66</v>
      </c>
      <c r="C12" t="s">
        <v>20</v>
      </c>
    </row>
    <row r="13" spans="1:7" x14ac:dyDescent="0.25">
      <c r="B13" t="s">
        <v>67</v>
      </c>
      <c r="C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B1" sqref="B1"/>
    </sheetView>
  </sheetViews>
  <sheetFormatPr defaultRowHeight="15" x14ac:dyDescent="0.25"/>
  <cols>
    <col min="1" max="1" width="17.5703125" customWidth="1"/>
    <col min="2" max="2" width="18.7109375" customWidth="1"/>
  </cols>
  <sheetData>
    <row r="1" spans="1:3" x14ac:dyDescent="0.25">
      <c r="A1" t="s">
        <v>1</v>
      </c>
      <c r="B1" s="1">
        <v>156.80000000000001</v>
      </c>
      <c r="C1" t="s">
        <v>3</v>
      </c>
    </row>
    <row r="2" spans="1:3" x14ac:dyDescent="0.25">
      <c r="A2" t="s">
        <v>4</v>
      </c>
      <c r="B2" s="1">
        <v>300</v>
      </c>
      <c r="C2" t="s">
        <v>5</v>
      </c>
    </row>
    <row r="3" spans="1:3" x14ac:dyDescent="0.25">
      <c r="A3" t="s">
        <v>6</v>
      </c>
      <c r="B3" s="1">
        <v>10</v>
      </c>
      <c r="C3" t="s">
        <v>5</v>
      </c>
    </row>
    <row r="4" spans="1:3" x14ac:dyDescent="0.25">
      <c r="A4" t="s">
        <v>7</v>
      </c>
      <c r="B4" s="1">
        <v>30</v>
      </c>
      <c r="C4" t="s">
        <v>5</v>
      </c>
    </row>
    <row r="5" spans="1:3" x14ac:dyDescent="0.25">
      <c r="A5" t="s">
        <v>8</v>
      </c>
      <c r="B5" s="1">
        <v>50</v>
      </c>
    </row>
    <row r="6" spans="1:3" x14ac:dyDescent="0.25">
      <c r="A6" t="s">
        <v>9</v>
      </c>
      <c r="B6" s="1">
        <v>35</v>
      </c>
    </row>
    <row r="7" spans="1:3" x14ac:dyDescent="0.25">
      <c r="A7" s="2" t="s">
        <v>10</v>
      </c>
      <c r="B7" s="3">
        <v>30.3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14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20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20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20</v>
      </c>
    </row>
    <row r="19" spans="1:2" x14ac:dyDescent="0.25">
      <c r="A19" t="s">
        <v>30</v>
      </c>
      <c r="B19" s="1">
        <v>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sqref="A1:H10"/>
    </sheetView>
  </sheetViews>
  <sheetFormatPr defaultRowHeight="15" x14ac:dyDescent="0.25"/>
  <cols>
    <col min="1" max="1" width="18.5703125" customWidth="1"/>
    <col min="6" max="6" width="17.28515625" customWidth="1"/>
    <col min="7" max="7" width="12.42578125" customWidth="1"/>
    <col min="8" max="8" width="11.85546875" customWidth="1"/>
  </cols>
  <sheetData>
    <row r="1" spans="1:9" x14ac:dyDescent="0.25">
      <c r="A1" t="s">
        <v>1</v>
      </c>
      <c r="B1" s="1" t="s">
        <v>31</v>
      </c>
      <c r="C1" t="s">
        <v>3</v>
      </c>
      <c r="E1" t="s">
        <v>32</v>
      </c>
      <c r="F1" t="s">
        <v>33</v>
      </c>
      <c r="G1" s="1">
        <v>1</v>
      </c>
      <c r="H1" s="1" t="s">
        <v>34</v>
      </c>
    </row>
    <row r="2" spans="1:9" x14ac:dyDescent="0.25">
      <c r="A2" t="s">
        <v>35</v>
      </c>
      <c r="B2" s="1">
        <v>1</v>
      </c>
      <c r="C2" t="s">
        <v>34</v>
      </c>
      <c r="F2" t="s">
        <v>36</v>
      </c>
      <c r="G2" s="1">
        <v>15</v>
      </c>
      <c r="H2" s="1" t="s">
        <v>37</v>
      </c>
    </row>
    <row r="3" spans="1:9" x14ac:dyDescent="0.25">
      <c r="A3" t="s">
        <v>38</v>
      </c>
      <c r="B3" s="1">
        <v>12.5</v>
      </c>
      <c r="C3" t="s">
        <v>34</v>
      </c>
      <c r="F3" t="s">
        <v>39</v>
      </c>
      <c r="G3" s="1" t="s">
        <v>16</v>
      </c>
      <c r="H3" s="1"/>
    </row>
    <row r="4" spans="1:9" x14ac:dyDescent="0.25">
      <c r="A4" t="s">
        <v>40</v>
      </c>
      <c r="B4" s="1" t="s">
        <v>41</v>
      </c>
      <c r="G4" s="1"/>
      <c r="H4" s="1"/>
    </row>
    <row r="5" spans="1:9" x14ac:dyDescent="0.25">
      <c r="A5" t="s">
        <v>8</v>
      </c>
      <c r="B5" s="1">
        <v>40</v>
      </c>
      <c r="G5" s="1"/>
      <c r="H5" s="1"/>
    </row>
    <row r="6" spans="1:9" x14ac:dyDescent="0.25">
      <c r="A6" t="s">
        <v>42</v>
      </c>
      <c r="B6" s="1">
        <v>20</v>
      </c>
      <c r="G6" s="1"/>
      <c r="H6" s="1"/>
    </row>
    <row r="7" spans="1:9" x14ac:dyDescent="0.25">
      <c r="A7" t="s">
        <v>43</v>
      </c>
      <c r="B7" s="1">
        <v>30.5</v>
      </c>
    </row>
    <row r="8" spans="1:9" x14ac:dyDescent="0.25">
      <c r="A8" t="s">
        <v>11</v>
      </c>
      <c r="B8" s="1" t="s">
        <v>12</v>
      </c>
    </row>
    <row r="9" spans="1:9" x14ac:dyDescent="0.25">
      <c r="A9" t="s">
        <v>44</v>
      </c>
      <c r="B9" s="1">
        <v>10</v>
      </c>
      <c r="C9" t="s">
        <v>45</v>
      </c>
    </row>
    <row r="10" spans="1:9" x14ac:dyDescent="0.25">
      <c r="A10" t="s">
        <v>46</v>
      </c>
      <c r="B10" s="1" t="s">
        <v>16</v>
      </c>
    </row>
    <row r="14" spans="1:9" x14ac:dyDescent="0.25">
      <c r="I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K17" sqref="K17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47</v>
      </c>
      <c r="B1" s="1">
        <v>8.9999999999999993E-3</v>
      </c>
      <c r="C1" t="s">
        <v>3</v>
      </c>
    </row>
    <row r="2" spans="1:3" x14ac:dyDescent="0.25">
      <c r="A2" t="s">
        <v>48</v>
      </c>
      <c r="B2" s="1">
        <v>0.15</v>
      </c>
      <c r="C2" t="s">
        <v>3</v>
      </c>
    </row>
    <row r="3" spans="1:3" x14ac:dyDescent="0.25">
      <c r="A3" t="s">
        <v>6</v>
      </c>
      <c r="B3" s="1">
        <v>1</v>
      </c>
      <c r="C3" t="s">
        <v>34</v>
      </c>
    </row>
    <row r="4" spans="1:3" x14ac:dyDescent="0.25">
      <c r="A4" t="s">
        <v>7</v>
      </c>
      <c r="B4" s="1">
        <v>3</v>
      </c>
      <c r="C4" t="s">
        <v>34</v>
      </c>
    </row>
    <row r="5" spans="1:3" x14ac:dyDescent="0.25">
      <c r="A5" t="s">
        <v>8</v>
      </c>
      <c r="B5" s="1">
        <v>15</v>
      </c>
    </row>
    <row r="6" spans="1:3" x14ac:dyDescent="0.25">
      <c r="A6" t="s">
        <v>9</v>
      </c>
      <c r="B6" s="1">
        <v>25</v>
      </c>
    </row>
    <row r="7" spans="1:3" x14ac:dyDescent="0.25">
      <c r="A7" s="2" t="s">
        <v>10</v>
      </c>
      <c r="B7" s="3">
        <v>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49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16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20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30</v>
      </c>
      <c r="B19" s="1">
        <v>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21" sqref="E21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47</v>
      </c>
      <c r="B1" s="1">
        <v>0.15</v>
      </c>
      <c r="C1" t="s">
        <v>3</v>
      </c>
    </row>
    <row r="2" spans="1:3" x14ac:dyDescent="0.25">
      <c r="A2" t="s">
        <v>48</v>
      </c>
      <c r="B2" s="1">
        <v>30</v>
      </c>
      <c r="C2" t="s">
        <v>3</v>
      </c>
    </row>
    <row r="3" spans="1:3" x14ac:dyDescent="0.25">
      <c r="A3" t="s">
        <v>6</v>
      </c>
      <c r="B3" s="1">
        <v>10</v>
      </c>
      <c r="C3" t="s">
        <v>34</v>
      </c>
    </row>
    <row r="4" spans="1:3" x14ac:dyDescent="0.25">
      <c r="A4" t="s">
        <v>7</v>
      </c>
      <c r="B4" s="1">
        <v>30</v>
      </c>
      <c r="C4" t="s">
        <v>34</v>
      </c>
    </row>
    <row r="5" spans="1:3" x14ac:dyDescent="0.25">
      <c r="A5" t="s">
        <v>8</v>
      </c>
      <c r="B5" s="1">
        <v>15</v>
      </c>
    </row>
    <row r="6" spans="1:3" x14ac:dyDescent="0.25">
      <c r="A6" t="s">
        <v>9</v>
      </c>
      <c r="B6" s="1">
        <v>25</v>
      </c>
    </row>
    <row r="7" spans="1:3" x14ac:dyDescent="0.25">
      <c r="A7" s="2" t="s">
        <v>10</v>
      </c>
      <c r="B7" s="3">
        <v>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49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16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20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30</v>
      </c>
      <c r="B19" s="1">
        <v>5001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47</v>
      </c>
      <c r="B1" s="1">
        <v>30</v>
      </c>
      <c r="C1" t="s">
        <v>3</v>
      </c>
    </row>
    <row r="2" spans="1:3" x14ac:dyDescent="0.25">
      <c r="A2" t="s">
        <v>48</v>
      </c>
      <c r="B2" s="1">
        <v>700</v>
      </c>
      <c r="C2" t="s">
        <v>3</v>
      </c>
    </row>
    <row r="3" spans="1:3" x14ac:dyDescent="0.25">
      <c r="A3" t="s">
        <v>6</v>
      </c>
      <c r="B3" s="1">
        <v>100</v>
      </c>
      <c r="C3" t="s">
        <v>34</v>
      </c>
    </row>
    <row r="4" spans="1:3" x14ac:dyDescent="0.25">
      <c r="A4" t="s">
        <v>7</v>
      </c>
      <c r="B4" s="1">
        <v>300</v>
      </c>
      <c r="C4" t="s">
        <v>34</v>
      </c>
    </row>
    <row r="5" spans="1:3" x14ac:dyDescent="0.25">
      <c r="A5" t="s">
        <v>8</v>
      </c>
      <c r="B5" s="1">
        <v>40</v>
      </c>
    </row>
    <row r="6" spans="1:3" x14ac:dyDescent="0.25">
      <c r="A6" t="s">
        <v>9</v>
      </c>
      <c r="B6" s="1">
        <v>20</v>
      </c>
    </row>
    <row r="7" spans="1:3" x14ac:dyDescent="0.25">
      <c r="A7" s="2" t="s">
        <v>10</v>
      </c>
      <c r="B7" s="3">
        <v>30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49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20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20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30</v>
      </c>
      <c r="B19" s="1">
        <v>10001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H14" sqref="H14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47</v>
      </c>
      <c r="B1" s="1">
        <v>700</v>
      </c>
      <c r="C1" t="s">
        <v>3</v>
      </c>
    </row>
    <row r="2" spans="1:3" x14ac:dyDescent="0.25">
      <c r="A2" t="s">
        <v>48</v>
      </c>
      <c r="B2" s="1">
        <v>1000</v>
      </c>
      <c r="C2" t="s">
        <v>3</v>
      </c>
    </row>
    <row r="3" spans="1:3" x14ac:dyDescent="0.25">
      <c r="A3" t="s">
        <v>6</v>
      </c>
      <c r="B3" s="1">
        <v>100</v>
      </c>
      <c r="C3" t="s">
        <v>34</v>
      </c>
    </row>
    <row r="4" spans="1:3" x14ac:dyDescent="0.25">
      <c r="A4" t="s">
        <v>7</v>
      </c>
      <c r="B4" s="1">
        <v>300</v>
      </c>
      <c r="C4" t="s">
        <v>34</v>
      </c>
    </row>
    <row r="5" spans="1:3" x14ac:dyDescent="0.25">
      <c r="A5" t="s">
        <v>8</v>
      </c>
      <c r="B5" s="1">
        <v>0</v>
      </c>
    </row>
    <row r="6" spans="1:3" x14ac:dyDescent="0.25">
      <c r="A6" t="s">
        <v>9</v>
      </c>
      <c r="B6" s="1">
        <v>10</v>
      </c>
    </row>
    <row r="7" spans="1:3" x14ac:dyDescent="0.25">
      <c r="A7" s="2" t="s">
        <v>10</v>
      </c>
      <c r="B7" s="3">
        <v>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49</v>
      </c>
    </row>
    <row r="10" spans="1:3" x14ac:dyDescent="0.25">
      <c r="A10" s="2" t="s">
        <v>15</v>
      </c>
      <c r="B10" s="2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16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16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30</v>
      </c>
      <c r="B19" s="1">
        <v>20001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"/>
  <sheetViews>
    <sheetView workbookViewId="0">
      <selection activeCell="L19" sqref="L19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47</v>
      </c>
      <c r="B1" s="1">
        <v>1000</v>
      </c>
      <c r="C1" t="s">
        <v>3</v>
      </c>
    </row>
    <row r="2" spans="1:3" x14ac:dyDescent="0.25">
      <c r="A2" t="s">
        <v>48</v>
      </c>
      <c r="B2" s="1">
        <v>4000</v>
      </c>
      <c r="C2" t="s">
        <v>3</v>
      </c>
    </row>
    <row r="3" spans="1:3" x14ac:dyDescent="0.25">
      <c r="A3" t="s">
        <v>6</v>
      </c>
      <c r="B3" s="1">
        <v>1000</v>
      </c>
      <c r="C3" t="s">
        <v>34</v>
      </c>
    </row>
    <row r="4" spans="1:3" x14ac:dyDescent="0.25">
      <c r="A4" t="s">
        <v>7</v>
      </c>
      <c r="B4" s="1">
        <v>3000</v>
      </c>
      <c r="C4" t="s">
        <v>34</v>
      </c>
    </row>
    <row r="5" spans="1:3" x14ac:dyDescent="0.25">
      <c r="A5" t="s">
        <v>8</v>
      </c>
      <c r="B5" s="1">
        <v>-10</v>
      </c>
    </row>
    <row r="6" spans="1:3" x14ac:dyDescent="0.25">
      <c r="A6" t="s">
        <v>9</v>
      </c>
      <c r="B6" s="1">
        <v>5</v>
      </c>
    </row>
    <row r="7" spans="1:3" x14ac:dyDescent="0.25">
      <c r="A7" s="2" t="s">
        <v>10</v>
      </c>
      <c r="B7" s="3">
        <v>0</v>
      </c>
    </row>
    <row r="8" spans="1:3" x14ac:dyDescent="0.25">
      <c r="A8" t="s">
        <v>11</v>
      </c>
      <c r="B8" s="1" t="s">
        <v>12</v>
      </c>
    </row>
    <row r="9" spans="1:3" x14ac:dyDescent="0.25">
      <c r="A9" t="s">
        <v>13</v>
      </c>
      <c r="B9" t="s">
        <v>49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s="2" t="s">
        <v>19</v>
      </c>
      <c r="B12" s="2" t="s">
        <v>16</v>
      </c>
    </row>
    <row r="13" spans="1:3" x14ac:dyDescent="0.25">
      <c r="A13" t="s">
        <v>21</v>
      </c>
      <c r="B13" s="1" t="s">
        <v>22</v>
      </c>
    </row>
    <row r="14" spans="1:3" x14ac:dyDescent="0.25">
      <c r="A14" s="2" t="s">
        <v>23</v>
      </c>
      <c r="B14" s="3" t="s">
        <v>16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20</v>
      </c>
    </row>
    <row r="17" spans="1:2" x14ac:dyDescent="0.25">
      <c r="A17" t="s">
        <v>27</v>
      </c>
      <c r="B17" t="s">
        <v>28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30</v>
      </c>
      <c r="B19" s="1">
        <v>30001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workbookViewId="0">
      <selection activeCell="J1" sqref="J1:L10"/>
    </sheetView>
  </sheetViews>
  <sheetFormatPr defaultRowHeight="15" x14ac:dyDescent="0.25"/>
  <cols>
    <col min="1" max="1" width="18.5703125" customWidth="1"/>
    <col min="2" max="2" width="11.7109375" customWidth="1"/>
    <col min="6" max="6" width="12.28515625" customWidth="1"/>
    <col min="7" max="7" width="11" customWidth="1"/>
    <col min="10" max="10" width="16.42578125" customWidth="1"/>
    <col min="11" max="11" width="12.28515625" customWidth="1"/>
  </cols>
  <sheetData>
    <row r="1" spans="1:12" x14ac:dyDescent="0.25">
      <c r="A1" s="1" t="s">
        <v>1</v>
      </c>
      <c r="B1" s="1" t="s">
        <v>2</v>
      </c>
      <c r="C1" t="s">
        <v>3</v>
      </c>
      <c r="E1" t="s">
        <v>32</v>
      </c>
      <c r="F1" t="s">
        <v>33</v>
      </c>
      <c r="G1" s="1">
        <v>1</v>
      </c>
      <c r="H1" s="1" t="s">
        <v>34</v>
      </c>
      <c r="J1" t="s">
        <v>1</v>
      </c>
      <c r="K1" s="1" t="s">
        <v>2</v>
      </c>
      <c r="L1" t="s">
        <v>3</v>
      </c>
    </row>
    <row r="2" spans="1:12" x14ac:dyDescent="0.25">
      <c r="A2" s="1" t="s">
        <v>4</v>
      </c>
      <c r="B2" s="1">
        <v>62.4</v>
      </c>
      <c r="C2" t="s">
        <v>34</v>
      </c>
      <c r="F2" t="s">
        <v>36</v>
      </c>
      <c r="G2" s="1">
        <v>15</v>
      </c>
      <c r="H2" s="1" t="s">
        <v>37</v>
      </c>
      <c r="J2" t="s">
        <v>35</v>
      </c>
      <c r="K2" s="1">
        <v>1</v>
      </c>
      <c r="L2" t="s">
        <v>34</v>
      </c>
    </row>
    <row r="3" spans="1:12" x14ac:dyDescent="0.25">
      <c r="A3" s="1" t="s">
        <v>6</v>
      </c>
      <c r="B3" s="1">
        <v>100</v>
      </c>
      <c r="C3" t="s">
        <v>5</v>
      </c>
      <c r="F3" t="s">
        <v>39</v>
      </c>
      <c r="G3" s="1" t="s">
        <v>16</v>
      </c>
      <c r="H3" s="1"/>
      <c r="J3" t="s">
        <v>38</v>
      </c>
      <c r="K3" s="1">
        <v>12.5</v>
      </c>
      <c r="L3" t="s">
        <v>34</v>
      </c>
    </row>
    <row r="4" spans="1:12" x14ac:dyDescent="0.25">
      <c r="A4" s="1" t="s">
        <v>7</v>
      </c>
      <c r="B4" s="1">
        <v>1000</v>
      </c>
      <c r="C4" t="s">
        <v>5</v>
      </c>
      <c r="J4" t="s">
        <v>40</v>
      </c>
      <c r="K4" s="1" t="s">
        <v>41</v>
      </c>
    </row>
    <row r="5" spans="1:12" x14ac:dyDescent="0.25">
      <c r="A5" s="1" t="s">
        <v>8</v>
      </c>
      <c r="B5" s="1">
        <v>40</v>
      </c>
      <c r="J5" t="s">
        <v>8</v>
      </c>
      <c r="K5" s="1">
        <v>40</v>
      </c>
    </row>
    <row r="6" spans="1:12" x14ac:dyDescent="0.25">
      <c r="A6" s="1" t="s">
        <v>9</v>
      </c>
      <c r="B6" s="1">
        <v>20</v>
      </c>
      <c r="J6" t="s">
        <v>42</v>
      </c>
      <c r="K6" s="1">
        <v>20</v>
      </c>
    </row>
    <row r="7" spans="1:12" x14ac:dyDescent="0.25">
      <c r="A7" s="1" t="s">
        <v>43</v>
      </c>
      <c r="B7" s="1">
        <v>30.5</v>
      </c>
      <c r="J7" t="s">
        <v>43</v>
      </c>
      <c r="K7" s="1">
        <v>30.5</v>
      </c>
    </row>
    <row r="8" spans="1:12" x14ac:dyDescent="0.25">
      <c r="A8" s="1" t="s">
        <v>50</v>
      </c>
      <c r="B8" s="1" t="s">
        <v>51</v>
      </c>
      <c r="J8" t="s">
        <v>11</v>
      </c>
      <c r="K8" s="1" t="s">
        <v>12</v>
      </c>
    </row>
    <row r="9" spans="1:12" x14ac:dyDescent="0.25">
      <c r="A9" s="1"/>
      <c r="B9" s="1"/>
      <c r="J9" t="s">
        <v>44</v>
      </c>
      <c r="K9" s="1">
        <v>10</v>
      </c>
      <c r="L9" t="s">
        <v>45</v>
      </c>
    </row>
    <row r="10" spans="1:12" x14ac:dyDescent="0.25">
      <c r="A10" s="1" t="s">
        <v>52</v>
      </c>
      <c r="B10" s="1">
        <v>10</v>
      </c>
      <c r="C10" t="s">
        <v>34</v>
      </c>
      <c r="J10" t="s">
        <v>46</v>
      </c>
      <c r="K10" s="1" t="s">
        <v>16</v>
      </c>
    </row>
    <row r="11" spans="1:12" x14ac:dyDescent="0.25">
      <c r="A11" s="1" t="s">
        <v>53</v>
      </c>
      <c r="B11" s="1">
        <v>10</v>
      </c>
      <c r="C11" t="s">
        <v>34</v>
      </c>
    </row>
    <row r="12" spans="1:12" x14ac:dyDescent="0.25">
      <c r="A12" s="1" t="s">
        <v>54</v>
      </c>
      <c r="B12" s="1">
        <v>10</v>
      </c>
      <c r="C12" t="s">
        <v>34</v>
      </c>
    </row>
    <row r="13" spans="1:12" x14ac:dyDescent="0.25">
      <c r="A13" s="1" t="s">
        <v>55</v>
      </c>
      <c r="B13" s="1">
        <v>2</v>
      </c>
    </row>
    <row r="14" spans="1:12" x14ac:dyDescent="0.25">
      <c r="A14" s="1" t="s">
        <v>56</v>
      </c>
      <c r="B14" s="1">
        <v>12.5</v>
      </c>
      <c r="C14" t="s">
        <v>34</v>
      </c>
    </row>
    <row r="15" spans="1:12" x14ac:dyDescent="0.25">
      <c r="A15" s="1" t="s">
        <v>57</v>
      </c>
      <c r="B15" s="1">
        <v>25</v>
      </c>
      <c r="C15" t="s">
        <v>34</v>
      </c>
    </row>
    <row r="16" spans="1:12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Release</vt:lpstr>
      <vt:lpstr>Freq_Error_Power</vt:lpstr>
      <vt:lpstr>Max_Deviation</vt:lpstr>
      <vt:lpstr>Cond_Spurious_1</vt:lpstr>
      <vt:lpstr>Cond_Spurious_2</vt:lpstr>
      <vt:lpstr>Cond_Spurious_3</vt:lpstr>
      <vt:lpstr>Cond_Spurious_4</vt:lpstr>
      <vt:lpstr>Cond_Spurious_5</vt:lpstr>
      <vt:lpstr>ACP</vt:lpstr>
      <vt:lpstr>OOB</vt:lpstr>
      <vt:lpstr>Analog_Demod</vt:lpstr>
      <vt:lpstr>ACS</vt:lpstr>
      <vt:lpstr>Blocking</vt:lpstr>
      <vt:lpstr>Spurious_Response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2019-05-01T05:45:22Z</dcterms:created>
  <dcterms:modified xsi:type="dcterms:W3CDTF">2019-05-29T04:39:47Z</dcterms:modified>
</cp:coreProperties>
</file>