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an\kallithea\aaron test\compliance test suite\"/>
    </mc:Choice>
  </mc:AlternateContent>
  <xr:revisionPtr revIDLastSave="0" documentId="13_ncr:1_{02412212-0FF4-49DD-A7EA-3E4E7C465F4A}" xr6:coauthVersionLast="41" xr6:coauthVersionMax="41" xr10:uidLastSave="{00000000-0000-0000-0000-000000000000}"/>
  <bookViews>
    <workbookView xWindow="-120" yWindow="-120" windowWidth="29040" windowHeight="15840" activeTab="6" xr2:uid="{00000000-000D-0000-FFFF-FFFF00000000}"/>
  </bookViews>
  <sheets>
    <sheet name="Ferror_Pow" sheetId="1" r:id="rId1"/>
    <sheet name="ACP" sheetId="2" r:id="rId2"/>
    <sheet name="Cond_Spur" sheetId="3" r:id="rId3"/>
    <sheet name="Max_Dev" sheetId="4" r:id="rId4"/>
    <sheet name="OOB" sheetId="5" r:id="rId5"/>
    <sheet name="Max_Dev_CB" sheetId="6" r:id="rId6"/>
    <sheet name="ACS" sheetId="7" r:id="rId7"/>
    <sheet name="Intermodulation_Response" sheetId="8" r:id="rId8"/>
    <sheet name="CCR" sheetId="9" r:id="rId9"/>
    <sheet name="MUS" sheetId="10" r:id="rId10"/>
    <sheet name="OBW" sheetId="11" r:id="rId11"/>
    <sheet name="Blocking" sheetId="12" r:id="rId12"/>
    <sheet name="Spur_Res" sheetId="1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" i="13" l="1"/>
  <c r="I2" i="13" s="1"/>
  <c r="J3" i="12"/>
  <c r="L3" i="12" s="1"/>
  <c r="J2" i="12"/>
  <c r="L2" i="12" s="1"/>
  <c r="J3" i="7"/>
  <c r="L3" i="7" s="1"/>
  <c r="L2" i="7"/>
  <c r="F14" i="5"/>
  <c r="F13" i="5"/>
  <c r="F12" i="5"/>
  <c r="F11" i="5"/>
  <c r="F10" i="5"/>
  <c r="F9" i="5"/>
  <c r="F8" i="5"/>
  <c r="F7" i="5"/>
  <c r="F6" i="5"/>
  <c r="F5" i="5"/>
  <c r="F4" i="5"/>
  <c r="F3" i="5"/>
  <c r="F2" i="5"/>
  <c r="E2" i="3"/>
  <c r="E2" i="1"/>
  <c r="H2" i="1" s="1"/>
  <c r="D2" i="1"/>
  <c r="G2" i="1" s="1"/>
</calcChain>
</file>

<file path=xl/sharedStrings.xml><?xml version="1.0" encoding="utf-8"?>
<sst xmlns="http://schemas.openxmlformats.org/spreadsheetml/2006/main" count="341" uniqueCount="213">
  <si>
    <t>Frequency(MHz)</t>
  </si>
  <si>
    <t>Freq_Error(Hz)</t>
  </si>
  <si>
    <t>Power(dBm)</t>
  </si>
  <si>
    <t>Freq_error limit</t>
  </si>
  <si>
    <t>Power limit</t>
  </si>
  <si>
    <t>Timestamp</t>
  </si>
  <si>
    <t>Freq_error Margin</t>
  </si>
  <si>
    <t>Power Margin</t>
  </si>
  <si>
    <t>Fail</t>
  </si>
  <si>
    <t>16-Jul-2019 16:24:03</t>
  </si>
  <si>
    <t>Pass</t>
  </si>
  <si>
    <t>Carrier Power(dBm)</t>
  </si>
  <si>
    <t>ACP-(dBc)</t>
  </si>
  <si>
    <t>ACP+(dBc)</t>
  </si>
  <si>
    <t>16-Jul-2019 14:50:18</t>
  </si>
  <si>
    <t>Sub range</t>
  </si>
  <si>
    <t>Spurisous emissions (MHz)</t>
  </si>
  <si>
    <t>Level(dBm)</t>
  </si>
  <si>
    <t>Limit(dBm)</t>
  </si>
  <si>
    <t>Margin(dB)</t>
  </si>
  <si>
    <t>Audio Frequency(Hz)</t>
  </si>
  <si>
    <t>Audio level</t>
  </si>
  <si>
    <t>`+Peak</t>
  </si>
  <si>
    <t>`-Peak</t>
  </si>
  <si>
    <t>±Peak/2</t>
  </si>
  <si>
    <t>Limit(kHz)</t>
  </si>
  <si>
    <t>Margin</t>
  </si>
  <si>
    <t>Time stamp</t>
  </si>
  <si>
    <t>Standard condition *100</t>
  </si>
  <si>
    <t>±2.5</t>
  </si>
  <si>
    <t>16-Jul-2019 15:13:13</t>
  </si>
  <si>
    <t>16-Jul-2019 15:13:16</t>
  </si>
  <si>
    <t>16-Jul-2019 15:13:19</t>
  </si>
  <si>
    <t>16-Jul-2019 15:13:23</t>
  </si>
  <si>
    <t>16-Jul-2019 15:13:26</t>
  </si>
  <si>
    <t>16-Jul-2019 15:13:29</t>
  </si>
  <si>
    <t>16-Jul-2019 15:13:32</t>
  </si>
  <si>
    <t>16-Jul-2019 15:13:35</t>
  </si>
  <si>
    <t>16-Jul-2019 15:13:38</t>
  </si>
  <si>
    <t>16-Jul-2019 15:13:41</t>
  </si>
  <si>
    <t>16-Jul-2019 15:13:44</t>
  </si>
  <si>
    <t>16-Jul-2019 15:13:47</t>
  </si>
  <si>
    <t>16-Jul-2019 15:13:50</t>
  </si>
  <si>
    <t>Standard condition</t>
  </si>
  <si>
    <t>&lt;=value @ 2.55kHz</t>
  </si>
  <si>
    <t>16-Jul-2019 15:13:52</t>
  </si>
  <si>
    <t>16-Jul-2019 15:13:54</t>
  </si>
  <si>
    <t>16-Jul-2019 15:13:56</t>
  </si>
  <si>
    <t>16-Jul-2019 15:13:58</t>
  </si>
  <si>
    <t>&lt;= value @ 6kHz</t>
  </si>
  <si>
    <t>16-Jul-2019 15:14:00</t>
  </si>
  <si>
    <t>16-Jul-2019 15:14:02</t>
  </si>
  <si>
    <t>16-Jul-2019 15:14:04</t>
  </si>
  <si>
    <t>16-Jul-2019 15:14:06</t>
  </si>
  <si>
    <t>16-Jul-2019 15:14:08</t>
  </si>
  <si>
    <t>16-Jul-2019 15:14:10</t>
  </si>
  <si>
    <t>16-Jul-2019 15:14:12</t>
  </si>
  <si>
    <t>Relative deviation</t>
  </si>
  <si>
    <t>16-Jul-2019 14:53:03</t>
  </si>
  <si>
    <t>16-Jul-2019 14:53:05</t>
  </si>
  <si>
    <t>16-Jul-2019 14:53:07</t>
  </si>
  <si>
    <t>16-Jul-2019 14:53:09</t>
  </si>
  <si>
    <t>16-Jul-2019 14:53:11</t>
  </si>
  <si>
    <t>16-Jul-2019 14:53:13</t>
  </si>
  <si>
    <t>16-Jul-2019 14:53:15</t>
  </si>
  <si>
    <t>16-Jul-2019 14:53:17</t>
  </si>
  <si>
    <t>16-Jul-2019 14:53:19</t>
  </si>
  <si>
    <t>16-Jul-2019 14:53:21</t>
  </si>
  <si>
    <t>16-Jul-2019 14:53:23</t>
  </si>
  <si>
    <t>16-Jul-2019 14:53:25</t>
  </si>
  <si>
    <t>16-Jul-2019 14:53:28</t>
  </si>
  <si>
    <t>Type</t>
  </si>
  <si>
    <t>Instantanous</t>
  </si>
  <si>
    <t>16-Jul-2019 14:55:30</t>
  </si>
  <si>
    <t>steady-state</t>
  </si>
  <si>
    <t>16-Jul-2019 14:55:33</t>
  </si>
  <si>
    <t>16-Jul-2019 14:55:36</t>
  </si>
  <si>
    <t>16-Jul-2019 14:55:38</t>
  </si>
  <si>
    <t>16-Jul-2019 14:55:40</t>
  </si>
  <si>
    <t>16-Jul-2019 14:55:42</t>
  </si>
  <si>
    <t>16-Jul-2019 14:55:44</t>
  </si>
  <si>
    <t>16-Jul-2019 14:55:46</t>
  </si>
  <si>
    <t>16-Jul-2019 14:55:48</t>
  </si>
  <si>
    <t>16-Jul-2019 14:55:50</t>
  </si>
  <si>
    <t>16-Jul-2019 14:55:52</t>
  </si>
  <si>
    <t>16-Jul-2019 14:55:54</t>
  </si>
  <si>
    <t>16-Jul-2019 14:55:56</t>
  </si>
  <si>
    <t>16-Jul-2019 14:55:58</t>
  </si>
  <si>
    <t>16-Jul-2019 14:56:08</t>
  </si>
  <si>
    <t>16-Jul-2019 14:56:11</t>
  </si>
  <si>
    <t>SMB+(dBuV)</t>
  </si>
  <si>
    <t>SINAD+</t>
  </si>
  <si>
    <t>SMB-(dBuV)</t>
  </si>
  <si>
    <t>SINAD-</t>
  </si>
  <si>
    <t>Result</t>
  </si>
  <si>
    <t>Limit</t>
  </si>
  <si>
    <t>ACS+</t>
  </si>
  <si>
    <t>ACS-</t>
  </si>
  <si>
    <t>18.06</t>
  </si>
  <si>
    <t>22.46</t>
  </si>
  <si>
    <t>21.06</t>
  </si>
  <si>
    <t>21.99</t>
  </si>
  <si>
    <t>22.55</t>
  </si>
  <si>
    <t>20.86</t>
  </si>
  <si>
    <t>21.03</t>
  </si>
  <si>
    <t>20.14</t>
  </si>
  <si>
    <t>20.23</t>
  </si>
  <si>
    <t>19.60</t>
  </si>
  <si>
    <t>19.90</t>
  </si>
  <si>
    <t>20.52</t>
  </si>
  <si>
    <t>20.64</t>
  </si>
  <si>
    <t>20.44</t>
  </si>
  <si>
    <t>19.71</t>
  </si>
  <si>
    <t>19.87</t>
  </si>
  <si>
    <t>15.73</t>
  </si>
  <si>
    <t>16.43</t>
  </si>
  <si>
    <t>20.90</t>
  </si>
  <si>
    <t>16.99</t>
  </si>
  <si>
    <t>24.72</t>
  </si>
  <si>
    <t>21.77</t>
  </si>
  <si>
    <t>23.07</t>
  </si>
  <si>
    <t>19.01</t>
  </si>
  <si>
    <t>15.14</t>
  </si>
  <si>
    <t>23.78</t>
  </si>
  <si>
    <t>23.08</t>
  </si>
  <si>
    <t>18.38</t>
  </si>
  <si>
    <t>17.90</t>
  </si>
  <si>
    <t>C</t>
  </si>
  <si>
    <t>32.07</t>
  </si>
  <si>
    <t>30.34</t>
  </si>
  <si>
    <t>30.18</t>
  </si>
  <si>
    <t>28.63</t>
  </si>
  <si>
    <t>27.77</t>
  </si>
  <si>
    <t>26.67</t>
  </si>
  <si>
    <t>26.75</t>
  </si>
  <si>
    <t>24.98</t>
  </si>
  <si>
    <t>24.25</t>
  </si>
  <si>
    <t>23.06</t>
  </si>
  <si>
    <t>20.50</t>
  </si>
  <si>
    <t>22.58</t>
  </si>
  <si>
    <t>frequency low(MHz)</t>
  </si>
  <si>
    <t>frequency high(MHz)</t>
  </si>
  <si>
    <t>OBW(kHz)</t>
  </si>
  <si>
    <t>BLK(+1MHz offset)</t>
  </si>
  <si>
    <t>30.33</t>
  </si>
  <si>
    <t>30.44</t>
  </si>
  <si>
    <t>30.27</t>
  </si>
  <si>
    <t>30.04</t>
  </si>
  <si>
    <t>29.91</t>
  </si>
  <si>
    <t>29.45</t>
  </si>
  <si>
    <t>29.55</t>
  </si>
  <si>
    <t>29.24</t>
  </si>
  <si>
    <t>29.22</t>
  </si>
  <si>
    <t>28.20</t>
  </si>
  <si>
    <t>28.66</t>
  </si>
  <si>
    <t>28.47</t>
  </si>
  <si>
    <t>27.10</t>
  </si>
  <si>
    <t>27.05</t>
  </si>
  <si>
    <t>26.26</t>
  </si>
  <si>
    <t>25.69</t>
  </si>
  <si>
    <t>25.46</t>
  </si>
  <si>
    <t>25.09</t>
  </si>
  <si>
    <t>24.09</t>
  </si>
  <si>
    <t>24.12</t>
  </si>
  <si>
    <t>22.83</t>
  </si>
  <si>
    <t>22.32</t>
  </si>
  <si>
    <t>21.50</t>
  </si>
  <si>
    <t>20.43</t>
  </si>
  <si>
    <t>20.74</t>
  </si>
  <si>
    <t>19.93</t>
  </si>
  <si>
    <t>19.44</t>
  </si>
  <si>
    <t>18.79</t>
  </si>
  <si>
    <t>18.23</t>
  </si>
  <si>
    <t>17.48</t>
  </si>
  <si>
    <t>15.83</t>
  </si>
  <si>
    <t>14.92</t>
  </si>
  <si>
    <t>13.61</t>
  </si>
  <si>
    <t>13.12</t>
  </si>
  <si>
    <t>11.14</t>
  </si>
  <si>
    <t>SpurRes at -2*IF offset</t>
  </si>
  <si>
    <t>30.49</t>
  </si>
  <si>
    <t>SpurRes</t>
  </si>
  <si>
    <t>30.14</t>
  </si>
  <si>
    <t>28.97</t>
  </si>
  <si>
    <t>28.65</t>
  </si>
  <si>
    <t>27.85</t>
  </si>
  <si>
    <t>27.19</t>
  </si>
  <si>
    <t>25.65</t>
  </si>
  <si>
    <t>25.72</t>
  </si>
  <si>
    <t>24.42</t>
  </si>
  <si>
    <t>23.49</t>
  </si>
  <si>
    <t>20.08</t>
  </si>
  <si>
    <t>20.01</t>
  </si>
  <si>
    <t>18.51</t>
  </si>
  <si>
    <t>17.00</t>
  </si>
  <si>
    <t>15.98</t>
  </si>
  <si>
    <t>15.51</t>
  </si>
  <si>
    <t>14.86</t>
  </si>
  <si>
    <t>14.34</t>
  </si>
  <si>
    <t>16.67</t>
  </si>
  <si>
    <t>15.28</t>
  </si>
  <si>
    <t>14.39</t>
  </si>
  <si>
    <t>16.58</t>
  </si>
  <si>
    <t>15.66</t>
  </si>
  <si>
    <t>14.36</t>
  </si>
  <si>
    <t>Carrier_Frequency(MHz)</t>
  </si>
  <si>
    <t>ACS+_ Frequency(MHz)</t>
  </si>
  <si>
    <t>ACS+_ Result(dB)</t>
  </si>
  <si>
    <t>ACS-_ Frequency(MHz)</t>
  </si>
  <si>
    <t>ACS-_ Result(dB)</t>
  </si>
  <si>
    <t>Time_stamp</t>
  </si>
  <si>
    <t>wanted level at Rx input (dBuV)</t>
  </si>
  <si>
    <t>ANZ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</si>
</sst>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0" borderId="1" xfId="0" applyFont="1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164" fontId="0" fillId="3" borderId="1" xfId="0" applyNumberFormat="1" applyFill="1" applyBorder="1" applyAlignment="1">
      <alignment horizontal="left" vertical="center"/>
    </xf>
    <xf numFmtId="0" fontId="0" fillId="2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top"/>
    </xf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workbookViewId="0">
      <selection activeCell="I26" sqref="I26"/>
    </sheetView>
  </sheetViews>
  <sheetFormatPr defaultRowHeight="15" x14ac:dyDescent="0.25"/>
  <cols>
    <col min="1" max="1" width="18.85546875" style="19" customWidth="1"/>
    <col min="2" max="2" width="13.7109375" style="19" customWidth="1"/>
    <col min="3" max="3" width="16.140625" style="19" customWidth="1"/>
    <col min="4" max="4" width="15.7109375" style="19" customWidth="1"/>
    <col min="5" max="5" width="12.5703125" style="19" customWidth="1"/>
    <col min="6" max="6" width="19.42578125" style="19" customWidth="1"/>
    <col min="7" max="7" width="17.140625" style="19" customWidth="1"/>
    <col min="8" max="8" width="14.5703125" style="19" customWidth="1"/>
    <col min="9" max="9" width="17.7109375" style="19" customWidth="1"/>
    <col min="10" max="10" width="13.28515625" style="19" customWidth="1"/>
    <col min="11" max="11" width="18" style="19" customWidth="1"/>
    <col min="12" max="12" width="13.42578125" style="19" customWidth="1"/>
    <col min="13" max="13" width="7" style="19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2" t="s">
        <v>6</v>
      </c>
      <c r="H1" s="22" t="s">
        <v>7</v>
      </c>
      <c r="I1" s="20"/>
      <c r="J1" s="22"/>
      <c r="K1" s="22"/>
      <c r="M1" s="4" t="s">
        <v>8</v>
      </c>
    </row>
    <row r="2" spans="1:13" x14ac:dyDescent="0.25">
      <c r="A2" s="16">
        <v>476.9</v>
      </c>
      <c r="B2" s="11">
        <v>-91.971000015735626</v>
      </c>
      <c r="C2" s="12">
        <v>36.722949981699998</v>
      </c>
      <c r="D2" s="11">
        <f>A2*1000000/1000000</f>
        <v>476.9</v>
      </c>
      <c r="E2" s="11">
        <f>10*LOG(5000/1)</f>
        <v>36.989700043360187</v>
      </c>
      <c r="F2" s="11" t="s">
        <v>9</v>
      </c>
      <c r="G2" s="13">
        <f>D2-ABS(B2)</f>
        <v>384.92899998426435</v>
      </c>
      <c r="H2" s="14">
        <f>E2-C2</f>
        <v>0.26675006166018989</v>
      </c>
      <c r="J2" s="10"/>
      <c r="K2" s="10"/>
      <c r="M2" s="5" t="s">
        <v>10</v>
      </c>
    </row>
  </sheetData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zoomScale="130" zoomScaleNormal="130" workbookViewId="0">
      <selection activeCell="E11" sqref="E11"/>
    </sheetView>
  </sheetViews>
  <sheetFormatPr defaultRowHeight="15" x14ac:dyDescent="0.25"/>
  <cols>
    <col min="1" max="1" width="15.5703125" style="19" customWidth="1"/>
    <col min="2" max="2" width="18.28515625" style="19" customWidth="1"/>
    <col min="3" max="3" width="14" style="19" customWidth="1"/>
    <col min="4" max="4" width="13.85546875" style="19" customWidth="1"/>
    <col min="5" max="5" width="20.140625" style="19" customWidth="1"/>
  </cols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5</v>
      </c>
    </row>
    <row r="2" spans="1:5" x14ac:dyDescent="0.25">
      <c r="A2" s="21">
        <v>476.9</v>
      </c>
      <c r="B2" s="16">
        <v>33.461280721199998</v>
      </c>
      <c r="C2" s="16">
        <v>-66.754616481799999</v>
      </c>
      <c r="D2" s="16">
        <v>-67.100234524599998</v>
      </c>
      <c r="E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"/>
  <sheetViews>
    <sheetView workbookViewId="0">
      <selection activeCell="C34" sqref="C34"/>
    </sheetView>
  </sheetViews>
  <sheetFormatPr defaultRowHeight="15" x14ac:dyDescent="0.25"/>
  <cols>
    <col min="1" max="1" width="11.7109375" style="19" customWidth="1"/>
    <col min="2" max="2" width="24.28515625" style="19" customWidth="1"/>
    <col min="3" max="4" width="11.42578125" style="19" customWidth="1"/>
    <col min="5" max="5" width="11.85546875" style="19" customWidth="1"/>
  </cols>
  <sheetData>
    <row r="1" spans="1:7" x14ac:dyDescent="0.25">
      <c r="A1" s="6" t="s">
        <v>15</v>
      </c>
      <c r="B1" s="10" t="s">
        <v>16</v>
      </c>
      <c r="C1" s="10" t="s">
        <v>17</v>
      </c>
      <c r="D1" s="10" t="s">
        <v>18</v>
      </c>
      <c r="E1" s="10" t="s">
        <v>19</v>
      </c>
      <c r="G1" s="4" t="s">
        <v>8</v>
      </c>
    </row>
    <row r="2" spans="1:7" x14ac:dyDescent="0.25">
      <c r="A2" s="10">
        <v>1</v>
      </c>
      <c r="B2" s="10">
        <v>1.3159000000000001E-2</v>
      </c>
      <c r="C2" s="10">
        <v>-46.553848266599999</v>
      </c>
      <c r="D2" s="10">
        <v>-30</v>
      </c>
      <c r="E2" s="15">
        <f>D2-C2</f>
        <v>16.553848266599999</v>
      </c>
      <c r="G2" s="5" t="s">
        <v>10</v>
      </c>
    </row>
    <row r="3" spans="1:7" x14ac:dyDescent="0.25">
      <c r="A3" s="10">
        <v>2</v>
      </c>
      <c r="B3" s="10">
        <v>10.5029</v>
      </c>
      <c r="C3" s="10">
        <v>-43.768058776899998</v>
      </c>
      <c r="D3" s="10">
        <v>-30</v>
      </c>
      <c r="E3" s="15"/>
    </row>
    <row r="4" spans="1:7" x14ac:dyDescent="0.25">
      <c r="A4" s="10">
        <v>3</v>
      </c>
      <c r="B4" s="10">
        <v>476.87900000000002</v>
      </c>
      <c r="C4" s="10">
        <v>36.680603027300002</v>
      </c>
      <c r="D4" s="10">
        <v>-30</v>
      </c>
      <c r="E4" s="10"/>
    </row>
    <row r="5" spans="1:7" x14ac:dyDescent="0.25">
      <c r="A5" s="10">
        <v>4</v>
      </c>
      <c r="B5" s="10">
        <v>953.79499999999996</v>
      </c>
      <c r="C5" s="10">
        <v>-26.031459808299999</v>
      </c>
      <c r="D5" s="10">
        <v>-30</v>
      </c>
    </row>
    <row r="6" spans="1:7" x14ac:dyDescent="0.25">
      <c r="A6" s="10">
        <v>5</v>
      </c>
      <c r="B6" s="10">
        <v>1430.84</v>
      </c>
      <c r="C6" s="10">
        <v>-23.5479106903</v>
      </c>
      <c r="D6" s="10">
        <v>-30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8"/>
  <sheetViews>
    <sheetView workbookViewId="0">
      <selection activeCell="B16" sqref="B16:B17"/>
    </sheetView>
  </sheetViews>
  <sheetFormatPr defaultRowHeight="15" x14ac:dyDescent="0.25"/>
  <cols>
    <col min="1" max="1" width="19.7109375" style="19" customWidth="1"/>
    <col min="2" max="2" width="24.140625" style="19" customWidth="1"/>
    <col min="3" max="3" width="13.140625" style="19" customWidth="1"/>
    <col min="4" max="4" width="14.28515625" style="19" customWidth="1"/>
    <col min="5" max="5" width="18.85546875" style="19" customWidth="1"/>
    <col min="6" max="6" width="19.28515625" style="19" customWidth="1"/>
    <col min="7" max="7" width="15.5703125" style="19" customWidth="1"/>
    <col min="8" max="8" width="20.7109375" style="19" customWidth="1"/>
  </cols>
  <sheetData>
    <row r="1" spans="1:8" x14ac:dyDescent="0.25">
      <c r="A1" s="1" t="s">
        <v>20</v>
      </c>
      <c r="B1" s="1" t="s">
        <v>21</v>
      </c>
      <c r="C1" s="1" t="s">
        <v>22</v>
      </c>
      <c r="D1" s="20" t="s">
        <v>23</v>
      </c>
      <c r="E1" s="17" t="s">
        <v>24</v>
      </c>
      <c r="F1" s="1" t="s">
        <v>25</v>
      </c>
      <c r="G1" s="1" t="s">
        <v>26</v>
      </c>
      <c r="H1" s="20" t="s">
        <v>27</v>
      </c>
    </row>
    <row r="2" spans="1:8" x14ac:dyDescent="0.25">
      <c r="A2" s="3">
        <v>100</v>
      </c>
      <c r="B2" t="s">
        <v>28</v>
      </c>
      <c r="C2" s="3">
        <v>1.3006174316400001</v>
      </c>
      <c r="D2" s="3">
        <v>-2.3698586425800001</v>
      </c>
      <c r="E2" s="3">
        <v>1.8352380371100001</v>
      </c>
      <c r="F2" s="3" t="s">
        <v>29</v>
      </c>
      <c r="G2" s="3"/>
      <c r="H2" t="s">
        <v>30</v>
      </c>
    </row>
    <row r="3" spans="1:8" x14ac:dyDescent="0.25">
      <c r="A3" s="3">
        <v>300</v>
      </c>
      <c r="B3" t="s">
        <v>28</v>
      </c>
      <c r="C3" s="3">
        <v>1.75934875488</v>
      </c>
      <c r="D3" s="3">
        <v>-1.96572229004</v>
      </c>
      <c r="E3" s="3">
        <v>1.86253552246</v>
      </c>
      <c r="F3" s="3" t="s">
        <v>29</v>
      </c>
      <c r="G3" s="3"/>
      <c r="H3" t="s">
        <v>31</v>
      </c>
    </row>
    <row r="4" spans="1:8" x14ac:dyDescent="0.25">
      <c r="A4" s="3">
        <v>500</v>
      </c>
      <c r="B4" t="s">
        <v>28</v>
      </c>
      <c r="C4" s="3">
        <v>1.4573637695299999</v>
      </c>
      <c r="D4" s="3">
        <v>-1.88697338867</v>
      </c>
      <c r="E4" s="3">
        <v>1.6721685791000001</v>
      </c>
      <c r="F4" s="3" t="s">
        <v>29</v>
      </c>
      <c r="G4" s="3"/>
      <c r="H4" t="s">
        <v>32</v>
      </c>
    </row>
    <row r="5" spans="1:8" x14ac:dyDescent="0.25">
      <c r="A5" s="3">
        <v>700</v>
      </c>
      <c r="B5" t="s">
        <v>28</v>
      </c>
      <c r="C5" s="3">
        <v>1.4919698486299999</v>
      </c>
      <c r="D5" s="3">
        <v>-1.8709710693399999</v>
      </c>
      <c r="E5" s="3">
        <v>1.68147045898</v>
      </c>
      <c r="F5" s="3" t="s">
        <v>29</v>
      </c>
      <c r="G5" s="3"/>
      <c r="H5" t="s">
        <v>33</v>
      </c>
    </row>
    <row r="6" spans="1:8" x14ac:dyDescent="0.25">
      <c r="A6" s="3">
        <v>900</v>
      </c>
      <c r="B6" t="s">
        <v>28</v>
      </c>
      <c r="C6" s="3">
        <v>2.02322424316</v>
      </c>
      <c r="D6" s="3">
        <v>-1.49402783203</v>
      </c>
      <c r="E6" s="3">
        <v>1.7586260376</v>
      </c>
      <c r="F6" s="3" t="s">
        <v>29</v>
      </c>
      <c r="G6" s="3"/>
      <c r="H6" t="s">
        <v>34</v>
      </c>
    </row>
    <row r="7" spans="1:8" x14ac:dyDescent="0.25">
      <c r="A7" s="3">
        <v>1000</v>
      </c>
      <c r="B7" t="s">
        <v>28</v>
      </c>
      <c r="C7" s="3">
        <v>11.1183486328</v>
      </c>
      <c r="D7" s="3">
        <v>-12.947719726600001</v>
      </c>
      <c r="E7" s="3">
        <v>12.0330341797</v>
      </c>
      <c r="F7" s="3" t="s">
        <v>29</v>
      </c>
      <c r="G7" s="3"/>
      <c r="H7" t="s">
        <v>35</v>
      </c>
    </row>
    <row r="8" spans="1:8" x14ac:dyDescent="0.25">
      <c r="A8" s="3">
        <v>1300</v>
      </c>
      <c r="B8" t="s">
        <v>28</v>
      </c>
      <c r="C8" s="3">
        <v>1.59772363281</v>
      </c>
      <c r="D8" s="3">
        <v>-1.8316398925799999</v>
      </c>
      <c r="E8" s="3">
        <v>1.7146817626999999</v>
      </c>
      <c r="F8" s="3" t="s">
        <v>29</v>
      </c>
      <c r="G8" s="3"/>
      <c r="H8" t="s">
        <v>36</v>
      </c>
    </row>
    <row r="9" spans="1:8" x14ac:dyDescent="0.25">
      <c r="A9" s="3">
        <v>1500</v>
      </c>
      <c r="B9" t="s">
        <v>28</v>
      </c>
      <c r="C9" s="3">
        <v>1.6489249267599999</v>
      </c>
      <c r="D9" s="3">
        <v>-1.7096334228500001</v>
      </c>
      <c r="E9" s="3">
        <v>1.6792791748</v>
      </c>
      <c r="F9" s="3" t="s">
        <v>29</v>
      </c>
      <c r="G9" s="3"/>
      <c r="H9" t="s">
        <v>37</v>
      </c>
    </row>
    <row r="10" spans="1:8" x14ac:dyDescent="0.25">
      <c r="A10" s="3">
        <v>1700</v>
      </c>
      <c r="B10" t="s">
        <v>28</v>
      </c>
      <c r="C10" s="3">
        <v>1.5060791015599999</v>
      </c>
      <c r="D10" s="3">
        <v>-1.60171740723</v>
      </c>
      <c r="E10" s="3">
        <v>1.55389825439</v>
      </c>
      <c r="F10" s="3" t="s">
        <v>29</v>
      </c>
      <c r="G10" s="3"/>
      <c r="H10" t="s">
        <v>38</v>
      </c>
    </row>
    <row r="11" spans="1:8" x14ac:dyDescent="0.25">
      <c r="A11" s="3">
        <v>1900</v>
      </c>
      <c r="B11" t="s">
        <v>28</v>
      </c>
      <c r="C11" s="3">
        <v>1.5717060546899999</v>
      </c>
      <c r="D11" s="3">
        <v>-1.5851888427700001</v>
      </c>
      <c r="E11" s="3">
        <v>1.57844744873</v>
      </c>
      <c r="F11" s="3" t="s">
        <v>29</v>
      </c>
      <c r="G11" s="3"/>
      <c r="H11" t="s">
        <v>39</v>
      </c>
    </row>
    <row r="12" spans="1:8" x14ac:dyDescent="0.25">
      <c r="A12" s="3">
        <v>2000</v>
      </c>
      <c r="B12" t="s">
        <v>28</v>
      </c>
      <c r="C12" s="3">
        <v>1.5604931640599999</v>
      </c>
      <c r="D12" s="3">
        <v>-1.5630367431600001</v>
      </c>
      <c r="E12" s="3">
        <v>1.56176495361</v>
      </c>
      <c r="F12" s="3" t="s">
        <v>29</v>
      </c>
      <c r="G12" s="3"/>
      <c r="H12" t="s">
        <v>40</v>
      </c>
    </row>
    <row r="13" spans="1:8" x14ac:dyDescent="0.25">
      <c r="A13" s="3">
        <v>2300</v>
      </c>
      <c r="B13" t="s">
        <v>28</v>
      </c>
      <c r="C13" s="3">
        <v>1.5406811523399999</v>
      </c>
      <c r="D13" s="3">
        <v>-1.5380936279299999</v>
      </c>
      <c r="E13" s="3">
        <v>1.5393873901399999</v>
      </c>
      <c r="F13" s="3" t="s">
        <v>29</v>
      </c>
      <c r="G13" s="3"/>
      <c r="H13" t="s">
        <v>41</v>
      </c>
    </row>
    <row r="14" spans="1:8" x14ac:dyDescent="0.25">
      <c r="A14" s="3">
        <v>2550</v>
      </c>
      <c r="B14" t="s">
        <v>28</v>
      </c>
      <c r="C14" s="3">
        <v>1.5510664062499999</v>
      </c>
      <c r="D14" s="3">
        <v>-1.5401900634800001</v>
      </c>
      <c r="E14" s="3">
        <v>1.5456282348599999</v>
      </c>
      <c r="F14" s="3" t="s">
        <v>29</v>
      </c>
      <c r="G14" s="3"/>
      <c r="H14" t="s">
        <v>42</v>
      </c>
    </row>
    <row r="16" spans="1:8" x14ac:dyDescent="0.25">
      <c r="A16" s="16">
        <v>3000</v>
      </c>
      <c r="B16" t="s">
        <v>43</v>
      </c>
      <c r="C16" s="16">
        <v>1.4913752441399999</v>
      </c>
      <c r="D16" s="16">
        <v>-1.47755334473</v>
      </c>
      <c r="E16" s="16">
        <v>1.4844642944299999</v>
      </c>
      <c r="F16" s="3" t="s">
        <v>44</v>
      </c>
      <c r="H16" t="s">
        <v>45</v>
      </c>
    </row>
    <row r="17" spans="1:8" x14ac:dyDescent="0.25">
      <c r="A17" s="16">
        <v>4000</v>
      </c>
      <c r="B17" t="s">
        <v>43</v>
      </c>
      <c r="C17" s="16">
        <v>2.5199678420999998E-2</v>
      </c>
      <c r="D17" s="16">
        <v>-3.40870170593E-2</v>
      </c>
      <c r="E17" s="16">
        <v>2.9643347740199999E-2</v>
      </c>
      <c r="F17" s="3" t="s">
        <v>44</v>
      </c>
      <c r="H17" t="s">
        <v>46</v>
      </c>
    </row>
    <row r="18" spans="1:8" x14ac:dyDescent="0.25">
      <c r="A18" s="16">
        <v>5000</v>
      </c>
      <c r="B18" t="s">
        <v>43</v>
      </c>
      <c r="C18" s="16">
        <v>5.46748657227E-2</v>
      </c>
      <c r="D18" s="16">
        <v>-4.94731712341E-2</v>
      </c>
      <c r="E18" s="16">
        <v>5.20740184784E-2</v>
      </c>
      <c r="F18" s="3" t="s">
        <v>44</v>
      </c>
      <c r="H18" t="s">
        <v>47</v>
      </c>
    </row>
    <row r="19" spans="1:8" x14ac:dyDescent="0.25">
      <c r="A19" s="16">
        <v>6000</v>
      </c>
      <c r="B19" t="s">
        <v>43</v>
      </c>
      <c r="C19" s="16">
        <v>3.5918529510500001E-2</v>
      </c>
      <c r="D19" s="16">
        <v>-4.3956695556600013E-2</v>
      </c>
      <c r="E19" s="16">
        <v>3.9937612533600002E-2</v>
      </c>
      <c r="F19" s="3" t="s">
        <v>44</v>
      </c>
      <c r="H19" t="s">
        <v>48</v>
      </c>
    </row>
    <row r="20" spans="1:8" x14ac:dyDescent="0.25">
      <c r="A20" s="16">
        <v>7000</v>
      </c>
      <c r="B20" t="s">
        <v>43</v>
      </c>
      <c r="C20" s="16">
        <v>4.0981033325199999E-2</v>
      </c>
      <c r="D20" s="16">
        <v>-3.9266845703100003E-2</v>
      </c>
      <c r="E20" s="16">
        <v>4.0123939514200013E-2</v>
      </c>
      <c r="F20" s="18" t="s">
        <v>49</v>
      </c>
      <c r="H20" t="s">
        <v>50</v>
      </c>
    </row>
    <row r="21" spans="1:8" x14ac:dyDescent="0.25">
      <c r="A21" s="16">
        <v>8000</v>
      </c>
      <c r="B21" t="s">
        <v>43</v>
      </c>
      <c r="C21" s="16">
        <v>3.4370582580600002E-2</v>
      </c>
      <c r="D21" s="16">
        <v>-3.24757614136E-2</v>
      </c>
      <c r="E21" s="16">
        <v>3.3423171997100001E-2</v>
      </c>
      <c r="F21" s="18" t="s">
        <v>49</v>
      </c>
      <c r="H21" t="s">
        <v>51</v>
      </c>
    </row>
    <row r="22" spans="1:8" x14ac:dyDescent="0.25">
      <c r="A22" s="16">
        <v>9000</v>
      </c>
      <c r="B22" t="s">
        <v>43</v>
      </c>
      <c r="C22" s="16">
        <v>3.1564756393399999E-2</v>
      </c>
      <c r="D22" s="16">
        <v>-2.40143089294E-2</v>
      </c>
      <c r="E22" s="16">
        <v>2.7789532661399999E-2</v>
      </c>
      <c r="F22" s="18" t="s">
        <v>49</v>
      </c>
      <c r="H22" t="s">
        <v>52</v>
      </c>
    </row>
    <row r="23" spans="1:8" x14ac:dyDescent="0.25">
      <c r="A23" s="16">
        <v>10000</v>
      </c>
      <c r="B23" t="s">
        <v>43</v>
      </c>
      <c r="C23" s="16">
        <v>3.1446464538599998E-2</v>
      </c>
      <c r="D23" s="16">
        <v>-3.7495246887199997E-2</v>
      </c>
      <c r="E23" s="16">
        <v>3.4470855712899998E-2</v>
      </c>
      <c r="F23" s="18" t="s">
        <v>49</v>
      </c>
      <c r="H23" t="s">
        <v>53</v>
      </c>
    </row>
    <row r="24" spans="1:8" x14ac:dyDescent="0.25">
      <c r="A24" s="16">
        <v>11000</v>
      </c>
      <c r="B24" t="s">
        <v>43</v>
      </c>
      <c r="C24" s="16">
        <v>4.5618415832499988E-2</v>
      </c>
      <c r="D24" s="16">
        <v>-2.7970088958699998E-2</v>
      </c>
      <c r="E24" s="16">
        <v>3.6794252395599997E-2</v>
      </c>
      <c r="F24" s="18" t="s">
        <v>49</v>
      </c>
      <c r="H24" t="s">
        <v>54</v>
      </c>
    </row>
    <row r="25" spans="1:8" x14ac:dyDescent="0.25">
      <c r="A25" s="16">
        <v>12000</v>
      </c>
      <c r="B25" t="s">
        <v>43</v>
      </c>
      <c r="C25" s="16">
        <v>5.23387565613E-2</v>
      </c>
      <c r="D25" s="16">
        <v>-3.5573974609399997E-2</v>
      </c>
      <c r="E25" s="16">
        <v>4.39563655853E-2</v>
      </c>
      <c r="F25" s="18" t="s">
        <v>49</v>
      </c>
      <c r="H25" t="s">
        <v>55</v>
      </c>
    </row>
    <row r="26" spans="1:8" x14ac:dyDescent="0.25">
      <c r="A26" s="16">
        <v>12500</v>
      </c>
      <c r="B26" t="s">
        <v>43</v>
      </c>
      <c r="C26" s="16">
        <v>3.1945207595800003E-2</v>
      </c>
      <c r="D26" s="16">
        <v>-3.25048408508E-2</v>
      </c>
      <c r="E26" s="16">
        <v>3.2225024223299988E-2</v>
      </c>
      <c r="F26" s="18" t="s">
        <v>49</v>
      </c>
      <c r="H26" t="s">
        <v>56</v>
      </c>
    </row>
    <row r="27" spans="1:8" x14ac:dyDescent="0.25">
      <c r="F27" s="3"/>
    </row>
    <row r="28" spans="1:8" x14ac:dyDescent="0.25">
      <c r="F28" s="3"/>
    </row>
  </sheetData>
  <pageMargins left="0.7" right="0.7" top="0.75" bottom="0.75" header="0.3" footer="0.3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4"/>
  <sheetViews>
    <sheetView workbookViewId="0">
      <selection activeCell="L13" sqref="L13"/>
    </sheetView>
  </sheetViews>
  <sheetFormatPr defaultRowHeight="15" x14ac:dyDescent="0.25"/>
  <cols>
    <col min="1" max="1" width="22.140625" style="19" customWidth="1"/>
    <col min="2" max="2" width="24.28515625" style="19" customWidth="1"/>
    <col min="3" max="3" width="15.28515625" style="19" customWidth="1"/>
    <col min="4" max="4" width="16.140625" style="19" customWidth="1"/>
    <col min="5" max="5" width="14.7109375" style="19" customWidth="1"/>
    <col min="6" max="6" width="17.28515625" style="19" customWidth="1"/>
  </cols>
  <sheetData>
    <row r="1" spans="1:8" x14ac:dyDescent="0.25">
      <c r="A1" s="1" t="s">
        <v>20</v>
      </c>
      <c r="B1" s="1" t="s">
        <v>21</v>
      </c>
      <c r="C1" s="1" t="s">
        <v>22</v>
      </c>
      <c r="D1" s="20" t="s">
        <v>23</v>
      </c>
      <c r="E1" s="17" t="s">
        <v>24</v>
      </c>
      <c r="F1" s="1" t="s">
        <v>57</v>
      </c>
      <c r="G1" s="1" t="s">
        <v>26</v>
      </c>
      <c r="H1" s="20" t="s">
        <v>5</v>
      </c>
    </row>
    <row r="2" spans="1:8" x14ac:dyDescent="0.25">
      <c r="A2" s="16">
        <v>1000</v>
      </c>
      <c r="B2" s="16" t="s">
        <v>43</v>
      </c>
      <c r="C2" s="16">
        <v>1.5045397949199999</v>
      </c>
      <c r="D2" s="16">
        <v>-1.4792167968800001</v>
      </c>
      <c r="E2" s="16">
        <v>1.4918782959000001</v>
      </c>
      <c r="F2" s="16">
        <f>20*LOG(E2/E2)</f>
        <v>0</v>
      </c>
      <c r="G2" s="16"/>
      <c r="H2" s="16" t="s">
        <v>58</v>
      </c>
    </row>
    <row r="3" spans="1:8" x14ac:dyDescent="0.25">
      <c r="A3" s="16">
        <v>2550</v>
      </c>
      <c r="B3" s="16" t="s">
        <v>43</v>
      </c>
      <c r="C3" s="16">
        <v>1.56068103027</v>
      </c>
      <c r="D3" s="16">
        <v>-1.5516685791</v>
      </c>
      <c r="E3" s="16">
        <v>1.5561748046899999</v>
      </c>
      <c r="F3" s="16">
        <f>20*LOG(E3/E2)</f>
        <v>0.36649967533055772</v>
      </c>
      <c r="G3" s="16"/>
      <c r="H3" s="16" t="s">
        <v>59</v>
      </c>
    </row>
    <row r="4" spans="1:8" x14ac:dyDescent="0.25">
      <c r="A4" s="16">
        <v>3000</v>
      </c>
      <c r="B4" s="16" t="s">
        <v>43</v>
      </c>
      <c r="C4" s="16">
        <v>1.5042989501999999</v>
      </c>
      <c r="D4" s="16">
        <v>-1.5168739013700001</v>
      </c>
      <c r="E4" s="16">
        <v>1.5105864257799999</v>
      </c>
      <c r="F4" s="16">
        <f>20*LOG(E4/E2)</f>
        <v>0.10824363949726032</v>
      </c>
      <c r="G4" s="16"/>
      <c r="H4" s="16" t="s">
        <v>60</v>
      </c>
    </row>
    <row r="5" spans="1:8" x14ac:dyDescent="0.25">
      <c r="A5" s="16">
        <v>4000</v>
      </c>
      <c r="B5" s="16" t="s">
        <v>43</v>
      </c>
      <c r="C5" s="16">
        <v>2.6762632370000001E-2</v>
      </c>
      <c r="D5" s="16">
        <v>-2.96178607941E-2</v>
      </c>
      <c r="E5" s="16">
        <v>2.8190246581999999E-2</v>
      </c>
      <c r="F5" s="16">
        <f>20*LOG(E5/E2)</f>
        <v>-34.472690422321968</v>
      </c>
      <c r="G5" s="16"/>
      <c r="H5" s="16" t="s">
        <v>61</v>
      </c>
    </row>
    <row r="6" spans="1:8" x14ac:dyDescent="0.25">
      <c r="A6" s="16">
        <v>5000</v>
      </c>
      <c r="B6" s="16" t="s">
        <v>43</v>
      </c>
      <c r="C6" s="16">
        <v>5.0160301208499999E-2</v>
      </c>
      <c r="D6" s="16">
        <v>-4.5003665924100003E-2</v>
      </c>
      <c r="E6" s="16">
        <v>4.7581983566300001E-2</v>
      </c>
      <c r="F6" s="16">
        <f>20*LOG(E6/E2)</f>
        <v>-29.925817062950308</v>
      </c>
      <c r="G6" s="16"/>
      <c r="H6" s="16" t="s">
        <v>62</v>
      </c>
    </row>
    <row r="7" spans="1:8" x14ac:dyDescent="0.25">
      <c r="A7" s="16">
        <v>6000</v>
      </c>
      <c r="B7" s="16" t="s">
        <v>43</v>
      </c>
      <c r="C7" s="16">
        <v>5.2872867584199998E-2</v>
      </c>
      <c r="D7" s="16">
        <v>-3.6904739379899999E-2</v>
      </c>
      <c r="E7" s="16">
        <v>4.4888803482099997E-2</v>
      </c>
      <c r="F7" s="16">
        <f>20*LOG(E7/E2)</f>
        <v>-30.431907328746234</v>
      </c>
      <c r="G7" s="16"/>
      <c r="H7" s="16" t="s">
        <v>63</v>
      </c>
    </row>
    <row r="8" spans="1:8" x14ac:dyDescent="0.25">
      <c r="A8" s="16">
        <v>7000</v>
      </c>
      <c r="B8" s="16" t="s">
        <v>43</v>
      </c>
      <c r="C8" s="16">
        <v>5.1214714050300002E-2</v>
      </c>
      <c r="D8" s="16">
        <v>-3.6035835266099998E-2</v>
      </c>
      <c r="E8" s="16">
        <v>4.36252746582E-2</v>
      </c>
      <c r="F8" s="16">
        <f>20*LOG(E8/E2)</f>
        <v>-30.679904431574393</v>
      </c>
      <c r="G8" s="16"/>
      <c r="H8" s="16" t="s">
        <v>64</v>
      </c>
    </row>
    <row r="9" spans="1:8" x14ac:dyDescent="0.25">
      <c r="A9" s="16">
        <v>8000</v>
      </c>
      <c r="B9" s="16" t="s">
        <v>43</v>
      </c>
      <c r="C9" s="16">
        <v>3.2281982421899988E-2</v>
      </c>
      <c r="D9" s="16">
        <v>-3.4124034881599999E-2</v>
      </c>
      <c r="E9" s="16">
        <v>3.3203008651700013E-2</v>
      </c>
      <c r="F9" s="16">
        <f>20*LOG(E9/E2)</f>
        <v>-33.051119144704465</v>
      </c>
      <c r="G9" s="16"/>
      <c r="H9" s="16" t="s">
        <v>65</v>
      </c>
    </row>
    <row r="10" spans="1:8" x14ac:dyDescent="0.25">
      <c r="A10" s="16">
        <v>9000</v>
      </c>
      <c r="B10" s="16" t="s">
        <v>43</v>
      </c>
      <c r="C10" s="16">
        <v>4.4397407531700003E-2</v>
      </c>
      <c r="D10" s="16">
        <v>-4.0623203277600002E-2</v>
      </c>
      <c r="E10" s="16">
        <v>4.2510305404700001E-2</v>
      </c>
      <c r="F10" s="16">
        <f>20*LOG(E10/E2)</f>
        <v>-30.904783414975348</v>
      </c>
      <c r="G10" s="16"/>
      <c r="H10" s="16" t="s">
        <v>66</v>
      </c>
    </row>
    <row r="11" spans="1:8" x14ac:dyDescent="0.25">
      <c r="A11" s="16">
        <v>10000</v>
      </c>
      <c r="B11" s="16" t="s">
        <v>43</v>
      </c>
      <c r="C11" s="16">
        <v>3.8742229461700001E-2</v>
      </c>
      <c r="D11" s="16">
        <v>-3.5161045074500012E-2</v>
      </c>
      <c r="E11" s="16">
        <v>3.6951637268100003E-2</v>
      </c>
      <c r="F11" s="16">
        <f>20*LOG(E11/E2)</f>
        <v>-32.121994195095439</v>
      </c>
      <c r="G11" s="16"/>
      <c r="H11" s="16" t="s">
        <v>67</v>
      </c>
    </row>
    <row r="12" spans="1:8" x14ac:dyDescent="0.25">
      <c r="A12" s="16">
        <v>11000</v>
      </c>
      <c r="B12" s="16" t="s">
        <v>43</v>
      </c>
      <c r="C12" s="16">
        <v>4.1581645965600003E-2</v>
      </c>
      <c r="D12" s="16">
        <v>-2.9603588104199999E-2</v>
      </c>
      <c r="E12" s="16">
        <v>3.55926170349E-2</v>
      </c>
      <c r="F12" s="16">
        <f>20*LOG(E12/E2)</f>
        <v>-32.447469481149604</v>
      </c>
      <c r="G12" s="16"/>
      <c r="H12" s="16" t="s">
        <v>68</v>
      </c>
    </row>
    <row r="13" spans="1:8" x14ac:dyDescent="0.25">
      <c r="A13" s="16">
        <v>12000</v>
      </c>
      <c r="B13" s="16" t="s">
        <v>43</v>
      </c>
      <c r="C13" s="16">
        <v>0.117703994751</v>
      </c>
      <c r="D13" s="16">
        <v>-3.9579963684100002E-2</v>
      </c>
      <c r="E13" s="16">
        <v>7.8641979217499991E-2</v>
      </c>
      <c r="F13" s="16">
        <f>20*LOG(E13/E2)</f>
        <v>-25.561579215290863</v>
      </c>
      <c r="G13" s="16"/>
      <c r="H13" s="16" t="s">
        <v>69</v>
      </c>
    </row>
    <row r="14" spans="1:8" x14ac:dyDescent="0.25">
      <c r="A14" s="16">
        <v>12500</v>
      </c>
      <c r="B14" s="16" t="s">
        <v>43</v>
      </c>
      <c r="C14" s="16">
        <v>3.3107719421399999E-2</v>
      </c>
      <c r="D14" s="16">
        <v>-2.3269275665300002E-2</v>
      </c>
      <c r="E14" s="16">
        <v>2.8188497543299999E-2</v>
      </c>
      <c r="F14" s="16">
        <f>20*LOG(E14/E2)</f>
        <v>-34.473229347314408</v>
      </c>
      <c r="G14" s="16"/>
      <c r="H14" s="16" t="s">
        <v>70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7"/>
  <sheetViews>
    <sheetView workbookViewId="0">
      <selection activeCell="M22" sqref="M22"/>
    </sheetView>
  </sheetViews>
  <sheetFormatPr defaultRowHeight="15" x14ac:dyDescent="0.25"/>
  <cols>
    <col min="1" max="1" width="25.28515625" style="19" customWidth="1"/>
    <col min="2" max="2" width="27.7109375" style="19" customWidth="1"/>
    <col min="6" max="6" width="12.42578125" style="19" customWidth="1"/>
    <col min="7" max="7" width="10.28515625" style="19" customWidth="1"/>
    <col min="8" max="8" width="15.42578125" style="19" customWidth="1"/>
    <col min="9" max="9" width="19.28515625" style="19" customWidth="1"/>
  </cols>
  <sheetData>
    <row r="1" spans="1:9" x14ac:dyDescent="0.25">
      <c r="A1" s="1" t="s">
        <v>20</v>
      </c>
      <c r="B1" s="1" t="s">
        <v>21</v>
      </c>
      <c r="C1" s="1" t="s">
        <v>22</v>
      </c>
      <c r="D1" s="20" t="s">
        <v>23</v>
      </c>
      <c r="E1" s="17" t="s">
        <v>24</v>
      </c>
      <c r="F1" s="1" t="s">
        <v>25</v>
      </c>
      <c r="G1" s="1" t="s">
        <v>26</v>
      </c>
      <c r="H1" s="1" t="s">
        <v>71</v>
      </c>
      <c r="I1" s="20" t="s">
        <v>27</v>
      </c>
    </row>
    <row r="2" spans="1:9" x14ac:dyDescent="0.25">
      <c r="A2" s="16">
        <v>1000</v>
      </c>
      <c r="B2" s="16" t="s">
        <v>28</v>
      </c>
      <c r="C2" s="16">
        <v>1.5874666747999999</v>
      </c>
      <c r="D2" s="16">
        <v>-1.63131982422</v>
      </c>
      <c r="E2" s="16">
        <v>1.6093932495100001</v>
      </c>
      <c r="F2" s="16"/>
      <c r="G2" s="16"/>
      <c r="H2" s="16" t="s">
        <v>72</v>
      </c>
      <c r="I2" s="16" t="s">
        <v>73</v>
      </c>
    </row>
    <row r="3" spans="1:9" x14ac:dyDescent="0.25">
      <c r="A3" s="16">
        <v>1000</v>
      </c>
      <c r="B3" s="16" t="s">
        <v>28</v>
      </c>
      <c r="C3" s="16">
        <v>1.9358082275399999</v>
      </c>
      <c r="D3" s="16">
        <v>-1.56979138184</v>
      </c>
      <c r="E3" s="16">
        <v>1.75279980469</v>
      </c>
      <c r="F3" s="16"/>
      <c r="G3" s="16"/>
      <c r="H3" s="16" t="s">
        <v>74</v>
      </c>
      <c r="I3" s="16" t="s">
        <v>75</v>
      </c>
    </row>
    <row r="4" spans="1:9" x14ac:dyDescent="0.25">
      <c r="A4" s="16">
        <v>300</v>
      </c>
      <c r="B4" s="16" t="s">
        <v>43</v>
      </c>
      <c r="C4" s="16">
        <v>0.33486331176799999</v>
      </c>
      <c r="D4" s="16">
        <v>-0.32261532592800002</v>
      </c>
      <c r="E4" s="16">
        <v>0.32873931884800001</v>
      </c>
      <c r="F4" s="16"/>
      <c r="G4" s="16"/>
      <c r="H4" s="16" t="s">
        <v>74</v>
      </c>
      <c r="I4" s="16" t="s">
        <v>76</v>
      </c>
    </row>
    <row r="5" spans="1:9" x14ac:dyDescent="0.25">
      <c r="A5" s="16">
        <v>500</v>
      </c>
      <c r="B5" s="16" t="s">
        <v>43</v>
      </c>
      <c r="C5" s="16">
        <v>0.74210632324199999</v>
      </c>
      <c r="D5" s="16">
        <v>-0.74153936767600004</v>
      </c>
      <c r="E5" s="16">
        <v>0.7418228454589999</v>
      </c>
      <c r="F5" s="16"/>
      <c r="G5" s="16"/>
      <c r="H5" s="16" t="s">
        <v>74</v>
      </c>
      <c r="I5" s="16" t="s">
        <v>77</v>
      </c>
    </row>
    <row r="6" spans="1:9" x14ac:dyDescent="0.25">
      <c r="A6" s="16">
        <v>700</v>
      </c>
      <c r="B6" s="16" t="s">
        <v>43</v>
      </c>
      <c r="C6" s="16">
        <v>1.0279146728499999</v>
      </c>
      <c r="D6" s="16">
        <v>-1.0358215332</v>
      </c>
      <c r="E6" s="16">
        <v>1.0318681030300001</v>
      </c>
      <c r="F6" s="16"/>
      <c r="G6" s="16"/>
      <c r="H6" s="16" t="s">
        <v>74</v>
      </c>
      <c r="I6" s="16" t="s">
        <v>78</v>
      </c>
    </row>
    <row r="7" spans="1:9" x14ac:dyDescent="0.25">
      <c r="A7" s="16">
        <v>900</v>
      </c>
      <c r="B7" s="16" t="s">
        <v>43</v>
      </c>
      <c r="C7" s="16">
        <v>1.31478173828</v>
      </c>
      <c r="D7" s="16">
        <v>-1.3316668701200001</v>
      </c>
      <c r="E7" s="16">
        <v>1.3232243042</v>
      </c>
      <c r="F7" s="16"/>
      <c r="G7" s="16"/>
      <c r="H7" s="16" t="s">
        <v>74</v>
      </c>
      <c r="I7" s="16" t="s">
        <v>79</v>
      </c>
    </row>
    <row r="8" spans="1:9" x14ac:dyDescent="0.25">
      <c r="A8" s="16">
        <v>1100</v>
      </c>
      <c r="B8" s="16" t="s">
        <v>43</v>
      </c>
      <c r="C8" s="16">
        <v>1.59340087891</v>
      </c>
      <c r="D8" s="16">
        <v>-1.5958791503900001</v>
      </c>
      <c r="E8" s="16">
        <v>1.5946400146499999</v>
      </c>
      <c r="F8" s="16"/>
      <c r="G8" s="16"/>
      <c r="H8" s="16" t="s">
        <v>74</v>
      </c>
      <c r="I8" s="16" t="s">
        <v>80</v>
      </c>
    </row>
    <row r="9" spans="1:9" x14ac:dyDescent="0.25">
      <c r="A9" s="16">
        <v>1300</v>
      </c>
      <c r="B9" s="16" t="s">
        <v>43</v>
      </c>
      <c r="C9" s="16">
        <v>1.60359204102</v>
      </c>
      <c r="D9" s="16">
        <v>-1.5973111572300001</v>
      </c>
      <c r="E9" s="16">
        <v>1.6004515991199999</v>
      </c>
      <c r="F9" s="16"/>
      <c r="G9" s="16"/>
      <c r="H9" s="16" t="s">
        <v>74</v>
      </c>
      <c r="I9" s="16" t="s">
        <v>81</v>
      </c>
    </row>
    <row r="10" spans="1:9" x14ac:dyDescent="0.25">
      <c r="A10" s="16">
        <v>1500</v>
      </c>
      <c r="B10" s="16" t="s">
        <v>43</v>
      </c>
      <c r="C10" s="16">
        <v>1.5813513183600001</v>
      </c>
      <c r="D10" s="16">
        <v>-1.59520703125</v>
      </c>
      <c r="E10" s="16">
        <v>1.5882791748</v>
      </c>
      <c r="F10" s="16"/>
      <c r="G10" s="16"/>
      <c r="H10" s="16" t="s">
        <v>74</v>
      </c>
      <c r="I10" s="16" t="s">
        <v>82</v>
      </c>
    </row>
    <row r="11" spans="1:9" x14ac:dyDescent="0.25">
      <c r="A11" s="16">
        <v>1700</v>
      </c>
      <c r="B11" s="16" t="s">
        <v>43</v>
      </c>
      <c r="C11" s="16">
        <v>1.5919176025399999</v>
      </c>
      <c r="D11" s="16">
        <v>-1.5866405029299999</v>
      </c>
      <c r="E11" s="16">
        <v>1.58927905273</v>
      </c>
      <c r="F11" s="16"/>
      <c r="G11" s="16"/>
      <c r="H11" s="16" t="s">
        <v>74</v>
      </c>
      <c r="I11" s="16" t="s">
        <v>83</v>
      </c>
    </row>
    <row r="12" spans="1:9" x14ac:dyDescent="0.25">
      <c r="A12" s="16">
        <v>1900</v>
      </c>
      <c r="B12" s="16" t="s">
        <v>43</v>
      </c>
      <c r="C12" s="16">
        <v>1.5834678955099999</v>
      </c>
      <c r="D12" s="16">
        <v>-1.5818947753899999</v>
      </c>
      <c r="E12" s="16">
        <v>1.58268133545</v>
      </c>
      <c r="F12" s="16"/>
      <c r="G12" s="16"/>
      <c r="H12" s="16" t="s">
        <v>74</v>
      </c>
      <c r="I12" s="16" t="s">
        <v>84</v>
      </c>
    </row>
    <row r="13" spans="1:9" x14ac:dyDescent="0.25">
      <c r="A13" s="16">
        <v>2100</v>
      </c>
      <c r="B13" s="16" t="s">
        <v>43</v>
      </c>
      <c r="C13" s="16">
        <v>1.58114440918</v>
      </c>
      <c r="D13" s="16">
        <v>-1.5691129150400001</v>
      </c>
      <c r="E13" s="16">
        <v>1.57512866211</v>
      </c>
      <c r="F13" s="16"/>
      <c r="G13" s="16"/>
      <c r="H13" s="16" t="s">
        <v>74</v>
      </c>
      <c r="I13" s="16" t="s">
        <v>85</v>
      </c>
    </row>
    <row r="14" spans="1:9" x14ac:dyDescent="0.25">
      <c r="A14" s="16">
        <v>2300</v>
      </c>
      <c r="B14" s="16" t="s">
        <v>43</v>
      </c>
      <c r="C14" s="16">
        <v>1.55495239258</v>
      </c>
      <c r="D14" s="16">
        <v>-1.55714672852</v>
      </c>
      <c r="E14" s="16">
        <v>1.55604956055</v>
      </c>
      <c r="F14" s="16"/>
      <c r="G14" s="16"/>
      <c r="H14" s="16" t="s">
        <v>74</v>
      </c>
      <c r="I14" s="16" t="s">
        <v>86</v>
      </c>
    </row>
    <row r="15" spans="1:9" x14ac:dyDescent="0.25">
      <c r="A15" s="16">
        <v>2550</v>
      </c>
      <c r="B15" s="16" t="s">
        <v>43</v>
      </c>
      <c r="C15" s="16">
        <v>1.5536582031299999</v>
      </c>
      <c r="D15" s="16">
        <v>-1.55387683105</v>
      </c>
      <c r="E15" s="16">
        <v>1.55376751709</v>
      </c>
      <c r="F15" s="16"/>
      <c r="G15" s="16"/>
      <c r="H15" s="16" t="s">
        <v>74</v>
      </c>
      <c r="I15" s="16" t="s">
        <v>87</v>
      </c>
    </row>
    <row r="16" spans="1:9" x14ac:dyDescent="0.25">
      <c r="A16" s="16">
        <v>1300</v>
      </c>
      <c r="B16" s="16" t="s">
        <v>28</v>
      </c>
      <c r="C16" s="16">
        <v>1.6329151611299999</v>
      </c>
      <c r="D16" s="16">
        <v>-1.66313781738</v>
      </c>
      <c r="E16" s="16">
        <v>1.6480264892600001</v>
      </c>
      <c r="F16" s="16"/>
      <c r="G16" s="16"/>
      <c r="H16" s="16" t="s">
        <v>72</v>
      </c>
      <c r="I16" s="16" t="s">
        <v>88</v>
      </c>
    </row>
    <row r="17" spans="1:9" x14ac:dyDescent="0.25">
      <c r="A17" s="16">
        <v>1300</v>
      </c>
      <c r="B17" s="16" t="s">
        <v>28</v>
      </c>
      <c r="C17" s="16">
        <v>1.50917932129</v>
      </c>
      <c r="D17" s="16">
        <v>-1.68294482422</v>
      </c>
      <c r="E17" s="16">
        <v>1.5960620727499999</v>
      </c>
      <c r="F17" s="16"/>
      <c r="G17" s="16"/>
      <c r="H17" s="16" t="s">
        <v>74</v>
      </c>
      <c r="I17" s="16" t="s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01"/>
  <sheetViews>
    <sheetView tabSelected="1" workbookViewId="0">
      <selection activeCell="E19" sqref="E19"/>
    </sheetView>
  </sheetViews>
  <sheetFormatPr defaultRowHeight="15" x14ac:dyDescent="0.25"/>
  <cols>
    <col min="1" max="1" width="12.42578125" style="19" customWidth="1"/>
    <col min="2" max="2" width="9.85546875" style="19" customWidth="1"/>
    <col min="3" max="3" width="19.140625" style="19" customWidth="1"/>
    <col min="4" max="4" width="12.85546875" style="19" customWidth="1"/>
    <col min="6" max="6" width="19.7109375" style="19" customWidth="1"/>
  </cols>
  <sheetData>
    <row r="1" spans="1:12" ht="17.25" customHeight="1" x14ac:dyDescent="0.25">
      <c r="A1" s="23" t="s">
        <v>205</v>
      </c>
      <c r="B1" s="23" t="s">
        <v>206</v>
      </c>
      <c r="C1" s="23" t="s">
        <v>207</v>
      </c>
      <c r="D1" s="23" t="s">
        <v>208</v>
      </c>
      <c r="E1" s="23" t="s">
        <v>209</v>
      </c>
      <c r="F1" s="23" t="s">
        <v>210</v>
      </c>
      <c r="G1" s="23" t="s">
        <v>211</v>
      </c>
      <c r="H1" s="24" t="s">
        <v>212</v>
      </c>
      <c r="I1" s="6"/>
      <c r="J1" s="9" t="s">
        <v>94</v>
      </c>
      <c r="K1" s="9" t="s">
        <v>95</v>
      </c>
      <c r="L1" s="9" t="s">
        <v>26</v>
      </c>
    </row>
    <row r="2" spans="1:12" x14ac:dyDescent="0.25">
      <c r="A2" s="16"/>
      <c r="B2" s="16"/>
      <c r="C2" s="16"/>
      <c r="D2" s="16"/>
      <c r="E2" s="16"/>
      <c r="F2" s="16"/>
      <c r="I2" s="9" t="s">
        <v>96</v>
      </c>
      <c r="J2" s="6">
        <v>-1</v>
      </c>
      <c r="K2" s="6">
        <v>60</v>
      </c>
      <c r="L2" s="7">
        <f>J2-K2</f>
        <v>-61</v>
      </c>
    </row>
    <row r="3" spans="1:12" x14ac:dyDescent="0.25">
      <c r="A3" s="16"/>
      <c r="B3" s="16"/>
      <c r="C3" s="16"/>
      <c r="D3" s="16"/>
      <c r="E3" s="16"/>
      <c r="F3" s="16"/>
      <c r="I3" s="9" t="s">
        <v>97</v>
      </c>
      <c r="J3" s="6">
        <f>F2</f>
        <v>0</v>
      </c>
      <c r="K3" s="6">
        <v>60</v>
      </c>
      <c r="L3" s="8">
        <f>J3-K3</f>
        <v>-60</v>
      </c>
    </row>
    <row r="4" spans="1:12" x14ac:dyDescent="0.25">
      <c r="A4" s="16"/>
      <c r="B4" s="16"/>
      <c r="C4" s="16"/>
      <c r="D4" s="16"/>
      <c r="E4" s="16"/>
      <c r="F4" s="16"/>
    </row>
    <row r="5" spans="1:12" x14ac:dyDescent="0.25">
      <c r="A5" s="16"/>
      <c r="B5" s="16"/>
      <c r="C5" s="16"/>
      <c r="D5" s="16"/>
      <c r="E5" s="16"/>
      <c r="F5" s="16"/>
      <c r="L5" s="4" t="s">
        <v>8</v>
      </c>
    </row>
    <row r="6" spans="1:12" x14ac:dyDescent="0.25">
      <c r="A6" s="16"/>
      <c r="B6" s="16"/>
      <c r="C6" s="16"/>
      <c r="D6" s="16"/>
      <c r="E6" s="16"/>
      <c r="F6" s="16"/>
      <c r="L6" s="5" t="s">
        <v>10</v>
      </c>
    </row>
    <row r="7" spans="1:12" x14ac:dyDescent="0.25">
      <c r="A7" s="16"/>
      <c r="B7" s="16"/>
      <c r="C7" s="16"/>
      <c r="D7" s="16"/>
      <c r="E7" s="16"/>
      <c r="F7" s="16"/>
    </row>
    <row r="8" spans="1:12" x14ac:dyDescent="0.25">
      <c r="A8" s="16"/>
      <c r="B8" s="16"/>
      <c r="C8" s="16"/>
      <c r="D8" s="16"/>
      <c r="E8" s="16"/>
      <c r="F8" s="16"/>
    </row>
    <row r="9" spans="1:12" x14ac:dyDescent="0.25">
      <c r="A9" s="16"/>
      <c r="B9" s="16"/>
      <c r="C9" s="16"/>
      <c r="D9" s="16"/>
      <c r="E9" s="16"/>
      <c r="F9" s="16"/>
    </row>
    <row r="10" spans="1:12" x14ac:dyDescent="0.25">
      <c r="A10" s="16"/>
      <c r="B10" s="16"/>
      <c r="C10" s="16"/>
      <c r="D10" s="16"/>
      <c r="E10" s="16"/>
      <c r="F10" s="16"/>
    </row>
    <row r="11" spans="1:12" x14ac:dyDescent="0.25">
      <c r="A11" s="16"/>
      <c r="B11" s="16"/>
      <c r="C11" s="16"/>
      <c r="D11" s="16"/>
      <c r="E11" s="16"/>
      <c r="F11" s="16"/>
    </row>
    <row r="12" spans="1:12" x14ac:dyDescent="0.25">
      <c r="A12" s="16"/>
      <c r="B12" s="16"/>
      <c r="C12" s="16"/>
      <c r="D12" s="16"/>
      <c r="E12" s="16"/>
      <c r="F12" s="16"/>
    </row>
    <row r="13" spans="1:12" x14ac:dyDescent="0.25">
      <c r="A13" s="16"/>
      <c r="B13" s="16"/>
      <c r="C13" s="16"/>
      <c r="D13" s="16"/>
      <c r="E13" s="16"/>
      <c r="F13" s="16"/>
    </row>
    <row r="14" spans="1:12" x14ac:dyDescent="0.25">
      <c r="A14" s="16"/>
      <c r="B14" s="16"/>
      <c r="C14" s="16"/>
      <c r="D14" s="16"/>
      <c r="E14" s="16"/>
      <c r="F14" s="16"/>
    </row>
    <row r="15" spans="1:12" x14ac:dyDescent="0.25">
      <c r="A15" s="16"/>
      <c r="B15" s="16"/>
      <c r="C15" s="16"/>
      <c r="D15" s="16"/>
      <c r="E15" s="16"/>
      <c r="F15" s="16"/>
    </row>
    <row r="16" spans="1:12" x14ac:dyDescent="0.25">
      <c r="A16" s="16"/>
      <c r="B16" s="16"/>
      <c r="C16" s="16"/>
      <c r="D16" s="16"/>
      <c r="E16" s="16"/>
      <c r="F16" s="16"/>
    </row>
    <row r="17" spans="1:6" x14ac:dyDescent="0.25">
      <c r="A17" s="16"/>
      <c r="B17" s="16"/>
      <c r="C17" s="16"/>
      <c r="D17" s="16"/>
      <c r="E17" s="16"/>
      <c r="F17" s="16"/>
    </row>
    <row r="18" spans="1:6" x14ac:dyDescent="0.25">
      <c r="A18"/>
      <c r="B18"/>
      <c r="D18" s="16"/>
    </row>
    <row r="19" spans="1:6" x14ac:dyDescent="0.25">
      <c r="A19"/>
      <c r="B19"/>
      <c r="D19" s="16"/>
    </row>
    <row r="20" spans="1:6" x14ac:dyDescent="0.25">
      <c r="A20"/>
      <c r="B20"/>
      <c r="D20" s="16"/>
    </row>
    <row r="21" spans="1:6" x14ac:dyDescent="0.25">
      <c r="A21"/>
      <c r="B21"/>
      <c r="D21" s="16"/>
    </row>
    <row r="22" spans="1:6" x14ac:dyDescent="0.25">
      <c r="A22"/>
      <c r="B22"/>
      <c r="D22" s="16"/>
    </row>
    <row r="23" spans="1:6" x14ac:dyDescent="0.25">
      <c r="A23"/>
      <c r="B23"/>
      <c r="D23" s="16"/>
    </row>
    <row r="24" spans="1:6" x14ac:dyDescent="0.25">
      <c r="A24"/>
      <c r="B24"/>
      <c r="D24" s="16"/>
    </row>
    <row r="25" spans="1:6" x14ac:dyDescent="0.25">
      <c r="A25"/>
      <c r="B25"/>
      <c r="D25" s="16"/>
    </row>
    <row r="26" spans="1:6" x14ac:dyDescent="0.25">
      <c r="A26"/>
      <c r="B26"/>
      <c r="D26" s="16"/>
    </row>
    <row r="27" spans="1:6" x14ac:dyDescent="0.25">
      <c r="A27"/>
      <c r="B27"/>
    </row>
    <row r="28" spans="1:6" x14ac:dyDescent="0.25">
      <c r="A28"/>
      <c r="B28"/>
    </row>
    <row r="29" spans="1:6" x14ac:dyDescent="0.25">
      <c r="A29"/>
      <c r="B29"/>
    </row>
    <row r="30" spans="1:6" x14ac:dyDescent="0.25">
      <c r="A30"/>
      <c r="B30"/>
    </row>
    <row r="31" spans="1:6" x14ac:dyDescent="0.25">
      <c r="A31"/>
      <c r="B31"/>
    </row>
    <row r="32" spans="1:6" x14ac:dyDescent="0.25">
      <c r="A32"/>
      <c r="B32"/>
    </row>
    <row r="33" spans="1:2" x14ac:dyDescent="0.25">
      <c r="A33"/>
      <c r="B33"/>
    </row>
    <row r="34" spans="1:2" x14ac:dyDescent="0.25">
      <c r="A34"/>
      <c r="B34"/>
    </row>
    <row r="35" spans="1:2" x14ac:dyDescent="0.25">
      <c r="A35"/>
      <c r="B35"/>
    </row>
    <row r="36" spans="1:2" x14ac:dyDescent="0.25">
      <c r="A36"/>
      <c r="B36"/>
    </row>
    <row r="37" spans="1:2" x14ac:dyDescent="0.25">
      <c r="A37"/>
      <c r="B37"/>
    </row>
    <row r="38" spans="1:2" x14ac:dyDescent="0.25">
      <c r="A38"/>
      <c r="B38"/>
    </row>
    <row r="39" spans="1:2" x14ac:dyDescent="0.25">
      <c r="A39"/>
      <c r="B39"/>
    </row>
    <row r="40" spans="1:2" x14ac:dyDescent="0.25">
      <c r="A40"/>
      <c r="B40"/>
    </row>
    <row r="41" spans="1:2" x14ac:dyDescent="0.25">
      <c r="A41"/>
      <c r="B41"/>
    </row>
    <row r="42" spans="1:2" x14ac:dyDescent="0.25">
      <c r="A42"/>
      <c r="B42"/>
    </row>
    <row r="43" spans="1:2" x14ac:dyDescent="0.25">
      <c r="A43"/>
      <c r="B43"/>
    </row>
    <row r="44" spans="1:2" x14ac:dyDescent="0.25">
      <c r="A44"/>
      <c r="B44"/>
    </row>
    <row r="45" spans="1:2" x14ac:dyDescent="0.25">
      <c r="A45"/>
      <c r="B45"/>
    </row>
    <row r="46" spans="1:2" x14ac:dyDescent="0.25">
      <c r="A46"/>
      <c r="B46"/>
    </row>
    <row r="47" spans="1:2" x14ac:dyDescent="0.25">
      <c r="A47"/>
      <c r="B47"/>
    </row>
    <row r="48" spans="1:2" x14ac:dyDescent="0.25">
      <c r="A48"/>
      <c r="B48"/>
    </row>
    <row r="49" spans="1:2" x14ac:dyDescent="0.25">
      <c r="A49"/>
      <c r="B49"/>
    </row>
    <row r="50" spans="1:2" x14ac:dyDescent="0.25">
      <c r="A50"/>
      <c r="B50"/>
    </row>
    <row r="51" spans="1:2" x14ac:dyDescent="0.25">
      <c r="A51"/>
      <c r="B51"/>
    </row>
    <row r="52" spans="1:2" x14ac:dyDescent="0.25">
      <c r="A52"/>
      <c r="B52"/>
    </row>
    <row r="53" spans="1:2" x14ac:dyDescent="0.25">
      <c r="A53"/>
      <c r="B53"/>
    </row>
    <row r="54" spans="1:2" x14ac:dyDescent="0.25">
      <c r="A54"/>
      <c r="B54"/>
    </row>
    <row r="55" spans="1:2" x14ac:dyDescent="0.25">
      <c r="A55"/>
      <c r="B55"/>
    </row>
    <row r="56" spans="1:2" x14ac:dyDescent="0.25">
      <c r="A56"/>
      <c r="B56"/>
    </row>
    <row r="57" spans="1:2" x14ac:dyDescent="0.25">
      <c r="A57"/>
      <c r="B57"/>
    </row>
    <row r="58" spans="1:2" x14ac:dyDescent="0.25">
      <c r="A58"/>
      <c r="B58"/>
    </row>
    <row r="59" spans="1:2" x14ac:dyDescent="0.25">
      <c r="A59"/>
      <c r="B59"/>
    </row>
    <row r="60" spans="1:2" x14ac:dyDescent="0.25">
      <c r="A60"/>
      <c r="B60"/>
    </row>
    <row r="61" spans="1:2" x14ac:dyDescent="0.25">
      <c r="A61"/>
      <c r="B61"/>
    </row>
    <row r="62" spans="1:2" x14ac:dyDescent="0.25">
      <c r="A62"/>
      <c r="B62"/>
    </row>
    <row r="63" spans="1:2" x14ac:dyDescent="0.25">
      <c r="A63"/>
      <c r="B63"/>
    </row>
    <row r="64" spans="1:2" x14ac:dyDescent="0.25">
      <c r="A64"/>
      <c r="B64"/>
    </row>
    <row r="65" spans="1:2" x14ac:dyDescent="0.25">
      <c r="A65"/>
      <c r="B65"/>
    </row>
    <row r="66" spans="1:2" x14ac:dyDescent="0.25">
      <c r="A66"/>
      <c r="B66"/>
    </row>
    <row r="67" spans="1:2" x14ac:dyDescent="0.25">
      <c r="A67"/>
      <c r="B67"/>
    </row>
    <row r="68" spans="1:2" x14ac:dyDescent="0.25">
      <c r="A68"/>
      <c r="B68"/>
    </row>
    <row r="69" spans="1:2" x14ac:dyDescent="0.25">
      <c r="A69"/>
      <c r="B69"/>
    </row>
    <row r="70" spans="1:2" x14ac:dyDescent="0.25">
      <c r="A70"/>
      <c r="B70"/>
    </row>
    <row r="71" spans="1:2" x14ac:dyDescent="0.25">
      <c r="A71"/>
      <c r="B71"/>
    </row>
    <row r="72" spans="1:2" x14ac:dyDescent="0.25">
      <c r="A72"/>
      <c r="B72"/>
    </row>
    <row r="73" spans="1:2" x14ac:dyDescent="0.25">
      <c r="A73"/>
      <c r="B73"/>
    </row>
    <row r="74" spans="1:2" x14ac:dyDescent="0.25">
      <c r="A74"/>
      <c r="B74"/>
    </row>
    <row r="75" spans="1:2" x14ac:dyDescent="0.25">
      <c r="A75"/>
      <c r="B75"/>
    </row>
    <row r="76" spans="1:2" x14ac:dyDescent="0.25">
      <c r="A76"/>
      <c r="B76"/>
    </row>
    <row r="77" spans="1:2" x14ac:dyDescent="0.25">
      <c r="A77"/>
      <c r="B77"/>
    </row>
    <row r="78" spans="1:2" x14ac:dyDescent="0.25">
      <c r="A78"/>
      <c r="B78"/>
    </row>
    <row r="79" spans="1:2" x14ac:dyDescent="0.25">
      <c r="A79"/>
      <c r="B79"/>
    </row>
    <row r="80" spans="1:2" x14ac:dyDescent="0.25">
      <c r="A80"/>
      <c r="B80"/>
    </row>
    <row r="81" spans="1:2" x14ac:dyDescent="0.25">
      <c r="A81"/>
      <c r="B81"/>
    </row>
    <row r="82" spans="1:2" x14ac:dyDescent="0.25">
      <c r="A82"/>
      <c r="B82"/>
    </row>
    <row r="83" spans="1:2" x14ac:dyDescent="0.25">
      <c r="A83"/>
      <c r="B83"/>
    </row>
    <row r="84" spans="1:2" x14ac:dyDescent="0.25">
      <c r="A84"/>
      <c r="B84"/>
    </row>
    <row r="85" spans="1:2" x14ac:dyDescent="0.25">
      <c r="A85"/>
      <c r="B85"/>
    </row>
    <row r="86" spans="1:2" x14ac:dyDescent="0.25">
      <c r="A86"/>
      <c r="B86"/>
    </row>
    <row r="87" spans="1:2" x14ac:dyDescent="0.25">
      <c r="A87"/>
      <c r="B87"/>
    </row>
    <row r="88" spans="1:2" x14ac:dyDescent="0.25">
      <c r="A88"/>
      <c r="B88"/>
    </row>
    <row r="89" spans="1:2" x14ac:dyDescent="0.25">
      <c r="A89"/>
      <c r="B89"/>
    </row>
    <row r="90" spans="1:2" x14ac:dyDescent="0.25">
      <c r="A90"/>
      <c r="B90"/>
    </row>
    <row r="91" spans="1:2" x14ac:dyDescent="0.25">
      <c r="A91"/>
      <c r="B91"/>
    </row>
    <row r="92" spans="1:2" x14ac:dyDescent="0.25">
      <c r="A92"/>
      <c r="B92"/>
    </row>
    <row r="93" spans="1:2" x14ac:dyDescent="0.25">
      <c r="A93"/>
      <c r="B93"/>
    </row>
    <row r="94" spans="1:2" x14ac:dyDescent="0.25">
      <c r="A94"/>
      <c r="B94"/>
    </row>
    <row r="95" spans="1:2" x14ac:dyDescent="0.25">
      <c r="A95"/>
      <c r="B95"/>
    </row>
    <row r="96" spans="1:2" x14ac:dyDescent="0.25">
      <c r="A96"/>
      <c r="B96"/>
    </row>
    <row r="97" spans="1:2" x14ac:dyDescent="0.25">
      <c r="A97"/>
      <c r="B97"/>
    </row>
    <row r="98" spans="1:2" x14ac:dyDescent="0.25">
      <c r="A98"/>
      <c r="B98"/>
    </row>
    <row r="99" spans="1:2" x14ac:dyDescent="0.25">
      <c r="A99"/>
      <c r="B99"/>
    </row>
    <row r="100" spans="1:2" x14ac:dyDescent="0.25">
      <c r="A100"/>
      <c r="B100"/>
    </row>
    <row r="101" spans="1:2" x14ac:dyDescent="0.25">
      <c r="A101"/>
      <c r="B101"/>
    </row>
  </sheetData>
  <pageMargins left="0.7" right="0.7" top="0.75" bottom="0.75" header="0.3" footer="0.3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J29"/>
  <sheetViews>
    <sheetView workbookViewId="0">
      <selection activeCell="H33" sqref="H33"/>
    </sheetView>
  </sheetViews>
  <sheetFormatPr defaultRowHeight="15" x14ac:dyDescent="0.25"/>
  <sheetData>
    <row r="2" spans="1:10" x14ac:dyDescent="0.25">
      <c r="A2">
        <v>85</v>
      </c>
      <c r="B2" t="s">
        <v>103</v>
      </c>
      <c r="J2">
        <v>61.5</v>
      </c>
    </row>
    <row r="3" spans="1:10" x14ac:dyDescent="0.25">
      <c r="A3">
        <v>86</v>
      </c>
      <c r="B3" t="s">
        <v>104</v>
      </c>
    </row>
    <row r="4" spans="1:10" x14ac:dyDescent="0.25">
      <c r="A4">
        <v>87</v>
      </c>
      <c r="B4" t="s">
        <v>105</v>
      </c>
    </row>
    <row r="5" spans="1:10" x14ac:dyDescent="0.25">
      <c r="A5">
        <v>88</v>
      </c>
      <c r="B5" t="s">
        <v>106</v>
      </c>
    </row>
    <row r="6" spans="1:10" x14ac:dyDescent="0.25">
      <c r="A6">
        <v>89</v>
      </c>
      <c r="B6" t="s">
        <v>107</v>
      </c>
    </row>
    <row r="7" spans="1:10" x14ac:dyDescent="0.25">
      <c r="A7">
        <v>90</v>
      </c>
      <c r="B7" t="s">
        <v>108</v>
      </c>
    </row>
    <row r="8" spans="1:10" x14ac:dyDescent="0.25">
      <c r="A8">
        <v>91</v>
      </c>
      <c r="B8" t="s">
        <v>109</v>
      </c>
    </row>
    <row r="9" spans="1:10" x14ac:dyDescent="0.25">
      <c r="A9">
        <v>92</v>
      </c>
      <c r="B9" t="s">
        <v>110</v>
      </c>
    </row>
    <row r="10" spans="1:10" x14ac:dyDescent="0.25">
      <c r="A10">
        <v>93</v>
      </c>
      <c r="B10" t="s">
        <v>111</v>
      </c>
    </row>
    <row r="11" spans="1:10" x14ac:dyDescent="0.25">
      <c r="A11">
        <v>94</v>
      </c>
      <c r="B11" t="s">
        <v>112</v>
      </c>
    </row>
    <row r="12" spans="1:10" x14ac:dyDescent="0.25">
      <c r="A12">
        <v>95</v>
      </c>
      <c r="B12" t="s">
        <v>113</v>
      </c>
    </row>
    <row r="13" spans="1:10" x14ac:dyDescent="0.25">
      <c r="A13">
        <v>96</v>
      </c>
      <c r="B13" t="s">
        <v>114</v>
      </c>
    </row>
    <row r="14" spans="1:10" x14ac:dyDescent="0.25">
      <c r="A14">
        <v>97</v>
      </c>
      <c r="B14" t="s">
        <v>115</v>
      </c>
    </row>
    <row r="15" spans="1:10" x14ac:dyDescent="0.25">
      <c r="A15">
        <v>98</v>
      </c>
      <c r="B15" t="s">
        <v>116</v>
      </c>
    </row>
    <row r="16" spans="1:10" x14ac:dyDescent="0.25">
      <c r="A16">
        <v>99</v>
      </c>
      <c r="B16" t="s">
        <v>117</v>
      </c>
    </row>
    <row r="17" spans="1:2" x14ac:dyDescent="0.25">
      <c r="A17">
        <v>100</v>
      </c>
      <c r="B17" t="s">
        <v>118</v>
      </c>
    </row>
    <row r="18" spans="1:2" x14ac:dyDescent="0.25">
      <c r="A18">
        <v>101</v>
      </c>
      <c r="B18" t="s">
        <v>119</v>
      </c>
    </row>
    <row r="19" spans="1:2" x14ac:dyDescent="0.25">
      <c r="A19">
        <v>97</v>
      </c>
      <c r="B19" t="s">
        <v>120</v>
      </c>
    </row>
    <row r="20" spans="1:2" x14ac:dyDescent="0.25">
      <c r="A20">
        <v>98</v>
      </c>
      <c r="B20" t="s">
        <v>121</v>
      </c>
    </row>
    <row r="21" spans="1:2" x14ac:dyDescent="0.25">
      <c r="A21">
        <v>99</v>
      </c>
      <c r="B21" t="s">
        <v>122</v>
      </c>
    </row>
    <row r="22" spans="1:2" x14ac:dyDescent="0.25">
      <c r="A22">
        <v>100</v>
      </c>
      <c r="B22" t="s">
        <v>98</v>
      </c>
    </row>
    <row r="23" spans="1:2" x14ac:dyDescent="0.25">
      <c r="A23">
        <v>91</v>
      </c>
      <c r="B23" t="s">
        <v>123</v>
      </c>
    </row>
    <row r="24" spans="1:2" x14ac:dyDescent="0.25">
      <c r="A24">
        <v>92</v>
      </c>
      <c r="B24" t="s">
        <v>102</v>
      </c>
    </row>
    <row r="25" spans="1:2" x14ac:dyDescent="0.25">
      <c r="A25">
        <v>93</v>
      </c>
      <c r="B25" t="s">
        <v>124</v>
      </c>
    </row>
    <row r="26" spans="1:2" x14ac:dyDescent="0.25">
      <c r="A26">
        <v>94</v>
      </c>
      <c r="B26" t="s">
        <v>119</v>
      </c>
    </row>
    <row r="27" spans="1:2" x14ac:dyDescent="0.25">
      <c r="A27">
        <v>95</v>
      </c>
      <c r="B27" t="s">
        <v>125</v>
      </c>
    </row>
    <row r="28" spans="1:2" x14ac:dyDescent="0.25">
      <c r="A28">
        <v>96</v>
      </c>
      <c r="B28" t="s">
        <v>107</v>
      </c>
    </row>
    <row r="29" spans="1:2" x14ac:dyDescent="0.25">
      <c r="A29">
        <v>97</v>
      </c>
      <c r="B29" t="s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>
      <selection activeCell="J23" sqref="J23"/>
    </sheetView>
  </sheetViews>
  <sheetFormatPr defaultRowHeight="15" x14ac:dyDescent="0.25"/>
  <sheetData>
    <row r="1" spans="1:1" x14ac:dyDescent="0.25">
      <c r="A1" t="s">
        <v>127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J14"/>
  <sheetViews>
    <sheetView workbookViewId="0">
      <selection activeCell="U15" sqref="U14:U15"/>
    </sheetView>
  </sheetViews>
  <sheetFormatPr defaultRowHeight="15" x14ac:dyDescent="0.25"/>
  <sheetData>
    <row r="2" spans="1:10" x14ac:dyDescent="0.25">
      <c r="A2">
        <v>33.5</v>
      </c>
      <c r="B2" t="s">
        <v>128</v>
      </c>
      <c r="J2">
        <v>-11</v>
      </c>
    </row>
    <row r="3" spans="1:10" x14ac:dyDescent="0.25">
      <c r="A3">
        <v>32.5</v>
      </c>
      <c r="B3" t="s">
        <v>129</v>
      </c>
    </row>
    <row r="4" spans="1:10" x14ac:dyDescent="0.25">
      <c r="A4">
        <v>31.5</v>
      </c>
      <c r="B4" t="s">
        <v>130</v>
      </c>
    </row>
    <row r="5" spans="1:10" x14ac:dyDescent="0.25">
      <c r="A5">
        <v>30.5</v>
      </c>
      <c r="B5" t="s">
        <v>131</v>
      </c>
    </row>
    <row r="6" spans="1:10" x14ac:dyDescent="0.25">
      <c r="A6">
        <v>29.5</v>
      </c>
      <c r="B6" t="s">
        <v>132</v>
      </c>
    </row>
    <row r="7" spans="1:10" x14ac:dyDescent="0.25">
      <c r="A7">
        <v>28.5</v>
      </c>
      <c r="B7" t="s">
        <v>133</v>
      </c>
    </row>
    <row r="8" spans="1:10" x14ac:dyDescent="0.25">
      <c r="A8">
        <v>27.5</v>
      </c>
      <c r="B8" t="s">
        <v>134</v>
      </c>
    </row>
    <row r="9" spans="1:10" x14ac:dyDescent="0.25">
      <c r="A9">
        <v>26.5</v>
      </c>
      <c r="B9" t="s">
        <v>135</v>
      </c>
    </row>
    <row r="10" spans="1:10" x14ac:dyDescent="0.25">
      <c r="A10">
        <v>25.5</v>
      </c>
      <c r="B10" t="s">
        <v>136</v>
      </c>
    </row>
    <row r="11" spans="1:10" x14ac:dyDescent="0.25">
      <c r="A11">
        <v>24.5</v>
      </c>
      <c r="B11" t="s">
        <v>137</v>
      </c>
    </row>
    <row r="12" spans="1:10" x14ac:dyDescent="0.25">
      <c r="A12">
        <v>23.5</v>
      </c>
      <c r="B12" t="s">
        <v>138</v>
      </c>
    </row>
    <row r="13" spans="1:10" x14ac:dyDescent="0.25">
      <c r="A13">
        <v>22.5</v>
      </c>
      <c r="B13" t="s">
        <v>139</v>
      </c>
    </row>
    <row r="14" spans="1:10" x14ac:dyDescent="0.25">
      <c r="A14">
        <v>21.5</v>
      </c>
      <c r="B14" t="s">
        <v>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3"/>
  <sheetViews>
    <sheetView workbookViewId="0">
      <selection activeCell="C34" sqref="C34"/>
    </sheetView>
  </sheetViews>
  <sheetFormatPr defaultRowHeight="15" x14ac:dyDescent="0.25"/>
  <cols>
    <col min="1" max="1" width="16.140625" style="19" customWidth="1"/>
    <col min="2" max="2" width="19.42578125" style="19" customWidth="1"/>
    <col min="3" max="3" width="21" style="19" customWidth="1"/>
    <col min="4" max="4" width="10.28515625" style="19" customWidth="1"/>
  </cols>
  <sheetData>
    <row r="1" spans="1:4" x14ac:dyDescent="0.25">
      <c r="A1" s="1" t="s">
        <v>0</v>
      </c>
      <c r="B1" s="1" t="s">
        <v>140</v>
      </c>
      <c r="C1" s="1" t="s">
        <v>141</v>
      </c>
      <c r="D1" s="1" t="s">
        <v>142</v>
      </c>
    </row>
    <row r="2" spans="1:4" x14ac:dyDescent="0.25">
      <c r="A2">
        <v>472.1</v>
      </c>
      <c r="B2">
        <v>472.09787264800002</v>
      </c>
      <c r="C2">
        <v>472.10195369000002</v>
      </c>
      <c r="D2">
        <v>4.0810419681700001</v>
      </c>
    </row>
    <row r="3" spans="1:4" x14ac:dyDescent="0.25">
      <c r="A3">
        <v>472.02499999999998</v>
      </c>
      <c r="B3">
        <v>472.02287264799998</v>
      </c>
      <c r="C3">
        <v>472.02695369000003</v>
      </c>
      <c r="D3">
        <v>4.0810419681700001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20"/>
  <sheetViews>
    <sheetView workbookViewId="0">
      <selection sqref="A1:B1"/>
    </sheetView>
  </sheetViews>
  <sheetFormatPr defaultRowHeight="15" x14ac:dyDescent="0.25"/>
  <cols>
    <col min="1" max="1" width="13.85546875" style="19" customWidth="1"/>
    <col min="3" max="3" width="18.140625" style="19" customWidth="1"/>
    <col min="4" max="4" width="12" style="19" customWidth="1"/>
    <col min="6" max="6" width="17.5703125" style="19" customWidth="1"/>
  </cols>
  <sheetData>
    <row r="1" spans="1:12" x14ac:dyDescent="0.25">
      <c r="A1" s="2" t="s">
        <v>90</v>
      </c>
      <c r="B1" s="2" t="s">
        <v>91</v>
      </c>
      <c r="C1" s="2" t="s">
        <v>143</v>
      </c>
      <c r="D1" s="2" t="s">
        <v>92</v>
      </c>
      <c r="E1" s="2" t="s">
        <v>93</v>
      </c>
      <c r="F1" s="2" t="s">
        <v>143</v>
      </c>
      <c r="I1" s="6"/>
      <c r="J1" s="9" t="s">
        <v>94</v>
      </c>
      <c r="K1" s="9" t="s">
        <v>95</v>
      </c>
      <c r="L1" s="9" t="s">
        <v>26</v>
      </c>
    </row>
    <row r="2" spans="1:12" x14ac:dyDescent="0.25">
      <c r="A2" s="3">
        <v>90</v>
      </c>
      <c r="B2" s="3" t="s">
        <v>144</v>
      </c>
      <c r="C2" s="3">
        <v>98.5</v>
      </c>
      <c r="D2" s="3">
        <v>90</v>
      </c>
      <c r="E2" s="3" t="s">
        <v>145</v>
      </c>
      <c r="F2" s="3">
        <v>97.5</v>
      </c>
      <c r="I2" s="9" t="s">
        <v>96</v>
      </c>
      <c r="J2" s="6">
        <f>C2</f>
        <v>98.5</v>
      </c>
      <c r="K2" s="6">
        <v>80</v>
      </c>
      <c r="L2" s="8">
        <f>J2-K2</f>
        <v>18.5</v>
      </c>
    </row>
    <row r="3" spans="1:12" x14ac:dyDescent="0.25">
      <c r="A3" s="3">
        <v>91</v>
      </c>
      <c r="B3" s="3" t="s">
        <v>146</v>
      </c>
      <c r="C3" s="3"/>
      <c r="D3" s="3">
        <v>91</v>
      </c>
      <c r="E3" s="3" t="s">
        <v>147</v>
      </c>
      <c r="F3" s="3"/>
      <c r="I3" s="9" t="s">
        <v>97</v>
      </c>
      <c r="J3" s="6">
        <f>F2</f>
        <v>97.5</v>
      </c>
      <c r="K3" s="6">
        <v>80</v>
      </c>
      <c r="L3" s="8">
        <f>J3-K3</f>
        <v>17.5</v>
      </c>
    </row>
    <row r="4" spans="1:12" x14ac:dyDescent="0.25">
      <c r="A4" s="3">
        <v>92</v>
      </c>
      <c r="B4" s="3" t="s">
        <v>148</v>
      </c>
      <c r="C4" s="3"/>
      <c r="D4" s="3">
        <v>92</v>
      </c>
      <c r="E4" s="3" t="s">
        <v>149</v>
      </c>
      <c r="F4" s="3"/>
    </row>
    <row r="5" spans="1:12" x14ac:dyDescent="0.25">
      <c r="A5" s="3">
        <v>93</v>
      </c>
      <c r="B5" s="3" t="s">
        <v>150</v>
      </c>
      <c r="C5" s="3"/>
      <c r="D5" s="3">
        <v>93</v>
      </c>
      <c r="E5" s="3" t="s">
        <v>151</v>
      </c>
      <c r="F5" s="3"/>
      <c r="L5" s="4" t="s">
        <v>8</v>
      </c>
    </row>
    <row r="6" spans="1:12" x14ac:dyDescent="0.25">
      <c r="A6" s="3">
        <v>94</v>
      </c>
      <c r="B6" s="3" t="s">
        <v>152</v>
      </c>
      <c r="C6" s="3"/>
      <c r="D6" s="3">
        <v>94</v>
      </c>
      <c r="E6" s="3" t="s">
        <v>153</v>
      </c>
      <c r="F6" s="3"/>
      <c r="L6" s="5" t="s">
        <v>10</v>
      </c>
    </row>
    <row r="7" spans="1:12" x14ac:dyDescent="0.25">
      <c r="A7" s="3">
        <v>95</v>
      </c>
      <c r="B7" s="3" t="s">
        <v>154</v>
      </c>
      <c r="C7" s="3"/>
      <c r="D7" s="3">
        <v>95</v>
      </c>
      <c r="E7" s="3" t="s">
        <v>155</v>
      </c>
      <c r="F7" s="3"/>
    </row>
    <row r="8" spans="1:12" x14ac:dyDescent="0.25">
      <c r="A8" s="3">
        <v>96</v>
      </c>
      <c r="B8" s="3" t="s">
        <v>156</v>
      </c>
      <c r="C8" s="3"/>
      <c r="D8" s="3">
        <v>96</v>
      </c>
      <c r="E8" s="3" t="s">
        <v>157</v>
      </c>
      <c r="F8" s="3"/>
    </row>
    <row r="9" spans="1:12" x14ac:dyDescent="0.25">
      <c r="A9" s="3">
        <v>97</v>
      </c>
      <c r="B9" s="3" t="s">
        <v>158</v>
      </c>
      <c r="C9" s="3"/>
      <c r="D9" s="3">
        <v>97</v>
      </c>
      <c r="E9" s="3" t="s">
        <v>159</v>
      </c>
      <c r="F9" s="3"/>
    </row>
    <row r="10" spans="1:12" x14ac:dyDescent="0.25">
      <c r="A10" s="3">
        <v>98</v>
      </c>
      <c r="B10" s="3" t="s">
        <v>160</v>
      </c>
      <c r="C10" s="3"/>
      <c r="D10" s="3">
        <v>98</v>
      </c>
      <c r="E10" s="3" t="s">
        <v>161</v>
      </c>
      <c r="F10" s="3"/>
    </row>
    <row r="11" spans="1:12" x14ac:dyDescent="0.25">
      <c r="A11" s="3">
        <v>99</v>
      </c>
      <c r="B11" s="3" t="s">
        <v>162</v>
      </c>
      <c r="C11" s="3"/>
      <c r="D11" s="3">
        <v>99</v>
      </c>
      <c r="E11" s="3" t="s">
        <v>163</v>
      </c>
      <c r="F11" s="3"/>
    </row>
    <row r="12" spans="1:12" x14ac:dyDescent="0.25">
      <c r="A12" s="3">
        <v>100</v>
      </c>
      <c r="B12" s="3" t="s">
        <v>137</v>
      </c>
      <c r="C12" s="3"/>
      <c r="D12" s="3">
        <v>100</v>
      </c>
      <c r="E12" s="3" t="s">
        <v>164</v>
      </c>
      <c r="F12" s="3"/>
    </row>
    <row r="13" spans="1:12" x14ac:dyDescent="0.25">
      <c r="A13" s="3">
        <v>101</v>
      </c>
      <c r="B13" s="3" t="s">
        <v>165</v>
      </c>
      <c r="C13" s="3"/>
      <c r="D13" s="3">
        <v>101</v>
      </c>
      <c r="E13" s="3" t="s">
        <v>166</v>
      </c>
      <c r="F13" s="3"/>
    </row>
    <row r="14" spans="1:12" x14ac:dyDescent="0.25">
      <c r="A14" s="3">
        <v>102</v>
      </c>
      <c r="B14" s="3" t="s">
        <v>167</v>
      </c>
      <c r="C14" s="3"/>
      <c r="D14" s="3">
        <v>102</v>
      </c>
      <c r="E14" s="3" t="s">
        <v>168</v>
      </c>
      <c r="F14" s="3"/>
    </row>
    <row r="15" spans="1:12" x14ac:dyDescent="0.25">
      <c r="A15" s="3">
        <v>103</v>
      </c>
      <c r="B15" s="3" t="s">
        <v>169</v>
      </c>
      <c r="C15" s="3"/>
      <c r="D15" s="3">
        <v>103</v>
      </c>
      <c r="E15" s="3" t="s">
        <v>170</v>
      </c>
      <c r="F15" s="3"/>
    </row>
    <row r="16" spans="1:12" x14ac:dyDescent="0.25">
      <c r="A16" s="3">
        <v>104</v>
      </c>
      <c r="B16" s="3" t="s">
        <v>171</v>
      </c>
      <c r="C16" s="3"/>
      <c r="D16" s="3">
        <v>104</v>
      </c>
      <c r="E16" s="3" t="s">
        <v>172</v>
      </c>
      <c r="F16" s="3"/>
    </row>
    <row r="17" spans="1:6" x14ac:dyDescent="0.25">
      <c r="A17" s="3">
        <v>105</v>
      </c>
      <c r="B17" s="3" t="s">
        <v>173</v>
      </c>
      <c r="C17" s="3"/>
      <c r="D17" s="3">
        <v>105</v>
      </c>
      <c r="E17" s="3" t="s">
        <v>174</v>
      </c>
      <c r="F17" s="3"/>
    </row>
    <row r="18" spans="1:6" x14ac:dyDescent="0.25">
      <c r="A18" s="3">
        <v>106</v>
      </c>
      <c r="B18" s="3" t="s">
        <v>175</v>
      </c>
      <c r="C18" s="3"/>
      <c r="D18" s="3">
        <v>106</v>
      </c>
      <c r="E18" s="3" t="s">
        <v>176</v>
      </c>
      <c r="F18" s="3"/>
    </row>
    <row r="19" spans="1:6" x14ac:dyDescent="0.25">
      <c r="A19" s="3">
        <v>107</v>
      </c>
      <c r="B19" s="3" t="s">
        <v>177</v>
      </c>
      <c r="C19" s="3"/>
      <c r="D19" s="3"/>
      <c r="E19" s="3"/>
      <c r="F19" s="3"/>
    </row>
    <row r="20" spans="1:6" x14ac:dyDescent="0.25">
      <c r="A20" s="3">
        <v>108</v>
      </c>
      <c r="B20" s="3" t="s">
        <v>178</v>
      </c>
      <c r="C20" s="3"/>
      <c r="D20" s="3"/>
      <c r="E20" s="3"/>
      <c r="F20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28"/>
  <sheetViews>
    <sheetView workbookViewId="0">
      <selection activeCell="F33" sqref="F33"/>
    </sheetView>
  </sheetViews>
  <sheetFormatPr defaultRowHeight="15" x14ac:dyDescent="0.25"/>
  <cols>
    <col min="1" max="1" width="11.85546875" style="19" customWidth="1"/>
    <col min="2" max="2" width="11.140625" style="19" customWidth="1"/>
    <col min="3" max="3" width="23.42578125" style="19" customWidth="1"/>
  </cols>
  <sheetData>
    <row r="1" spans="1:9" x14ac:dyDescent="0.25">
      <c r="A1" s="2" t="s">
        <v>90</v>
      </c>
      <c r="B1" s="2" t="s">
        <v>91</v>
      </c>
      <c r="C1" s="2" t="s">
        <v>179</v>
      </c>
      <c r="F1" s="6"/>
      <c r="G1" s="9" t="s">
        <v>94</v>
      </c>
      <c r="H1" s="9" t="s">
        <v>95</v>
      </c>
      <c r="I1" s="9" t="s">
        <v>26</v>
      </c>
    </row>
    <row r="2" spans="1:9" x14ac:dyDescent="0.25">
      <c r="A2" s="3">
        <v>85</v>
      </c>
      <c r="B2" s="3" t="s">
        <v>180</v>
      </c>
      <c r="C2" s="3">
        <v>64.5</v>
      </c>
      <c r="F2" s="9" t="s">
        <v>181</v>
      </c>
      <c r="G2" s="6">
        <f>C2</f>
        <v>64.5</v>
      </c>
      <c r="H2" s="6">
        <v>60</v>
      </c>
      <c r="I2" s="8">
        <f>G2-H2</f>
        <v>4.5</v>
      </c>
    </row>
    <row r="3" spans="1:9" x14ac:dyDescent="0.25">
      <c r="A3" s="3">
        <v>86</v>
      </c>
      <c r="B3" s="3" t="s">
        <v>182</v>
      </c>
      <c r="C3" s="3"/>
      <c r="F3" s="9"/>
      <c r="G3" s="6"/>
      <c r="H3" s="6"/>
      <c r="I3" s="8"/>
    </row>
    <row r="4" spans="1:9" x14ac:dyDescent="0.25">
      <c r="A4" s="3">
        <v>87</v>
      </c>
      <c r="B4" s="3" t="s">
        <v>183</v>
      </c>
      <c r="C4" s="3"/>
    </row>
    <row r="5" spans="1:9" x14ac:dyDescent="0.25">
      <c r="A5" s="3">
        <v>88</v>
      </c>
      <c r="B5" s="3" t="s">
        <v>184</v>
      </c>
      <c r="C5" s="3"/>
      <c r="I5" s="4" t="s">
        <v>8</v>
      </c>
    </row>
    <row r="6" spans="1:9" x14ac:dyDescent="0.25">
      <c r="A6" s="3">
        <v>89</v>
      </c>
      <c r="B6" s="3" t="s">
        <v>185</v>
      </c>
      <c r="C6" s="3"/>
      <c r="I6" s="5" t="s">
        <v>10</v>
      </c>
    </row>
    <row r="7" spans="1:9" x14ac:dyDescent="0.25">
      <c r="A7" s="3">
        <v>90</v>
      </c>
      <c r="B7" s="3" t="s">
        <v>186</v>
      </c>
      <c r="C7" s="3"/>
    </row>
    <row r="8" spans="1:9" x14ac:dyDescent="0.25">
      <c r="A8" s="3">
        <v>91</v>
      </c>
      <c r="B8" s="3" t="s">
        <v>187</v>
      </c>
      <c r="C8" s="3"/>
    </row>
    <row r="9" spans="1:9" x14ac:dyDescent="0.25">
      <c r="A9" s="3">
        <v>92</v>
      </c>
      <c r="B9" s="3" t="s">
        <v>188</v>
      </c>
      <c r="C9" s="3"/>
    </row>
    <row r="10" spans="1:9" x14ac:dyDescent="0.25">
      <c r="A10" s="3">
        <v>93</v>
      </c>
      <c r="B10" s="3" t="s">
        <v>189</v>
      </c>
      <c r="C10" s="3"/>
    </row>
    <row r="11" spans="1:9" x14ac:dyDescent="0.25">
      <c r="A11" s="3">
        <v>94</v>
      </c>
      <c r="B11" s="3" t="s">
        <v>190</v>
      </c>
      <c r="C11" s="3"/>
    </row>
    <row r="12" spans="1:9" x14ac:dyDescent="0.25">
      <c r="A12" s="3">
        <v>95</v>
      </c>
      <c r="B12" s="3" t="s">
        <v>99</v>
      </c>
      <c r="C12" s="3"/>
    </row>
    <row r="13" spans="1:9" x14ac:dyDescent="0.25">
      <c r="A13" s="3">
        <v>96</v>
      </c>
      <c r="B13" s="3" t="s">
        <v>100</v>
      </c>
      <c r="C13" s="3"/>
    </row>
    <row r="14" spans="1:9" x14ac:dyDescent="0.25">
      <c r="A14" s="3">
        <v>97</v>
      </c>
      <c r="B14" s="3" t="s">
        <v>191</v>
      </c>
      <c r="C14" s="3"/>
    </row>
    <row r="15" spans="1:9" x14ac:dyDescent="0.25">
      <c r="A15">
        <v>98</v>
      </c>
      <c r="B15" t="s">
        <v>192</v>
      </c>
    </row>
    <row r="16" spans="1:9" x14ac:dyDescent="0.25">
      <c r="A16">
        <v>99</v>
      </c>
      <c r="B16" t="s">
        <v>193</v>
      </c>
    </row>
    <row r="17" spans="1:2" x14ac:dyDescent="0.25">
      <c r="A17">
        <v>100</v>
      </c>
      <c r="B17" t="s">
        <v>194</v>
      </c>
    </row>
    <row r="18" spans="1:2" x14ac:dyDescent="0.25">
      <c r="A18">
        <v>101</v>
      </c>
      <c r="B18" t="s">
        <v>195</v>
      </c>
    </row>
    <row r="19" spans="1:2" x14ac:dyDescent="0.25">
      <c r="A19">
        <v>102</v>
      </c>
      <c r="B19" t="s">
        <v>196</v>
      </c>
    </row>
    <row r="20" spans="1:2" x14ac:dyDescent="0.25">
      <c r="A20">
        <v>103</v>
      </c>
      <c r="B20" t="s">
        <v>197</v>
      </c>
    </row>
    <row r="21" spans="1:2" x14ac:dyDescent="0.25">
      <c r="A21">
        <v>104</v>
      </c>
      <c r="B21" t="s">
        <v>198</v>
      </c>
    </row>
    <row r="22" spans="1:2" x14ac:dyDescent="0.25">
      <c r="A22">
        <v>105</v>
      </c>
      <c r="B22" t="s">
        <v>173</v>
      </c>
    </row>
    <row r="23" spans="1:2" x14ac:dyDescent="0.25">
      <c r="A23">
        <v>106</v>
      </c>
      <c r="B23" t="s">
        <v>199</v>
      </c>
    </row>
    <row r="24" spans="1:2" x14ac:dyDescent="0.25">
      <c r="A24">
        <v>107</v>
      </c>
      <c r="B24" t="s">
        <v>200</v>
      </c>
    </row>
    <row r="25" spans="1:2" x14ac:dyDescent="0.25">
      <c r="A25">
        <v>108</v>
      </c>
      <c r="B25" t="s">
        <v>201</v>
      </c>
    </row>
    <row r="26" spans="1:2" x14ac:dyDescent="0.25">
      <c r="A26">
        <v>109</v>
      </c>
      <c r="B26" t="s">
        <v>202</v>
      </c>
    </row>
    <row r="27" spans="1:2" x14ac:dyDescent="0.25">
      <c r="A27">
        <v>110</v>
      </c>
      <c r="B27" t="s">
        <v>203</v>
      </c>
    </row>
    <row r="28" spans="1:2" x14ac:dyDescent="0.25">
      <c r="A28">
        <v>111</v>
      </c>
      <c r="B28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Ferror_Pow</vt:lpstr>
      <vt:lpstr>ACP</vt:lpstr>
      <vt:lpstr>Cond_Spur</vt:lpstr>
      <vt:lpstr>Max_Dev</vt:lpstr>
      <vt:lpstr>OOB</vt:lpstr>
      <vt:lpstr>Max_Dev_CB</vt:lpstr>
      <vt:lpstr>ACS</vt:lpstr>
      <vt:lpstr>Intermodulation_Response</vt:lpstr>
      <vt:lpstr>CCR</vt:lpstr>
      <vt:lpstr>MUS</vt:lpstr>
      <vt:lpstr>OBW</vt:lpstr>
      <vt:lpstr>Blocking</vt:lpstr>
      <vt:lpstr>Spur_Res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Fan</dc:creator>
  <cp:lastModifiedBy>Aaron Fan</cp:lastModifiedBy>
  <dcterms:created xsi:type="dcterms:W3CDTF">2019-05-16T04:30:17Z</dcterms:created>
  <dcterms:modified xsi:type="dcterms:W3CDTF">2019-07-22T07:01:13Z</dcterms:modified>
</cp:coreProperties>
</file>