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06" activeTab="10"/>
  </bookViews>
  <sheets>
    <sheet name="修订历史" sheetId="1" r:id="rId1"/>
    <sheet name="目录" sheetId="2" r:id="rId2"/>
    <sheet name="sys_user" sheetId="3" r:id="rId3"/>
    <sheet name="sys_role" sheetId="6" r:id="rId4"/>
    <sheet name="sys_menu" sheetId="7" r:id="rId5"/>
    <sheet name="sys_user_role" sheetId="8" r:id="rId6"/>
    <sheet name="sys_role_menu" sheetId="9" r:id="rId7"/>
    <sheet name="sys_office" sheetId="52" r:id="rId8"/>
    <sheet name="sys_role_office" sheetId="53" r:id="rId9"/>
    <sheet name="sys_dict" sheetId="54" r:id="rId10"/>
    <sheet name="sys_log" sheetId="55" r:id="rId11"/>
  </sheets>
  <definedNames>
    <definedName name="_xlnm._FilterDatabase" localSheetId="1" hidden="1">目录!$A$1:$E$9</definedName>
  </definedNames>
  <calcPr calcId="124519"/>
</workbook>
</file>

<file path=xl/calcChain.xml><?xml version="1.0" encoding="utf-8"?>
<calcChain xmlns="http://schemas.openxmlformats.org/spreadsheetml/2006/main">
  <c r="J14" i="55"/>
  <c r="J20"/>
  <c r="J19"/>
  <c r="J17"/>
  <c r="J16"/>
  <c r="J15"/>
  <c r="J5"/>
  <c r="J6"/>
  <c r="J7"/>
  <c r="J8"/>
  <c r="J9"/>
  <c r="J10"/>
  <c r="J11"/>
  <c r="J12"/>
  <c r="J13"/>
  <c r="J4"/>
  <c r="J3"/>
  <c r="J23" i="54"/>
  <c r="J22"/>
  <c r="J17"/>
  <c r="J20"/>
  <c r="J19"/>
  <c r="J18"/>
  <c r="J5"/>
  <c r="J6"/>
  <c r="J7"/>
  <c r="J8"/>
  <c r="J9"/>
  <c r="J10"/>
  <c r="J11"/>
  <c r="J12"/>
  <c r="J13"/>
  <c r="J14"/>
  <c r="J15"/>
  <c r="J16"/>
  <c r="J4"/>
  <c r="J3"/>
  <c r="J9" i="53"/>
  <c r="J8"/>
  <c r="J7"/>
  <c r="J6"/>
  <c r="J5"/>
  <c r="J4"/>
  <c r="J3"/>
  <c r="J31" i="52"/>
  <c r="J30"/>
  <c r="J28"/>
  <c r="J27"/>
  <c r="J26"/>
  <c r="J25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4"/>
  <c r="J3"/>
  <c r="J9" i="9"/>
  <c r="J8"/>
  <c r="J7"/>
  <c r="J6"/>
  <c r="J5"/>
  <c r="J4"/>
  <c r="J3"/>
  <c r="J6" i="8"/>
  <c r="J9"/>
  <c r="J8"/>
  <c r="J7"/>
  <c r="J5"/>
  <c r="J4"/>
  <c r="J3"/>
  <c r="J20" i="7"/>
  <c r="J25"/>
  <c r="J23"/>
  <c r="J22"/>
  <c r="J21"/>
  <c r="J5"/>
  <c r="J6"/>
  <c r="J7"/>
  <c r="J8"/>
  <c r="J9"/>
  <c r="J10"/>
  <c r="J11"/>
  <c r="J12"/>
  <c r="J13"/>
  <c r="J14"/>
  <c r="J15"/>
  <c r="J16"/>
  <c r="J17"/>
  <c r="J18"/>
  <c r="J19"/>
  <c r="J4"/>
  <c r="J3"/>
  <c r="J23" i="6"/>
  <c r="J18"/>
  <c r="J21"/>
  <c r="J20"/>
  <c r="J19"/>
  <c r="J5"/>
  <c r="J6"/>
  <c r="J7"/>
  <c r="J8"/>
  <c r="J9"/>
  <c r="J10"/>
  <c r="J11"/>
  <c r="J12"/>
  <c r="J13"/>
  <c r="J14"/>
  <c r="J15"/>
  <c r="J16"/>
  <c r="J17"/>
  <c r="J4"/>
  <c r="J3"/>
  <c r="J15" i="3"/>
  <c r="J16"/>
  <c r="J17"/>
  <c r="J18"/>
  <c r="J19"/>
  <c r="J20"/>
  <c r="J21"/>
  <c r="J22"/>
  <c r="J23"/>
  <c r="J24"/>
  <c r="J4"/>
  <c r="J5"/>
  <c r="J6"/>
  <c r="J7"/>
  <c r="J8"/>
  <c r="J9"/>
  <c r="J10"/>
  <c r="J11"/>
  <c r="J12"/>
  <c r="J13"/>
  <c r="J14"/>
  <c r="J25"/>
  <c r="J26"/>
  <c r="J28"/>
  <c r="J27"/>
  <c r="J31"/>
  <c r="J32"/>
  <c r="J30"/>
  <c r="J3"/>
  <c r="D11" i="2" l="1"/>
  <c r="D9"/>
  <c r="D8"/>
  <c r="D7"/>
  <c r="D5" l="1"/>
  <c r="D6"/>
  <c r="D4"/>
  <c r="D3"/>
  <c r="D2"/>
</calcChain>
</file>

<file path=xl/sharedStrings.xml><?xml version="1.0" encoding="utf-8"?>
<sst xmlns="http://schemas.openxmlformats.org/spreadsheetml/2006/main" count="716" uniqueCount="244">
  <si>
    <t/>
  </si>
  <si>
    <t>N</t>
  </si>
  <si>
    <t>Y</t>
  </si>
  <si>
    <t>Type</t>
    <phoneticPr fontId="1" type="noConversion"/>
  </si>
  <si>
    <t>Length</t>
    <phoneticPr fontId="1" type="noConversion"/>
  </si>
  <si>
    <t>Table Name:</t>
    <phoneticPr fontId="1" type="noConversion"/>
  </si>
  <si>
    <t>Remark</t>
    <phoneticPr fontId="1" type="noConversion"/>
  </si>
  <si>
    <t>Y</t>
    <phoneticPr fontId="1" type="noConversion"/>
  </si>
  <si>
    <t>N</t>
    <phoneticPr fontId="1" type="noConversion"/>
  </si>
  <si>
    <t>系统功能表（菜单、功能）</t>
    <phoneticPr fontId="1" type="noConversion"/>
  </si>
  <si>
    <t>Y</t>
    <phoneticPr fontId="1" type="noConversion"/>
  </si>
  <si>
    <t>N</t>
    <phoneticPr fontId="1" type="noConversion"/>
  </si>
  <si>
    <t>角色ID</t>
    <phoneticPr fontId="1" type="noConversion"/>
  </si>
  <si>
    <t>序号</t>
    <phoneticPr fontId="1" type="noConversion"/>
  </si>
  <si>
    <t>数据表</t>
    <phoneticPr fontId="1" type="noConversion"/>
  </si>
  <si>
    <t>描述</t>
    <phoneticPr fontId="1" type="noConversion"/>
  </si>
  <si>
    <t>备注</t>
    <phoneticPr fontId="1" type="noConversion"/>
  </si>
  <si>
    <t>类型</t>
    <phoneticPr fontId="1" type="noConversion"/>
  </si>
  <si>
    <t>修订历史</t>
    <phoneticPr fontId="1" type="noConversion"/>
  </si>
  <si>
    <t>修订内容</t>
    <phoneticPr fontId="1" type="noConversion"/>
  </si>
  <si>
    <t>修订人</t>
    <phoneticPr fontId="1" type="noConversion"/>
  </si>
  <si>
    <t>修订时间</t>
    <phoneticPr fontId="1" type="noConversion"/>
  </si>
  <si>
    <t>v1.0</t>
    <phoneticPr fontId="1" type="noConversion"/>
  </si>
  <si>
    <t>创建文档，初始化数据字典</t>
    <phoneticPr fontId="1" type="noConversion"/>
  </si>
  <si>
    <t>叶耀雄</t>
    <phoneticPr fontId="1" type="noConversion"/>
  </si>
  <si>
    <t>系统表</t>
  </si>
  <si>
    <t>N</t>
    <phoneticPr fontId="1" type="noConversion"/>
  </si>
  <si>
    <t>SEQ</t>
    <phoneticPr fontId="1" type="noConversion"/>
  </si>
  <si>
    <t>Table Name:</t>
    <phoneticPr fontId="1" type="noConversion"/>
  </si>
  <si>
    <t>Description:</t>
    <phoneticPr fontId="1" type="noConversion"/>
  </si>
  <si>
    <t>Name</t>
    <phoneticPr fontId="1" type="noConversion"/>
  </si>
  <si>
    <t>Description</t>
    <phoneticPr fontId="1" type="noConversion"/>
  </si>
  <si>
    <t>Primary Key</t>
    <phoneticPr fontId="1" type="noConversion"/>
  </si>
  <si>
    <t>Type</t>
    <phoneticPr fontId="1" type="noConversion"/>
  </si>
  <si>
    <t>Default Value</t>
    <phoneticPr fontId="1" type="noConversion"/>
  </si>
  <si>
    <t>Remark</t>
    <phoneticPr fontId="1" type="noConversion"/>
  </si>
  <si>
    <t>rst-common 基础数据库,包括RBAC、数字字典、地区等基础信息</t>
    <phoneticPr fontId="1" type="noConversion"/>
  </si>
  <si>
    <t>Name</t>
    <phoneticPr fontId="1" type="noConversion"/>
  </si>
  <si>
    <t>Type</t>
    <phoneticPr fontId="1" type="noConversion"/>
  </si>
  <si>
    <t>编号</t>
  </si>
  <si>
    <t>Description:</t>
    <phoneticPr fontId="1" type="noConversion"/>
  </si>
  <si>
    <r>
      <rPr>
        <sz val="11"/>
        <color theme="1"/>
        <rFont val="宋体"/>
        <family val="2"/>
        <charset val="134"/>
      </rPr>
      <t>系统用户表</t>
    </r>
    <phoneticPr fontId="1" type="noConversion"/>
  </si>
  <si>
    <t>create_date</t>
  </si>
  <si>
    <t>create_by</t>
  </si>
  <si>
    <t>归属公司</t>
  </si>
  <si>
    <t>归属部门</t>
  </si>
  <si>
    <t>密码</t>
  </si>
  <si>
    <t>工号</t>
  </si>
  <si>
    <t>姓名</t>
  </si>
  <si>
    <t>邮箱</t>
  </si>
  <si>
    <t>手机</t>
  </si>
  <si>
    <t>用户类型</t>
  </si>
  <si>
    <t>最后登陆IP</t>
  </si>
  <si>
    <t>最后登陆时间</t>
  </si>
  <si>
    <t>是否可登录</t>
  </si>
  <si>
    <t>创建者</t>
  </si>
  <si>
    <t>创建时间</t>
  </si>
  <si>
    <t>更新者</t>
  </si>
  <si>
    <t>更新时间</t>
  </si>
  <si>
    <t>备注信息</t>
  </si>
  <si>
    <t>删除标记</t>
  </si>
  <si>
    <t>company_id</t>
  </si>
  <si>
    <t>office_id</t>
  </si>
  <si>
    <t>login_name</t>
  </si>
  <si>
    <t>password</t>
  </si>
  <si>
    <t>no</t>
  </si>
  <si>
    <t>name</t>
  </si>
  <si>
    <t>email</t>
  </si>
  <si>
    <t>phone</t>
  </si>
  <si>
    <t>mobile</t>
  </si>
  <si>
    <t>user_type</t>
  </si>
  <si>
    <t>photo</t>
  </si>
  <si>
    <t>login_ip</t>
  </si>
  <si>
    <t>login_date</t>
  </si>
  <si>
    <t>login_flag</t>
  </si>
  <si>
    <t>update_by</t>
  </si>
  <si>
    <t>update_date</t>
  </si>
  <si>
    <t>remarks</t>
  </si>
  <si>
    <t>del_flag</t>
  </si>
  <si>
    <t>id</t>
  </si>
  <si>
    <t>id</t>
    <phoneticPr fontId="1" type="noConversion"/>
  </si>
  <si>
    <t>登录账号</t>
    <phoneticPr fontId="1" type="noConversion"/>
  </si>
  <si>
    <t>固定电话</t>
    <phoneticPr fontId="1" type="noConversion"/>
  </si>
  <si>
    <t>唯一，不可更改</t>
    <phoneticPr fontId="1" type="noConversion"/>
  </si>
  <si>
    <t>Allow 
NULL</t>
    <phoneticPr fontId="1" type="noConversion"/>
  </si>
  <si>
    <t>varchar</t>
  </si>
  <si>
    <t>char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</si>
  <si>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普通用户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：超级用户</t>
    </r>
    <phoneticPr fontId="1" type="noConversion"/>
  </si>
  <si>
    <t>用户头像URL</t>
    <phoneticPr fontId="1" type="noConversion"/>
  </si>
  <si>
    <t>http://testimg.com/image/201701/img201701.jpg</t>
    <phoneticPr fontId="1" type="noConversion"/>
  </si>
  <si>
    <t>timestamp</t>
  </si>
  <si>
    <r>
      <rPr>
        <sz val="11"/>
        <color theme="1"/>
        <rFont val="宋体"/>
        <family val="3"/>
        <charset val="134"/>
      </rPr>
      <t>删除标记（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：正常；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：删除）</t>
    </r>
    <phoneticPr fontId="1" type="noConversion"/>
  </si>
  <si>
    <t>逻辑删除标记</t>
    <phoneticPr fontId="1" type="noConversion"/>
  </si>
  <si>
    <t>Obejct Type</t>
    <phoneticPr fontId="1" type="noConversion"/>
  </si>
  <si>
    <t>Index</t>
    <phoneticPr fontId="1" type="noConversion"/>
  </si>
  <si>
    <t>Index Name</t>
    <phoneticPr fontId="1" type="noConversion"/>
  </si>
  <si>
    <t>Unique</t>
    <phoneticPr fontId="1" type="noConversion"/>
  </si>
  <si>
    <t>DDL</t>
    <phoneticPr fontId="1" type="noConversion"/>
  </si>
  <si>
    <t>sys_user_update_date</t>
    <phoneticPr fontId="1" type="noConversion"/>
  </si>
  <si>
    <t>sys_user_login_name</t>
    <phoneticPr fontId="1" type="noConversion"/>
  </si>
  <si>
    <t>N</t>
    <phoneticPr fontId="1" type="noConversion"/>
  </si>
  <si>
    <t>CREATE INDEX sys_user_login_name ON sys_user (login_name ASC);</t>
    <phoneticPr fontId="1" type="noConversion"/>
  </si>
  <si>
    <t>CREATE INDEX sys_user_update_date ON sys_user (update_date ASC);</t>
    <phoneticPr fontId="1" type="noConversion"/>
  </si>
  <si>
    <t>CREATE INDEX sys_user_del_flag ON sys_user (del_flag ASC);</t>
    <phoneticPr fontId="1" type="noConversion"/>
  </si>
  <si>
    <t>sys_role</t>
    <phoneticPr fontId="1" type="noConversion"/>
  </si>
  <si>
    <t>enname</t>
  </si>
  <si>
    <t>role_type</t>
  </si>
  <si>
    <t>data_scope</t>
  </si>
  <si>
    <t>is_sys</t>
  </si>
  <si>
    <t>useable</t>
  </si>
  <si>
    <t>归属机构</t>
  </si>
  <si>
    <t>角色名称</t>
  </si>
  <si>
    <t>英文名称</t>
  </si>
  <si>
    <t>角色类型</t>
  </si>
  <si>
    <t>数据范围</t>
  </si>
  <si>
    <t>是否系统数据</t>
  </si>
  <si>
    <t>是否可用</t>
  </si>
  <si>
    <t>char</t>
    <phoneticPr fontId="1" type="noConversion"/>
  </si>
  <si>
    <r>
      <rPr>
        <sz val="11"/>
        <color theme="1"/>
        <rFont val="宋体"/>
        <family val="3"/>
        <charset val="134"/>
      </rPr>
      <t>数据范围（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：所有数据；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：所在公司及以下数据；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：所在公司数据；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：所在部门及以下数据；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：所在部门数据；</t>
    </r>
    <r>
      <rPr>
        <sz val="11"/>
        <color theme="1"/>
        <rFont val="Courier New"/>
        <family val="3"/>
      </rPr>
      <t>8</t>
    </r>
    <r>
      <rPr>
        <sz val="11"/>
        <color theme="1"/>
        <rFont val="宋体"/>
        <family val="3"/>
        <charset val="134"/>
      </rPr>
      <t>：仅本人数据；</t>
    </r>
    <r>
      <rPr>
        <sz val="11"/>
        <color theme="1"/>
        <rFont val="Courier New"/>
        <family val="3"/>
      </rPr>
      <t>9</t>
    </r>
    <r>
      <rPr>
        <sz val="11"/>
        <color theme="1"/>
        <rFont val="宋体"/>
        <family val="3"/>
        <charset val="134"/>
      </rPr>
      <t>：按明细设置）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</si>
  <si>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</si>
  <si>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删除标记（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：正常；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：删除）</t>
    </r>
    <phoneticPr fontId="1" type="noConversion"/>
  </si>
  <si>
    <t>IDCreator.getID()生成</t>
    <phoneticPr fontId="1" type="noConversion"/>
  </si>
  <si>
    <t>sys_user</t>
    <phoneticPr fontId="1" type="noConversion"/>
  </si>
  <si>
    <r>
      <t>0</t>
    </r>
    <r>
      <rPr>
        <sz val="11"/>
        <color theme="1"/>
        <rFont val="宋体"/>
        <family val="3"/>
        <charset val="134"/>
      </rPr>
      <t>：是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：否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</si>
  <si>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：启用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</si>
  <si>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CREATE INDEX sys_role_del_flag ON sys_role (del_flag ASC);</t>
    <phoneticPr fontId="1" type="noConversion"/>
  </si>
  <si>
    <t>sys_role_del_flag</t>
    <phoneticPr fontId="1" type="noConversion"/>
  </si>
  <si>
    <t>parent_id</t>
  </si>
  <si>
    <t>parent_ids</t>
  </si>
  <si>
    <t>sort</t>
  </si>
  <si>
    <t>href</t>
  </si>
  <si>
    <t>target</t>
  </si>
  <si>
    <t>icon</t>
  </si>
  <si>
    <t>is_show</t>
  </si>
  <si>
    <t>permission</t>
  </si>
  <si>
    <t>父级编号</t>
  </si>
  <si>
    <t>所有父级编号</t>
  </si>
  <si>
    <t>名称</t>
  </si>
  <si>
    <t>排序</t>
  </si>
  <si>
    <t>链接</t>
  </si>
  <si>
    <t>目标</t>
  </si>
  <si>
    <t>图标</t>
  </si>
  <si>
    <t>是否在菜单中显示</t>
  </si>
  <si>
    <t>权限标识</t>
  </si>
  <si>
    <t>角色表</t>
    <phoneticPr fontId="1" type="noConversion"/>
  </si>
  <si>
    <t>sys_menu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</si>
  <si>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</si>
  <si>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目标（</t>
    </r>
    <r>
      <rPr>
        <sz val="10"/>
        <color theme="1"/>
        <rFont val="Courier New"/>
        <family val="3"/>
      </rPr>
      <t>mainFrame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Courier New"/>
        <family val="3"/>
      </rPr>
      <t xml:space="preserve"> _blank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Courier New"/>
        <family val="3"/>
      </rPr>
      <t>_self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Courier New"/>
        <family val="3"/>
      </rPr>
      <t>_parent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Courier New"/>
        <family val="3"/>
      </rPr>
      <t>_top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</si>
  <si>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是否在菜单中显示（</t>
    </r>
    <r>
      <rPr>
        <sz val="10"/>
        <color theme="1"/>
        <rFont val="Courier New"/>
        <family val="3"/>
      </rPr>
      <t>1</t>
    </r>
    <r>
      <rPr>
        <sz val="10"/>
        <color theme="1"/>
        <rFont val="宋体"/>
        <family val="3"/>
        <charset val="134"/>
      </rPr>
      <t>：显示；</t>
    </r>
    <r>
      <rPr>
        <sz val="10"/>
        <color theme="1"/>
        <rFont val="Courier New"/>
        <family val="3"/>
      </rPr>
      <t>0</t>
    </r>
    <r>
      <rPr>
        <sz val="10"/>
        <color theme="1"/>
        <rFont val="宋体"/>
        <family val="3"/>
        <charset val="134"/>
      </rPr>
      <t>：不显示）</t>
    </r>
    <phoneticPr fontId="1" type="noConversion"/>
  </si>
  <si>
    <t>N</t>
    <phoneticPr fontId="1" type="noConversion"/>
  </si>
  <si>
    <r>
      <rPr>
        <sz val="10"/>
        <color theme="1"/>
        <rFont val="宋体"/>
        <family val="3"/>
        <charset val="134"/>
      </rPr>
      <t>删除标记（</t>
    </r>
    <r>
      <rPr>
        <sz val="10"/>
        <color theme="1"/>
        <rFont val="Courier New"/>
        <family val="3"/>
      </rPr>
      <t>0</t>
    </r>
    <r>
      <rPr>
        <sz val="10"/>
        <color theme="1"/>
        <rFont val="宋体"/>
        <family val="3"/>
        <charset val="134"/>
      </rPr>
      <t>：正常；</t>
    </r>
    <r>
      <rPr>
        <sz val="10"/>
        <color theme="1"/>
        <rFont val="Courier New"/>
        <family val="3"/>
      </rPr>
      <t>1</t>
    </r>
    <r>
      <rPr>
        <sz val="10"/>
        <color theme="1"/>
        <rFont val="宋体"/>
        <family val="3"/>
        <charset val="134"/>
      </rPr>
      <t>：删除）</t>
    </r>
    <phoneticPr fontId="1" type="noConversion"/>
  </si>
  <si>
    <t>CREATE INDEX sys_menu_parent_id ON sys_menu (parent_id ASC);</t>
    <phoneticPr fontId="1" type="noConversion"/>
  </si>
  <si>
    <t xml:space="preserve">sys_menu_parent_id </t>
    <phoneticPr fontId="1" type="noConversion"/>
  </si>
  <si>
    <t>Noraml</t>
    <phoneticPr fontId="1" type="noConversion"/>
  </si>
  <si>
    <t>user_id</t>
    <phoneticPr fontId="1" type="noConversion"/>
  </si>
  <si>
    <t>role_id</t>
    <phoneticPr fontId="1" type="noConversion"/>
  </si>
  <si>
    <t>sys_user.id</t>
    <phoneticPr fontId="1" type="noConversion"/>
  </si>
  <si>
    <t>sys_role.id</t>
    <phoneticPr fontId="1" type="noConversion"/>
  </si>
  <si>
    <t>varchar</t>
    <phoneticPr fontId="1" type="noConversion"/>
  </si>
  <si>
    <t>用户编号</t>
    <phoneticPr fontId="1" type="noConversion"/>
  </si>
  <si>
    <t>角色编号</t>
    <phoneticPr fontId="1" type="noConversion"/>
  </si>
  <si>
    <t>用户-角色关联关系表</t>
    <phoneticPr fontId="1" type="noConversion"/>
  </si>
  <si>
    <t>sys_user_role</t>
    <phoneticPr fontId="1" type="noConversion"/>
  </si>
  <si>
    <t>menu_id</t>
    <phoneticPr fontId="1" type="noConversion"/>
  </si>
  <si>
    <t>角色-菜单关联关系表</t>
    <phoneticPr fontId="1" type="noConversion"/>
  </si>
  <si>
    <t>sys_role_menu</t>
    <phoneticPr fontId="1" type="noConversion"/>
  </si>
  <si>
    <t>菜单编号</t>
    <phoneticPr fontId="1" type="noConversion"/>
  </si>
  <si>
    <t>sys_menu.id</t>
    <phoneticPr fontId="1" type="noConversion"/>
  </si>
  <si>
    <t>sys_office</t>
    <phoneticPr fontId="1" type="noConversion"/>
  </si>
  <si>
    <t>sys_office</t>
    <phoneticPr fontId="1" type="noConversion"/>
  </si>
  <si>
    <t>area_id</t>
  </si>
  <si>
    <t>code</t>
  </si>
  <si>
    <t>type</t>
  </si>
  <si>
    <t>grade</t>
  </si>
  <si>
    <t>address</t>
  </si>
  <si>
    <t>zip_code</t>
  </si>
  <si>
    <t>master</t>
  </si>
  <si>
    <t>fax</t>
  </si>
  <si>
    <t>归属区域</t>
  </si>
  <si>
    <t>区域编码</t>
  </si>
  <si>
    <t>机构类型</t>
  </si>
  <si>
    <t>机构等级</t>
  </si>
  <si>
    <t>联系地址</t>
  </si>
  <si>
    <t>邮政编码</t>
  </si>
  <si>
    <t>负责人</t>
  </si>
  <si>
    <t>电话</t>
  </si>
  <si>
    <t>传真</t>
  </si>
  <si>
    <t>sys_area.id</t>
    <phoneticPr fontId="1" type="noConversion"/>
  </si>
  <si>
    <r>
      <rPr>
        <sz val="11"/>
        <color theme="1"/>
        <rFont val="宋体"/>
        <family val="3"/>
        <charset val="134"/>
      </rPr>
      <t>机构类型（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：公司；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：部门；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：小组）</t>
    </r>
    <phoneticPr fontId="1" type="noConversion"/>
  </si>
  <si>
    <t>机构-公司-部门表</t>
    <phoneticPr fontId="1" type="noConversion"/>
  </si>
  <si>
    <t>机构等级（1：一级；2：二级；3：三级；4：四级）</t>
    <phoneticPr fontId="1" type="noConversion"/>
  </si>
  <si>
    <t>CREATE INDEX sys_office_type ON sys_office (type ASC);</t>
    <phoneticPr fontId="1" type="noConversion"/>
  </si>
  <si>
    <t>sys_office_type</t>
    <phoneticPr fontId="1" type="noConversion"/>
  </si>
  <si>
    <t>CREATE INDEX sys_office_del_flag ON sys_office (del_flag ASC);</t>
    <phoneticPr fontId="1" type="noConversion"/>
  </si>
  <si>
    <t>sys_office_del_flag</t>
    <phoneticPr fontId="1" type="noConversion"/>
  </si>
  <si>
    <t>sys_role_office</t>
    <phoneticPr fontId="1" type="noConversion"/>
  </si>
  <si>
    <t>角色-机构关联关系表</t>
    <phoneticPr fontId="1" type="noConversion"/>
  </si>
  <si>
    <t>office_id</t>
    <phoneticPr fontId="1" type="noConversion"/>
  </si>
  <si>
    <t>机构编号</t>
    <phoneticPr fontId="1" type="noConversion"/>
  </si>
  <si>
    <t>sys_office.id</t>
    <phoneticPr fontId="1" type="noConversion"/>
  </si>
  <si>
    <t>value</t>
  </si>
  <si>
    <t>label</t>
  </si>
  <si>
    <t>description</t>
  </si>
  <si>
    <t>数据值</t>
  </si>
  <si>
    <t>标签名</t>
  </si>
  <si>
    <t>类型</t>
  </si>
  <si>
    <t>描述</t>
  </si>
  <si>
    <t>排序（升序）</t>
  </si>
  <si>
    <t>删除标记（0：正常；1：删除）</t>
    <phoneticPr fontId="1" type="noConversion"/>
  </si>
  <si>
    <t>timestamp</t>
    <phoneticPr fontId="1" type="noConversion"/>
  </si>
  <si>
    <t>timestamp</t>
    <phoneticPr fontId="1" type="noConversion"/>
  </si>
  <si>
    <t>CREATE INDEX sys_dict_label ON sys_dict (label ASC);</t>
    <phoneticPr fontId="1" type="noConversion"/>
  </si>
  <si>
    <t>sys_dict_label</t>
    <phoneticPr fontId="1" type="noConversion"/>
  </si>
  <si>
    <t>CREATE INDEX sys_dict_value ON sys_dict (value ASC);</t>
    <phoneticPr fontId="1" type="noConversion"/>
  </si>
  <si>
    <t>sys_dict_value</t>
    <phoneticPr fontId="1" type="noConversion"/>
  </si>
  <si>
    <t>sys_dict</t>
    <phoneticPr fontId="1" type="noConversion"/>
  </si>
  <si>
    <t>系统数据字典</t>
    <phoneticPr fontId="1" type="noConversion"/>
  </si>
  <si>
    <t>sys_menu</t>
    <phoneticPr fontId="1" type="noConversion"/>
  </si>
  <si>
    <t>sys_dict</t>
    <phoneticPr fontId="1" type="noConversion"/>
  </si>
  <si>
    <t>sys_log</t>
    <phoneticPr fontId="1" type="noConversion"/>
  </si>
  <si>
    <t>remote_addr</t>
  </si>
  <si>
    <t>user_agent</t>
  </si>
  <si>
    <t>request_uri</t>
  </si>
  <si>
    <t>method</t>
  </si>
  <si>
    <t>params</t>
  </si>
  <si>
    <t>exception</t>
  </si>
  <si>
    <t>日志类型</t>
  </si>
  <si>
    <t>操作IP地址</t>
  </si>
  <si>
    <t>用户代理</t>
  </si>
  <si>
    <t>请求URI</t>
  </si>
  <si>
    <t>操作方式</t>
  </si>
  <si>
    <t>操作提交的数据</t>
  </si>
  <si>
    <t>异常信息</t>
  </si>
  <si>
    <t>text</t>
    <phoneticPr fontId="1" type="noConversion"/>
  </si>
  <si>
    <t>日志类型（1：接入日志；2：异常日志）</t>
    <phoneticPr fontId="1" type="noConversion"/>
  </si>
  <si>
    <t>char</t>
    <phoneticPr fontId="1" type="noConversion"/>
  </si>
  <si>
    <t>CREATE INDEX sys_log_create_by ON sys_log (create_by ASC);</t>
    <phoneticPr fontId="1" type="noConversion"/>
  </si>
  <si>
    <t>sys_log_create_by</t>
    <phoneticPr fontId="1" type="noConversion"/>
  </si>
  <si>
    <t>CREATE INDEX sys_log_request_uri ON sys_log (request_uri ASC);</t>
    <phoneticPr fontId="1" type="noConversion"/>
  </si>
  <si>
    <t xml:space="preserve">sys_log_request_uri </t>
    <phoneticPr fontId="1" type="noConversion"/>
  </si>
  <si>
    <t>系统操作日志监控</t>
    <phoneticPr fontId="1" type="noConversion"/>
  </si>
  <si>
    <t>sys_log</t>
    <phoneticPr fontId="1" type="noConversion"/>
  </si>
  <si>
    <t>DDL</t>
    <phoneticPr fontId="1" type="noConversion"/>
  </si>
  <si>
    <t>sys_circle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</si>
</sst>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sz val="10"/>
      <color theme="1"/>
      <name val="Courier New"/>
      <family val="3"/>
    </font>
    <font>
      <sz val="10"/>
      <color theme="1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sz val="11"/>
      <color theme="1"/>
      <name val="宋体"/>
      <family val="3"/>
      <charset val="134"/>
    </font>
    <font>
      <strike/>
      <sz val="11"/>
      <color theme="1"/>
      <name val="Courier New"/>
      <family val="3"/>
    </font>
    <font>
      <sz val="11"/>
      <color indexed="9"/>
      <name val="Courier New"/>
      <family val="3"/>
    </font>
    <font>
      <sz val="11"/>
      <color theme="1"/>
      <name val="Courier New"/>
      <family val="3"/>
      <charset val="134"/>
    </font>
    <font>
      <sz val="10"/>
      <color theme="1"/>
      <name val="Courier New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7" fillId="3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top" wrapText="1"/>
    </xf>
    <xf numFmtId="0" fontId="8" fillId="0" borderId="1" xfId="1" applyNumberFormat="1" applyFill="1" applyBorder="1" applyAlignment="1" applyProtection="1">
      <alignment horizontal="left" vertical="center"/>
    </xf>
    <xf numFmtId="0" fontId="13" fillId="0" borderId="1" xfId="0" applyNumberFormat="1" applyFont="1" applyFill="1" applyBorder="1" applyAlignment="1">
      <alignment horizontal="left" vertical="center"/>
    </xf>
    <xf numFmtId="0" fontId="13" fillId="0" borderId="1" xfId="0" applyNumberFormat="1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left" vertical="center"/>
    </xf>
    <xf numFmtId="0" fontId="10" fillId="0" borderId="7" xfId="0" applyNumberFormat="1" applyFont="1" applyFill="1" applyBorder="1" applyAlignment="1">
      <alignment horizontal="left" vertical="center"/>
    </xf>
    <xf numFmtId="0" fontId="13" fillId="0" borderId="7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10" fillId="0" borderId="2" xfId="0" applyNumberFormat="1" applyFont="1" applyFill="1" applyBorder="1" applyAlignment="1">
      <alignment horizontal="left" vertical="center"/>
    </xf>
    <xf numFmtId="0" fontId="13" fillId="0" borderId="2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0" fontId="9" fillId="0" borderId="2" xfId="1" applyFont="1" applyBorder="1" applyAlignment="1" applyProtection="1">
      <alignment horizontal="left" vertical="center"/>
    </xf>
    <xf numFmtId="0" fontId="0" fillId="0" borderId="0" xfId="0" applyAlignment="1">
      <alignment horizontal="left" vertical="top"/>
    </xf>
    <xf numFmtId="0" fontId="12" fillId="5" borderId="10" xfId="0" applyFont="1" applyFill="1" applyBorder="1" applyAlignment="1">
      <alignment horizontal="right" vertical="top" wrapText="1"/>
    </xf>
    <xf numFmtId="0" fontId="12" fillId="5" borderId="11" xfId="0" applyFont="1" applyFill="1" applyBorder="1" applyAlignment="1">
      <alignment horizontal="right" vertical="top" wrapText="1"/>
    </xf>
    <xf numFmtId="0" fontId="2" fillId="0" borderId="6" xfId="0" applyNumberFormat="1" applyFont="1" applyFill="1" applyBorder="1" applyAlignment="1">
      <alignment horizontal="left" vertical="center" wrapText="1"/>
    </xf>
    <xf numFmtId="0" fontId="2" fillId="0" borderId="14" xfId="0" applyNumberFormat="1" applyFont="1" applyFill="1" applyBorder="1" applyAlignment="1">
      <alignment horizontal="left" vertical="center" wrapText="1"/>
    </xf>
    <xf numFmtId="0" fontId="2" fillId="0" borderId="8" xfId="0" applyNumberFormat="1" applyFont="1" applyFill="1" applyBorder="1" applyAlignment="1">
      <alignment horizontal="left" vertical="center" wrapText="1"/>
    </xf>
    <xf numFmtId="0" fontId="12" fillId="5" borderId="12" xfId="0" applyFont="1" applyFill="1" applyBorder="1" applyAlignment="1">
      <alignment horizontal="center" vertical="top" wrapText="1"/>
    </xf>
    <xf numFmtId="0" fontId="12" fillId="5" borderId="13" xfId="0" applyFont="1" applyFill="1" applyBorder="1" applyAlignment="1">
      <alignment horizontal="center" vertical="top" wrapText="1"/>
    </xf>
    <xf numFmtId="0" fontId="12" fillId="5" borderId="15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2" fillId="5" borderId="16" xfId="0" applyFont="1" applyFill="1" applyBorder="1" applyAlignment="1">
      <alignment horizontal="center" vertical="top" wrapText="1"/>
    </xf>
    <xf numFmtId="0" fontId="12" fillId="5" borderId="17" xfId="0" applyFont="1" applyFill="1" applyBorder="1" applyAlignment="1">
      <alignment horizontal="center" vertical="top" wrapText="1"/>
    </xf>
    <xf numFmtId="0" fontId="12" fillId="5" borderId="18" xfId="0" applyFont="1" applyFill="1" applyBorder="1" applyAlignment="1">
      <alignment horizontal="center" vertical="top" wrapText="1"/>
    </xf>
    <xf numFmtId="0" fontId="0" fillId="6" borderId="19" xfId="0" applyFill="1" applyBorder="1" applyAlignment="1">
      <alignment horizontal="center" vertical="center"/>
    </xf>
    <xf numFmtId="0" fontId="2" fillId="0" borderId="20" xfId="0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testimg.com/image/201701/img201701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9"/>
  <sheetViews>
    <sheetView workbookViewId="0">
      <selection activeCell="C10" sqref="C10"/>
    </sheetView>
  </sheetViews>
  <sheetFormatPr defaultRowHeight="13.5"/>
  <cols>
    <col min="2" max="2" width="6.375" customWidth="1"/>
    <col min="3" max="3" width="50.125" customWidth="1"/>
    <col min="4" max="4" width="9.875" customWidth="1"/>
    <col min="5" max="5" width="17" customWidth="1"/>
    <col min="6" max="6" width="17.125" customWidth="1"/>
  </cols>
  <sheetData>
    <row r="1" spans="2:9" ht="16.5" customHeight="1">
      <c r="B1" s="8" t="s">
        <v>15</v>
      </c>
      <c r="C1" s="7"/>
      <c r="D1" s="7"/>
      <c r="E1" s="7"/>
      <c r="F1" s="7"/>
      <c r="G1" s="11"/>
      <c r="H1" s="11"/>
      <c r="I1" s="11"/>
    </row>
    <row r="2" spans="2:9" ht="16.5" customHeight="1">
      <c r="B2" s="40" t="s">
        <v>36</v>
      </c>
      <c r="C2" s="40"/>
      <c r="D2" s="40"/>
      <c r="E2" s="40"/>
      <c r="F2" s="40"/>
      <c r="G2" s="40"/>
      <c r="H2" s="40"/>
      <c r="I2" s="40"/>
    </row>
    <row r="3" spans="2:9" ht="16.5" customHeight="1">
      <c r="B3" s="40"/>
      <c r="C3" s="40"/>
      <c r="D3" s="40"/>
      <c r="E3" s="40"/>
      <c r="F3" s="40"/>
      <c r="G3" s="40"/>
      <c r="H3" s="40"/>
      <c r="I3" s="40"/>
    </row>
    <row r="4" spans="2:9" ht="16.5" customHeight="1">
      <c r="B4" s="8" t="s">
        <v>18</v>
      </c>
      <c r="C4" s="7"/>
      <c r="D4" s="7"/>
      <c r="E4" s="7"/>
      <c r="F4" s="7"/>
      <c r="G4" s="11"/>
      <c r="H4" s="11"/>
      <c r="I4" s="11"/>
    </row>
    <row r="5" spans="2:9" ht="16.5" customHeight="1">
      <c r="B5" s="9" t="s">
        <v>13</v>
      </c>
      <c r="C5" s="9" t="s">
        <v>19</v>
      </c>
      <c r="D5" s="9" t="s">
        <v>20</v>
      </c>
      <c r="E5" s="9" t="s">
        <v>21</v>
      </c>
      <c r="F5" s="9" t="s">
        <v>16</v>
      </c>
    </row>
    <row r="6" spans="2:9" ht="16.5" customHeight="1">
      <c r="B6" s="4" t="s">
        <v>22</v>
      </c>
      <c r="C6" s="4" t="s">
        <v>23</v>
      </c>
      <c r="D6" s="6" t="s">
        <v>24</v>
      </c>
      <c r="E6" s="10">
        <v>42993</v>
      </c>
      <c r="F6" s="4"/>
    </row>
    <row r="7" spans="2:9" ht="16.5" customHeight="1">
      <c r="B7" s="4"/>
      <c r="C7" s="4"/>
      <c r="D7" s="4"/>
      <c r="E7" s="6"/>
      <c r="F7" s="4"/>
    </row>
    <row r="8" spans="2:9" ht="16.5" customHeight="1"/>
    <row r="9" spans="2:9" ht="16.5" customHeight="1"/>
    <row r="10" spans="2:9" ht="16.5" customHeight="1"/>
    <row r="11" spans="2:9" ht="16.5" customHeight="1"/>
    <row r="12" spans="2:9" ht="16.5" customHeight="1"/>
    <row r="13" spans="2:9" ht="16.5" customHeight="1"/>
    <row r="14" spans="2:9" ht="16.5" customHeight="1"/>
    <row r="15" spans="2:9" ht="16.5" customHeight="1"/>
    <row r="16" spans="2:9" ht="16.5" customHeight="1"/>
    <row r="17" ht="16.5" customHeight="1"/>
    <row r="18" ht="16.5" customHeight="1"/>
    <row r="19" ht="16.5" customHeight="1"/>
  </sheetData>
  <mergeCells count="1">
    <mergeCell ref="B2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pane ySplit="1" topLeftCell="A2" activePane="bottomLeft" state="frozen"/>
      <selection pane="bottomLeft" activeCell="D15" sqref="D15"/>
    </sheetView>
  </sheetViews>
  <sheetFormatPr defaultRowHeight="13.5"/>
  <cols>
    <col min="1" max="1" width="6.125" customWidth="1"/>
    <col min="2" max="2" width="32.75" customWidth="1"/>
    <col min="3" max="3" width="10" customWidth="1"/>
    <col min="4" max="4" width="51.875" bestFit="1" customWidth="1"/>
    <col min="5" max="5" width="60.5" customWidth="1"/>
  </cols>
  <sheetData>
    <row r="1" spans="1:5" ht="16.5" customHeight="1">
      <c r="A1" s="5" t="s">
        <v>13</v>
      </c>
      <c r="B1" s="5" t="s">
        <v>14</v>
      </c>
      <c r="C1" s="5" t="s">
        <v>17</v>
      </c>
      <c r="D1" s="5" t="s">
        <v>15</v>
      </c>
      <c r="E1" s="5" t="s">
        <v>16</v>
      </c>
    </row>
    <row r="2" spans="1:5" ht="18" customHeight="1">
      <c r="A2" s="6">
        <v>1</v>
      </c>
      <c r="B2" s="39" t="s">
        <v>122</v>
      </c>
      <c r="C2" s="6" t="s">
        <v>25</v>
      </c>
      <c r="D2" s="4" t="str">
        <f>sys_user!C2</f>
        <v>系统用户表</v>
      </c>
      <c r="E2" s="4"/>
    </row>
    <row r="3" spans="1:5" ht="18" customHeight="1">
      <c r="A3" s="6">
        <v>2</v>
      </c>
      <c r="B3" s="39" t="s">
        <v>104</v>
      </c>
      <c r="C3" s="6" t="s">
        <v>25</v>
      </c>
      <c r="D3" s="4" t="str">
        <f>sys_role!C2</f>
        <v>角色表</v>
      </c>
      <c r="E3" s="4"/>
    </row>
    <row r="4" spans="1:5" ht="18" customHeight="1">
      <c r="A4" s="6">
        <v>3</v>
      </c>
      <c r="B4" s="39" t="s">
        <v>217</v>
      </c>
      <c r="C4" s="6" t="s">
        <v>25</v>
      </c>
      <c r="D4" s="4" t="str">
        <f>sys_menu!C2</f>
        <v>系统功能表（菜单、功能）</v>
      </c>
      <c r="E4" s="4"/>
    </row>
    <row r="5" spans="1:5" ht="18" customHeight="1">
      <c r="A5" s="6">
        <v>4</v>
      </c>
      <c r="B5" s="39" t="s">
        <v>162</v>
      </c>
      <c r="C5" s="6" t="s">
        <v>25</v>
      </c>
      <c r="D5" s="4" t="str">
        <f>sys_user_role!C2</f>
        <v>用户-角色关联关系表</v>
      </c>
      <c r="E5" s="4"/>
    </row>
    <row r="6" spans="1:5" ht="18" customHeight="1">
      <c r="A6" s="6">
        <v>5</v>
      </c>
      <c r="B6" s="39" t="s">
        <v>165</v>
      </c>
      <c r="C6" s="6" t="s">
        <v>25</v>
      </c>
      <c r="D6" s="4" t="str">
        <f>sys_role_menu!C2</f>
        <v>角色-菜单关联关系表</v>
      </c>
      <c r="E6" s="4"/>
    </row>
    <row r="7" spans="1:5" ht="18" customHeight="1">
      <c r="A7" s="6">
        <v>6</v>
      </c>
      <c r="B7" s="39" t="s">
        <v>168</v>
      </c>
      <c r="C7" s="6" t="s">
        <v>25</v>
      </c>
      <c r="D7" s="4" t="str">
        <f>sys_office!C2</f>
        <v>机构-公司-部门表</v>
      </c>
      <c r="E7" s="4"/>
    </row>
    <row r="8" spans="1:5" ht="18" customHeight="1">
      <c r="A8" s="6">
        <v>7</v>
      </c>
      <c r="B8" s="39" t="s">
        <v>195</v>
      </c>
      <c r="C8" s="6" t="s">
        <v>25</v>
      </c>
      <c r="D8" s="4" t="str">
        <f>sys_role_office!C2</f>
        <v>角色-机构关联关系表</v>
      </c>
      <c r="E8" s="4"/>
    </row>
    <row r="9" spans="1:5" ht="18" customHeight="1">
      <c r="A9" s="6">
        <v>8</v>
      </c>
      <c r="B9" s="39" t="s">
        <v>218</v>
      </c>
      <c r="C9" s="6" t="s">
        <v>25</v>
      </c>
      <c r="D9" s="4" t="str">
        <f>sys_dict!C2</f>
        <v>系统数据字典</v>
      </c>
      <c r="E9" s="4"/>
    </row>
    <row r="10" spans="1:5" ht="18" customHeight="1">
      <c r="A10" s="6">
        <v>9</v>
      </c>
      <c r="B10" s="39" t="s">
        <v>243</v>
      </c>
      <c r="C10" s="6" t="s">
        <v>25</v>
      </c>
      <c r="D10" s="4"/>
      <c r="E10" s="4"/>
    </row>
    <row r="11" spans="1:5" ht="18" customHeight="1">
      <c r="A11" s="6">
        <v>10</v>
      </c>
      <c r="B11" s="39" t="s">
        <v>219</v>
      </c>
      <c r="C11" s="6" t="s">
        <v>25</v>
      </c>
      <c r="D11" s="4" t="str">
        <f>sys_log!C2</f>
        <v>系统操作日志监控</v>
      </c>
      <c r="E11" s="4"/>
    </row>
    <row r="12" spans="1:5" ht="18" customHeight="1">
      <c r="A12" s="6">
        <v>11</v>
      </c>
      <c r="B12" s="39"/>
      <c r="C12" s="6"/>
      <c r="D12" s="4"/>
      <c r="E12" s="4"/>
    </row>
    <row r="13" spans="1:5" ht="18" customHeight="1">
      <c r="A13" s="6">
        <v>12</v>
      </c>
      <c r="B13" s="39"/>
      <c r="C13" s="6"/>
      <c r="D13" s="4"/>
      <c r="E13" s="4"/>
    </row>
    <row r="14" spans="1:5" ht="18" customHeight="1">
      <c r="A14" s="6">
        <v>13</v>
      </c>
      <c r="B14" s="39"/>
      <c r="C14" s="6"/>
      <c r="D14" s="4"/>
      <c r="E14" s="4"/>
    </row>
    <row r="15" spans="1:5" ht="18" customHeight="1">
      <c r="A15" s="6">
        <v>14</v>
      </c>
      <c r="B15" s="39"/>
      <c r="C15" s="6"/>
      <c r="D15" s="4"/>
      <c r="E15" s="4"/>
    </row>
    <row r="16" spans="1:5" ht="18" customHeight="1">
      <c r="A16" s="6">
        <v>15</v>
      </c>
      <c r="B16" s="39"/>
      <c r="C16" s="6"/>
      <c r="D16" s="4"/>
      <c r="E16" s="4"/>
    </row>
    <row r="17" spans="1:5" ht="18" customHeight="1">
      <c r="A17" s="6">
        <v>16</v>
      </c>
      <c r="B17" s="39"/>
      <c r="C17" s="6"/>
      <c r="D17" s="4"/>
      <c r="E17" s="4"/>
    </row>
  </sheetData>
  <phoneticPr fontId="1" type="noConversion"/>
  <hyperlinks>
    <hyperlink ref="B2" location="sys_user!A1" display="sys_user"/>
    <hyperlink ref="B3" location="sys_role!A1" display="sys_role"/>
    <hyperlink ref="B4" location="sys_menu!A1" display="sys_menu"/>
    <hyperlink ref="B5" location="sys_user_role!A1" display="sys_user_role"/>
    <hyperlink ref="B6" location="sys_role_menu!A1" display="sys_role_menu"/>
    <hyperlink ref="B7" location="sys_office!A1" display="sys_office"/>
    <hyperlink ref="B8" location="sys_role_office!A1" display="sys_role_office"/>
    <hyperlink ref="B9" location="sys_dict!A1" display="sys_dict"/>
    <hyperlink ref="B10" location="sys_dict!A1" display="sys_dict"/>
    <hyperlink ref="B11" location="sys_log!A1" display="sys_log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topLeftCell="C1" workbookViewId="0">
      <selection activeCell="J1" sqref="J1:J4"/>
    </sheetView>
  </sheetViews>
  <sheetFormatPr defaultRowHeight="13.5"/>
  <cols>
    <col min="1" max="1" width="4.875" customWidth="1"/>
    <col min="2" max="2" width="17" customWidth="1"/>
    <col min="3" max="3" width="29.5" customWidth="1"/>
    <col min="4" max="4" width="10.375" customWidth="1"/>
    <col min="5" max="5" width="11.125" customWidth="1"/>
    <col min="6" max="6" width="12.75" customWidth="1"/>
    <col min="7" max="7" width="8.75" customWidth="1"/>
    <col min="8" max="8" width="9.75" customWidth="1"/>
    <col min="9" max="9" width="47.125" customWidth="1"/>
    <col min="10" max="10" width="28.5" customWidth="1"/>
  </cols>
  <sheetData>
    <row r="1" spans="1:11" ht="18" customHeight="1" thickBot="1">
      <c r="A1" s="41" t="s">
        <v>28</v>
      </c>
      <c r="B1" s="42"/>
      <c r="C1" s="49" t="s">
        <v>122</v>
      </c>
      <c r="D1" s="50"/>
      <c r="E1" s="50"/>
      <c r="F1" s="50"/>
      <c r="G1" s="50"/>
      <c r="H1" s="50"/>
      <c r="I1" s="51"/>
      <c r="J1" s="60" t="s">
        <v>242</v>
      </c>
    </row>
    <row r="2" spans="1:11" ht="18" customHeight="1" thickBot="1">
      <c r="A2" s="41" t="s">
        <v>40</v>
      </c>
      <c r="B2" s="42"/>
      <c r="C2" s="49" t="s">
        <v>41</v>
      </c>
      <c r="D2" s="50"/>
      <c r="E2" s="50"/>
      <c r="F2" s="50"/>
      <c r="G2" s="50"/>
      <c r="H2" s="50"/>
      <c r="I2" s="51"/>
      <c r="J2" s="60"/>
    </row>
    <row r="3" spans="1:11" ht="30">
      <c r="A3" s="18" t="s">
        <v>27</v>
      </c>
      <c r="B3" s="18" t="s">
        <v>37</v>
      </c>
      <c r="C3" s="18" t="s">
        <v>31</v>
      </c>
      <c r="D3" s="18" t="s">
        <v>32</v>
      </c>
      <c r="E3" s="18" t="s">
        <v>84</v>
      </c>
      <c r="F3" s="18" t="s">
        <v>38</v>
      </c>
      <c r="G3" s="18" t="s">
        <v>4</v>
      </c>
      <c r="H3" s="18" t="s">
        <v>34</v>
      </c>
      <c r="I3" s="18" t="s">
        <v>35</v>
      </c>
      <c r="J3" s="61" t="str">
        <f>"CREATE TABLE " &amp; C1 &amp; " ("</f>
        <v>CREATE TABLE sys_user (</v>
      </c>
      <c r="K3" s="62"/>
    </row>
    <row r="4" spans="1:11" ht="15" customHeight="1">
      <c r="A4" s="13">
        <v>1</v>
      </c>
      <c r="B4" s="14" t="s">
        <v>80</v>
      </c>
      <c r="C4" s="15" t="s">
        <v>39</v>
      </c>
      <c r="D4" s="13" t="s">
        <v>7</v>
      </c>
      <c r="E4" s="13" t="s">
        <v>1</v>
      </c>
      <c r="F4" s="13" t="s">
        <v>85</v>
      </c>
      <c r="G4" s="13">
        <v>32</v>
      </c>
      <c r="H4" s="13"/>
      <c r="I4" s="15" t="s">
        <v>121</v>
      </c>
      <c r="J4" s="61" t="str">
        <f t="shared" ref="J4:J13" si="0">B4&amp;" "&amp;IF(F4&lt;&gt;"timestamp",F4&amp;"("&amp;G4&amp;")",F4)&amp;IF(E4="N"," NOT NULL","")&amp;IF(H4&lt;&gt;""," DEFAULT "&amp;H4,IF(F4&lt;&gt;"timestamp",""," DEFAULT CURRENT_TIMESTAMP"))&amp;" COMMENT '"&amp;C4&amp;"',"</f>
        <v>id varchar(32) NOT NULL COMMENT '编号',</v>
      </c>
      <c r="K4" s="62"/>
    </row>
    <row r="5" spans="1:11" ht="15" customHeight="1">
      <c r="A5" s="13">
        <v>2</v>
      </c>
      <c r="B5" s="14" t="s">
        <v>61</v>
      </c>
      <c r="C5" s="15" t="s">
        <v>44</v>
      </c>
      <c r="D5" s="13"/>
      <c r="E5" s="13" t="s">
        <v>10</v>
      </c>
      <c r="F5" s="13" t="s">
        <v>85</v>
      </c>
      <c r="G5" s="13">
        <v>32</v>
      </c>
      <c r="H5" s="13"/>
      <c r="I5" s="14"/>
      <c r="J5" s="61" t="str">
        <f t="shared" si="0"/>
        <v>company_id varchar(32) COMMENT '归属公司',</v>
      </c>
      <c r="K5" s="62"/>
    </row>
    <row r="6" spans="1:11" ht="15" customHeight="1">
      <c r="A6" s="13">
        <v>3</v>
      </c>
      <c r="B6" s="14" t="s">
        <v>62</v>
      </c>
      <c r="C6" s="15" t="s">
        <v>45</v>
      </c>
      <c r="D6" s="13"/>
      <c r="E6" s="13" t="s">
        <v>10</v>
      </c>
      <c r="F6" s="13" t="s">
        <v>85</v>
      </c>
      <c r="G6" s="13">
        <v>32</v>
      </c>
      <c r="H6" s="13"/>
      <c r="I6" s="14" t="s">
        <v>0</v>
      </c>
      <c r="J6" s="61" t="str">
        <f t="shared" si="0"/>
        <v>office_id varchar(32) COMMENT '归属部门',</v>
      </c>
    </row>
    <row r="7" spans="1:11" ht="15" customHeight="1">
      <c r="A7" s="13">
        <v>4</v>
      </c>
      <c r="B7" s="14" t="s">
        <v>63</v>
      </c>
      <c r="C7" s="15" t="s">
        <v>81</v>
      </c>
      <c r="D7" s="13"/>
      <c r="E7" s="13" t="s">
        <v>8</v>
      </c>
      <c r="F7" s="13" t="s">
        <v>85</v>
      </c>
      <c r="G7" s="13">
        <v>32</v>
      </c>
      <c r="H7" s="13"/>
      <c r="I7" s="15" t="s">
        <v>83</v>
      </c>
      <c r="J7" s="61" t="str">
        <f t="shared" si="0"/>
        <v>login_name varchar(32) NOT NULL COMMENT '登录账号',</v>
      </c>
    </row>
    <row r="8" spans="1:11" ht="15" customHeight="1">
      <c r="A8" s="13">
        <v>5</v>
      </c>
      <c r="B8" s="14" t="s">
        <v>64</v>
      </c>
      <c r="C8" s="15" t="s">
        <v>46</v>
      </c>
      <c r="D8" s="13"/>
      <c r="E8" s="13" t="s">
        <v>8</v>
      </c>
      <c r="F8" s="13" t="s">
        <v>85</v>
      </c>
      <c r="G8" s="13">
        <v>64</v>
      </c>
      <c r="H8" s="14"/>
      <c r="I8" s="14"/>
      <c r="J8" s="61" t="str">
        <f t="shared" si="0"/>
        <v>password varchar(64) NOT NULL COMMENT '密码',</v>
      </c>
    </row>
    <row r="9" spans="1:11" ht="15" customHeight="1">
      <c r="A9" s="13">
        <v>6</v>
      </c>
      <c r="B9" s="14" t="s">
        <v>65</v>
      </c>
      <c r="C9" s="15" t="s">
        <v>47</v>
      </c>
      <c r="D9" s="13"/>
      <c r="E9" s="13" t="s">
        <v>2</v>
      </c>
      <c r="F9" s="13" t="s">
        <v>85</v>
      </c>
      <c r="G9" s="13">
        <v>32</v>
      </c>
      <c r="H9" s="13"/>
      <c r="I9" s="14" t="s">
        <v>0</v>
      </c>
      <c r="J9" s="61" t="str">
        <f t="shared" si="0"/>
        <v>no varchar(32) COMMENT '工号',</v>
      </c>
    </row>
    <row r="10" spans="1:11" ht="15" customHeight="1">
      <c r="A10" s="13">
        <v>7</v>
      </c>
      <c r="B10" s="14" t="s">
        <v>66</v>
      </c>
      <c r="C10" s="15" t="s">
        <v>48</v>
      </c>
      <c r="D10" s="13"/>
      <c r="E10" s="13" t="s">
        <v>2</v>
      </c>
      <c r="F10" s="13" t="s">
        <v>85</v>
      </c>
      <c r="G10" s="13">
        <v>32</v>
      </c>
      <c r="H10" s="13"/>
      <c r="I10" s="14" t="s">
        <v>0</v>
      </c>
      <c r="J10" s="61" t="str">
        <f t="shared" si="0"/>
        <v>name varchar(32) COMMENT '姓名',</v>
      </c>
    </row>
    <row r="11" spans="1:11" ht="15" customHeight="1">
      <c r="A11" s="13">
        <v>8</v>
      </c>
      <c r="B11" s="14" t="s">
        <v>67</v>
      </c>
      <c r="C11" s="15" t="s">
        <v>49</v>
      </c>
      <c r="D11" s="13"/>
      <c r="E11" s="13" t="s">
        <v>26</v>
      </c>
      <c r="F11" s="13" t="s">
        <v>85</v>
      </c>
      <c r="G11" s="13">
        <v>64</v>
      </c>
      <c r="H11" s="13"/>
      <c r="I11" s="14" t="s">
        <v>0</v>
      </c>
      <c r="J11" s="61" t="str">
        <f t="shared" si="0"/>
        <v>email varchar(64) NOT NULL COMMENT '邮箱',</v>
      </c>
    </row>
    <row r="12" spans="1:11" ht="15" customHeight="1">
      <c r="A12" s="13">
        <v>9</v>
      </c>
      <c r="B12" s="14" t="s">
        <v>68</v>
      </c>
      <c r="C12" s="15" t="s">
        <v>82</v>
      </c>
      <c r="D12" s="17"/>
      <c r="E12" s="13" t="s">
        <v>2</v>
      </c>
      <c r="F12" s="13" t="s">
        <v>85</v>
      </c>
      <c r="G12" s="13">
        <v>64</v>
      </c>
      <c r="H12" s="17"/>
      <c r="I12" s="16"/>
      <c r="J12" s="61" t="str">
        <f t="shared" si="0"/>
        <v>phone varchar(64) COMMENT '固定电话',</v>
      </c>
    </row>
    <row r="13" spans="1:11" ht="15" customHeight="1">
      <c r="A13" s="13">
        <v>10</v>
      </c>
      <c r="B13" s="14" t="s">
        <v>69</v>
      </c>
      <c r="C13" s="15" t="s">
        <v>50</v>
      </c>
      <c r="D13" s="13"/>
      <c r="E13" s="13" t="s">
        <v>26</v>
      </c>
      <c r="F13" s="13" t="s">
        <v>85</v>
      </c>
      <c r="G13" s="13">
        <v>24</v>
      </c>
      <c r="H13" s="13"/>
      <c r="I13" s="14"/>
      <c r="J13" s="61" t="str">
        <f t="shared" si="0"/>
        <v>mobile varchar(24) NOT NULL COMMENT '手机',</v>
      </c>
    </row>
    <row r="14" spans="1:11" ht="15" customHeight="1">
      <c r="A14" s="13">
        <v>11</v>
      </c>
      <c r="B14" s="14" t="s">
        <v>70</v>
      </c>
      <c r="C14" s="15" t="s">
        <v>51</v>
      </c>
      <c r="D14" s="13"/>
      <c r="E14" s="13" t="s">
        <v>26</v>
      </c>
      <c r="F14" s="13" t="s">
        <v>86</v>
      </c>
      <c r="G14" s="13">
        <v>1</v>
      </c>
      <c r="H14" s="13">
        <v>0</v>
      </c>
      <c r="I14" s="14" t="s">
        <v>87</v>
      </c>
      <c r="J14" s="61" t="str">
        <f>B14&amp;" "&amp;IF(F14&lt;&gt;"timestamp",F14&amp;"("&amp;G14&amp;")",F14)&amp;IF(E14="N"," NOT NULL","")&amp;IF(H14&lt;&gt;""," DEFAULT "&amp;H14,IF(F14&lt;&gt;"timestamp",""," DEFAULT CURRENT_TIMESTAMP"))&amp;" COMMENT '"&amp;C14&amp;"',"</f>
        <v>user_type char(1) NOT NULL DEFAULT 0 COMMENT '用户类型',</v>
      </c>
    </row>
    <row r="15" spans="1:11" ht="15" customHeight="1">
      <c r="A15" s="13">
        <v>12</v>
      </c>
      <c r="B15" s="14" t="s">
        <v>71</v>
      </c>
      <c r="C15" s="15" t="s">
        <v>88</v>
      </c>
      <c r="D15" s="13"/>
      <c r="E15" s="13" t="s">
        <v>2</v>
      </c>
      <c r="F15" s="13" t="s">
        <v>85</v>
      </c>
      <c r="G15" s="13">
        <v>256</v>
      </c>
      <c r="H15" s="13"/>
      <c r="I15" s="19" t="s">
        <v>89</v>
      </c>
      <c r="J15" s="61" t="str">
        <f t="shared" ref="J15:J24" si="1">B15&amp;" "&amp;IF(F15&lt;&gt;"timestamp",F15&amp;"("&amp;G15&amp;")",F15)&amp;IF(E15="N"," NOT NULL","")&amp;IF(H15&lt;&gt;""," DEFAULT "&amp;H15,IF(F15&lt;&gt;"timestamp",""," DEFAULT CURRENT_TIMESTAMP"))&amp;" COMMENT '"&amp;C15&amp;"',"</f>
        <v>photo varchar(256) COMMENT '用户头像URL',</v>
      </c>
    </row>
    <row r="16" spans="1:11" ht="15" customHeight="1">
      <c r="A16" s="13">
        <v>13</v>
      </c>
      <c r="B16" s="14" t="s">
        <v>72</v>
      </c>
      <c r="C16" s="15" t="s">
        <v>52</v>
      </c>
      <c r="D16" s="13"/>
      <c r="E16" s="13" t="s">
        <v>2</v>
      </c>
      <c r="F16" s="13" t="s">
        <v>85</v>
      </c>
      <c r="G16" s="13">
        <v>24</v>
      </c>
      <c r="H16" s="13"/>
      <c r="I16" s="14"/>
      <c r="J16" s="61" t="str">
        <f t="shared" si="1"/>
        <v>login_ip varchar(24) COMMENT '最后登陆IP',</v>
      </c>
    </row>
    <row r="17" spans="1:10" ht="15" customHeight="1">
      <c r="A17" s="13">
        <v>14</v>
      </c>
      <c r="B17" s="14" t="s">
        <v>73</v>
      </c>
      <c r="C17" s="15" t="s">
        <v>53</v>
      </c>
      <c r="D17" s="13"/>
      <c r="E17" s="13" t="s">
        <v>2</v>
      </c>
      <c r="F17" s="13" t="s">
        <v>90</v>
      </c>
      <c r="G17" s="13"/>
      <c r="H17" s="13"/>
      <c r="I17" s="13"/>
      <c r="J17" s="61" t="str">
        <f t="shared" si="1"/>
        <v>login_date timestamp DEFAULT CURRENT_TIMESTAMP COMMENT '最后登陆时间',</v>
      </c>
    </row>
    <row r="18" spans="1:10" ht="15" customHeight="1">
      <c r="A18" s="13">
        <v>15</v>
      </c>
      <c r="B18" s="14" t="s">
        <v>74</v>
      </c>
      <c r="C18" s="15" t="s">
        <v>54</v>
      </c>
      <c r="D18" s="13"/>
      <c r="E18" s="13" t="s">
        <v>2</v>
      </c>
      <c r="F18" s="13" t="s">
        <v>85</v>
      </c>
      <c r="G18" s="13">
        <v>32</v>
      </c>
      <c r="H18" s="13"/>
      <c r="I18" s="13"/>
      <c r="J18" s="61" t="str">
        <f t="shared" si="1"/>
        <v>login_flag varchar(32) COMMENT '是否可登录',</v>
      </c>
    </row>
    <row r="19" spans="1:10" ht="15" customHeight="1">
      <c r="A19" s="13">
        <v>16</v>
      </c>
      <c r="B19" s="14" t="s">
        <v>43</v>
      </c>
      <c r="C19" s="15" t="s">
        <v>55</v>
      </c>
      <c r="D19" s="13"/>
      <c r="E19" s="13" t="s">
        <v>26</v>
      </c>
      <c r="F19" s="13" t="s">
        <v>85</v>
      </c>
      <c r="G19" s="13">
        <v>32</v>
      </c>
      <c r="H19" s="13"/>
      <c r="I19" s="13"/>
      <c r="J19" s="61" t="str">
        <f t="shared" si="1"/>
        <v>create_by varchar(32) NOT NULL COMMENT '创建者',</v>
      </c>
    </row>
    <row r="20" spans="1:10" ht="15" customHeight="1">
      <c r="A20" s="13">
        <v>17</v>
      </c>
      <c r="B20" s="14" t="s">
        <v>42</v>
      </c>
      <c r="C20" s="15" t="s">
        <v>56</v>
      </c>
      <c r="D20" s="13"/>
      <c r="E20" s="13" t="s">
        <v>100</v>
      </c>
      <c r="F20" s="13" t="s">
        <v>90</v>
      </c>
      <c r="G20" s="13"/>
      <c r="H20" s="13"/>
      <c r="I20" s="13"/>
      <c r="J20" s="61" t="str">
        <f t="shared" si="1"/>
        <v>create_date timestamp NOT NULL DEFAULT CURRENT_TIMESTAMP COMMENT '创建时间',</v>
      </c>
    </row>
    <row r="21" spans="1:10" ht="15" customHeight="1">
      <c r="A21" s="13">
        <v>18</v>
      </c>
      <c r="B21" s="14" t="s">
        <v>75</v>
      </c>
      <c r="C21" s="15" t="s">
        <v>57</v>
      </c>
      <c r="D21" s="13"/>
      <c r="E21" s="13" t="s">
        <v>26</v>
      </c>
      <c r="F21" s="13" t="s">
        <v>85</v>
      </c>
      <c r="G21" s="13">
        <v>32</v>
      </c>
      <c r="H21" s="13"/>
      <c r="I21" s="13"/>
      <c r="J21" s="61" t="str">
        <f t="shared" si="1"/>
        <v>update_by varchar(32) NOT NULL COMMENT '更新者',</v>
      </c>
    </row>
    <row r="22" spans="1:10" ht="15" customHeight="1">
      <c r="A22" s="13">
        <v>19</v>
      </c>
      <c r="B22" s="14" t="s">
        <v>76</v>
      </c>
      <c r="C22" s="15" t="s">
        <v>58</v>
      </c>
      <c r="D22" s="13"/>
      <c r="E22" s="13" t="s">
        <v>100</v>
      </c>
      <c r="F22" s="13" t="s">
        <v>90</v>
      </c>
      <c r="G22" s="13"/>
      <c r="H22" s="13"/>
      <c r="I22" s="13"/>
      <c r="J22" s="61" t="str">
        <f t="shared" si="1"/>
        <v>update_date timestamp NOT NULL DEFAULT CURRENT_TIMESTAMP COMMENT '更新时间',</v>
      </c>
    </row>
    <row r="23" spans="1:10" ht="15" customHeight="1">
      <c r="A23" s="13">
        <v>20</v>
      </c>
      <c r="B23" s="14" t="s">
        <v>77</v>
      </c>
      <c r="C23" s="15" t="s">
        <v>59</v>
      </c>
      <c r="D23" s="13"/>
      <c r="E23" s="13" t="s">
        <v>2</v>
      </c>
      <c r="F23" s="13" t="s">
        <v>85</v>
      </c>
      <c r="G23" s="13">
        <v>32</v>
      </c>
      <c r="H23" s="13"/>
      <c r="I23" s="13"/>
      <c r="J23" s="61" t="str">
        <f t="shared" si="1"/>
        <v>remarks varchar(32) COMMENT '备注信息',</v>
      </c>
    </row>
    <row r="24" spans="1:10" ht="15" customHeight="1">
      <c r="A24" s="13">
        <v>21</v>
      </c>
      <c r="B24" s="14" t="s">
        <v>78</v>
      </c>
      <c r="C24" s="15" t="s">
        <v>92</v>
      </c>
      <c r="D24" s="13"/>
      <c r="E24" s="13" t="s">
        <v>26</v>
      </c>
      <c r="F24" s="13" t="s">
        <v>86</v>
      </c>
      <c r="G24" s="13">
        <v>1</v>
      </c>
      <c r="H24" s="13">
        <v>0</v>
      </c>
      <c r="I24" s="20" t="s">
        <v>91</v>
      </c>
      <c r="J24" s="61" t="str">
        <f t="shared" si="1"/>
        <v>del_flag char(1) NOT NULL DEFAULT 0 COMMENT '逻辑删除标记',</v>
      </c>
    </row>
    <row r="25" spans="1:10" ht="15">
      <c r="J25" s="24" t="str">
        <f>"PRIMARY KEY ("&amp;B4&amp;")"</f>
        <v>PRIMARY KEY (id)</v>
      </c>
    </row>
    <row r="26" spans="1:10" ht="15">
      <c r="J26" s="24" t="str">
        <f>") ENGINE=InnoDB"</f>
        <v>) ENGINE=InnoDB</v>
      </c>
    </row>
    <row r="27" spans="1:10" ht="15">
      <c r="J27" s="24" t="str">
        <f>"DEFAULT CHARACTER SET=UTF8 COLLATE=utf8_general_ci"</f>
        <v>DEFAULT CHARACTER SET=UTF8 COLLATE=utf8_general_ci</v>
      </c>
    </row>
    <row r="28" spans="1:10" ht="15.75" thickBot="1">
      <c r="J28" s="24" t="str">
        <f>"ROW_FORMAT=COMPACT;"</f>
        <v>ROW_FORMAT=COMPACT;</v>
      </c>
    </row>
    <row r="29" spans="1:10" ht="18" customHeight="1">
      <c r="A29" s="18" t="s">
        <v>27</v>
      </c>
      <c r="B29" s="18" t="s">
        <v>93</v>
      </c>
      <c r="C29" s="18" t="s">
        <v>95</v>
      </c>
      <c r="D29" s="18" t="s">
        <v>33</v>
      </c>
      <c r="E29" s="18" t="s">
        <v>96</v>
      </c>
      <c r="F29" s="46" t="s">
        <v>97</v>
      </c>
      <c r="G29" s="47"/>
      <c r="H29" s="47"/>
      <c r="I29" s="48"/>
    </row>
    <row r="30" spans="1:10" ht="15">
      <c r="A30" s="13">
        <v>1</v>
      </c>
      <c r="B30" s="14" t="s">
        <v>94</v>
      </c>
      <c r="C30" s="15" t="s">
        <v>99</v>
      </c>
      <c r="D30" s="13" t="s">
        <v>153</v>
      </c>
      <c r="E30" s="13"/>
      <c r="F30" s="43" t="s">
        <v>101</v>
      </c>
      <c r="G30" s="44"/>
      <c r="H30" s="44"/>
      <c r="I30" s="45"/>
      <c r="J30" t="str">
        <f>F30</f>
        <v>CREATE INDEX sys_user_login_name ON sys_user (login_name ASC);</v>
      </c>
    </row>
    <row r="31" spans="1:10" ht="14.45" customHeight="1">
      <c r="A31" s="13">
        <v>2</v>
      </c>
      <c r="B31" s="14" t="s">
        <v>94</v>
      </c>
      <c r="C31" s="15" t="s">
        <v>98</v>
      </c>
      <c r="D31" s="13" t="s">
        <v>153</v>
      </c>
      <c r="E31" s="13"/>
      <c r="F31" s="43" t="s">
        <v>102</v>
      </c>
      <c r="G31" s="44"/>
      <c r="H31" s="44"/>
      <c r="I31" s="45"/>
      <c r="J31" t="str">
        <f t="shared" ref="J31:J32" si="2">F31</f>
        <v>CREATE INDEX sys_user_update_date ON sys_user (update_date ASC);</v>
      </c>
    </row>
    <row r="32" spans="1:10" ht="15">
      <c r="A32" s="13">
        <v>3</v>
      </c>
      <c r="B32" s="14" t="s">
        <v>94</v>
      </c>
      <c r="C32" s="15" t="s">
        <v>98</v>
      </c>
      <c r="D32" s="13" t="s">
        <v>153</v>
      </c>
      <c r="E32" s="13"/>
      <c r="F32" s="43" t="s">
        <v>103</v>
      </c>
      <c r="G32" s="44"/>
      <c r="H32" s="44"/>
      <c r="I32" s="45"/>
      <c r="J32" t="str">
        <f t="shared" si="2"/>
        <v>CREATE INDEX sys_user_del_flag ON sys_user (del_flag ASC);</v>
      </c>
    </row>
  </sheetData>
  <mergeCells count="9">
    <mergeCell ref="J1:J2"/>
    <mergeCell ref="A1:B1"/>
    <mergeCell ref="A2:B2"/>
    <mergeCell ref="F30:I30"/>
    <mergeCell ref="F31:I31"/>
    <mergeCell ref="F32:I32"/>
    <mergeCell ref="F29:I29"/>
    <mergeCell ref="C1:I1"/>
    <mergeCell ref="C2:I2"/>
  </mergeCells>
  <phoneticPr fontId="1" type="noConversion"/>
  <hyperlinks>
    <hyperlink ref="I15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topLeftCell="B1" workbookViewId="0">
      <selection activeCell="J18" sqref="J18:J23"/>
    </sheetView>
  </sheetViews>
  <sheetFormatPr defaultRowHeight="13.5"/>
  <cols>
    <col min="1" max="1" width="4.875" customWidth="1"/>
    <col min="2" max="2" width="17" customWidth="1"/>
    <col min="3" max="3" width="27.625" customWidth="1"/>
    <col min="4" max="4" width="10.25" customWidth="1"/>
    <col min="5" max="5" width="8.625" customWidth="1"/>
    <col min="6" max="6" width="10.875" customWidth="1"/>
    <col min="7" max="7" width="8.875" bestFit="1" customWidth="1"/>
    <col min="8" max="8" width="11.75" customWidth="1"/>
    <col min="9" max="9" width="51.75" customWidth="1"/>
    <col min="10" max="10" width="23.375" customWidth="1"/>
  </cols>
  <sheetData>
    <row r="1" spans="1:10" ht="18" customHeight="1" thickBot="1">
      <c r="A1" s="41" t="s">
        <v>28</v>
      </c>
      <c r="B1" s="42"/>
      <c r="C1" s="49" t="s">
        <v>104</v>
      </c>
      <c r="D1" s="50"/>
      <c r="E1" s="50"/>
      <c r="F1" s="50"/>
      <c r="G1" s="50"/>
      <c r="H1" s="50"/>
      <c r="I1" s="51"/>
      <c r="J1" s="60" t="s">
        <v>242</v>
      </c>
    </row>
    <row r="2" spans="1:10" ht="18" customHeight="1" thickBot="1">
      <c r="A2" s="41" t="s">
        <v>40</v>
      </c>
      <c r="B2" s="42"/>
      <c r="C2" s="52" t="s">
        <v>144</v>
      </c>
      <c r="D2" s="50"/>
      <c r="E2" s="50"/>
      <c r="F2" s="50"/>
      <c r="G2" s="50"/>
      <c r="H2" s="50"/>
      <c r="I2" s="51"/>
      <c r="J2" s="60"/>
    </row>
    <row r="3" spans="1:10" ht="30">
      <c r="A3" s="18" t="s">
        <v>27</v>
      </c>
      <c r="B3" s="18" t="s">
        <v>37</v>
      </c>
      <c r="C3" s="18" t="s">
        <v>31</v>
      </c>
      <c r="D3" s="18" t="s">
        <v>32</v>
      </c>
      <c r="E3" s="18" t="s">
        <v>84</v>
      </c>
      <c r="F3" s="18" t="s">
        <v>38</v>
      </c>
      <c r="G3" s="18" t="s">
        <v>4</v>
      </c>
      <c r="H3" s="18" t="s">
        <v>34</v>
      </c>
      <c r="I3" s="18" t="s">
        <v>35</v>
      </c>
      <c r="J3" s="61" t="str">
        <f>"CREATE TABLE " &amp; C1 &amp; " ("</f>
        <v>CREATE TABLE sys_role (</v>
      </c>
    </row>
    <row r="4" spans="1:10" ht="18.75" customHeight="1">
      <c r="A4" s="13">
        <v>1</v>
      </c>
      <c r="B4" s="14" t="s">
        <v>79</v>
      </c>
      <c r="C4" s="15" t="s">
        <v>39</v>
      </c>
      <c r="D4" s="13" t="s">
        <v>7</v>
      </c>
      <c r="E4" s="13" t="s">
        <v>1</v>
      </c>
      <c r="F4" s="13" t="s">
        <v>85</v>
      </c>
      <c r="G4" s="13">
        <v>32</v>
      </c>
      <c r="H4" s="13"/>
      <c r="I4" s="15" t="s">
        <v>121</v>
      </c>
      <c r="J4" s="61" t="str">
        <f t="shared" ref="J4:J23" si="0">B4&amp;" "&amp;IF(F4&lt;&gt;"timestamp",F4&amp;"("&amp;G4&amp;")",F4)&amp;IF(E4="N"," NOT NULL","")&amp;IF(H4&lt;&gt;""," DEFAULT "&amp;H4,IF(F4&lt;&gt;"timestamp",""," DEFAULT CURRENT_TIMESTAMP"))&amp;" COMMENT '"&amp;C4&amp;"',"</f>
        <v>id varchar(32) NOT NULL COMMENT '编号',</v>
      </c>
    </row>
    <row r="5" spans="1:10" ht="18.75" customHeight="1">
      <c r="A5" s="13">
        <v>2</v>
      </c>
      <c r="B5" s="14" t="s">
        <v>62</v>
      </c>
      <c r="C5" s="15" t="s">
        <v>110</v>
      </c>
      <c r="D5" s="13"/>
      <c r="E5" s="13" t="s">
        <v>10</v>
      </c>
      <c r="F5" s="13" t="s">
        <v>85</v>
      </c>
      <c r="G5" s="13">
        <v>32</v>
      </c>
      <c r="H5" s="13"/>
      <c r="I5" s="14"/>
      <c r="J5" s="61" t="str">
        <f t="shared" si="0"/>
        <v>office_id varchar(32) COMMENT '归属机构',</v>
      </c>
    </row>
    <row r="6" spans="1:10" ht="18.75" customHeight="1">
      <c r="A6" s="13">
        <v>3</v>
      </c>
      <c r="B6" s="14" t="s">
        <v>66</v>
      </c>
      <c r="C6" s="15" t="s">
        <v>111</v>
      </c>
      <c r="D6" s="13"/>
      <c r="E6" s="13" t="s">
        <v>10</v>
      </c>
      <c r="F6" s="13" t="s">
        <v>85</v>
      </c>
      <c r="G6" s="13">
        <v>64</v>
      </c>
      <c r="H6" s="13"/>
      <c r="I6" s="14" t="s">
        <v>0</v>
      </c>
      <c r="J6" s="61" t="str">
        <f t="shared" si="0"/>
        <v>name varchar(64) COMMENT '角色名称',</v>
      </c>
    </row>
    <row r="7" spans="1:10" ht="18.75" customHeight="1">
      <c r="A7" s="13">
        <v>4</v>
      </c>
      <c r="B7" s="14" t="s">
        <v>105</v>
      </c>
      <c r="C7" s="15" t="s">
        <v>112</v>
      </c>
      <c r="D7" s="13"/>
      <c r="E7" s="13" t="s">
        <v>10</v>
      </c>
      <c r="F7" s="13" t="s">
        <v>85</v>
      </c>
      <c r="G7" s="13">
        <v>128</v>
      </c>
      <c r="H7" s="13"/>
      <c r="I7" s="15"/>
      <c r="J7" s="61" t="str">
        <f t="shared" si="0"/>
        <v>enname varchar(128) COMMENT '英文名称',</v>
      </c>
    </row>
    <row r="8" spans="1:10" ht="15">
      <c r="A8" s="13">
        <v>5</v>
      </c>
      <c r="B8" s="14" t="s">
        <v>106</v>
      </c>
      <c r="C8" s="15" t="s">
        <v>113</v>
      </c>
      <c r="D8" s="13"/>
      <c r="E8" s="13" t="s">
        <v>10</v>
      </c>
      <c r="F8" s="13" t="s">
        <v>85</v>
      </c>
      <c r="G8" s="13">
        <v>64</v>
      </c>
      <c r="H8" s="14"/>
      <c r="I8" s="14"/>
      <c r="J8" s="61" t="str">
        <f t="shared" si="0"/>
        <v>role_type varchar(64) COMMENT '角色类型',</v>
      </c>
    </row>
    <row r="9" spans="1:10" ht="45">
      <c r="A9" s="13">
        <v>6</v>
      </c>
      <c r="B9" s="14" t="s">
        <v>107</v>
      </c>
      <c r="C9" s="15" t="s">
        <v>114</v>
      </c>
      <c r="D9" s="13"/>
      <c r="E9" s="13" t="s">
        <v>119</v>
      </c>
      <c r="F9" s="13" t="s">
        <v>117</v>
      </c>
      <c r="G9" s="13">
        <v>1</v>
      </c>
      <c r="H9" s="13"/>
      <c r="I9" s="21" t="s">
        <v>118</v>
      </c>
      <c r="J9" s="61" t="str">
        <f t="shared" si="0"/>
        <v>data_scope char(1) COMMENT '数据范围',</v>
      </c>
    </row>
    <row r="10" spans="1:10" ht="15">
      <c r="A10" s="13">
        <v>7</v>
      </c>
      <c r="B10" s="14" t="s">
        <v>108</v>
      </c>
      <c r="C10" s="15" t="s">
        <v>115</v>
      </c>
      <c r="D10" s="13"/>
      <c r="E10" s="13" t="s">
        <v>2</v>
      </c>
      <c r="F10" s="13" t="s">
        <v>117</v>
      </c>
      <c r="G10" s="13">
        <v>1</v>
      </c>
      <c r="H10" s="13">
        <v>0</v>
      </c>
      <c r="I10" s="14" t="s">
        <v>123</v>
      </c>
      <c r="J10" s="61" t="str">
        <f t="shared" si="0"/>
        <v>is_sys char(1) DEFAULT 0 COMMENT '是否系统数据',</v>
      </c>
    </row>
    <row r="11" spans="1:10" ht="15">
      <c r="A11" s="13">
        <v>8</v>
      </c>
      <c r="B11" s="14" t="s">
        <v>109</v>
      </c>
      <c r="C11" s="15" t="s">
        <v>116</v>
      </c>
      <c r="D11" s="13"/>
      <c r="E11" s="13" t="s">
        <v>2</v>
      </c>
      <c r="F11" s="13" t="s">
        <v>117</v>
      </c>
      <c r="G11" s="13">
        <v>1</v>
      </c>
      <c r="H11" s="13">
        <v>0</v>
      </c>
      <c r="I11" s="14" t="s">
        <v>124</v>
      </c>
      <c r="J11" s="61" t="str">
        <f t="shared" si="0"/>
        <v>useable char(1) DEFAULT 0 COMMENT '是否可用',</v>
      </c>
    </row>
    <row r="12" spans="1:10" ht="15">
      <c r="A12" s="13">
        <v>9</v>
      </c>
      <c r="B12" s="14" t="s">
        <v>43</v>
      </c>
      <c r="C12" s="15" t="s">
        <v>55</v>
      </c>
      <c r="D12" s="17"/>
      <c r="E12" s="13" t="s">
        <v>26</v>
      </c>
      <c r="F12" s="13" t="s">
        <v>85</v>
      </c>
      <c r="G12" s="13">
        <v>32</v>
      </c>
      <c r="H12" s="17"/>
      <c r="I12" s="16"/>
      <c r="J12" s="61" t="str">
        <f t="shared" si="0"/>
        <v>create_by varchar(32) NOT NULL COMMENT '创建者',</v>
      </c>
    </row>
    <row r="13" spans="1:10" ht="15">
      <c r="A13" s="13">
        <v>10</v>
      </c>
      <c r="B13" s="14" t="s">
        <v>42</v>
      </c>
      <c r="C13" s="15" t="s">
        <v>56</v>
      </c>
      <c r="D13" s="13"/>
      <c r="E13" s="13" t="s">
        <v>26</v>
      </c>
      <c r="F13" s="13" t="s">
        <v>90</v>
      </c>
      <c r="G13" s="13"/>
      <c r="H13" s="13"/>
      <c r="I13" s="14"/>
      <c r="J13" s="61" t="str">
        <f t="shared" si="0"/>
        <v>create_date timestamp NOT NULL DEFAULT CURRENT_TIMESTAMP COMMENT '创建时间',</v>
      </c>
    </row>
    <row r="14" spans="1:10" ht="15">
      <c r="A14" s="13">
        <v>11</v>
      </c>
      <c r="B14" s="14" t="s">
        <v>75</v>
      </c>
      <c r="C14" s="15" t="s">
        <v>57</v>
      </c>
      <c r="D14" s="13"/>
      <c r="E14" s="13" t="s">
        <v>26</v>
      </c>
      <c r="F14" s="13" t="s">
        <v>85</v>
      </c>
      <c r="G14" s="13">
        <v>32</v>
      </c>
      <c r="H14" s="13"/>
      <c r="I14" s="14"/>
      <c r="J14" s="61" t="str">
        <f t="shared" si="0"/>
        <v>update_by varchar(32) NOT NULL COMMENT '更新者',</v>
      </c>
    </row>
    <row r="15" spans="1:10" ht="15">
      <c r="A15" s="13">
        <v>12</v>
      </c>
      <c r="B15" s="14" t="s">
        <v>76</v>
      </c>
      <c r="C15" s="15" t="s">
        <v>58</v>
      </c>
      <c r="D15" s="13"/>
      <c r="E15" s="13" t="s">
        <v>26</v>
      </c>
      <c r="F15" s="13" t="s">
        <v>90</v>
      </c>
      <c r="G15" s="13"/>
      <c r="H15" s="13"/>
      <c r="I15" s="19"/>
      <c r="J15" s="61" t="str">
        <f t="shared" si="0"/>
        <v>update_date timestamp NOT NULL DEFAULT CURRENT_TIMESTAMP COMMENT '更新时间',</v>
      </c>
    </row>
    <row r="16" spans="1:10" ht="15">
      <c r="A16" s="13">
        <v>13</v>
      </c>
      <c r="B16" s="14" t="s">
        <v>77</v>
      </c>
      <c r="C16" s="15" t="s">
        <v>59</v>
      </c>
      <c r="D16" s="13"/>
      <c r="E16" s="13" t="s">
        <v>2</v>
      </c>
      <c r="F16" s="13" t="s">
        <v>85</v>
      </c>
      <c r="G16" s="13">
        <v>256</v>
      </c>
      <c r="H16" s="13"/>
      <c r="I16" s="14"/>
      <c r="J16" s="61" t="str">
        <f t="shared" si="0"/>
        <v>remarks varchar(256) COMMENT '备注信息',</v>
      </c>
    </row>
    <row r="17" spans="1:10" ht="15">
      <c r="A17" s="13">
        <v>14</v>
      </c>
      <c r="B17" s="14" t="s">
        <v>78</v>
      </c>
      <c r="C17" s="15" t="s">
        <v>60</v>
      </c>
      <c r="D17" s="13"/>
      <c r="E17" s="13" t="s">
        <v>2</v>
      </c>
      <c r="F17" s="13" t="s">
        <v>90</v>
      </c>
      <c r="G17" s="13"/>
      <c r="H17" s="13"/>
      <c r="I17" s="20" t="s">
        <v>120</v>
      </c>
      <c r="J17" s="61" t="str">
        <f t="shared" si="0"/>
        <v>del_flag timestamp DEFAULT CURRENT_TIMESTAMP COMMENT '删除标记',</v>
      </c>
    </row>
    <row r="18" spans="1:10" ht="15">
      <c r="J18" s="24" t="str">
        <f>"PRIMARY KEY ("&amp;B4&amp;")"</f>
        <v>PRIMARY KEY (id)</v>
      </c>
    </row>
    <row r="19" spans="1:10" ht="15">
      <c r="J19" s="24" t="str">
        <f>") ENGINE=InnoDB"</f>
        <v>) ENGINE=InnoDB</v>
      </c>
    </row>
    <row r="20" spans="1:10" ht="15">
      <c r="J20" s="24" t="str">
        <f>"DEFAULT CHARACTER SET=UTF8 COLLATE=utf8_general_ci"</f>
        <v>DEFAULT CHARACTER SET=UTF8 COLLATE=utf8_general_ci</v>
      </c>
    </row>
    <row r="21" spans="1:10" ht="15.75" thickBot="1">
      <c r="J21" s="24" t="str">
        <f>"ROW_FORMAT=COMPACT;"</f>
        <v>ROW_FORMAT=COMPACT;</v>
      </c>
    </row>
    <row r="22" spans="1:10" ht="15">
      <c r="A22" s="18" t="s">
        <v>27</v>
      </c>
      <c r="B22" s="18" t="s">
        <v>93</v>
      </c>
      <c r="C22" s="18" t="s">
        <v>95</v>
      </c>
      <c r="D22" s="18" t="s">
        <v>33</v>
      </c>
      <c r="E22" s="18" t="s">
        <v>96</v>
      </c>
      <c r="F22" s="46" t="s">
        <v>97</v>
      </c>
      <c r="G22" s="47"/>
      <c r="H22" s="47"/>
      <c r="I22" s="48"/>
    </row>
    <row r="23" spans="1:10" ht="15">
      <c r="A23" s="13">
        <v>1</v>
      </c>
      <c r="B23" s="14" t="s">
        <v>94</v>
      </c>
      <c r="C23" s="15" t="s">
        <v>126</v>
      </c>
      <c r="D23" s="13" t="s">
        <v>153</v>
      </c>
      <c r="E23" s="13"/>
      <c r="F23" s="43" t="s">
        <v>125</v>
      </c>
      <c r="G23" s="44"/>
      <c r="H23" s="44"/>
      <c r="I23" s="45"/>
      <c r="J23" t="str">
        <f>F23</f>
        <v>CREATE INDEX sys_role_del_flag ON sys_role (del_flag ASC);</v>
      </c>
    </row>
  </sheetData>
  <mergeCells count="7">
    <mergeCell ref="J1:J2"/>
    <mergeCell ref="F23:I23"/>
    <mergeCell ref="A1:B1"/>
    <mergeCell ref="C1:I1"/>
    <mergeCell ref="A2:B2"/>
    <mergeCell ref="C2:I2"/>
    <mergeCell ref="F22:I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topLeftCell="B1" workbookViewId="0">
      <selection activeCell="J1" sqref="J1:J4"/>
    </sheetView>
  </sheetViews>
  <sheetFormatPr defaultRowHeight="13.5"/>
  <cols>
    <col min="1" max="1" width="4.875" customWidth="1"/>
    <col min="2" max="2" width="19.625" customWidth="1"/>
    <col min="3" max="3" width="32.75" customWidth="1"/>
    <col min="4" max="4" width="9.625" bestFit="1" customWidth="1"/>
    <col min="5" max="5" width="8.5" bestFit="1" customWidth="1"/>
    <col min="6" max="6" width="12" bestFit="1" customWidth="1"/>
    <col min="7" max="7" width="8.5" bestFit="1" customWidth="1"/>
    <col min="8" max="8" width="9.625" bestFit="1" customWidth="1"/>
    <col min="9" max="9" width="45" customWidth="1"/>
    <col min="10" max="10" width="25.75" customWidth="1"/>
  </cols>
  <sheetData>
    <row r="1" spans="1:10" ht="18" customHeight="1" thickBot="1">
      <c r="A1" s="41" t="s">
        <v>28</v>
      </c>
      <c r="B1" s="42"/>
      <c r="C1" s="49" t="s">
        <v>145</v>
      </c>
      <c r="D1" s="50"/>
      <c r="E1" s="50"/>
      <c r="F1" s="50"/>
      <c r="G1" s="50"/>
      <c r="H1" s="50"/>
      <c r="I1" s="51"/>
      <c r="J1" s="60" t="s">
        <v>242</v>
      </c>
    </row>
    <row r="2" spans="1:10" ht="18" customHeight="1" thickBot="1">
      <c r="A2" s="41" t="s">
        <v>40</v>
      </c>
      <c r="B2" s="42"/>
      <c r="C2" s="52" t="s">
        <v>9</v>
      </c>
      <c r="D2" s="53"/>
      <c r="E2" s="53"/>
      <c r="F2" s="53"/>
      <c r="G2" s="53"/>
      <c r="H2" s="53"/>
      <c r="I2" s="54"/>
      <c r="J2" s="60"/>
    </row>
    <row r="3" spans="1:10" ht="30">
      <c r="A3" s="18" t="s">
        <v>27</v>
      </c>
      <c r="B3" s="18" t="s">
        <v>37</v>
      </c>
      <c r="C3" s="18" t="s">
        <v>31</v>
      </c>
      <c r="D3" s="18" t="s">
        <v>32</v>
      </c>
      <c r="E3" s="18" t="s">
        <v>84</v>
      </c>
      <c r="F3" s="18" t="s">
        <v>38</v>
      </c>
      <c r="G3" s="18" t="s">
        <v>4</v>
      </c>
      <c r="H3" s="18" t="s">
        <v>34</v>
      </c>
      <c r="I3" s="18" t="s">
        <v>35</v>
      </c>
      <c r="J3" s="61" t="str">
        <f>"CREATE TABLE " &amp; C1 &amp; " ("</f>
        <v>CREATE TABLE sys_menu (</v>
      </c>
    </row>
    <row r="4" spans="1:10" ht="18.75" customHeight="1">
      <c r="A4" s="1">
        <v>1</v>
      </c>
      <c r="B4" s="2" t="s">
        <v>79</v>
      </c>
      <c r="C4" s="3" t="s">
        <v>39</v>
      </c>
      <c r="D4" s="1" t="s">
        <v>7</v>
      </c>
      <c r="E4" s="1" t="s">
        <v>1</v>
      </c>
      <c r="F4" s="13" t="s">
        <v>85</v>
      </c>
      <c r="G4" s="13">
        <v>32</v>
      </c>
      <c r="H4" s="1"/>
      <c r="I4" s="3" t="s">
        <v>121</v>
      </c>
      <c r="J4" s="61" t="str">
        <f t="shared" ref="J4:J19" si="0">B4&amp;" "&amp;IF(F4&lt;&gt;"timestamp",F4&amp;"("&amp;G4&amp;")",F4)&amp;IF(E4="N"," NOT NULL","")&amp;IF(H4&lt;&gt;""," DEFAULT "&amp;H4,IF(F4&lt;&gt;"timestamp",""," DEFAULT CURRENT_TIMESTAMP"))&amp;" COMMENT '"&amp;C4&amp;"',"</f>
        <v>id varchar(32) NOT NULL COMMENT '编号',</v>
      </c>
    </row>
    <row r="5" spans="1:10" ht="18.75" customHeight="1">
      <c r="A5" s="1">
        <v>2</v>
      </c>
      <c r="B5" s="2" t="s">
        <v>127</v>
      </c>
      <c r="C5" s="3" t="s">
        <v>135</v>
      </c>
      <c r="D5" s="1"/>
      <c r="E5" s="1" t="s">
        <v>119</v>
      </c>
      <c r="F5" s="13" t="s">
        <v>85</v>
      </c>
      <c r="G5" s="13">
        <v>32</v>
      </c>
      <c r="H5" s="1"/>
      <c r="I5" s="3"/>
      <c r="J5" s="61" t="str">
        <f t="shared" si="0"/>
        <v>parent_id varchar(32) COMMENT '父级编号',</v>
      </c>
    </row>
    <row r="6" spans="1:10" ht="18.75" customHeight="1">
      <c r="A6" s="1">
        <v>3</v>
      </c>
      <c r="B6" s="2" t="s">
        <v>128</v>
      </c>
      <c r="C6" s="3" t="s">
        <v>136</v>
      </c>
      <c r="D6" s="1"/>
      <c r="E6" s="1" t="s">
        <v>10</v>
      </c>
      <c r="F6" s="13" t="s">
        <v>85</v>
      </c>
      <c r="G6" s="13">
        <v>1024</v>
      </c>
      <c r="H6" s="1"/>
      <c r="I6" s="3"/>
      <c r="J6" s="61" t="str">
        <f t="shared" si="0"/>
        <v>parent_ids varchar(1024) COMMENT '所有父级编号',</v>
      </c>
    </row>
    <row r="7" spans="1:10" ht="18.75" customHeight="1">
      <c r="A7" s="1">
        <v>4</v>
      </c>
      <c r="B7" s="2" t="s">
        <v>66</v>
      </c>
      <c r="C7" s="3" t="s">
        <v>137</v>
      </c>
      <c r="D7" s="1"/>
      <c r="E7" s="1" t="s">
        <v>26</v>
      </c>
      <c r="F7" s="13" t="s">
        <v>85</v>
      </c>
      <c r="G7" s="13">
        <v>128</v>
      </c>
      <c r="H7" s="1"/>
      <c r="I7" s="2" t="s">
        <v>0</v>
      </c>
      <c r="J7" s="61" t="str">
        <f t="shared" si="0"/>
        <v>name varchar(128) NOT NULL COMMENT '名称',</v>
      </c>
    </row>
    <row r="8" spans="1:10" ht="18.75" customHeight="1">
      <c r="A8" s="1">
        <v>5</v>
      </c>
      <c r="B8" s="2" t="s">
        <v>129</v>
      </c>
      <c r="C8" s="3" t="s">
        <v>138</v>
      </c>
      <c r="D8" s="1"/>
      <c r="E8" s="1" t="s">
        <v>8</v>
      </c>
      <c r="F8" s="13" t="s">
        <v>146</v>
      </c>
      <c r="G8" s="13">
        <v>8</v>
      </c>
      <c r="H8" s="1">
        <v>0</v>
      </c>
      <c r="I8" s="2"/>
      <c r="J8" s="61" t="str">
        <f t="shared" si="0"/>
        <v>sort int(8) NOT NULL DEFAULT 0 COMMENT '排序',</v>
      </c>
    </row>
    <row r="9" spans="1:10" ht="18.75" customHeight="1">
      <c r="A9" s="1">
        <v>6</v>
      </c>
      <c r="B9" s="2" t="s">
        <v>130</v>
      </c>
      <c r="C9" s="3" t="s">
        <v>139</v>
      </c>
      <c r="D9" s="1"/>
      <c r="E9" s="1" t="s">
        <v>11</v>
      </c>
      <c r="F9" s="13" t="s">
        <v>85</v>
      </c>
      <c r="G9" s="1">
        <v>256</v>
      </c>
      <c r="H9" s="2"/>
      <c r="I9" s="2"/>
      <c r="J9" s="61" t="str">
        <f t="shared" si="0"/>
        <v>href varchar(256) NOT NULL COMMENT '链接',</v>
      </c>
    </row>
    <row r="10" spans="1:10" ht="18.75" customHeight="1">
      <c r="A10" s="1">
        <v>7</v>
      </c>
      <c r="B10" s="2" t="s">
        <v>131</v>
      </c>
      <c r="C10" s="3" t="s">
        <v>140</v>
      </c>
      <c r="D10" s="1"/>
      <c r="E10" s="1" t="s">
        <v>2</v>
      </c>
      <c r="F10" s="13" t="s">
        <v>85</v>
      </c>
      <c r="G10" s="1">
        <v>20</v>
      </c>
      <c r="H10" s="1"/>
      <c r="I10" s="22" t="s">
        <v>147</v>
      </c>
      <c r="J10" s="61" t="str">
        <f t="shared" si="0"/>
        <v>target varchar(20) COMMENT '目标',</v>
      </c>
    </row>
    <row r="11" spans="1:10" ht="18.75" customHeight="1">
      <c r="A11" s="1">
        <v>8</v>
      </c>
      <c r="B11" s="2" t="s">
        <v>132</v>
      </c>
      <c r="C11" s="3" t="s">
        <v>141</v>
      </c>
      <c r="D11" s="1"/>
      <c r="E11" s="1" t="s">
        <v>2</v>
      </c>
      <c r="F11" s="13" t="s">
        <v>85</v>
      </c>
      <c r="G11" s="1">
        <v>128</v>
      </c>
      <c r="H11" s="1"/>
      <c r="I11" s="2"/>
      <c r="J11" s="61" t="str">
        <f t="shared" si="0"/>
        <v>icon varchar(128) COMMENT '图标',</v>
      </c>
    </row>
    <row r="12" spans="1:10" ht="15">
      <c r="A12" s="1">
        <v>8</v>
      </c>
      <c r="B12" s="2" t="s">
        <v>133</v>
      </c>
      <c r="C12" s="3" t="s">
        <v>142</v>
      </c>
      <c r="D12" s="1"/>
      <c r="E12" s="1" t="s">
        <v>2</v>
      </c>
      <c r="F12" s="13" t="s">
        <v>117</v>
      </c>
      <c r="G12" s="1">
        <v>1</v>
      </c>
      <c r="H12" s="1"/>
      <c r="I12" s="22" t="s">
        <v>148</v>
      </c>
      <c r="J12" s="61" t="str">
        <f t="shared" si="0"/>
        <v>is_show char(1) COMMENT '是否在菜单中显示',</v>
      </c>
    </row>
    <row r="13" spans="1:10" ht="15">
      <c r="A13" s="1">
        <v>8</v>
      </c>
      <c r="B13" s="2" t="s">
        <v>134</v>
      </c>
      <c r="C13" s="3" t="s">
        <v>143</v>
      </c>
      <c r="D13" s="1"/>
      <c r="E13" s="1" t="s">
        <v>2</v>
      </c>
      <c r="F13" s="13" t="s">
        <v>85</v>
      </c>
      <c r="G13" s="1">
        <v>128</v>
      </c>
      <c r="H13" s="1"/>
      <c r="I13" s="2" t="s">
        <v>0</v>
      </c>
      <c r="J13" s="61" t="str">
        <f t="shared" si="0"/>
        <v>permission varchar(128) COMMENT '权限标识',</v>
      </c>
    </row>
    <row r="14" spans="1:10" ht="15">
      <c r="A14" s="1">
        <v>8</v>
      </c>
      <c r="B14" s="2" t="s">
        <v>43</v>
      </c>
      <c r="C14" s="3" t="s">
        <v>55</v>
      </c>
      <c r="D14" s="1"/>
      <c r="E14" s="1" t="s">
        <v>26</v>
      </c>
      <c r="F14" s="13" t="s">
        <v>85</v>
      </c>
      <c r="G14" s="13">
        <v>32</v>
      </c>
      <c r="H14" s="1"/>
      <c r="I14" s="2" t="s">
        <v>0</v>
      </c>
      <c r="J14" s="61" t="str">
        <f t="shared" si="0"/>
        <v>create_by varchar(32) NOT NULL COMMENT '创建者',</v>
      </c>
    </row>
    <row r="15" spans="1:10" ht="15">
      <c r="A15" s="1">
        <v>8</v>
      </c>
      <c r="B15" s="2" t="s">
        <v>42</v>
      </c>
      <c r="C15" s="3" t="s">
        <v>56</v>
      </c>
      <c r="D15" s="1"/>
      <c r="E15" s="1" t="s">
        <v>26</v>
      </c>
      <c r="F15" s="13" t="s">
        <v>90</v>
      </c>
      <c r="G15" s="13"/>
      <c r="H15" s="1"/>
      <c r="I15" s="2" t="s">
        <v>0</v>
      </c>
      <c r="J15" s="61" t="str">
        <f t="shared" si="0"/>
        <v>create_date timestamp NOT NULL DEFAULT CURRENT_TIMESTAMP COMMENT '创建时间',</v>
      </c>
    </row>
    <row r="16" spans="1:10" ht="15">
      <c r="A16" s="1">
        <v>8</v>
      </c>
      <c r="B16" s="2" t="s">
        <v>75</v>
      </c>
      <c r="C16" s="3" t="s">
        <v>57</v>
      </c>
      <c r="D16" s="1"/>
      <c r="E16" s="1" t="s">
        <v>26</v>
      </c>
      <c r="F16" s="13" t="s">
        <v>85</v>
      </c>
      <c r="G16" s="13">
        <v>32</v>
      </c>
      <c r="H16" s="1"/>
      <c r="I16" s="2" t="s">
        <v>0</v>
      </c>
      <c r="J16" s="61" t="str">
        <f t="shared" si="0"/>
        <v>update_by varchar(32) NOT NULL COMMENT '更新者',</v>
      </c>
    </row>
    <row r="17" spans="1:10" ht="15">
      <c r="A17" s="1">
        <v>8</v>
      </c>
      <c r="B17" s="2" t="s">
        <v>76</v>
      </c>
      <c r="C17" s="3" t="s">
        <v>58</v>
      </c>
      <c r="D17" s="1"/>
      <c r="E17" s="1" t="s">
        <v>26</v>
      </c>
      <c r="F17" s="13" t="s">
        <v>90</v>
      </c>
      <c r="G17" s="13"/>
      <c r="H17" s="1"/>
      <c r="I17" s="2" t="s">
        <v>0</v>
      </c>
      <c r="J17" s="61" t="str">
        <f t="shared" si="0"/>
        <v>update_date timestamp NOT NULL DEFAULT CURRENT_TIMESTAMP COMMENT '更新时间',</v>
      </c>
    </row>
    <row r="18" spans="1:10" ht="15">
      <c r="A18" s="1">
        <v>8</v>
      </c>
      <c r="B18" s="2" t="s">
        <v>77</v>
      </c>
      <c r="C18" s="3" t="s">
        <v>59</v>
      </c>
      <c r="D18" s="1"/>
      <c r="E18" s="1" t="s">
        <v>2</v>
      </c>
      <c r="F18" s="13" t="s">
        <v>85</v>
      </c>
      <c r="G18" s="1">
        <v>256</v>
      </c>
      <c r="H18" s="1"/>
      <c r="I18" s="2" t="s">
        <v>0</v>
      </c>
      <c r="J18" s="61" t="str">
        <f t="shared" si="0"/>
        <v>remarks varchar(256) COMMENT '备注信息',</v>
      </c>
    </row>
    <row r="19" spans="1:10" ht="15">
      <c r="A19" s="1">
        <v>8</v>
      </c>
      <c r="B19" s="2" t="s">
        <v>78</v>
      </c>
      <c r="C19" s="3" t="s">
        <v>60</v>
      </c>
      <c r="D19" s="1"/>
      <c r="E19" s="1" t="s">
        <v>149</v>
      </c>
      <c r="F19" s="13" t="s">
        <v>117</v>
      </c>
      <c r="G19" s="1">
        <v>1</v>
      </c>
      <c r="H19" s="1">
        <v>0</v>
      </c>
      <c r="I19" s="22" t="s">
        <v>150</v>
      </c>
      <c r="J19" s="61" t="str">
        <f t="shared" si="0"/>
        <v>del_flag char(1) NOT NULL DEFAULT 0 COMMENT '删除标记',</v>
      </c>
    </row>
    <row r="20" spans="1:10" ht="15">
      <c r="J20" s="24" t="str">
        <f>"PRIMARY KEY ("&amp;B4&amp;")"</f>
        <v>PRIMARY KEY (id)</v>
      </c>
    </row>
    <row r="21" spans="1:10" ht="15">
      <c r="J21" s="24" t="str">
        <f>") ENGINE=InnoDB"</f>
        <v>) ENGINE=InnoDB</v>
      </c>
    </row>
    <row r="22" spans="1:10" ht="15">
      <c r="J22" s="24" t="str">
        <f>"DEFAULT CHARACTER SET=UTF8 COLLATE=utf8_general_ci"</f>
        <v>DEFAULT CHARACTER SET=UTF8 COLLATE=utf8_general_ci</v>
      </c>
    </row>
    <row r="23" spans="1:10" ht="15.75" thickBot="1">
      <c r="J23" s="24" t="str">
        <f>"ROW_FORMAT=COMPACT;"</f>
        <v>ROW_FORMAT=COMPACT;</v>
      </c>
    </row>
    <row r="24" spans="1:10" ht="15">
      <c r="A24" s="18" t="s">
        <v>27</v>
      </c>
      <c r="B24" s="18" t="s">
        <v>93</v>
      </c>
      <c r="C24" s="18" t="s">
        <v>95</v>
      </c>
      <c r="D24" s="18" t="s">
        <v>33</v>
      </c>
      <c r="E24" s="18" t="s">
        <v>96</v>
      </c>
      <c r="F24" s="46" t="s">
        <v>97</v>
      </c>
      <c r="G24" s="47"/>
      <c r="H24" s="47"/>
      <c r="I24" s="48"/>
    </row>
    <row r="25" spans="1:10" ht="15">
      <c r="A25" s="13">
        <v>1</v>
      </c>
      <c r="B25" s="14" t="s">
        <v>94</v>
      </c>
      <c r="C25" s="15" t="s">
        <v>152</v>
      </c>
      <c r="D25" s="13" t="s">
        <v>153</v>
      </c>
      <c r="E25" s="13"/>
      <c r="F25" s="43" t="s">
        <v>151</v>
      </c>
      <c r="G25" s="44"/>
      <c r="H25" s="44"/>
      <c r="I25" s="45"/>
      <c r="J25" t="str">
        <f>F25</f>
        <v>CREATE INDEX sys_menu_parent_id ON sys_menu (parent_id ASC);</v>
      </c>
    </row>
  </sheetData>
  <mergeCells count="7">
    <mergeCell ref="J1:J2"/>
    <mergeCell ref="F25:I25"/>
    <mergeCell ref="A1:B1"/>
    <mergeCell ref="C1:I1"/>
    <mergeCell ref="A2:B2"/>
    <mergeCell ref="C2:I2"/>
    <mergeCell ref="F24:I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topLeftCell="C1" workbookViewId="0">
      <selection activeCell="J1" sqref="J1:J9"/>
    </sheetView>
  </sheetViews>
  <sheetFormatPr defaultRowHeight="13.5"/>
  <cols>
    <col min="1" max="1" width="4.875" customWidth="1"/>
    <col min="2" max="2" width="19.875" customWidth="1"/>
    <col min="3" max="3" width="36.75" customWidth="1"/>
    <col min="4" max="4" width="9.625" bestFit="1" customWidth="1"/>
    <col min="5" max="7" width="8.5" bestFit="1" customWidth="1"/>
    <col min="8" max="8" width="9.625" bestFit="1" customWidth="1"/>
    <col min="9" max="9" width="40.125" customWidth="1"/>
    <col min="10" max="10" width="27.625" customWidth="1"/>
  </cols>
  <sheetData>
    <row r="1" spans="1:10" ht="18" customHeight="1" thickBot="1">
      <c r="A1" s="41" t="s">
        <v>28</v>
      </c>
      <c r="B1" s="42"/>
      <c r="C1" s="49" t="s">
        <v>162</v>
      </c>
      <c r="D1" s="50"/>
      <c r="E1" s="50"/>
      <c r="F1" s="50"/>
      <c r="G1" s="50"/>
      <c r="H1" s="50"/>
      <c r="I1" s="51"/>
      <c r="J1" s="60" t="s">
        <v>242</v>
      </c>
    </row>
    <row r="2" spans="1:10" ht="18" customHeight="1" thickBot="1">
      <c r="A2" s="41" t="s">
        <v>40</v>
      </c>
      <c r="B2" s="42"/>
      <c r="C2" s="52" t="s">
        <v>161</v>
      </c>
      <c r="D2" s="53"/>
      <c r="E2" s="53"/>
      <c r="F2" s="53"/>
      <c r="G2" s="53"/>
      <c r="H2" s="53"/>
      <c r="I2" s="54"/>
      <c r="J2" s="60"/>
    </row>
    <row r="3" spans="1:10" ht="30">
      <c r="A3" s="18" t="s">
        <v>27</v>
      </c>
      <c r="B3" s="18" t="s">
        <v>37</v>
      </c>
      <c r="C3" s="18" t="s">
        <v>31</v>
      </c>
      <c r="D3" s="18" t="s">
        <v>32</v>
      </c>
      <c r="E3" s="18" t="s">
        <v>84</v>
      </c>
      <c r="F3" s="18" t="s">
        <v>38</v>
      </c>
      <c r="G3" s="18" t="s">
        <v>4</v>
      </c>
      <c r="H3" s="18" t="s">
        <v>34</v>
      </c>
      <c r="I3" s="18" t="s">
        <v>35</v>
      </c>
      <c r="J3" s="61" t="str">
        <f>"CREATE TABLE " &amp; C1 &amp; " ("</f>
        <v>CREATE TABLE sys_user_role (</v>
      </c>
    </row>
    <row r="4" spans="1:10" ht="18.75" customHeight="1">
      <c r="A4" s="1">
        <v>1</v>
      </c>
      <c r="B4" s="2" t="s">
        <v>154</v>
      </c>
      <c r="C4" s="3" t="s">
        <v>159</v>
      </c>
      <c r="D4" s="1" t="s">
        <v>7</v>
      </c>
      <c r="E4" s="1" t="s">
        <v>1</v>
      </c>
      <c r="F4" s="1" t="s">
        <v>158</v>
      </c>
      <c r="G4" s="1">
        <v>32</v>
      </c>
      <c r="H4" s="1"/>
      <c r="I4" s="3" t="s">
        <v>156</v>
      </c>
      <c r="J4" s="61" t="str">
        <f t="shared" ref="J4:J5" si="0">B4&amp;" "&amp;IF(F4&lt;&gt;"timestamp",F4&amp;"("&amp;G4&amp;")",F4)&amp;IF(E4="N"," NOT NULL","")&amp;IF(H4&lt;&gt;""," DEFAULT "&amp;H4,IF(F4&lt;&gt;"timestamp",""," DEFAULT CURRENT_TIMESTAMP"))&amp;" COMMENT '"&amp;C4&amp;"',"</f>
        <v>user_id varchar(32) NOT NULL COMMENT '用户编号',</v>
      </c>
    </row>
    <row r="5" spans="1:10" ht="18.75" customHeight="1">
      <c r="A5" s="1">
        <v>2</v>
      </c>
      <c r="B5" s="2" t="s">
        <v>155</v>
      </c>
      <c r="C5" s="3" t="s">
        <v>12</v>
      </c>
      <c r="D5" s="1" t="s">
        <v>10</v>
      </c>
      <c r="E5" s="1" t="s">
        <v>1</v>
      </c>
      <c r="F5" s="1" t="s">
        <v>158</v>
      </c>
      <c r="G5" s="1">
        <v>32</v>
      </c>
      <c r="H5" s="1"/>
      <c r="I5" s="3" t="s">
        <v>157</v>
      </c>
      <c r="J5" s="61" t="str">
        <f t="shared" si="0"/>
        <v>role_id varchar(32) NOT NULL COMMENT '角色ID',</v>
      </c>
    </row>
    <row r="6" spans="1:10" ht="18.75" customHeight="1">
      <c r="A6" s="63"/>
      <c r="B6" s="64"/>
      <c r="C6" s="65"/>
      <c r="D6" s="63"/>
      <c r="E6" s="63"/>
      <c r="F6" s="63"/>
      <c r="G6" s="63"/>
      <c r="H6" s="63"/>
      <c r="I6" s="65"/>
      <c r="J6" s="24" t="str">
        <f>"PRIMARY KEY ("&amp;B4&amp;","&amp;B5&amp;")"</f>
        <v>PRIMARY KEY (user_id,role_id)</v>
      </c>
    </row>
    <row r="7" spans="1:10" ht="18.75" customHeight="1">
      <c r="A7" s="63"/>
      <c r="B7" s="64"/>
      <c r="C7" s="65"/>
      <c r="D7" s="63"/>
      <c r="E7" s="63"/>
      <c r="F7" s="63"/>
      <c r="G7" s="63"/>
      <c r="H7" s="63"/>
      <c r="I7" s="65"/>
      <c r="J7" s="24" t="str">
        <f>") ENGINE=InnoDB"</f>
        <v>) ENGINE=InnoDB</v>
      </c>
    </row>
    <row r="8" spans="1:10" ht="15">
      <c r="J8" s="24" t="str">
        <f>"DEFAULT CHARACTER SET=UTF8 COLLATE=utf8_general_ci"</f>
        <v>DEFAULT CHARACTER SET=UTF8 COLLATE=utf8_general_ci</v>
      </c>
    </row>
    <row r="9" spans="1:10" ht="15.75" thickBot="1">
      <c r="J9" s="24" t="str">
        <f>"ROW_FORMAT=COMPACT;"</f>
        <v>ROW_FORMAT=COMPACT;</v>
      </c>
    </row>
    <row r="10" spans="1:10" ht="15">
      <c r="A10" s="18" t="s">
        <v>27</v>
      </c>
      <c r="B10" s="18" t="s">
        <v>93</v>
      </c>
      <c r="C10" s="18" t="s">
        <v>95</v>
      </c>
      <c r="D10" s="18" t="s">
        <v>33</v>
      </c>
      <c r="E10" s="18" t="s">
        <v>96</v>
      </c>
      <c r="F10" s="46" t="s">
        <v>97</v>
      </c>
      <c r="G10" s="47"/>
      <c r="H10" s="47"/>
      <c r="I10" s="48"/>
    </row>
  </sheetData>
  <mergeCells count="6">
    <mergeCell ref="J1:J2"/>
    <mergeCell ref="A1:B1"/>
    <mergeCell ref="C1:I1"/>
    <mergeCell ref="A2:B2"/>
    <mergeCell ref="C2:I2"/>
    <mergeCell ref="F10:I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topLeftCell="C1" workbookViewId="0">
      <selection activeCell="J3" sqref="J3:J9"/>
    </sheetView>
  </sheetViews>
  <sheetFormatPr defaultRowHeight="13.5"/>
  <cols>
    <col min="1" max="1" width="4.875" customWidth="1"/>
    <col min="2" max="2" width="25.625" customWidth="1"/>
    <col min="3" max="3" width="34.375" customWidth="1"/>
    <col min="4" max="4" width="9.625" bestFit="1" customWidth="1"/>
    <col min="5" max="6" width="8.5" bestFit="1" customWidth="1"/>
    <col min="7" max="7" width="8.875" bestFit="1" customWidth="1"/>
    <col min="8" max="8" width="14.5" customWidth="1"/>
    <col min="9" max="9" width="33.5" customWidth="1"/>
    <col min="10" max="10" width="21.125" customWidth="1"/>
  </cols>
  <sheetData>
    <row r="1" spans="1:10" ht="18" customHeight="1" thickBot="1">
      <c r="A1" s="41" t="s">
        <v>28</v>
      </c>
      <c r="B1" s="42"/>
      <c r="C1" s="49" t="s">
        <v>165</v>
      </c>
      <c r="D1" s="50"/>
      <c r="E1" s="50"/>
      <c r="F1" s="50"/>
      <c r="G1" s="50"/>
      <c r="H1" s="50"/>
      <c r="I1" s="51"/>
      <c r="J1" s="60" t="s">
        <v>242</v>
      </c>
    </row>
    <row r="2" spans="1:10" ht="21.6" customHeight="1" thickBot="1">
      <c r="A2" s="41" t="s">
        <v>40</v>
      </c>
      <c r="B2" s="42"/>
      <c r="C2" s="52" t="s">
        <v>164</v>
      </c>
      <c r="D2" s="53"/>
      <c r="E2" s="53"/>
      <c r="F2" s="53"/>
      <c r="G2" s="53"/>
      <c r="H2" s="53"/>
      <c r="I2" s="54"/>
      <c r="J2" s="60"/>
    </row>
    <row r="3" spans="1:10" ht="30">
      <c r="A3" s="18" t="s">
        <v>27</v>
      </c>
      <c r="B3" s="18" t="s">
        <v>37</v>
      </c>
      <c r="C3" s="18" t="s">
        <v>31</v>
      </c>
      <c r="D3" s="18" t="s">
        <v>32</v>
      </c>
      <c r="E3" s="18" t="s">
        <v>84</v>
      </c>
      <c r="F3" s="18" t="s">
        <v>38</v>
      </c>
      <c r="G3" s="18" t="s">
        <v>4</v>
      </c>
      <c r="H3" s="18" t="s">
        <v>34</v>
      </c>
      <c r="I3" s="18" t="s">
        <v>35</v>
      </c>
      <c r="J3" s="61" t="str">
        <f>"CREATE TABLE " &amp; C1 &amp; " ("</f>
        <v>CREATE TABLE sys_role_menu (</v>
      </c>
    </row>
    <row r="4" spans="1:10" ht="18.75" customHeight="1">
      <c r="A4" s="1">
        <v>1</v>
      </c>
      <c r="B4" s="2" t="s">
        <v>155</v>
      </c>
      <c r="C4" s="3" t="s">
        <v>160</v>
      </c>
      <c r="D4" s="1" t="s">
        <v>7</v>
      </c>
      <c r="E4" s="1" t="s">
        <v>1</v>
      </c>
      <c r="F4" s="1" t="s">
        <v>158</v>
      </c>
      <c r="G4" s="1">
        <v>32</v>
      </c>
      <c r="H4" s="1"/>
      <c r="I4" s="3" t="s">
        <v>157</v>
      </c>
      <c r="J4" s="61" t="str">
        <f t="shared" ref="J4:J5" si="0">B4&amp;" "&amp;IF(F4&lt;&gt;"timestamp",F4&amp;"("&amp;G4&amp;")",F4)&amp;IF(E4="N"," NOT NULL","")&amp;IF(H4&lt;&gt;""," DEFAULT "&amp;H4,IF(F4&lt;&gt;"timestamp",""," DEFAULT CURRENT_TIMESTAMP"))&amp;" COMMENT '"&amp;C4&amp;"',"</f>
        <v>role_id varchar(32) NOT NULL COMMENT '角色编号',</v>
      </c>
    </row>
    <row r="5" spans="1:10" ht="18.75" customHeight="1">
      <c r="A5" s="1">
        <v>2</v>
      </c>
      <c r="B5" s="2" t="s">
        <v>163</v>
      </c>
      <c r="C5" s="3" t="s">
        <v>166</v>
      </c>
      <c r="D5" s="1" t="s">
        <v>10</v>
      </c>
      <c r="E5" s="1" t="s">
        <v>1</v>
      </c>
      <c r="F5" s="1" t="s">
        <v>158</v>
      </c>
      <c r="G5" s="1">
        <v>32</v>
      </c>
      <c r="H5" s="1"/>
      <c r="I5" s="3" t="s">
        <v>167</v>
      </c>
      <c r="J5" s="61" t="str">
        <f t="shared" si="0"/>
        <v>menu_id varchar(32) NOT NULL COMMENT '菜单编号',</v>
      </c>
    </row>
    <row r="6" spans="1:10" ht="15">
      <c r="J6" s="24" t="str">
        <f>"PRIMARY KEY ("&amp;B4&amp;","&amp;B5&amp;")"</f>
        <v>PRIMARY KEY (role_id,menu_id)</v>
      </c>
    </row>
    <row r="7" spans="1:10" ht="15">
      <c r="J7" s="24" t="str">
        <f>") ENGINE=InnoDB"</f>
        <v>) ENGINE=InnoDB</v>
      </c>
    </row>
    <row r="8" spans="1:10" ht="15">
      <c r="J8" s="24" t="str">
        <f>"DEFAULT CHARACTER SET=UTF8 COLLATE=utf8_general_ci"</f>
        <v>DEFAULT CHARACTER SET=UTF8 COLLATE=utf8_general_ci</v>
      </c>
    </row>
    <row r="9" spans="1:10" ht="15.75" thickBot="1">
      <c r="J9" s="24" t="str">
        <f>"ROW_FORMAT=COMPACT;"</f>
        <v>ROW_FORMAT=COMPACT;</v>
      </c>
    </row>
    <row r="10" spans="1:10" ht="15">
      <c r="A10" s="18" t="s">
        <v>27</v>
      </c>
      <c r="B10" s="18" t="s">
        <v>93</v>
      </c>
      <c r="C10" s="18" t="s">
        <v>95</v>
      </c>
      <c r="D10" s="18" t="s">
        <v>33</v>
      </c>
      <c r="E10" s="18" t="s">
        <v>96</v>
      </c>
      <c r="F10" s="46" t="s">
        <v>97</v>
      </c>
      <c r="G10" s="47"/>
      <c r="H10" s="47"/>
      <c r="I10" s="48"/>
      <c r="J10" s="24"/>
    </row>
    <row r="11" spans="1:10" ht="15">
      <c r="J11" s="24"/>
    </row>
  </sheetData>
  <mergeCells count="6">
    <mergeCell ref="J1:J2"/>
    <mergeCell ref="A1:B1"/>
    <mergeCell ref="C1:I1"/>
    <mergeCell ref="A2:B2"/>
    <mergeCell ref="C2:I2"/>
    <mergeCell ref="F10:I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1"/>
  <sheetViews>
    <sheetView topLeftCell="C7" workbookViewId="0">
      <selection activeCell="J30" sqref="J30:J31"/>
    </sheetView>
  </sheetViews>
  <sheetFormatPr defaultRowHeight="13.5"/>
  <cols>
    <col min="1" max="1" width="4.875" customWidth="1"/>
    <col min="2" max="2" width="20.25" customWidth="1"/>
    <col min="3" max="3" width="24.75" customWidth="1"/>
    <col min="4" max="4" width="9.625" bestFit="1" customWidth="1"/>
    <col min="5" max="5" width="8.5" bestFit="1" customWidth="1"/>
    <col min="6" max="6" width="12" bestFit="1" customWidth="1"/>
    <col min="7" max="7" width="10.5" customWidth="1"/>
    <col min="8" max="8" width="9.625" bestFit="1" customWidth="1"/>
    <col min="9" max="9" width="43.875" customWidth="1"/>
    <col min="10" max="10" width="28.5" customWidth="1"/>
  </cols>
  <sheetData>
    <row r="1" spans="1:10" ht="18" customHeight="1" thickBot="1">
      <c r="A1" s="41" t="s">
        <v>5</v>
      </c>
      <c r="B1" s="42"/>
      <c r="C1" s="49" t="s">
        <v>169</v>
      </c>
      <c r="D1" s="50"/>
      <c r="E1" s="50"/>
      <c r="F1" s="50"/>
      <c r="G1" s="50"/>
      <c r="H1" s="50"/>
      <c r="I1" s="51"/>
      <c r="J1" s="60" t="s">
        <v>242</v>
      </c>
    </row>
    <row r="2" spans="1:10" ht="18" customHeight="1" thickBot="1">
      <c r="A2" s="41" t="s">
        <v>29</v>
      </c>
      <c r="B2" s="42"/>
      <c r="C2" s="52" t="s">
        <v>189</v>
      </c>
      <c r="D2" s="50"/>
      <c r="E2" s="50"/>
      <c r="F2" s="50"/>
      <c r="G2" s="50"/>
      <c r="H2" s="50"/>
      <c r="I2" s="51"/>
      <c r="J2" s="60"/>
    </row>
    <row r="3" spans="1:10" ht="30">
      <c r="A3" s="18" t="s">
        <v>27</v>
      </c>
      <c r="B3" s="18" t="s">
        <v>30</v>
      </c>
      <c r="C3" s="18" t="s">
        <v>31</v>
      </c>
      <c r="D3" s="18" t="s">
        <v>32</v>
      </c>
      <c r="E3" s="18" t="s">
        <v>84</v>
      </c>
      <c r="F3" s="18" t="s">
        <v>3</v>
      </c>
      <c r="G3" s="18" t="s">
        <v>4</v>
      </c>
      <c r="H3" s="18" t="s">
        <v>34</v>
      </c>
      <c r="I3" s="18" t="s">
        <v>6</v>
      </c>
      <c r="J3" s="61" t="str">
        <f>"CREATE TABLE " &amp; C1 &amp; " ("</f>
        <v>CREATE TABLE sys_office (</v>
      </c>
    </row>
    <row r="4" spans="1:10" ht="15" customHeight="1">
      <c r="A4" s="13">
        <v>1</v>
      </c>
      <c r="B4" s="14" t="s">
        <v>79</v>
      </c>
      <c r="C4" s="15" t="s">
        <v>39</v>
      </c>
      <c r="D4" s="13" t="s">
        <v>7</v>
      </c>
      <c r="E4" s="13" t="s">
        <v>1</v>
      </c>
      <c r="F4" s="13" t="s">
        <v>85</v>
      </c>
      <c r="G4" s="13">
        <v>32</v>
      </c>
      <c r="H4" s="13"/>
      <c r="I4" s="15" t="s">
        <v>121</v>
      </c>
      <c r="J4" s="61" t="str">
        <f t="shared" ref="J4:J24" si="0">B4&amp;" "&amp;IF(F4&lt;&gt;"timestamp",F4&amp;"("&amp;G4&amp;")",F4)&amp;IF(E4="N"," NOT NULL","")&amp;IF(H4&lt;&gt;""," DEFAULT "&amp;H4,IF(F4&lt;&gt;"timestamp",""," DEFAULT CURRENT_TIMESTAMP"))&amp;" COMMENT '"&amp;C4&amp;"',"</f>
        <v>id varchar(32) NOT NULL COMMENT '编号',</v>
      </c>
    </row>
    <row r="5" spans="1:10" ht="15" customHeight="1">
      <c r="A5" s="13">
        <v>2</v>
      </c>
      <c r="B5" s="14" t="s">
        <v>127</v>
      </c>
      <c r="C5" s="15" t="s">
        <v>135</v>
      </c>
      <c r="D5" s="13"/>
      <c r="E5" s="13" t="s">
        <v>10</v>
      </c>
      <c r="F5" s="13" t="s">
        <v>85</v>
      </c>
      <c r="G5" s="13">
        <v>32</v>
      </c>
      <c r="H5" s="13"/>
      <c r="I5" s="14"/>
      <c r="J5" s="61" t="str">
        <f t="shared" si="0"/>
        <v>parent_id varchar(32) COMMENT '父级编号',</v>
      </c>
    </row>
    <row r="6" spans="1:10" ht="15" customHeight="1">
      <c r="A6" s="13">
        <v>3</v>
      </c>
      <c r="B6" s="14" t="s">
        <v>128</v>
      </c>
      <c r="C6" s="15" t="s">
        <v>136</v>
      </c>
      <c r="D6" s="13"/>
      <c r="E6" s="13" t="s">
        <v>10</v>
      </c>
      <c r="F6" s="13" t="s">
        <v>85</v>
      </c>
      <c r="G6" s="13">
        <v>1024</v>
      </c>
      <c r="H6" s="13"/>
      <c r="I6" s="14" t="s">
        <v>0</v>
      </c>
      <c r="J6" s="61" t="str">
        <f t="shared" si="0"/>
        <v>parent_ids varchar(1024) COMMENT '所有父级编号',</v>
      </c>
    </row>
    <row r="7" spans="1:10" ht="15" customHeight="1">
      <c r="A7" s="13">
        <v>4</v>
      </c>
      <c r="B7" s="14" t="s">
        <v>66</v>
      </c>
      <c r="C7" s="15" t="s">
        <v>137</v>
      </c>
      <c r="D7" s="13"/>
      <c r="E7" s="13" t="s">
        <v>8</v>
      </c>
      <c r="F7" s="13" t="s">
        <v>85</v>
      </c>
      <c r="G7" s="13">
        <v>128</v>
      </c>
      <c r="H7" s="13"/>
      <c r="I7" s="15"/>
      <c r="J7" s="61" t="str">
        <f t="shared" si="0"/>
        <v>name varchar(128) NOT NULL COMMENT '名称',</v>
      </c>
    </row>
    <row r="8" spans="1:10" ht="15" customHeight="1">
      <c r="A8" s="13">
        <v>5</v>
      </c>
      <c r="B8" s="14" t="s">
        <v>129</v>
      </c>
      <c r="C8" s="15" t="s">
        <v>138</v>
      </c>
      <c r="D8" s="13"/>
      <c r="E8" s="13" t="s">
        <v>8</v>
      </c>
      <c r="F8" s="13" t="s">
        <v>146</v>
      </c>
      <c r="G8" s="13">
        <v>8</v>
      </c>
      <c r="H8" s="13">
        <v>0</v>
      </c>
      <c r="I8" s="14"/>
      <c r="J8" s="61" t="str">
        <f t="shared" si="0"/>
        <v>sort int(8) NOT NULL DEFAULT 0 COMMENT '排序',</v>
      </c>
    </row>
    <row r="9" spans="1:10" ht="15" customHeight="1">
      <c r="A9" s="13">
        <v>6</v>
      </c>
      <c r="B9" s="14" t="s">
        <v>170</v>
      </c>
      <c r="C9" s="15" t="s">
        <v>178</v>
      </c>
      <c r="D9" s="13"/>
      <c r="E9" s="13" t="s">
        <v>11</v>
      </c>
      <c r="F9" s="13" t="s">
        <v>85</v>
      </c>
      <c r="G9" s="13">
        <v>32</v>
      </c>
      <c r="H9" s="13"/>
      <c r="I9" s="14" t="s">
        <v>187</v>
      </c>
      <c r="J9" s="61" t="str">
        <f t="shared" si="0"/>
        <v>area_id varchar(32) NOT NULL COMMENT '归属区域',</v>
      </c>
    </row>
    <row r="10" spans="1:10" ht="15" customHeight="1">
      <c r="A10" s="13">
        <v>7</v>
      </c>
      <c r="B10" s="14" t="s">
        <v>171</v>
      </c>
      <c r="C10" s="15" t="s">
        <v>179</v>
      </c>
      <c r="D10" s="13"/>
      <c r="E10" s="13" t="s">
        <v>2</v>
      </c>
      <c r="F10" s="13" t="s">
        <v>85</v>
      </c>
      <c r="G10" s="13">
        <v>32</v>
      </c>
      <c r="H10" s="13"/>
      <c r="I10" s="14" t="s">
        <v>0</v>
      </c>
      <c r="J10" s="61" t="str">
        <f t="shared" si="0"/>
        <v>code varchar(32) COMMENT '区域编码',</v>
      </c>
    </row>
    <row r="11" spans="1:10" ht="15" customHeight="1">
      <c r="A11" s="13">
        <v>8</v>
      </c>
      <c r="B11" s="14" t="s">
        <v>172</v>
      </c>
      <c r="C11" s="15" t="s">
        <v>180</v>
      </c>
      <c r="D11" s="13"/>
      <c r="E11" s="13" t="s">
        <v>26</v>
      </c>
      <c r="F11" s="13" t="s">
        <v>86</v>
      </c>
      <c r="G11" s="13">
        <v>64</v>
      </c>
      <c r="H11" s="13"/>
      <c r="I11" s="20" t="s">
        <v>188</v>
      </c>
      <c r="J11" s="61" t="str">
        <f t="shared" si="0"/>
        <v>type char(64) NOT NULL COMMENT '机构类型',</v>
      </c>
    </row>
    <row r="12" spans="1:10" ht="15" customHeight="1">
      <c r="A12" s="13">
        <v>9</v>
      </c>
      <c r="B12" s="14" t="s">
        <v>173</v>
      </c>
      <c r="C12" s="15" t="s">
        <v>181</v>
      </c>
      <c r="D12" s="17"/>
      <c r="E12" s="13" t="s">
        <v>2</v>
      </c>
      <c r="F12" s="13" t="s">
        <v>86</v>
      </c>
      <c r="G12" s="13">
        <v>1</v>
      </c>
      <c r="H12" s="17"/>
      <c r="I12" s="15" t="s">
        <v>190</v>
      </c>
      <c r="J12" s="61" t="str">
        <f t="shared" si="0"/>
        <v>grade char(1) COMMENT '机构等级',</v>
      </c>
    </row>
    <row r="13" spans="1:10" ht="15" customHeight="1">
      <c r="A13" s="13">
        <v>10</v>
      </c>
      <c r="B13" s="14" t="s">
        <v>174</v>
      </c>
      <c r="C13" s="15" t="s">
        <v>182</v>
      </c>
      <c r="D13" s="13"/>
      <c r="E13" s="13" t="s">
        <v>2</v>
      </c>
      <c r="F13" s="13" t="s">
        <v>85</v>
      </c>
      <c r="G13" s="13">
        <v>256</v>
      </c>
      <c r="H13" s="13"/>
      <c r="I13" s="14"/>
      <c r="J13" s="61" t="str">
        <f t="shared" si="0"/>
        <v>address varchar(256) COMMENT '联系地址',</v>
      </c>
    </row>
    <row r="14" spans="1:10" ht="15" customHeight="1">
      <c r="A14" s="13">
        <v>11</v>
      </c>
      <c r="B14" s="14" t="s">
        <v>175</v>
      </c>
      <c r="C14" s="15" t="s">
        <v>183</v>
      </c>
      <c r="D14" s="13"/>
      <c r="E14" s="13" t="s">
        <v>26</v>
      </c>
      <c r="F14" s="13" t="s">
        <v>85</v>
      </c>
      <c r="G14" s="13">
        <v>8</v>
      </c>
      <c r="H14" s="13"/>
      <c r="I14" s="14"/>
      <c r="J14" s="61" t="str">
        <f t="shared" si="0"/>
        <v>zip_code varchar(8) NOT NULL COMMENT '邮政编码',</v>
      </c>
    </row>
    <row r="15" spans="1:10" ht="15" customHeight="1">
      <c r="A15" s="13">
        <v>12</v>
      </c>
      <c r="B15" s="14" t="s">
        <v>176</v>
      </c>
      <c r="C15" s="15" t="s">
        <v>184</v>
      </c>
      <c r="D15" s="13"/>
      <c r="E15" s="13" t="s">
        <v>2</v>
      </c>
      <c r="F15" s="13" t="s">
        <v>85</v>
      </c>
      <c r="G15" s="13">
        <v>256</v>
      </c>
      <c r="H15" s="13"/>
      <c r="I15" s="19"/>
      <c r="J15" s="61" t="str">
        <f t="shared" si="0"/>
        <v>master varchar(256) COMMENT '负责人',</v>
      </c>
    </row>
    <row r="16" spans="1:10" ht="15" customHeight="1">
      <c r="A16" s="13">
        <v>13</v>
      </c>
      <c r="B16" s="14" t="s">
        <v>68</v>
      </c>
      <c r="C16" s="15" t="s">
        <v>185</v>
      </c>
      <c r="D16" s="13"/>
      <c r="E16" s="13" t="s">
        <v>2</v>
      </c>
      <c r="F16" s="13" t="s">
        <v>85</v>
      </c>
      <c r="G16" s="13">
        <v>24</v>
      </c>
      <c r="H16" s="13"/>
      <c r="I16" s="14"/>
      <c r="J16" s="61" t="str">
        <f t="shared" si="0"/>
        <v>phone varchar(24) COMMENT '电话',</v>
      </c>
    </row>
    <row r="17" spans="1:10" ht="15" customHeight="1">
      <c r="A17" s="13">
        <v>14</v>
      </c>
      <c r="B17" s="14" t="s">
        <v>177</v>
      </c>
      <c r="C17" s="15" t="s">
        <v>186</v>
      </c>
      <c r="D17" s="13"/>
      <c r="E17" s="13" t="s">
        <v>2</v>
      </c>
      <c r="F17" s="13" t="s">
        <v>85</v>
      </c>
      <c r="G17" s="13">
        <v>24</v>
      </c>
      <c r="H17" s="13"/>
      <c r="I17" s="13"/>
      <c r="J17" s="61" t="str">
        <f t="shared" si="0"/>
        <v>fax varchar(24) COMMENT '传真',</v>
      </c>
    </row>
    <row r="18" spans="1:10" ht="15" customHeight="1">
      <c r="A18" s="13">
        <v>15</v>
      </c>
      <c r="B18" s="14" t="s">
        <v>67</v>
      </c>
      <c r="C18" s="15" t="s">
        <v>49</v>
      </c>
      <c r="D18" s="13"/>
      <c r="E18" s="13" t="s">
        <v>2</v>
      </c>
      <c r="F18" s="13" t="s">
        <v>85</v>
      </c>
      <c r="G18" s="13">
        <v>64</v>
      </c>
      <c r="H18" s="13"/>
      <c r="I18" s="13"/>
      <c r="J18" s="61" t="str">
        <f t="shared" si="0"/>
        <v>email varchar(64) COMMENT '邮箱',</v>
      </c>
    </row>
    <row r="19" spans="1:10" ht="15" customHeight="1">
      <c r="A19" s="13">
        <v>16</v>
      </c>
      <c r="B19" s="14" t="s">
        <v>43</v>
      </c>
      <c r="C19" s="15" t="s">
        <v>55</v>
      </c>
      <c r="D19" s="13"/>
      <c r="E19" s="13" t="s">
        <v>26</v>
      </c>
      <c r="F19" s="13" t="s">
        <v>85</v>
      </c>
      <c r="G19" s="13">
        <v>32</v>
      </c>
      <c r="H19" s="13"/>
      <c r="I19" s="13"/>
      <c r="J19" s="61" t="str">
        <f t="shared" si="0"/>
        <v>create_by varchar(32) NOT NULL COMMENT '创建者',</v>
      </c>
    </row>
    <row r="20" spans="1:10" ht="15" customHeight="1">
      <c r="A20" s="13">
        <v>17</v>
      </c>
      <c r="B20" s="14" t="s">
        <v>42</v>
      </c>
      <c r="C20" s="15" t="s">
        <v>56</v>
      </c>
      <c r="D20" s="13"/>
      <c r="E20" s="13" t="s">
        <v>11</v>
      </c>
      <c r="F20" s="13" t="s">
        <v>209</v>
      </c>
      <c r="G20" s="13"/>
      <c r="H20" s="13"/>
      <c r="I20" s="13"/>
      <c r="J20" s="61" t="str">
        <f t="shared" si="0"/>
        <v>create_date timestamp NOT NULL DEFAULT CURRENT_TIMESTAMP COMMENT '创建时间',</v>
      </c>
    </row>
    <row r="21" spans="1:10" ht="15" customHeight="1">
      <c r="A21" s="13">
        <v>18</v>
      </c>
      <c r="B21" s="28" t="s">
        <v>75</v>
      </c>
      <c r="C21" s="29" t="s">
        <v>57</v>
      </c>
      <c r="D21" s="27"/>
      <c r="E21" s="13" t="s">
        <v>26</v>
      </c>
      <c r="F21" s="13" t="s">
        <v>85</v>
      </c>
      <c r="G21" s="13">
        <v>32</v>
      </c>
      <c r="H21" s="27"/>
      <c r="I21" s="30"/>
      <c r="J21" s="61" t="str">
        <f t="shared" si="0"/>
        <v>update_by varchar(32) NOT NULL COMMENT '更新者',</v>
      </c>
    </row>
    <row r="22" spans="1:10" ht="15" customHeight="1">
      <c r="A22" s="13">
        <v>19</v>
      </c>
      <c r="B22" s="32" t="s">
        <v>76</v>
      </c>
      <c r="C22" s="33" t="s">
        <v>58</v>
      </c>
      <c r="D22" s="31"/>
      <c r="E22" s="13" t="s">
        <v>11</v>
      </c>
      <c r="F22" s="13" t="s">
        <v>90</v>
      </c>
      <c r="G22" s="13"/>
      <c r="H22" s="31"/>
      <c r="I22" s="34"/>
      <c r="J22" s="61" t="str">
        <f t="shared" si="0"/>
        <v>update_date timestamp NOT NULL DEFAULT CURRENT_TIMESTAMP COMMENT '更新时间',</v>
      </c>
    </row>
    <row r="23" spans="1:10" ht="15" customHeight="1">
      <c r="A23" s="13">
        <v>20</v>
      </c>
      <c r="B23" s="32" t="s">
        <v>77</v>
      </c>
      <c r="C23" s="33" t="s">
        <v>59</v>
      </c>
      <c r="D23" s="31"/>
      <c r="E23" s="13" t="s">
        <v>2</v>
      </c>
      <c r="F23" s="13" t="s">
        <v>85</v>
      </c>
      <c r="G23" s="13">
        <v>256</v>
      </c>
      <c r="H23" s="31"/>
      <c r="I23" s="34"/>
      <c r="J23" s="61" t="str">
        <f t="shared" si="0"/>
        <v>remarks varchar(256) COMMENT '备注信息',</v>
      </c>
    </row>
    <row r="24" spans="1:10" ht="15" customHeight="1">
      <c r="A24" s="13">
        <v>21</v>
      </c>
      <c r="B24" s="32" t="s">
        <v>78</v>
      </c>
      <c r="C24" s="33" t="s">
        <v>60</v>
      </c>
      <c r="D24" s="31"/>
      <c r="E24" s="31" t="s">
        <v>11</v>
      </c>
      <c r="F24" s="31" t="s">
        <v>86</v>
      </c>
      <c r="G24" s="31">
        <v>1</v>
      </c>
      <c r="H24" s="31">
        <v>0</v>
      </c>
      <c r="I24" s="34" t="s">
        <v>91</v>
      </c>
      <c r="J24" s="61" t="str">
        <f t="shared" si="0"/>
        <v>del_flag char(1) NOT NULL DEFAULT 0 COMMENT '删除标记',</v>
      </c>
    </row>
    <row r="25" spans="1:10" ht="15" customHeight="1">
      <c r="A25" s="23"/>
      <c r="B25" s="24"/>
      <c r="C25" s="25"/>
      <c r="D25" s="23"/>
      <c r="E25" s="23"/>
      <c r="F25" s="23"/>
      <c r="G25" s="23"/>
      <c r="H25" s="23"/>
      <c r="I25" s="26"/>
      <c r="J25" s="24" t="str">
        <f>"PRIMARY KEY ("&amp;B11&amp;")"</f>
        <v>PRIMARY KEY (type)</v>
      </c>
    </row>
    <row r="26" spans="1:10" ht="15">
      <c r="J26" s="24" t="str">
        <f>") ENGINE=InnoDB"</f>
        <v>) ENGINE=InnoDB</v>
      </c>
    </row>
    <row r="27" spans="1:10" ht="15">
      <c r="J27" s="24" t="str">
        <f>"DEFAULT CHARACTER SET=UTF8 COLLATE=utf8_general_ci"</f>
        <v>DEFAULT CHARACTER SET=UTF8 COLLATE=utf8_general_ci</v>
      </c>
    </row>
    <row r="28" spans="1:10" ht="15.75" thickBot="1">
      <c r="J28" s="24" t="str">
        <f>"ROW_FORMAT=COMPACT;"</f>
        <v>ROW_FORMAT=COMPACT;</v>
      </c>
    </row>
    <row r="29" spans="1:10" ht="18" customHeight="1">
      <c r="A29" s="18" t="s">
        <v>27</v>
      </c>
      <c r="B29" s="18" t="s">
        <v>93</v>
      </c>
      <c r="C29" s="18" t="s">
        <v>95</v>
      </c>
      <c r="D29" s="18" t="s">
        <v>3</v>
      </c>
      <c r="E29" s="18" t="s">
        <v>96</v>
      </c>
      <c r="F29" s="46" t="s">
        <v>97</v>
      </c>
      <c r="G29" s="47"/>
      <c r="H29" s="47"/>
      <c r="I29" s="48"/>
    </row>
    <row r="30" spans="1:10" ht="16.899999999999999" customHeight="1">
      <c r="A30" s="13">
        <v>1</v>
      </c>
      <c r="B30" s="14" t="s">
        <v>94</v>
      </c>
      <c r="C30" s="15" t="s">
        <v>192</v>
      </c>
      <c r="D30" s="13" t="s">
        <v>153</v>
      </c>
      <c r="E30" s="13"/>
      <c r="F30" s="43" t="s">
        <v>191</v>
      </c>
      <c r="G30" s="44"/>
      <c r="H30" s="44"/>
      <c r="I30" s="45"/>
      <c r="J30" t="str">
        <f>F30</f>
        <v>CREATE INDEX sys_office_type ON sys_office (type ASC);</v>
      </c>
    </row>
    <row r="31" spans="1:10" ht="15.6" customHeight="1">
      <c r="A31" s="13">
        <v>2</v>
      </c>
      <c r="B31" s="14" t="s">
        <v>94</v>
      </c>
      <c r="C31" s="15" t="s">
        <v>194</v>
      </c>
      <c r="D31" s="13" t="s">
        <v>153</v>
      </c>
      <c r="E31" s="13"/>
      <c r="F31" s="43" t="s">
        <v>193</v>
      </c>
      <c r="G31" s="44"/>
      <c r="H31" s="44"/>
      <c r="I31" s="45"/>
      <c r="J31" t="str">
        <f>F31</f>
        <v>CREATE INDEX sys_office_del_flag ON sys_office (del_flag ASC);</v>
      </c>
    </row>
  </sheetData>
  <mergeCells count="8">
    <mergeCell ref="J1:J2"/>
    <mergeCell ref="F31:I31"/>
    <mergeCell ref="A1:B1"/>
    <mergeCell ref="C1:I1"/>
    <mergeCell ref="A2:B2"/>
    <mergeCell ref="C2:I2"/>
    <mergeCell ref="F29:I29"/>
    <mergeCell ref="F30:I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topLeftCell="F1" workbookViewId="0">
      <selection activeCell="J6" sqref="J6:J9"/>
    </sheetView>
  </sheetViews>
  <sheetFormatPr defaultRowHeight="13.5"/>
  <cols>
    <col min="1" max="1" width="4.875" customWidth="1"/>
    <col min="2" max="2" width="25.625" customWidth="1"/>
    <col min="3" max="3" width="34.375" customWidth="1"/>
    <col min="4" max="4" width="11.25" customWidth="1"/>
    <col min="5" max="5" width="10.5" customWidth="1"/>
    <col min="6" max="6" width="9.375" bestFit="1" customWidth="1"/>
    <col min="7" max="7" width="8.875" bestFit="1" customWidth="1"/>
    <col min="8" max="8" width="14.5" customWidth="1"/>
    <col min="9" max="9" width="44.125" customWidth="1"/>
    <col min="10" max="10" width="21.125" customWidth="1"/>
  </cols>
  <sheetData>
    <row r="1" spans="1:10" ht="18" customHeight="1" thickBot="1">
      <c r="A1" s="41" t="s">
        <v>5</v>
      </c>
      <c r="B1" s="42"/>
      <c r="C1" s="49" t="s">
        <v>195</v>
      </c>
      <c r="D1" s="50"/>
      <c r="E1" s="50"/>
      <c r="F1" s="50"/>
      <c r="G1" s="50"/>
      <c r="H1" s="50"/>
      <c r="I1" s="51"/>
      <c r="J1" s="60" t="s">
        <v>242</v>
      </c>
    </row>
    <row r="2" spans="1:10" ht="21.6" customHeight="1" thickBot="1">
      <c r="A2" s="41" t="s">
        <v>29</v>
      </c>
      <c r="B2" s="42"/>
      <c r="C2" s="52" t="s">
        <v>196</v>
      </c>
      <c r="D2" s="53"/>
      <c r="E2" s="53"/>
      <c r="F2" s="53"/>
      <c r="G2" s="53"/>
      <c r="H2" s="53"/>
      <c r="I2" s="54"/>
      <c r="J2" s="60"/>
    </row>
    <row r="3" spans="1:10" ht="30">
      <c r="A3" s="18" t="s">
        <v>27</v>
      </c>
      <c r="B3" s="18" t="s">
        <v>30</v>
      </c>
      <c r="C3" s="18" t="s">
        <v>31</v>
      </c>
      <c r="D3" s="18" t="s">
        <v>32</v>
      </c>
      <c r="E3" s="18" t="s">
        <v>84</v>
      </c>
      <c r="F3" s="18" t="s">
        <v>3</v>
      </c>
      <c r="G3" s="18" t="s">
        <v>4</v>
      </c>
      <c r="H3" s="18" t="s">
        <v>34</v>
      </c>
      <c r="I3" s="18" t="s">
        <v>6</v>
      </c>
      <c r="J3" s="61" t="str">
        <f>"CREATE TABLE " &amp; C1 &amp; " ("</f>
        <v>CREATE TABLE sys_role_office (</v>
      </c>
    </row>
    <row r="4" spans="1:10" ht="18.75" customHeight="1">
      <c r="A4" s="1">
        <v>1</v>
      </c>
      <c r="B4" s="2" t="s">
        <v>155</v>
      </c>
      <c r="C4" s="3" t="s">
        <v>160</v>
      </c>
      <c r="D4" s="1" t="s">
        <v>7</v>
      </c>
      <c r="E4" s="1" t="s">
        <v>1</v>
      </c>
      <c r="F4" s="1" t="s">
        <v>158</v>
      </c>
      <c r="G4" s="1">
        <v>32</v>
      </c>
      <c r="H4" s="1"/>
      <c r="I4" s="3" t="s">
        <v>157</v>
      </c>
      <c r="J4" s="61" t="str">
        <f t="shared" ref="J4:J5" si="0">B4&amp;" "&amp;IF(F4&lt;&gt;"timestamp",F4&amp;"("&amp;G4&amp;")",F4)&amp;IF(E4="N"," NOT NULL","")&amp;IF(H4&lt;&gt;""," DEFAULT "&amp;H4,IF(F4&lt;&gt;"timestamp",""," DEFAULT CURRENT_TIMESTAMP"))&amp;" COMMENT '"&amp;C4&amp;"',"</f>
        <v>role_id varchar(32) NOT NULL COMMENT '角色编号',</v>
      </c>
    </row>
    <row r="5" spans="1:10" ht="18.75" customHeight="1">
      <c r="A5" s="1">
        <v>2</v>
      </c>
      <c r="B5" s="2" t="s">
        <v>197</v>
      </c>
      <c r="C5" s="3" t="s">
        <v>198</v>
      </c>
      <c r="D5" s="1" t="s">
        <v>10</v>
      </c>
      <c r="E5" s="1" t="s">
        <v>1</v>
      </c>
      <c r="F5" s="1" t="s">
        <v>158</v>
      </c>
      <c r="G5" s="1">
        <v>32</v>
      </c>
      <c r="H5" s="1"/>
      <c r="I5" s="3" t="s">
        <v>199</v>
      </c>
      <c r="J5" s="61" t="str">
        <f t="shared" si="0"/>
        <v>office_id varchar(32) NOT NULL COMMENT '机构编号',</v>
      </c>
    </row>
    <row r="6" spans="1:10" ht="18.75" customHeight="1">
      <c r="A6" s="63"/>
      <c r="B6" s="64"/>
      <c r="C6" s="65"/>
      <c r="D6" s="63"/>
      <c r="E6" s="63"/>
      <c r="F6" s="63"/>
      <c r="G6" s="63"/>
      <c r="H6" s="63"/>
      <c r="I6" s="65"/>
      <c r="J6" s="24" t="str">
        <f>"PRIMARY KEY ("&amp;B4&amp;","&amp;B5&amp;")"</f>
        <v>PRIMARY KEY (role_id,office_id)</v>
      </c>
    </row>
    <row r="7" spans="1:10" ht="18.75" customHeight="1">
      <c r="A7" s="63"/>
      <c r="B7" s="64"/>
      <c r="C7" s="65"/>
      <c r="D7" s="63"/>
      <c r="E7" s="63"/>
      <c r="F7" s="63"/>
      <c r="G7" s="63"/>
      <c r="H7" s="63"/>
      <c r="I7" s="65"/>
      <c r="J7" s="24" t="str">
        <f>") ENGINE=InnoDB"</f>
        <v>) ENGINE=InnoDB</v>
      </c>
    </row>
    <row r="8" spans="1:10" ht="15">
      <c r="J8" s="24" t="str">
        <f>"DEFAULT CHARACTER SET=UTF8 COLLATE=utf8_general_ci"</f>
        <v>DEFAULT CHARACTER SET=UTF8 COLLATE=utf8_general_ci</v>
      </c>
    </row>
    <row r="9" spans="1:10" ht="15.75" thickBot="1">
      <c r="J9" s="24" t="str">
        <f>"ROW_FORMAT=COMPACT;"</f>
        <v>ROW_FORMAT=COMPACT;</v>
      </c>
    </row>
    <row r="10" spans="1:10" ht="15">
      <c r="A10" s="18" t="s">
        <v>27</v>
      </c>
      <c r="B10" s="18" t="s">
        <v>93</v>
      </c>
      <c r="C10" s="18" t="s">
        <v>95</v>
      </c>
      <c r="D10" s="18" t="s">
        <v>3</v>
      </c>
      <c r="E10" s="18" t="s">
        <v>96</v>
      </c>
      <c r="F10" s="46" t="s">
        <v>97</v>
      </c>
      <c r="G10" s="47"/>
      <c r="H10" s="47"/>
      <c r="I10" s="48"/>
    </row>
  </sheetData>
  <mergeCells count="6">
    <mergeCell ref="J1:J2"/>
    <mergeCell ref="A1:B1"/>
    <mergeCell ref="C1:I1"/>
    <mergeCell ref="A2:B2"/>
    <mergeCell ref="C2:I2"/>
    <mergeCell ref="F10:I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3"/>
  <sheetViews>
    <sheetView topLeftCell="C1" workbookViewId="0">
      <selection activeCell="J17" sqref="J17:J23"/>
    </sheetView>
  </sheetViews>
  <sheetFormatPr defaultRowHeight="13.5"/>
  <cols>
    <col min="1" max="1" width="4.875" customWidth="1"/>
    <col min="2" max="2" width="25.625" customWidth="1"/>
    <col min="3" max="3" width="34.375" customWidth="1"/>
    <col min="4" max="4" width="9.625" bestFit="1" customWidth="1"/>
    <col min="5" max="5" width="8.5" bestFit="1" customWidth="1"/>
    <col min="6" max="6" width="10.5" bestFit="1" customWidth="1"/>
    <col min="7" max="7" width="8.5" bestFit="1" customWidth="1"/>
    <col min="8" max="8" width="9.625" bestFit="1" customWidth="1"/>
    <col min="9" max="9" width="44.125" customWidth="1"/>
    <col min="10" max="10" width="21.125" customWidth="1"/>
  </cols>
  <sheetData>
    <row r="1" spans="1:10" ht="18" customHeight="1" thickBot="1">
      <c r="A1" s="41" t="s">
        <v>5</v>
      </c>
      <c r="B1" s="42"/>
      <c r="C1" s="49" t="s">
        <v>215</v>
      </c>
      <c r="D1" s="50"/>
      <c r="E1" s="50"/>
      <c r="F1" s="50"/>
      <c r="G1" s="50"/>
      <c r="H1" s="50"/>
      <c r="I1" s="51"/>
      <c r="J1" s="60" t="s">
        <v>242</v>
      </c>
    </row>
    <row r="2" spans="1:10" ht="21.6" customHeight="1" thickBot="1">
      <c r="A2" s="41" t="s">
        <v>29</v>
      </c>
      <c r="B2" s="42"/>
      <c r="C2" s="52" t="s">
        <v>216</v>
      </c>
      <c r="D2" s="53"/>
      <c r="E2" s="53"/>
      <c r="F2" s="53"/>
      <c r="G2" s="53"/>
      <c r="H2" s="53"/>
      <c r="I2" s="54"/>
      <c r="J2" s="60"/>
    </row>
    <row r="3" spans="1:10" ht="30">
      <c r="A3" s="18" t="s">
        <v>27</v>
      </c>
      <c r="B3" s="18" t="s">
        <v>30</v>
      </c>
      <c r="C3" s="18" t="s">
        <v>31</v>
      </c>
      <c r="D3" s="18" t="s">
        <v>32</v>
      </c>
      <c r="E3" s="18" t="s">
        <v>84</v>
      </c>
      <c r="F3" s="18" t="s">
        <v>3</v>
      </c>
      <c r="G3" s="18" t="s">
        <v>4</v>
      </c>
      <c r="H3" s="18" t="s">
        <v>34</v>
      </c>
      <c r="I3" s="18" t="s">
        <v>6</v>
      </c>
      <c r="J3" s="61" t="str">
        <f>"CREATE TABLE " &amp; C1 &amp; " ("</f>
        <v>CREATE TABLE sys_dict (</v>
      </c>
    </row>
    <row r="4" spans="1:10" ht="18" customHeight="1">
      <c r="A4" s="1">
        <v>1</v>
      </c>
      <c r="B4" s="14" t="s">
        <v>79</v>
      </c>
      <c r="C4" s="3" t="s">
        <v>39</v>
      </c>
      <c r="D4" s="1" t="s">
        <v>7</v>
      </c>
      <c r="E4" s="1" t="s">
        <v>1</v>
      </c>
      <c r="F4" s="1" t="s">
        <v>158</v>
      </c>
      <c r="G4" s="1">
        <v>32</v>
      </c>
      <c r="H4" s="1"/>
      <c r="I4" s="3" t="s">
        <v>157</v>
      </c>
      <c r="J4" s="61" t="str">
        <f t="shared" ref="J4:J16" si="0">B4&amp;" "&amp;IF(F4&lt;&gt;"timestamp",F4&amp;"("&amp;G4&amp;")",F4)&amp;IF(E4="N"," NOT NULL","")&amp;IF(H4&lt;&gt;""," DEFAULT "&amp;H4,IF(F4&lt;&gt;"timestamp",""," DEFAULT CURRENT_TIMESTAMP"))&amp;" COMMENT '"&amp;C4&amp;"',"</f>
        <v>id varchar(32) NOT NULL COMMENT '编号',</v>
      </c>
    </row>
    <row r="5" spans="1:10" ht="18" customHeight="1">
      <c r="A5" s="1">
        <v>2</v>
      </c>
      <c r="B5" s="28" t="s">
        <v>200</v>
      </c>
      <c r="C5" s="36" t="s">
        <v>203</v>
      </c>
      <c r="D5" s="12"/>
      <c r="E5" s="12" t="s">
        <v>1</v>
      </c>
      <c r="F5" s="12" t="s">
        <v>158</v>
      </c>
      <c r="G5" s="12">
        <v>128</v>
      </c>
      <c r="H5" s="12"/>
      <c r="I5" s="36" t="s">
        <v>199</v>
      </c>
      <c r="J5" s="61" t="str">
        <f t="shared" si="0"/>
        <v>value varchar(128) NOT NULL COMMENT '数据值',</v>
      </c>
    </row>
    <row r="6" spans="1:10" ht="18" customHeight="1">
      <c r="A6" s="35">
        <v>3</v>
      </c>
      <c r="B6" s="37" t="s">
        <v>201</v>
      </c>
      <c r="C6" s="4" t="s">
        <v>204</v>
      </c>
      <c r="D6" s="4"/>
      <c r="E6" s="12" t="s">
        <v>1</v>
      </c>
      <c r="F6" s="12" t="s">
        <v>158</v>
      </c>
      <c r="G6" s="6">
        <v>128</v>
      </c>
      <c r="H6" s="6"/>
      <c r="I6" s="4"/>
      <c r="J6" s="61" t="str">
        <f t="shared" si="0"/>
        <v>label varchar(128) NOT NULL COMMENT '标签名',</v>
      </c>
    </row>
    <row r="7" spans="1:10" ht="18" customHeight="1">
      <c r="A7" s="35">
        <v>4</v>
      </c>
      <c r="B7" s="37" t="s">
        <v>172</v>
      </c>
      <c r="C7" s="4" t="s">
        <v>205</v>
      </c>
      <c r="D7" s="4"/>
      <c r="E7" s="12" t="s">
        <v>1</v>
      </c>
      <c r="F7" s="12" t="s">
        <v>158</v>
      </c>
      <c r="G7" s="6">
        <v>32</v>
      </c>
      <c r="H7" s="6"/>
      <c r="I7" s="4"/>
      <c r="J7" s="61" t="str">
        <f t="shared" si="0"/>
        <v>type varchar(32) NOT NULL COMMENT '类型',</v>
      </c>
    </row>
    <row r="8" spans="1:10" ht="18" customHeight="1">
      <c r="A8" s="35">
        <v>5</v>
      </c>
      <c r="B8" s="37" t="s">
        <v>202</v>
      </c>
      <c r="C8" s="4" t="s">
        <v>206</v>
      </c>
      <c r="D8" s="4"/>
      <c r="E8" s="12" t="s">
        <v>10</v>
      </c>
      <c r="F8" s="12" t="s">
        <v>158</v>
      </c>
      <c r="G8" s="6">
        <v>128</v>
      </c>
      <c r="H8" s="6"/>
      <c r="I8" s="4"/>
      <c r="J8" s="61" t="str">
        <f t="shared" si="0"/>
        <v>description varchar(128) COMMENT '描述',</v>
      </c>
    </row>
    <row r="9" spans="1:10" ht="18" customHeight="1">
      <c r="A9" s="35">
        <v>6</v>
      </c>
      <c r="B9" s="37" t="s">
        <v>129</v>
      </c>
      <c r="C9" s="4" t="s">
        <v>207</v>
      </c>
      <c r="D9" s="4"/>
      <c r="E9" s="12" t="s">
        <v>1</v>
      </c>
      <c r="F9" s="12" t="s">
        <v>146</v>
      </c>
      <c r="G9" s="6">
        <v>8</v>
      </c>
      <c r="H9" s="6"/>
      <c r="I9" s="4"/>
      <c r="J9" s="61" t="str">
        <f t="shared" si="0"/>
        <v>sort int(8) NOT NULL COMMENT '排序（升序）',</v>
      </c>
    </row>
    <row r="10" spans="1:10" ht="18" customHeight="1">
      <c r="A10" s="35">
        <v>7</v>
      </c>
      <c r="B10" s="37" t="s">
        <v>127</v>
      </c>
      <c r="C10" s="4" t="s">
        <v>135</v>
      </c>
      <c r="D10" s="4"/>
      <c r="E10" s="12" t="s">
        <v>10</v>
      </c>
      <c r="F10" s="12" t="s">
        <v>158</v>
      </c>
      <c r="G10" s="6">
        <v>32</v>
      </c>
      <c r="H10" s="6"/>
      <c r="I10" s="4"/>
      <c r="J10" s="61" t="str">
        <f t="shared" si="0"/>
        <v>parent_id varchar(32) COMMENT '父级编号',</v>
      </c>
    </row>
    <row r="11" spans="1:10" ht="18" customHeight="1">
      <c r="A11" s="35">
        <v>8</v>
      </c>
      <c r="B11" s="37" t="s">
        <v>43</v>
      </c>
      <c r="C11" s="4" t="s">
        <v>55</v>
      </c>
      <c r="D11" s="4"/>
      <c r="E11" s="12" t="s">
        <v>1</v>
      </c>
      <c r="F11" s="12" t="s">
        <v>158</v>
      </c>
      <c r="G11" s="6">
        <v>32</v>
      </c>
      <c r="H11" s="6"/>
      <c r="I11" s="4"/>
      <c r="J11" s="61" t="str">
        <f t="shared" si="0"/>
        <v>create_by varchar(32) NOT NULL COMMENT '创建者',</v>
      </c>
    </row>
    <row r="12" spans="1:10" ht="18" customHeight="1">
      <c r="A12" s="35">
        <v>9</v>
      </c>
      <c r="B12" s="37" t="s">
        <v>42</v>
      </c>
      <c r="C12" s="4" t="s">
        <v>56</v>
      </c>
      <c r="D12" s="4"/>
      <c r="E12" s="12" t="s">
        <v>1</v>
      </c>
      <c r="F12" s="12" t="s">
        <v>210</v>
      </c>
      <c r="G12" s="6"/>
      <c r="H12" s="6"/>
      <c r="I12" s="4"/>
      <c r="J12" s="61" t="str">
        <f t="shared" si="0"/>
        <v>create_date timestamp NOT NULL DEFAULT CURRENT_TIMESTAMP COMMENT '创建时间',</v>
      </c>
    </row>
    <row r="13" spans="1:10" ht="18" customHeight="1">
      <c r="A13" s="35">
        <v>10</v>
      </c>
      <c r="B13" s="37" t="s">
        <v>75</v>
      </c>
      <c r="C13" s="4" t="s">
        <v>57</v>
      </c>
      <c r="D13" s="4"/>
      <c r="E13" s="12" t="s">
        <v>1</v>
      </c>
      <c r="F13" s="12" t="s">
        <v>158</v>
      </c>
      <c r="G13" s="6">
        <v>32</v>
      </c>
      <c r="H13" s="6"/>
      <c r="I13" s="4"/>
      <c r="J13" s="61" t="str">
        <f t="shared" si="0"/>
        <v>update_by varchar(32) NOT NULL COMMENT '更新者',</v>
      </c>
    </row>
    <row r="14" spans="1:10" ht="18" customHeight="1">
      <c r="A14" s="35">
        <v>11</v>
      </c>
      <c r="B14" s="37" t="s">
        <v>76</v>
      </c>
      <c r="C14" s="4" t="s">
        <v>58</v>
      </c>
      <c r="D14" s="4"/>
      <c r="E14" s="12" t="s">
        <v>1</v>
      </c>
      <c r="F14" s="12" t="s">
        <v>209</v>
      </c>
      <c r="G14" s="6"/>
      <c r="H14" s="6"/>
      <c r="I14" s="4"/>
      <c r="J14" s="61" t="str">
        <f t="shared" si="0"/>
        <v>update_date timestamp NOT NULL DEFAULT CURRENT_TIMESTAMP COMMENT '更新时间',</v>
      </c>
    </row>
    <row r="15" spans="1:10" ht="18" customHeight="1">
      <c r="A15" s="35">
        <v>12</v>
      </c>
      <c r="B15" s="37" t="s">
        <v>77</v>
      </c>
      <c r="C15" s="4" t="s">
        <v>59</v>
      </c>
      <c r="D15" s="4"/>
      <c r="E15" s="12" t="s">
        <v>10</v>
      </c>
      <c r="F15" s="12" t="s">
        <v>158</v>
      </c>
      <c r="G15" s="6">
        <v>256</v>
      </c>
      <c r="H15" s="6"/>
      <c r="I15" s="4"/>
      <c r="J15" s="61" t="str">
        <f t="shared" si="0"/>
        <v>remarks varchar(256) COMMENT '备注信息',</v>
      </c>
    </row>
    <row r="16" spans="1:10" ht="18" customHeight="1">
      <c r="A16" s="35">
        <v>13</v>
      </c>
      <c r="B16" s="37" t="s">
        <v>78</v>
      </c>
      <c r="C16" s="4" t="s">
        <v>60</v>
      </c>
      <c r="D16" s="4"/>
      <c r="E16" s="38" t="s">
        <v>1</v>
      </c>
      <c r="F16" s="38" t="s">
        <v>86</v>
      </c>
      <c r="G16" s="6">
        <v>1</v>
      </c>
      <c r="H16" s="6">
        <v>0</v>
      </c>
      <c r="I16" s="4" t="s">
        <v>208</v>
      </c>
      <c r="J16" s="61" t="str">
        <f t="shared" si="0"/>
        <v>del_flag char(1) NOT NULL DEFAULT 0 COMMENT '删除标记',</v>
      </c>
    </row>
    <row r="17" spans="1:10" ht="18" customHeight="1">
      <c r="A17" s="63"/>
      <c r="B17" s="66"/>
      <c r="C17" s="62"/>
      <c r="D17" s="62"/>
      <c r="E17" s="63"/>
      <c r="F17" s="63"/>
      <c r="G17" s="67"/>
      <c r="H17" s="67"/>
      <c r="I17" s="62"/>
      <c r="J17" s="24" t="str">
        <f>"PRIMARY KEY ("&amp;B4&amp;")"</f>
        <v>PRIMARY KEY (id)</v>
      </c>
    </row>
    <row r="18" spans="1:10" ht="18" customHeight="1">
      <c r="A18" s="63"/>
      <c r="B18" s="66"/>
      <c r="C18" s="62"/>
      <c r="D18" s="62"/>
      <c r="E18" s="63"/>
      <c r="F18" s="63"/>
      <c r="G18" s="67"/>
      <c r="H18" s="67"/>
      <c r="I18" s="62"/>
      <c r="J18" s="24" t="str">
        <f>") ENGINE=InnoDB"</f>
        <v>) ENGINE=InnoDB</v>
      </c>
    </row>
    <row r="19" spans="1:10" ht="15">
      <c r="J19" s="24" t="str">
        <f>"DEFAULT CHARACTER SET=UTF8 COLLATE=utf8_general_ci"</f>
        <v>DEFAULT CHARACTER SET=UTF8 COLLATE=utf8_general_ci</v>
      </c>
    </row>
    <row r="20" spans="1:10" ht="15.75" thickBot="1">
      <c r="J20" s="24" t="str">
        <f>"ROW_FORMAT=COMPACT;"</f>
        <v>ROW_FORMAT=COMPACT;</v>
      </c>
    </row>
    <row r="21" spans="1:10" ht="18" customHeight="1">
      <c r="A21" s="18" t="s">
        <v>27</v>
      </c>
      <c r="B21" s="18" t="s">
        <v>93</v>
      </c>
      <c r="C21" s="18" t="s">
        <v>95</v>
      </c>
      <c r="D21" s="18" t="s">
        <v>3</v>
      </c>
      <c r="E21" s="18" t="s">
        <v>96</v>
      </c>
      <c r="F21" s="57" t="s">
        <v>97</v>
      </c>
      <c r="G21" s="58"/>
      <c r="H21" s="58"/>
      <c r="I21" s="59"/>
    </row>
    <row r="22" spans="1:10" ht="18" customHeight="1">
      <c r="A22" s="6">
        <v>1</v>
      </c>
      <c r="B22" s="14" t="s">
        <v>94</v>
      </c>
      <c r="C22" s="4" t="s">
        <v>214</v>
      </c>
      <c r="D22" s="4"/>
      <c r="E22" s="4"/>
      <c r="F22" s="55" t="s">
        <v>213</v>
      </c>
      <c r="G22" s="55"/>
      <c r="H22" s="55"/>
      <c r="I22" s="55"/>
      <c r="J22" t="str">
        <f>F22</f>
        <v>CREATE INDEX sys_dict_value ON sys_dict (value ASC);</v>
      </c>
    </row>
    <row r="23" spans="1:10" ht="18" customHeight="1">
      <c r="A23" s="6">
        <v>2</v>
      </c>
      <c r="B23" s="14" t="s">
        <v>94</v>
      </c>
      <c r="C23" s="4" t="s">
        <v>212</v>
      </c>
      <c r="D23" s="4"/>
      <c r="E23" s="4"/>
      <c r="F23" s="56" t="s">
        <v>211</v>
      </c>
      <c r="G23" s="56"/>
      <c r="H23" s="56"/>
      <c r="I23" s="56"/>
      <c r="J23" t="str">
        <f>F23</f>
        <v>CREATE INDEX sys_dict_label ON sys_dict (label ASC);</v>
      </c>
    </row>
  </sheetData>
  <mergeCells count="8">
    <mergeCell ref="J1:J2"/>
    <mergeCell ref="F22:I22"/>
    <mergeCell ref="F23:I23"/>
    <mergeCell ref="A1:B1"/>
    <mergeCell ref="C1:I1"/>
    <mergeCell ref="A2:B2"/>
    <mergeCell ref="C2:I2"/>
    <mergeCell ref="F21:I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C1" workbookViewId="0">
      <selection activeCell="G15" sqref="G15"/>
    </sheetView>
  </sheetViews>
  <sheetFormatPr defaultRowHeight="13.5"/>
  <cols>
    <col min="1" max="1" width="4.875" customWidth="1"/>
    <col min="2" max="2" width="25.625" customWidth="1"/>
    <col min="3" max="3" width="34.375" customWidth="1"/>
    <col min="4" max="4" width="9.625" bestFit="1" customWidth="1"/>
    <col min="5" max="5" width="8.5" bestFit="1" customWidth="1"/>
    <col min="6" max="6" width="10.5" bestFit="1" customWidth="1"/>
    <col min="7" max="7" width="8.5" bestFit="1" customWidth="1"/>
    <col min="8" max="8" width="9.625" bestFit="1" customWidth="1"/>
    <col min="9" max="9" width="44.125" customWidth="1"/>
    <col min="10" max="10" width="21.125" customWidth="1"/>
  </cols>
  <sheetData>
    <row r="1" spans="1:10" ht="18" customHeight="1" thickBot="1">
      <c r="A1" s="41" t="s">
        <v>5</v>
      </c>
      <c r="B1" s="42"/>
      <c r="C1" s="49" t="s">
        <v>241</v>
      </c>
      <c r="D1" s="50"/>
      <c r="E1" s="50"/>
      <c r="F1" s="50"/>
      <c r="G1" s="50"/>
      <c r="H1" s="50"/>
      <c r="I1" s="51"/>
      <c r="J1" s="60" t="s">
        <v>242</v>
      </c>
    </row>
    <row r="2" spans="1:10" ht="21.6" customHeight="1" thickBot="1">
      <c r="A2" s="41" t="s">
        <v>29</v>
      </c>
      <c r="B2" s="42"/>
      <c r="C2" s="52" t="s">
        <v>240</v>
      </c>
      <c r="D2" s="53"/>
      <c r="E2" s="53"/>
      <c r="F2" s="53"/>
      <c r="G2" s="53"/>
      <c r="H2" s="53"/>
      <c r="I2" s="54"/>
      <c r="J2" s="60"/>
    </row>
    <row r="3" spans="1:10" ht="30">
      <c r="A3" s="18" t="s">
        <v>27</v>
      </c>
      <c r="B3" s="18" t="s">
        <v>30</v>
      </c>
      <c r="C3" s="18" t="s">
        <v>31</v>
      </c>
      <c r="D3" s="18" t="s">
        <v>32</v>
      </c>
      <c r="E3" s="18" t="s">
        <v>84</v>
      </c>
      <c r="F3" s="18" t="s">
        <v>3</v>
      </c>
      <c r="G3" s="18" t="s">
        <v>4</v>
      </c>
      <c r="H3" s="18" t="s">
        <v>34</v>
      </c>
      <c r="I3" s="18" t="s">
        <v>6</v>
      </c>
      <c r="J3" s="61" t="str">
        <f>"CREATE TABLE " &amp; C1 &amp; " ("</f>
        <v>CREATE TABLE sys_log (</v>
      </c>
    </row>
    <row r="4" spans="1:10" ht="18" customHeight="1">
      <c r="A4" s="1">
        <v>1</v>
      </c>
      <c r="B4" s="14" t="s">
        <v>79</v>
      </c>
      <c r="C4" s="3" t="s">
        <v>39</v>
      </c>
      <c r="D4" s="1" t="s">
        <v>7</v>
      </c>
      <c r="E4" s="1" t="s">
        <v>1</v>
      </c>
      <c r="F4" s="1" t="s">
        <v>158</v>
      </c>
      <c r="G4" s="1">
        <v>32</v>
      </c>
      <c r="H4" s="1"/>
      <c r="I4" s="3" t="s">
        <v>157</v>
      </c>
      <c r="J4" s="61" t="str">
        <f t="shared" ref="J4:J13" si="0">B4&amp;" "&amp;IF(F4&lt;&gt;"timestamp",F4&amp;"("&amp;G4&amp;")",F4)&amp;IF(E4="N"," NOT NULL","")&amp;IF(H4&lt;&gt;""," DEFAULT "&amp;H4,IF(F4&lt;&gt;"timestamp",""," DEFAULT CURRENT_TIMESTAMP"))&amp;" COMMENT '"&amp;C4&amp;"',"</f>
        <v>id varchar(32) NOT NULL COMMENT '编号',</v>
      </c>
    </row>
    <row r="5" spans="1:10" ht="18" customHeight="1">
      <c r="A5" s="1">
        <v>2</v>
      </c>
      <c r="B5" s="28" t="s">
        <v>172</v>
      </c>
      <c r="C5" s="36" t="s">
        <v>226</v>
      </c>
      <c r="D5" s="12"/>
      <c r="E5" s="12" t="s">
        <v>10</v>
      </c>
      <c r="F5" s="12" t="s">
        <v>235</v>
      </c>
      <c r="G5" s="12">
        <v>1</v>
      </c>
      <c r="H5" s="12">
        <v>1</v>
      </c>
      <c r="I5" s="36" t="s">
        <v>234</v>
      </c>
      <c r="J5" s="61" t="str">
        <f t="shared" si="0"/>
        <v>type char(1) DEFAULT 1 COMMENT '日志类型',</v>
      </c>
    </row>
    <row r="6" spans="1:10" ht="18" customHeight="1">
      <c r="A6" s="35">
        <v>3</v>
      </c>
      <c r="B6" s="37" t="s">
        <v>43</v>
      </c>
      <c r="C6" s="4" t="s">
        <v>55</v>
      </c>
      <c r="D6" s="4"/>
      <c r="E6" s="12" t="s">
        <v>10</v>
      </c>
      <c r="F6" s="12" t="s">
        <v>158</v>
      </c>
      <c r="G6" s="6">
        <v>32</v>
      </c>
      <c r="H6" s="6"/>
      <c r="I6" s="4"/>
      <c r="J6" s="61" t="str">
        <f t="shared" si="0"/>
        <v>create_by varchar(32) COMMENT '创建者',</v>
      </c>
    </row>
    <row r="7" spans="1:10" ht="18" customHeight="1">
      <c r="A7" s="35">
        <v>4</v>
      </c>
      <c r="B7" s="37" t="s">
        <v>42</v>
      </c>
      <c r="C7" s="4" t="s">
        <v>56</v>
      </c>
      <c r="D7" s="4"/>
      <c r="E7" s="12" t="s">
        <v>10</v>
      </c>
      <c r="F7" s="12" t="s">
        <v>209</v>
      </c>
      <c r="G7" s="6"/>
      <c r="H7" s="6"/>
      <c r="I7" s="4"/>
      <c r="J7" s="61" t="str">
        <f t="shared" si="0"/>
        <v>create_date timestamp DEFAULT CURRENT_TIMESTAMP COMMENT '创建时间',</v>
      </c>
    </row>
    <row r="8" spans="1:10" ht="18" customHeight="1">
      <c r="A8" s="35">
        <v>5</v>
      </c>
      <c r="B8" s="37" t="s">
        <v>220</v>
      </c>
      <c r="C8" s="4" t="s">
        <v>227</v>
      </c>
      <c r="D8" s="4"/>
      <c r="E8" s="12" t="s">
        <v>10</v>
      </c>
      <c r="F8" s="12" t="s">
        <v>158</v>
      </c>
      <c r="G8" s="6">
        <v>128</v>
      </c>
      <c r="H8" s="6"/>
      <c r="I8" s="4"/>
      <c r="J8" s="61" t="str">
        <f t="shared" si="0"/>
        <v>remote_addr varchar(128) COMMENT '操作IP地址',</v>
      </c>
    </row>
    <row r="9" spans="1:10" ht="18" customHeight="1">
      <c r="A9" s="35">
        <v>6</v>
      </c>
      <c r="B9" s="37" t="s">
        <v>221</v>
      </c>
      <c r="C9" s="4" t="s">
        <v>228</v>
      </c>
      <c r="D9" s="4"/>
      <c r="E9" s="12" t="s">
        <v>10</v>
      </c>
      <c r="F9" s="12" t="s">
        <v>158</v>
      </c>
      <c r="G9" s="6">
        <v>128</v>
      </c>
      <c r="H9" s="6"/>
      <c r="I9" s="4"/>
      <c r="J9" s="61" t="str">
        <f t="shared" si="0"/>
        <v>user_agent varchar(128) COMMENT '用户代理',</v>
      </c>
    </row>
    <row r="10" spans="1:10" ht="18" customHeight="1">
      <c r="A10" s="35">
        <v>7</v>
      </c>
      <c r="B10" s="37" t="s">
        <v>222</v>
      </c>
      <c r="C10" s="4" t="s">
        <v>229</v>
      </c>
      <c r="D10" s="4"/>
      <c r="E10" s="12" t="s">
        <v>10</v>
      </c>
      <c r="F10" s="12" t="s">
        <v>158</v>
      </c>
      <c r="G10" s="6">
        <v>256</v>
      </c>
      <c r="H10" s="6"/>
      <c r="I10" s="4"/>
      <c r="J10" s="61" t="str">
        <f t="shared" si="0"/>
        <v>request_uri varchar(256) COMMENT '请求URI',</v>
      </c>
    </row>
    <row r="11" spans="1:10" ht="18" customHeight="1">
      <c r="A11" s="35">
        <v>8</v>
      </c>
      <c r="B11" s="37" t="s">
        <v>223</v>
      </c>
      <c r="C11" s="4" t="s">
        <v>230</v>
      </c>
      <c r="D11" s="4"/>
      <c r="E11" s="12" t="s">
        <v>10</v>
      </c>
      <c r="F11" s="12" t="s">
        <v>158</v>
      </c>
      <c r="G11" s="6">
        <v>8</v>
      </c>
      <c r="H11" s="6"/>
      <c r="I11" s="4"/>
      <c r="J11" s="61" t="str">
        <f t="shared" si="0"/>
        <v>method varchar(8) COMMENT '操作方式',</v>
      </c>
    </row>
    <row r="12" spans="1:10" ht="18" customHeight="1">
      <c r="A12" s="35">
        <v>9</v>
      </c>
      <c r="B12" s="37" t="s">
        <v>224</v>
      </c>
      <c r="C12" s="4" t="s">
        <v>231</v>
      </c>
      <c r="D12" s="4"/>
      <c r="E12" s="12" t="s">
        <v>10</v>
      </c>
      <c r="F12" s="12" t="s">
        <v>233</v>
      </c>
      <c r="G12" s="6"/>
      <c r="H12" s="6"/>
      <c r="I12" s="4"/>
      <c r="J12" s="61" t="str">
        <f t="shared" si="0"/>
        <v>params text() COMMENT '操作提交的数据',</v>
      </c>
    </row>
    <row r="13" spans="1:10" ht="18" customHeight="1">
      <c r="A13" s="35">
        <v>10</v>
      </c>
      <c r="B13" s="37" t="s">
        <v>225</v>
      </c>
      <c r="C13" s="4" t="s">
        <v>232</v>
      </c>
      <c r="D13" s="4"/>
      <c r="E13" s="38" t="s">
        <v>10</v>
      </c>
      <c r="F13" s="38" t="s">
        <v>233</v>
      </c>
      <c r="G13" s="6"/>
      <c r="H13" s="6"/>
      <c r="I13" s="4"/>
      <c r="J13" s="61" t="str">
        <f t="shared" si="0"/>
        <v>exception text() COMMENT '异常信息',</v>
      </c>
    </row>
    <row r="14" spans="1:10" ht="18" customHeight="1">
      <c r="A14" s="63"/>
      <c r="B14" s="66"/>
      <c r="C14" s="62"/>
      <c r="D14" s="62"/>
      <c r="E14" s="63"/>
      <c r="F14" s="63"/>
      <c r="G14" s="67"/>
      <c r="H14" s="67"/>
      <c r="I14" s="62"/>
      <c r="J14" s="24" t="str">
        <f>"PRIMARY KEY ("&amp;B4&amp;")"</f>
        <v>PRIMARY KEY (id)</v>
      </c>
    </row>
    <row r="15" spans="1:10" ht="18" customHeight="1">
      <c r="A15" s="63"/>
      <c r="B15" s="66"/>
      <c r="C15" s="62"/>
      <c r="D15" s="62"/>
      <c r="E15" s="63"/>
      <c r="F15" s="63"/>
      <c r="G15" s="67"/>
      <c r="H15" s="67"/>
      <c r="I15" s="62"/>
      <c r="J15" s="24" t="str">
        <f>") ENGINE=InnoDB"</f>
        <v>) ENGINE=InnoDB</v>
      </c>
    </row>
    <row r="16" spans="1:10" ht="15">
      <c r="J16" s="24" t="str">
        <f>"DEFAULT CHARACTER SET=UTF8 COLLATE=utf8_general_ci"</f>
        <v>DEFAULT CHARACTER SET=UTF8 COLLATE=utf8_general_ci</v>
      </c>
    </row>
    <row r="17" spans="1:10" ht="15.75" thickBot="1">
      <c r="J17" s="24" t="str">
        <f>"ROW_FORMAT=COMPACT;"</f>
        <v>ROW_FORMAT=COMPACT;</v>
      </c>
    </row>
    <row r="18" spans="1:10" ht="18" customHeight="1">
      <c r="A18" s="18" t="s">
        <v>27</v>
      </c>
      <c r="B18" s="18" t="s">
        <v>93</v>
      </c>
      <c r="C18" s="18" t="s">
        <v>95</v>
      </c>
      <c r="D18" s="18" t="s">
        <v>3</v>
      </c>
      <c r="E18" s="18" t="s">
        <v>96</v>
      </c>
      <c r="F18" s="57" t="s">
        <v>97</v>
      </c>
      <c r="G18" s="58"/>
      <c r="H18" s="58"/>
      <c r="I18" s="59"/>
    </row>
    <row r="19" spans="1:10" ht="18" customHeight="1">
      <c r="A19" s="6">
        <v>1</v>
      </c>
      <c r="B19" s="14" t="s">
        <v>94</v>
      </c>
      <c r="C19" s="4" t="s">
        <v>237</v>
      </c>
      <c r="D19" s="4"/>
      <c r="E19" s="4"/>
      <c r="F19" s="55" t="s">
        <v>236</v>
      </c>
      <c r="G19" s="55"/>
      <c r="H19" s="55"/>
      <c r="I19" s="55"/>
      <c r="J19" t="str">
        <f>F19</f>
        <v>CREATE INDEX sys_log_create_by ON sys_log (create_by ASC);</v>
      </c>
    </row>
    <row r="20" spans="1:10" ht="18" customHeight="1">
      <c r="A20" s="6">
        <v>2</v>
      </c>
      <c r="B20" s="14" t="s">
        <v>94</v>
      </c>
      <c r="C20" s="4" t="s">
        <v>239</v>
      </c>
      <c r="D20" s="4"/>
      <c r="E20" s="4"/>
      <c r="F20" s="56" t="s">
        <v>238</v>
      </c>
      <c r="G20" s="56"/>
      <c r="H20" s="56"/>
      <c r="I20" s="56"/>
      <c r="J20" t="str">
        <f>F20</f>
        <v>CREATE INDEX sys_log_request_uri ON sys_log (request_uri ASC);</v>
      </c>
    </row>
  </sheetData>
  <mergeCells count="8">
    <mergeCell ref="J1:J2"/>
    <mergeCell ref="F20:I20"/>
    <mergeCell ref="A1:B1"/>
    <mergeCell ref="C1:I1"/>
    <mergeCell ref="A2:B2"/>
    <mergeCell ref="C2:I2"/>
    <mergeCell ref="F18:I18"/>
    <mergeCell ref="F19:I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修订历史</vt:lpstr>
      <vt:lpstr>目录</vt:lpstr>
      <vt:lpstr>sys_user</vt:lpstr>
      <vt:lpstr>sys_role</vt:lpstr>
      <vt:lpstr>sys_menu</vt:lpstr>
      <vt:lpstr>sys_user_role</vt:lpstr>
      <vt:lpstr>sys_role_menu</vt:lpstr>
      <vt:lpstr>sys_office</vt:lpstr>
      <vt:lpstr>sys_role_office</vt:lpstr>
      <vt:lpstr>sys_dict</vt:lpstr>
      <vt:lpstr>sys_log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2017-09-23T06:56:25Z</dcterms:modified>
</cp:coreProperties>
</file>