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minimized="1" xWindow="0" yWindow="96" windowWidth="19200" windowHeight="11640" tabRatio="706" firstSheet="1" activeTab="4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area" sheetId="56" r:id="rId11"/>
    <sheet name="sys_log" sheetId="55" r:id="rId12"/>
  </sheets>
  <definedNames>
    <definedName name="_xlnm._FilterDatabase" localSheetId="1" hidden="1">目录!$A$1:$E$9</definedName>
  </definedNames>
  <calcPr calcId="162913"/>
</workbook>
</file>

<file path=xl/calcChain.xml><?xml version="1.0" encoding="utf-8"?>
<calcChain xmlns="http://schemas.openxmlformats.org/spreadsheetml/2006/main">
  <c r="D10" i="2" l="1"/>
  <c r="J21" i="56" l="1"/>
  <c r="J20" i="56"/>
  <c r="J18" i="56"/>
  <c r="J17" i="56"/>
  <c r="J16" i="56"/>
  <c r="J15" i="56"/>
  <c r="J5" i="56"/>
  <c r="J6" i="56"/>
  <c r="J7" i="56"/>
  <c r="J8" i="56"/>
  <c r="J9" i="56"/>
  <c r="J10" i="56"/>
  <c r="J11" i="56"/>
  <c r="J12" i="56"/>
  <c r="J13" i="56"/>
  <c r="J14" i="56"/>
  <c r="J4" i="56"/>
  <c r="J3" i="56"/>
  <c r="J13" i="55"/>
  <c r="J12" i="55"/>
  <c r="J11" i="55"/>
  <c r="J10" i="55"/>
  <c r="J9" i="55"/>
  <c r="J8" i="55"/>
  <c r="J7" i="55"/>
  <c r="J6" i="55"/>
  <c r="J5" i="55"/>
  <c r="J4" i="55"/>
  <c r="J16" i="54"/>
  <c r="J15" i="54"/>
  <c r="J14" i="54"/>
  <c r="J13" i="54"/>
  <c r="J12" i="54"/>
  <c r="J11" i="54"/>
  <c r="J10" i="54"/>
  <c r="J9" i="54"/>
  <c r="J8" i="54"/>
  <c r="J7" i="54"/>
  <c r="J6" i="54"/>
  <c r="J5" i="54"/>
  <c r="J4" i="54"/>
  <c r="J5" i="53"/>
  <c r="J4" i="53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J4" i="52"/>
  <c r="J5" i="9"/>
  <c r="J4" i="9"/>
  <c r="J5" i="8"/>
  <c r="J4" i="8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14" i="55"/>
  <c r="J20" i="55"/>
  <c r="J19" i="55"/>
  <c r="J17" i="55"/>
  <c r="J16" i="55"/>
  <c r="J15" i="55"/>
  <c r="J3" i="55"/>
  <c r="J23" i="54"/>
  <c r="J22" i="54"/>
  <c r="J17" i="54"/>
  <c r="J20" i="54"/>
  <c r="J19" i="54"/>
  <c r="J18" i="54"/>
  <c r="J3" i="54"/>
  <c r="J9" i="53"/>
  <c r="J8" i="53"/>
  <c r="J7" i="53"/>
  <c r="J6" i="53"/>
  <c r="J3" i="53"/>
  <c r="J31" i="52"/>
  <c r="J30" i="52"/>
  <c r="J28" i="52"/>
  <c r="J27" i="52"/>
  <c r="J26" i="52"/>
  <c r="J25" i="52"/>
  <c r="J3" i="52"/>
  <c r="J9" i="9"/>
  <c r="J8" i="9"/>
  <c r="J7" i="9"/>
  <c r="J6" i="9"/>
  <c r="J3" i="9"/>
  <c r="J6" i="8"/>
  <c r="J9" i="8"/>
  <c r="J8" i="8"/>
  <c r="J7" i="8"/>
  <c r="J3" i="8"/>
  <c r="J20" i="7"/>
  <c r="J25" i="7"/>
  <c r="J23" i="7"/>
  <c r="J22" i="7"/>
  <c r="J21" i="7"/>
  <c r="J3" i="7"/>
  <c r="J23" i="6"/>
  <c r="J18" i="6"/>
  <c r="J21" i="6"/>
  <c r="J20" i="6"/>
  <c r="J19" i="6"/>
  <c r="J3" i="6"/>
  <c r="J25" i="3"/>
  <c r="J26" i="3"/>
  <c r="J28" i="3"/>
  <c r="J27" i="3"/>
  <c r="J31" i="3"/>
  <c r="J32" i="3"/>
  <c r="J30" i="3"/>
  <c r="J3" i="3"/>
  <c r="D11" i="2" l="1"/>
  <c r="D9" i="2"/>
  <c r="D8" i="2"/>
  <c r="D7" i="2"/>
  <c r="D5" i="2" l="1"/>
  <c r="D6" i="2"/>
  <c r="D4" i="2"/>
  <c r="D3" i="2"/>
  <c r="D2" i="2"/>
</calcChain>
</file>

<file path=xl/sharedStrings.xml><?xml version="1.0" encoding="utf-8"?>
<sst xmlns="http://schemas.openxmlformats.org/spreadsheetml/2006/main" count="796" uniqueCount="266">
  <si>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</si>
  <si>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</si>
  <si>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</si>
  <si>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</si>
  <si>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</si>
  <si>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</si>
  <si>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</si>
  <si>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</si>
  <si>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</si>
  <si>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</si>
  <si>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</si>
  <si>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</si>
  <si>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</si>
  <si>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</si>
  <si>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</si>
  <si>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</si>
  <si>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</si>
  <si>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</si>
  <si>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</si>
  <si>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</si>
  <si>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</si>
  <si>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</si>
  <si>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</si>
  <si>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</si>
  <si>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</si>
  <si>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</si>
  <si>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</si>
  <si>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</si>
  <si>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</si>
  <si>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</si>
  <si>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</si>
  <si>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</si>
  <si>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</si>
  <si>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</si>
  <si>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</si>
  <si>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</si>
  <si>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</si>
  <si>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</si>
  <si>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</si>
  <si>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</si>
  <si>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</si>
  <si>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</si>
  <si>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</si>
  <si>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</si>
  <si>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</si>
  <si>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</si>
  <si>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</si>
  <si>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</si>
  <si>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</si>
  <si>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</si>
  <si>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</si>
  <si>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</si>
  <si>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</si>
  <si>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</si>
  <si>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</si>
  <si>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</si>
  <si>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</si>
  <si>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</si>
  <si>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</si>
  <si>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</si>
  <si>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</si>
  <si>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</si>
  <si>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</si>
  <si>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</si>
  <si>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</si>
  <si>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</si>
  <si>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</si>
  <si>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</si>
  <si>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</si>
  <si>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</si>
  <si>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</si>
  <si>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</si>
  <si>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</si>
  <si>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</si>
  <si>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</si>
  <si>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</si>
  <si>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</si>
  <si>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</si>
  <si>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</si>
  <si>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</si>
  <si>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</si>
  <si>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</si>
  <si>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</si>
  <si>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</si>
  <si>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</si>
  <si>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</si>
  <si>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</si>
  <si>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</si>
  <si>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</si>
  <si>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</si>
  <si>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</si>
  <si>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</si>
  <si>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</si>
  <si>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</si>
  <si>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</si>
  <si>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</si>
  <si>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</si>
  <si>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</si>
  <si>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</si>
  <si>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</si>
  <si>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</si>
  <si>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</si>
  <si>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</si>
  <si>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</si>
  <si>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</si>
  <si>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</si>
  <si>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</si>
  <si>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</si>
  <si>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</si>
  <si>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</si>
  <si>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</si>
  <si>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</si>
  <si>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</si>
  <si>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</si>
  <si>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</si>
  <si>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</si>
  <si>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</si>
  <si>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</si>
  <si>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</si>
  <si>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</si>
  <si>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</si>
  <si>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</si>
  <si>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</si>
  <si>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</si>
  <si>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</si>
  <si>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</si>
  <si>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</si>
  <si>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</si>
  <si>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</si>
  <si>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</si>
  <si>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</si>
  <si>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</si>
  <si>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</si>
  <si>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</si>
  <si>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</si>
  <si>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</si>
  <si>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</si>
  <si>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</si>
  <si>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</si>
  <si>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</si>
  <si>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</si>
  <si>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</si>
  <si>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</si>
  <si>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</si>
  <si>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</si>
  <si>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</si>
  <si>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</si>
  <si>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</si>
  <si>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</si>
  <si>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</si>
  <si>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</si>
  <si>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</si>
  <si>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</si>
  <si>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</si>
  <si>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</si>
  <si>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</si>
  <si>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</si>
  <si>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</si>
  <si>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</si>
  <si>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</si>
  <si>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</si>
  <si>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</si>
  <si>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</si>
  <si>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</si>
  <si>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</si>
  <si>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</si>
  <si>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</si>
  <si>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</si>
  <si>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</si>
  <si>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</si>
  <si>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</si>
  <si>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</si>
  <si>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</si>
  <si>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</si>
  <si>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</si>
  <si>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</si>
  <si>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</si>
  <si>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</si>
  <si>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</si>
  <si>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</si>
  <si>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</si>
  <si>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</si>
  <si>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</si>
  <si>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</si>
  <si>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</si>
  <si>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</si>
  <si>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</si>
  <si>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</si>
  <si>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</si>
  <si>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</si>
  <si>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</si>
  <si>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</si>
  <si>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</si>
  <si>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</si>
  <si>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</si>
  <si>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</si>
  <si>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</si>
  <si>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</si>
  <si>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</si>
  <si>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</si>
  <si>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</si>
  <si>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</si>
  <si>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</si>
  <si>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</si>
  <si>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</si>
  <si>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</si>
  <si>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</si>
  <si>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</si>
  <si>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</si>
  <si>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</si>
  <si>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</si>
  <si>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</si>
  <si>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</si>
  <si>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</si>
  <si>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</si>
  <si>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</si>
  <si>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</si>
  <si>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</si>
  <si>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</si>
  <si>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</si>
  <si>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</si>
  <si>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</si>
  <si>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</si>
  <si>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</si>
  <si>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</si>
  <si>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</si>
  <si>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</si>
  <si>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</si>
  <si>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</si>
  <si>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</si>
  <si>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</si>
  <si>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</si>
  <si>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</si>
  <si>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</si>
  <si>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</si>
  <si>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</si>
  <si>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datetime</t>
  </si>
  <si>
    <t>地区信息表</t>
    <phoneticPr fontId="1" type="noConversion"/>
  </si>
  <si>
    <t>name</t>
    <phoneticPr fontId="1" type="noConversion"/>
  </si>
  <si>
    <t>地区名字</t>
    <phoneticPr fontId="1" type="noConversion"/>
  </si>
  <si>
    <t>level</t>
    <phoneticPr fontId="1" type="noConversion"/>
  </si>
  <si>
    <t>1：国级 2：省级 3：市级 4：县级 5：街道</t>
    <phoneticPr fontId="1" type="noConversion"/>
  </si>
  <si>
    <t>del_flag</t>
    <phoneticPr fontId="1" type="noConversion"/>
  </si>
  <si>
    <t>parent_id</t>
    <phoneticPr fontId="1" type="noConversion"/>
  </si>
  <si>
    <t>py</t>
    <phoneticPr fontId="1" type="noConversion"/>
  </si>
  <si>
    <t>地区名字拼英表示</t>
    <phoneticPr fontId="1" type="noConversion"/>
  </si>
  <si>
    <t>sort</t>
    <phoneticPr fontId="1" type="noConversion"/>
  </si>
  <si>
    <t>full_name</t>
    <phoneticPr fontId="1" type="noConversion"/>
  </si>
  <si>
    <t>lat</t>
    <phoneticPr fontId="1" type="noConversion"/>
  </si>
  <si>
    <t>维度</t>
    <phoneticPr fontId="1" type="noConversion"/>
  </si>
  <si>
    <t>lng</t>
    <phoneticPr fontId="1" type="noConversion"/>
  </si>
  <si>
    <t>经度</t>
    <phoneticPr fontId="1" type="noConversion"/>
  </si>
  <si>
    <t>child_url</t>
    <phoneticPr fontId="1" type="noConversion"/>
  </si>
  <si>
    <t>sys_area</t>
    <phoneticPr fontId="1" type="noConversion"/>
  </si>
  <si>
    <t>行政级别</t>
    <phoneticPr fontId="1" type="noConversion"/>
  </si>
  <si>
    <t>返回目录</t>
    <phoneticPr fontId="1" type="noConversion"/>
  </si>
  <si>
    <t>id</t>
    <phoneticPr fontId="1" type="noConversion"/>
  </si>
  <si>
    <t>国家地区标准码</t>
    <phoneticPr fontId="1" type="noConversion"/>
  </si>
  <si>
    <t>省市区/县 拼接地址</t>
    <phoneticPr fontId="1" type="noConversion"/>
  </si>
  <si>
    <t>IDCreator.getID()生成</t>
    <phoneticPr fontId="1" type="noConversion"/>
  </si>
  <si>
    <t>int</t>
    <phoneticPr fontId="1" type="noConversion"/>
  </si>
  <si>
    <t>N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</si>
  <si>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</si>
  <si>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  <scheme val="minor"/>
      </rPr>
      <t>目标（</t>
    </r>
    <r>
      <rPr>
        <sz val="11"/>
        <color theme="1"/>
        <rFont val="宋体"/>
        <family val="3"/>
        <charset val="134"/>
        <scheme val="minor"/>
      </rPr>
      <t>mainFrame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 xml:space="preserve"> _blank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_self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_parent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_top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</si>
  <si>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是否在菜单中显示（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：显示；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：不显示）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</si>
  <si>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删除标记（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：正常；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：删除）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</si>
</sst>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1"/>
      <color indexed="9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1"/>
      <color theme="1"/>
      <name val="宋体"/>
      <family val="3"/>
      <charset val="134"/>
    </font>
    <font>
      <sz val="11"/>
      <color theme="1"/>
      <name val="Courier New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6" borderId="19" xfId="0" applyFill="1" applyBorder="1" applyAlignment="1">
      <alignment horizontal="center" vertical="center"/>
    </xf>
    <xf numFmtId="0" fontId="8" fillId="0" borderId="0" xfId="1" applyAlignment="1" applyProtection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  <xf numFmtId="0" fontId="14" fillId="5" borderId="10" xfId="0" applyFont="1" applyFill="1" applyBorder="1" applyAlignment="1">
      <alignment horizontal="right" vertical="top" wrapText="1"/>
    </xf>
    <xf numFmtId="0" fontId="14" fillId="5" borderId="11" xfId="0" applyFont="1" applyFill="1" applyBorder="1" applyAlignment="1">
      <alignment horizontal="right" vertical="top" wrapText="1"/>
    </xf>
    <xf numFmtId="0" fontId="15" fillId="4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4" borderId="3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center" vertical="top" wrapText="1"/>
    </xf>
    <xf numFmtId="0" fontId="15" fillId="0" borderId="20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2" fillId="0" borderId="0" xfId="1" applyFont="1" applyAlignment="1" applyProtection="1">
      <alignment horizontal="center" vertical="center"/>
    </xf>
    <xf numFmtId="0" fontId="14" fillId="5" borderId="12" xfId="0" applyFont="1" applyFill="1" applyBorder="1" applyAlignment="1">
      <alignment horizontal="center" vertical="top" wrapText="1"/>
    </xf>
    <xf numFmtId="0" fontId="14" fillId="5" borderId="13" xfId="0" applyFont="1" applyFill="1" applyBorder="1" applyAlignment="1">
      <alignment horizontal="center" vertical="top" wrapText="1"/>
    </xf>
    <xf numFmtId="0" fontId="14" fillId="5" borderId="15" xfId="0" applyFont="1" applyFill="1" applyBorder="1" applyAlignment="1">
      <alignment horizontal="center" vertical="top" wrapText="1"/>
    </xf>
    <xf numFmtId="0" fontId="15" fillId="0" borderId="6" xfId="0" applyNumberFormat="1" applyFont="1" applyFill="1" applyBorder="1" applyAlignment="1">
      <alignment horizontal="left" vertical="center" wrapText="1"/>
    </xf>
    <xf numFmtId="0" fontId="15" fillId="0" borderId="14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10" sqref="C10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48" t="s">
        <v>36</v>
      </c>
      <c r="C2" s="48"/>
      <c r="D2" s="48"/>
      <c r="E2" s="48"/>
      <c r="F2" s="48"/>
      <c r="G2" s="48"/>
      <c r="H2" s="48"/>
      <c r="I2" s="48"/>
    </row>
    <row r="3" spans="2:9" ht="16.5" customHeight="1" x14ac:dyDescent="0.25">
      <c r="B3" s="48"/>
      <c r="C3" s="48"/>
      <c r="D3" s="48"/>
      <c r="E3" s="48"/>
      <c r="F3" s="48"/>
      <c r="G3" s="48"/>
      <c r="H3" s="48"/>
      <c r="I3" s="48"/>
    </row>
    <row r="4" spans="2:9" ht="16.5" customHeight="1" x14ac:dyDescent="0.25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 x14ac:dyDescent="0.25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8" sqref="D18:E18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51" t="s">
        <v>5</v>
      </c>
      <c r="B1" s="52"/>
      <c r="C1" s="59" t="s">
        <v>208</v>
      </c>
      <c r="D1" s="60"/>
      <c r="E1" s="60"/>
      <c r="F1" s="60"/>
      <c r="G1" s="60"/>
      <c r="H1" s="60"/>
      <c r="I1" s="61"/>
      <c r="J1" s="49" t="s">
        <v>235</v>
      </c>
    </row>
    <row r="2" spans="1:10" ht="21.6" customHeight="1" thickBot="1" x14ac:dyDescent="0.3">
      <c r="A2" s="51" t="s">
        <v>29</v>
      </c>
      <c r="B2" s="52"/>
      <c r="C2" s="62" t="s">
        <v>209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sys_dict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7" t="s">
        <v>195</v>
      </c>
      <c r="C5" s="35" t="s">
        <v>198</v>
      </c>
      <c r="D5" s="12"/>
      <c r="E5" s="12" t="s">
        <v>1</v>
      </c>
      <c r="F5" s="12" t="s">
        <v>153</v>
      </c>
      <c r="G5" s="12">
        <v>128</v>
      </c>
      <c r="H5" s="12"/>
      <c r="I5" s="35" t="s">
        <v>194</v>
      </c>
      <c r="J5" s="39" t="str">
        <f t="shared" si="0"/>
        <v>value varchar(128) NOT NULL COMMENT '数据值',</v>
      </c>
    </row>
    <row r="6" spans="1:10" ht="18" customHeight="1" x14ac:dyDescent="0.25">
      <c r="A6" s="34">
        <v>3</v>
      </c>
      <c r="B6" s="36" t="s">
        <v>196</v>
      </c>
      <c r="C6" s="4" t="s">
        <v>199</v>
      </c>
      <c r="D6" s="4"/>
      <c r="E6" s="12" t="s">
        <v>1</v>
      </c>
      <c r="F6" s="12" t="s">
        <v>153</v>
      </c>
      <c r="G6" s="6">
        <v>128</v>
      </c>
      <c r="H6" s="6"/>
      <c r="I6" s="4"/>
      <c r="J6" s="39" t="str">
        <f t="shared" si="0"/>
        <v>label varchar(128) NOT NULL COMMENT '标签名',</v>
      </c>
    </row>
    <row r="7" spans="1:10" ht="18" customHeight="1" x14ac:dyDescent="0.25">
      <c r="A7" s="34">
        <v>4</v>
      </c>
      <c r="B7" s="36" t="s">
        <v>167</v>
      </c>
      <c r="C7" s="4" t="s">
        <v>200</v>
      </c>
      <c r="D7" s="4"/>
      <c r="E7" s="12" t="s">
        <v>1</v>
      </c>
      <c r="F7" s="12" t="s">
        <v>153</v>
      </c>
      <c r="G7" s="6">
        <v>32</v>
      </c>
      <c r="H7" s="6"/>
      <c r="I7" s="4"/>
      <c r="J7" s="39" t="str">
        <f t="shared" si="0"/>
        <v>type varchar(32) NOT NULL COMMENT '类型',</v>
      </c>
    </row>
    <row r="8" spans="1:10" ht="18" customHeight="1" x14ac:dyDescent="0.25">
      <c r="A8" s="34">
        <v>5</v>
      </c>
      <c r="B8" s="36" t="s">
        <v>197</v>
      </c>
      <c r="C8" s="4" t="s">
        <v>201</v>
      </c>
      <c r="D8" s="4"/>
      <c r="E8" s="12" t="s">
        <v>10</v>
      </c>
      <c r="F8" s="12" t="s">
        <v>153</v>
      </c>
      <c r="G8" s="6">
        <v>128</v>
      </c>
      <c r="H8" s="6"/>
      <c r="I8" s="4"/>
      <c r="J8" s="39" t="str">
        <f t="shared" si="0"/>
        <v>description varchar(128) COMMENT '描述',</v>
      </c>
    </row>
    <row r="9" spans="1:10" ht="18" customHeight="1" x14ac:dyDescent="0.25">
      <c r="A9" s="34">
        <v>6</v>
      </c>
      <c r="B9" s="36" t="s">
        <v>128</v>
      </c>
      <c r="C9" s="4" t="s">
        <v>202</v>
      </c>
      <c r="D9" s="4"/>
      <c r="E9" s="12" t="s">
        <v>1</v>
      </c>
      <c r="F9" s="12" t="s">
        <v>145</v>
      </c>
      <c r="G9" s="6">
        <v>8</v>
      </c>
      <c r="H9" s="6"/>
      <c r="I9" s="4"/>
      <c r="J9" s="39" t="str">
        <f t="shared" si="0"/>
        <v>sort int(8) NOT NULL COMMENT '排序（升序）',</v>
      </c>
    </row>
    <row r="10" spans="1:10" ht="18" customHeight="1" x14ac:dyDescent="0.25">
      <c r="A10" s="34">
        <v>7</v>
      </c>
      <c r="B10" s="36" t="s">
        <v>126</v>
      </c>
      <c r="C10" s="4" t="s">
        <v>134</v>
      </c>
      <c r="D10" s="4"/>
      <c r="E10" s="12" t="s">
        <v>10</v>
      </c>
      <c r="F10" s="12" t="s">
        <v>153</v>
      </c>
      <c r="G10" s="6">
        <v>32</v>
      </c>
      <c r="H10" s="6"/>
      <c r="I10" s="4"/>
      <c r="J10" s="39" t="str">
        <f t="shared" si="0"/>
        <v>parent_id varchar(32) COMMENT '父级编号',</v>
      </c>
    </row>
    <row r="11" spans="1:10" ht="18" customHeight="1" x14ac:dyDescent="0.25">
      <c r="A11" s="34">
        <v>8</v>
      </c>
      <c r="B11" s="36" t="s">
        <v>43</v>
      </c>
      <c r="C11" s="4" t="s">
        <v>55</v>
      </c>
      <c r="D11" s="4"/>
      <c r="E11" s="12" t="s">
        <v>1</v>
      </c>
      <c r="F11" s="12" t="s">
        <v>153</v>
      </c>
      <c r="G11" s="6">
        <v>32</v>
      </c>
      <c r="H11" s="6"/>
      <c r="I11" s="4"/>
      <c r="J11" s="39" t="str">
        <f t="shared" si="0"/>
        <v>create_by varchar(32) NOT NULL COMMENT '创建者',</v>
      </c>
    </row>
    <row r="12" spans="1:10" ht="18" customHeight="1" x14ac:dyDescent="0.25">
      <c r="A12" s="34">
        <v>9</v>
      </c>
      <c r="B12" s="36" t="s">
        <v>42</v>
      </c>
      <c r="C12" s="4" t="s">
        <v>56</v>
      </c>
      <c r="D12" s="4"/>
      <c r="E12" s="12" t="s">
        <v>1</v>
      </c>
      <c r="F12" s="12" t="s">
        <v>236</v>
      </c>
      <c r="G12" s="6"/>
      <c r="H12" s="6"/>
      <c r="I12" s="4"/>
      <c r="J12" s="39" t="str">
        <f t="shared" si="0"/>
        <v>create_date datetime NOT NULL DEFAULT CURRENT_datetime COMMENT '创建时间',</v>
      </c>
    </row>
    <row r="13" spans="1:10" ht="18" customHeight="1" x14ac:dyDescent="0.25">
      <c r="A13" s="34">
        <v>10</v>
      </c>
      <c r="B13" s="36" t="s">
        <v>75</v>
      </c>
      <c r="C13" s="4" t="s">
        <v>57</v>
      </c>
      <c r="D13" s="4"/>
      <c r="E13" s="12" t="s">
        <v>1</v>
      </c>
      <c r="F13" s="12" t="s">
        <v>153</v>
      </c>
      <c r="G13" s="6">
        <v>32</v>
      </c>
      <c r="H13" s="6"/>
      <c r="I13" s="4"/>
      <c r="J13" s="39" t="str">
        <f t="shared" si="0"/>
        <v>update_by varchar(32) NOT NULL COMMENT '更新者',</v>
      </c>
    </row>
    <row r="14" spans="1:10" ht="18" customHeight="1" x14ac:dyDescent="0.25">
      <c r="A14" s="34">
        <v>11</v>
      </c>
      <c r="B14" s="36" t="s">
        <v>76</v>
      </c>
      <c r="C14" s="4" t="s">
        <v>58</v>
      </c>
      <c r="D14" s="4"/>
      <c r="E14" s="12" t="s">
        <v>1</v>
      </c>
      <c r="F14" s="12" t="s">
        <v>236</v>
      </c>
      <c r="G14" s="6"/>
      <c r="H14" s="6"/>
      <c r="I14" s="4"/>
      <c r="J14" s="39" t="str">
        <f t="shared" si="0"/>
        <v>update_date datetime NOT NULL DEFAULT CURRENT_datetime COMMENT '更新时间',</v>
      </c>
    </row>
    <row r="15" spans="1:10" ht="18" customHeight="1" x14ac:dyDescent="0.25">
      <c r="A15" s="34">
        <v>12</v>
      </c>
      <c r="B15" s="36" t="s">
        <v>77</v>
      </c>
      <c r="C15" s="4" t="s">
        <v>59</v>
      </c>
      <c r="D15" s="4"/>
      <c r="E15" s="12" t="s">
        <v>10</v>
      </c>
      <c r="F15" s="12" t="s">
        <v>153</v>
      </c>
      <c r="G15" s="6">
        <v>256</v>
      </c>
      <c r="H15" s="6"/>
      <c r="I15" s="4"/>
      <c r="J15" s="39" t="str">
        <f t="shared" si="0"/>
        <v>remarks varchar(256) COMMENT '备注信息',</v>
      </c>
    </row>
    <row r="16" spans="1:10" ht="18" customHeight="1" x14ac:dyDescent="0.25">
      <c r="A16" s="34">
        <v>13</v>
      </c>
      <c r="B16" s="36" t="s">
        <v>78</v>
      </c>
      <c r="C16" s="4" t="s">
        <v>60</v>
      </c>
      <c r="D16" s="4"/>
      <c r="E16" s="37" t="s">
        <v>1</v>
      </c>
      <c r="F16" s="37" t="s">
        <v>86</v>
      </c>
      <c r="G16" s="6">
        <v>1</v>
      </c>
      <c r="H16" s="6">
        <v>0</v>
      </c>
      <c r="I16" s="4" t="s">
        <v>203</v>
      </c>
      <c r="J16" s="39" t="str">
        <f t="shared" si="0"/>
        <v>del_flag char(1) NOT NULL DEFAULT 0 COMMENT '删除标记',</v>
      </c>
    </row>
    <row r="17" spans="1:10" ht="18" customHeight="1" x14ac:dyDescent="0.25">
      <c r="A17" s="41"/>
      <c r="B17" s="44"/>
      <c r="C17" s="40"/>
      <c r="D17" s="40"/>
      <c r="E17" s="41"/>
      <c r="F17" s="41"/>
      <c r="G17" s="45"/>
      <c r="H17" s="45"/>
      <c r="I17" s="40"/>
      <c r="J17" s="23" t="str">
        <f>"PRIMARY KEY ("&amp;B4&amp;")"</f>
        <v>PRIMARY KEY (id)</v>
      </c>
    </row>
    <row r="18" spans="1:10" ht="18" customHeight="1" x14ac:dyDescent="0.25">
      <c r="A18" s="41"/>
      <c r="B18" s="44"/>
      <c r="C18" s="40"/>
      <c r="D18" s="50" t="s">
        <v>255</v>
      </c>
      <c r="E18" s="50"/>
      <c r="F18" s="41"/>
      <c r="G18" s="45"/>
      <c r="H18" s="45"/>
      <c r="I18" s="40"/>
      <c r="J18" s="23" t="str">
        <f>") ENGINE=InnoDB"</f>
        <v>) ENGINE=InnoDB</v>
      </c>
    </row>
    <row r="19" spans="1:10" x14ac:dyDescent="0.25">
      <c r="J19" s="23" t="str">
        <f>"DEFAULT CHARACTER SET=UTF8 COLLATE=utf8_general_ci"</f>
        <v>DEFAULT CHARACTER SET=UTF8 COLLATE=utf8_general_ci</v>
      </c>
    </row>
    <row r="20" spans="1:10" ht="15" thickBot="1" x14ac:dyDescent="0.3">
      <c r="J20" s="23" t="str">
        <f>"ROW_FORMAT=COMPACT;"</f>
        <v>ROW_FORMAT=COMPACT;</v>
      </c>
    </row>
    <row r="21" spans="1:10" ht="18" customHeight="1" x14ac:dyDescent="0.25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7" t="s">
        <v>96</v>
      </c>
      <c r="G21" s="68"/>
      <c r="H21" s="68"/>
      <c r="I21" s="69"/>
    </row>
    <row r="22" spans="1:10" ht="18" customHeight="1" x14ac:dyDescent="0.25">
      <c r="A22" s="6">
        <v>1</v>
      </c>
      <c r="B22" s="14" t="s">
        <v>93</v>
      </c>
      <c r="C22" s="4" t="s">
        <v>207</v>
      </c>
      <c r="D22" s="4"/>
      <c r="E22" s="4"/>
      <c r="F22" s="65" t="s">
        <v>206</v>
      </c>
      <c r="G22" s="65"/>
      <c r="H22" s="65"/>
      <c r="I22" s="65"/>
      <c r="J22" t="str">
        <f>F22</f>
        <v>CREATE INDEX sys_dict_value ON sys_dict (value ASC);</v>
      </c>
    </row>
    <row r="23" spans="1:10" ht="18" customHeight="1" x14ac:dyDescent="0.25">
      <c r="A23" s="6">
        <v>2</v>
      </c>
      <c r="B23" s="14" t="s">
        <v>93</v>
      </c>
      <c r="C23" s="4" t="s">
        <v>205</v>
      </c>
      <c r="D23" s="4"/>
      <c r="E23" s="4"/>
      <c r="F23" s="66" t="s">
        <v>204</v>
      </c>
      <c r="G23" s="66"/>
      <c r="H23" s="66"/>
      <c r="I23" s="66"/>
      <c r="J23" t="str">
        <f>F23</f>
        <v>CREATE INDEX sys_dict_label ON sys_dict (label ASC);</v>
      </c>
    </row>
  </sheetData>
  <mergeCells count="9">
    <mergeCell ref="J1:J2"/>
    <mergeCell ref="F22:I22"/>
    <mergeCell ref="F23:I23"/>
    <mergeCell ref="A1:B1"/>
    <mergeCell ref="C1:I1"/>
    <mergeCell ref="A2:B2"/>
    <mergeCell ref="C2:I2"/>
    <mergeCell ref="F21:I21"/>
    <mergeCell ref="D18:E18"/>
  </mergeCells>
  <phoneticPr fontId="1" type="noConversion"/>
  <hyperlinks>
    <hyperlink ref="D18:E18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10" sqref="C10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3.88671875" customWidth="1"/>
    <col min="7" max="7" width="8.88671875" bestFit="1" customWidth="1"/>
    <col min="8" max="8" width="11.6640625" customWidth="1"/>
    <col min="9" max="9" width="44.109375" customWidth="1"/>
    <col min="10" max="10" width="36.77734375" customWidth="1"/>
  </cols>
  <sheetData>
    <row r="1" spans="1:10" ht="18" customHeight="1" thickBot="1" x14ac:dyDescent="0.3">
      <c r="A1" s="51" t="s">
        <v>5</v>
      </c>
      <c r="B1" s="52"/>
      <c r="C1" s="59" t="s">
        <v>253</v>
      </c>
      <c r="D1" s="60"/>
      <c r="E1" s="60"/>
      <c r="F1" s="60"/>
      <c r="G1" s="60"/>
      <c r="H1" s="60"/>
      <c r="I1" s="61"/>
      <c r="J1" s="49" t="s">
        <v>96</v>
      </c>
    </row>
    <row r="2" spans="1:10" ht="21.6" customHeight="1" thickBot="1" x14ac:dyDescent="0.3">
      <c r="A2" s="51" t="s">
        <v>29</v>
      </c>
      <c r="B2" s="52"/>
      <c r="C2" s="62" t="s">
        <v>237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sys_area (</v>
      </c>
    </row>
    <row r="4" spans="1:10" ht="18" customHeight="1" x14ac:dyDescent="0.25">
      <c r="A4" s="1">
        <v>1</v>
      </c>
      <c r="B4" s="14" t="s">
        <v>256</v>
      </c>
      <c r="C4" s="32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257</v>
      </c>
      <c r="J4" s="39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7" t="s">
        <v>238</v>
      </c>
      <c r="C5" s="32" t="s">
        <v>239</v>
      </c>
      <c r="D5" s="12"/>
      <c r="E5" s="12" t="s">
        <v>7</v>
      </c>
      <c r="F5" s="1" t="s">
        <v>153</v>
      </c>
      <c r="G5" s="1">
        <v>64</v>
      </c>
      <c r="H5" s="12">
        <v>1</v>
      </c>
      <c r="I5" s="35" t="s">
        <v>227</v>
      </c>
      <c r="J5" s="39" t="str">
        <f t="shared" si="0"/>
        <v>name varchar(64) DEFAULT 1 COMMENT '地区名字',</v>
      </c>
    </row>
    <row r="6" spans="1:10" ht="18" customHeight="1" x14ac:dyDescent="0.25">
      <c r="A6" s="34">
        <v>3</v>
      </c>
      <c r="B6" s="36" t="s">
        <v>240</v>
      </c>
      <c r="C6" s="32" t="s">
        <v>254</v>
      </c>
      <c r="D6" s="4"/>
      <c r="E6" s="12" t="s">
        <v>7</v>
      </c>
      <c r="F6" s="12" t="s">
        <v>86</v>
      </c>
      <c r="G6" s="1">
        <v>1</v>
      </c>
      <c r="H6" s="6"/>
      <c r="I6" s="4" t="s">
        <v>241</v>
      </c>
      <c r="J6" s="39" t="str">
        <f t="shared" si="0"/>
        <v>level char(1) COMMENT '行政级别',</v>
      </c>
    </row>
    <row r="7" spans="1:10" ht="18" customHeight="1" x14ac:dyDescent="0.25">
      <c r="A7" s="34">
        <v>4</v>
      </c>
      <c r="B7" s="31" t="s">
        <v>242</v>
      </c>
      <c r="C7" s="32" t="s">
        <v>60</v>
      </c>
      <c r="D7" s="30"/>
      <c r="E7" s="30" t="s">
        <v>8</v>
      </c>
      <c r="F7" s="30" t="s">
        <v>86</v>
      </c>
      <c r="G7" s="1">
        <v>1</v>
      </c>
      <c r="H7" s="30">
        <v>0</v>
      </c>
      <c r="I7" s="33" t="s">
        <v>90</v>
      </c>
      <c r="J7" s="39" t="str">
        <f t="shared" si="0"/>
        <v>del_flag char(1) NOT NULL DEFAULT 0 COMMENT '删除标记',</v>
      </c>
    </row>
    <row r="8" spans="1:10" ht="18" customHeight="1" x14ac:dyDescent="0.25">
      <c r="A8" s="34">
        <v>5</v>
      </c>
      <c r="B8" s="36" t="s">
        <v>243</v>
      </c>
      <c r="C8" s="32" t="s">
        <v>220</v>
      </c>
      <c r="D8" s="4"/>
      <c r="E8" s="12" t="s">
        <v>7</v>
      </c>
      <c r="F8" s="12" t="s">
        <v>153</v>
      </c>
      <c r="G8" s="1">
        <v>32</v>
      </c>
      <c r="H8" s="6"/>
      <c r="I8" s="4"/>
      <c r="J8" s="39" t="str">
        <f t="shared" si="0"/>
        <v>parent_id varchar(32) COMMENT '操作IP地址',</v>
      </c>
    </row>
    <row r="9" spans="1:10" ht="18" customHeight="1" x14ac:dyDescent="0.25">
      <c r="A9" s="34">
        <v>6</v>
      </c>
      <c r="B9" s="36" t="s">
        <v>244</v>
      </c>
      <c r="C9" s="32" t="s">
        <v>245</v>
      </c>
      <c r="D9" s="4"/>
      <c r="E9" s="12" t="s">
        <v>7</v>
      </c>
      <c r="F9" s="12" t="s">
        <v>153</v>
      </c>
      <c r="G9" s="1">
        <v>64</v>
      </c>
      <c r="H9" s="6"/>
      <c r="I9" s="4"/>
      <c r="J9" s="39" t="str">
        <f t="shared" si="0"/>
        <v>py varchar(64) COMMENT '地区名字拼英表示',</v>
      </c>
    </row>
    <row r="10" spans="1:10" ht="18" customHeight="1" x14ac:dyDescent="0.25">
      <c r="A10" s="34">
        <v>7</v>
      </c>
      <c r="B10" s="36" t="s">
        <v>246</v>
      </c>
      <c r="C10" s="32" t="s">
        <v>13</v>
      </c>
      <c r="D10" s="4"/>
      <c r="E10" s="12" t="s">
        <v>7</v>
      </c>
      <c r="F10" s="12" t="s">
        <v>145</v>
      </c>
      <c r="G10" s="1">
        <v>4</v>
      </c>
      <c r="H10" s="6"/>
      <c r="I10" s="4"/>
      <c r="J10" s="39" t="str">
        <f t="shared" si="0"/>
        <v>sort int(4) COMMENT '序号',</v>
      </c>
    </row>
    <row r="11" spans="1:10" ht="18" customHeight="1" x14ac:dyDescent="0.25">
      <c r="A11" s="34">
        <v>8</v>
      </c>
      <c r="B11" s="36" t="s">
        <v>247</v>
      </c>
      <c r="C11" s="32" t="s">
        <v>258</v>
      </c>
      <c r="D11" s="4"/>
      <c r="E11" s="12" t="s">
        <v>7</v>
      </c>
      <c r="F11" s="12" t="s">
        <v>153</v>
      </c>
      <c r="G11" s="1">
        <v>256</v>
      </c>
      <c r="H11" s="6"/>
      <c r="I11" s="4"/>
      <c r="J11" s="39" t="str">
        <f t="shared" si="0"/>
        <v>full_name varchar(256) COMMENT '省市区/县 拼接地址',</v>
      </c>
    </row>
    <row r="12" spans="1:10" ht="18" customHeight="1" x14ac:dyDescent="0.25">
      <c r="A12" s="34">
        <v>9</v>
      </c>
      <c r="B12" s="36" t="s">
        <v>248</v>
      </c>
      <c r="C12" s="32" t="s">
        <v>249</v>
      </c>
      <c r="D12" s="4"/>
      <c r="E12" s="12" t="s">
        <v>7</v>
      </c>
      <c r="F12" s="12" t="s">
        <v>153</v>
      </c>
      <c r="G12" s="1">
        <v>24</v>
      </c>
      <c r="H12" s="6"/>
      <c r="I12" s="4"/>
      <c r="J12" s="39" t="str">
        <f t="shared" si="0"/>
        <v>lat varchar(24) COMMENT '维度',</v>
      </c>
    </row>
    <row r="13" spans="1:10" ht="18" customHeight="1" x14ac:dyDescent="0.25">
      <c r="A13" s="34">
        <v>10</v>
      </c>
      <c r="B13" s="36" t="s">
        <v>250</v>
      </c>
      <c r="C13" s="32" t="s">
        <v>251</v>
      </c>
      <c r="D13" s="4"/>
      <c r="E13" s="12" t="s">
        <v>7</v>
      </c>
      <c r="F13" s="12" t="s">
        <v>153</v>
      </c>
      <c r="G13" s="1">
        <v>24</v>
      </c>
      <c r="H13" s="6"/>
      <c r="I13" s="4"/>
      <c r="J13" s="39" t="str">
        <f t="shared" si="0"/>
        <v>lng varchar(24) COMMENT '经度',</v>
      </c>
    </row>
    <row r="14" spans="1:10" ht="18" customHeight="1" x14ac:dyDescent="0.25">
      <c r="A14" s="34">
        <v>11</v>
      </c>
      <c r="B14" s="36" t="s">
        <v>252</v>
      </c>
      <c r="C14" s="32"/>
      <c r="D14" s="4"/>
      <c r="E14" s="46" t="s">
        <v>7</v>
      </c>
      <c r="F14" s="47" t="s">
        <v>153</v>
      </c>
      <c r="G14" s="1">
        <v>32</v>
      </c>
      <c r="H14" s="6"/>
      <c r="I14" s="4"/>
      <c r="J14" s="39" t="str">
        <f t="shared" si="0"/>
        <v>child_url varchar(32) COMMENT '',</v>
      </c>
    </row>
    <row r="15" spans="1:10" ht="18" customHeight="1" x14ac:dyDescent="0.25">
      <c r="A15" s="41"/>
      <c r="B15" s="44"/>
      <c r="C15" s="24"/>
      <c r="D15" s="40"/>
      <c r="E15" s="41"/>
      <c r="F15" s="41"/>
      <c r="G15" s="41"/>
      <c r="H15" s="45"/>
      <c r="I15" s="40"/>
      <c r="J15" s="23" t="str">
        <f>"PRIMARY KEY ("&amp;B5&amp;")"</f>
        <v>PRIMARY KEY (name)</v>
      </c>
    </row>
    <row r="16" spans="1:10" ht="18" customHeight="1" x14ac:dyDescent="0.25">
      <c r="A16" s="41"/>
      <c r="B16" s="44"/>
      <c r="C16" s="24"/>
      <c r="D16" s="50" t="s">
        <v>255</v>
      </c>
      <c r="E16" s="50"/>
      <c r="F16" s="41"/>
      <c r="G16" s="41"/>
      <c r="H16" s="45"/>
      <c r="I16" s="40"/>
      <c r="J16" s="23" t="str">
        <f>") ENGINE=InnoDB"</f>
        <v>) ENGINE=InnoDB</v>
      </c>
    </row>
    <row r="17" spans="1:10" x14ac:dyDescent="0.25">
      <c r="J17" s="23" t="str">
        <f>"DEFAULT CHARACTER SET=UTF8 COLLATE=utf8_general_ci"</f>
        <v>DEFAULT CHARACTER SET=UTF8 COLLATE=utf8_general_ci</v>
      </c>
    </row>
    <row r="18" spans="1:10" ht="15" thickBot="1" x14ac:dyDescent="0.3">
      <c r="J18" s="23" t="str">
        <f>"ROW_FORMAT=COMPACT;"</f>
        <v>ROW_FORMAT=COMPACT;</v>
      </c>
    </row>
    <row r="19" spans="1:10" ht="18" customHeight="1" x14ac:dyDescent="0.25">
      <c r="A19" s="18" t="s">
        <v>27</v>
      </c>
      <c r="B19" s="18" t="s">
        <v>92</v>
      </c>
      <c r="C19" s="18" t="s">
        <v>94</v>
      </c>
      <c r="D19" s="18" t="s">
        <v>3</v>
      </c>
      <c r="E19" s="18" t="s">
        <v>95</v>
      </c>
      <c r="F19" s="67" t="s">
        <v>96</v>
      </c>
      <c r="G19" s="68"/>
      <c r="H19" s="68"/>
      <c r="I19" s="69"/>
    </row>
    <row r="20" spans="1:10" ht="18" customHeight="1" x14ac:dyDescent="0.25">
      <c r="A20" s="6">
        <v>1</v>
      </c>
      <c r="B20" s="14" t="s">
        <v>93</v>
      </c>
      <c r="C20" s="4"/>
      <c r="D20" s="4"/>
      <c r="E20" s="4"/>
      <c r="F20" s="65"/>
      <c r="G20" s="65"/>
      <c r="H20" s="65"/>
      <c r="I20" s="65"/>
      <c r="J20">
        <f>F20</f>
        <v>0</v>
      </c>
    </row>
    <row r="21" spans="1:10" ht="18" customHeight="1" x14ac:dyDescent="0.25">
      <c r="A21" s="6">
        <v>2</v>
      </c>
      <c r="B21" s="14" t="s">
        <v>93</v>
      </c>
      <c r="C21" s="4"/>
      <c r="D21" s="4"/>
      <c r="E21" s="4"/>
      <c r="F21" s="66"/>
      <c r="G21" s="66"/>
      <c r="H21" s="66"/>
      <c r="I21" s="66"/>
      <c r="J21">
        <f>F21</f>
        <v>0</v>
      </c>
    </row>
  </sheetData>
  <mergeCells count="9">
    <mergeCell ref="F21:I21"/>
    <mergeCell ref="J1:J2"/>
    <mergeCell ref="A1:B1"/>
    <mergeCell ref="C1:I1"/>
    <mergeCell ref="A2:B2"/>
    <mergeCell ref="C2:I2"/>
    <mergeCell ref="F19:I19"/>
    <mergeCell ref="F20:I20"/>
    <mergeCell ref="D16:E16"/>
  </mergeCells>
  <phoneticPr fontId="1" type="noConversion"/>
  <hyperlinks>
    <hyperlink ref="D16:E16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5" sqref="D15:E15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51" t="s">
        <v>5</v>
      </c>
      <c r="B1" s="52"/>
      <c r="C1" s="59" t="s">
        <v>234</v>
      </c>
      <c r="D1" s="60"/>
      <c r="E1" s="60"/>
      <c r="F1" s="60"/>
      <c r="G1" s="60"/>
      <c r="H1" s="60"/>
      <c r="I1" s="61"/>
      <c r="J1" s="49" t="s">
        <v>235</v>
      </c>
    </row>
    <row r="2" spans="1:10" ht="21.6" customHeight="1" thickBot="1" x14ac:dyDescent="0.3">
      <c r="A2" s="51" t="s">
        <v>29</v>
      </c>
      <c r="B2" s="52"/>
      <c r="C2" s="62" t="s">
        <v>233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sys_log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7" t="s">
        <v>167</v>
      </c>
      <c r="C5" s="35" t="s">
        <v>219</v>
      </c>
      <c r="D5" s="12"/>
      <c r="E5" s="12" t="s">
        <v>10</v>
      </c>
      <c r="F5" s="12" t="s">
        <v>228</v>
      </c>
      <c r="G5" s="12">
        <v>1</v>
      </c>
      <c r="H5" s="12">
        <v>1</v>
      </c>
      <c r="I5" s="35" t="s">
        <v>227</v>
      </c>
      <c r="J5" s="39" t="str">
        <f t="shared" si="0"/>
        <v>type char(1) DEFAULT 1 COMMENT '日志类型',</v>
      </c>
    </row>
    <row r="6" spans="1:10" ht="18" customHeight="1" x14ac:dyDescent="0.25">
      <c r="A6" s="34">
        <v>3</v>
      </c>
      <c r="B6" s="36" t="s">
        <v>43</v>
      </c>
      <c r="C6" s="4" t="s">
        <v>55</v>
      </c>
      <c r="D6" s="4"/>
      <c r="E6" s="12" t="s">
        <v>10</v>
      </c>
      <c r="F6" s="12" t="s">
        <v>153</v>
      </c>
      <c r="G6" s="6">
        <v>32</v>
      </c>
      <c r="H6" s="6"/>
      <c r="I6" s="4"/>
      <c r="J6" s="39" t="str">
        <f t="shared" si="0"/>
        <v>create_by varchar(32) COMMENT '创建者',</v>
      </c>
    </row>
    <row r="7" spans="1:10" ht="18" customHeight="1" x14ac:dyDescent="0.25">
      <c r="A7" s="34">
        <v>4</v>
      </c>
      <c r="B7" s="36" t="s">
        <v>42</v>
      </c>
      <c r="C7" s="4" t="s">
        <v>56</v>
      </c>
      <c r="D7" s="4"/>
      <c r="E7" s="12" t="s">
        <v>10</v>
      </c>
      <c r="F7" s="12" t="s">
        <v>236</v>
      </c>
      <c r="G7" s="6"/>
      <c r="H7" s="6"/>
      <c r="I7" s="4"/>
      <c r="J7" s="39" t="str">
        <f t="shared" si="0"/>
        <v>create_date datetime DEFAULT CURRENT_datetime COMMENT '创建时间',</v>
      </c>
    </row>
    <row r="8" spans="1:10" ht="18" customHeight="1" x14ac:dyDescent="0.25">
      <c r="A8" s="34">
        <v>5</v>
      </c>
      <c r="B8" s="36" t="s">
        <v>213</v>
      </c>
      <c r="C8" s="4" t="s">
        <v>220</v>
      </c>
      <c r="D8" s="4"/>
      <c r="E8" s="12" t="s">
        <v>10</v>
      </c>
      <c r="F8" s="12" t="s">
        <v>153</v>
      </c>
      <c r="G8" s="6">
        <v>128</v>
      </c>
      <c r="H8" s="6"/>
      <c r="I8" s="4"/>
      <c r="J8" s="39" t="str">
        <f t="shared" si="0"/>
        <v>remote_addr varchar(128) COMMENT '操作IP地址',</v>
      </c>
    </row>
    <row r="9" spans="1:10" ht="18" customHeight="1" x14ac:dyDescent="0.25">
      <c r="A9" s="34">
        <v>6</v>
      </c>
      <c r="B9" s="36" t="s">
        <v>214</v>
      </c>
      <c r="C9" s="4" t="s">
        <v>221</v>
      </c>
      <c r="D9" s="4"/>
      <c r="E9" s="12" t="s">
        <v>10</v>
      </c>
      <c r="F9" s="12" t="s">
        <v>153</v>
      </c>
      <c r="G9" s="6">
        <v>128</v>
      </c>
      <c r="H9" s="6"/>
      <c r="I9" s="4"/>
      <c r="J9" s="39" t="str">
        <f t="shared" si="0"/>
        <v>user_agent varchar(128) COMMENT '用户代理',</v>
      </c>
    </row>
    <row r="10" spans="1:10" ht="18" customHeight="1" x14ac:dyDescent="0.25">
      <c r="A10" s="34">
        <v>7</v>
      </c>
      <c r="B10" s="36" t="s">
        <v>215</v>
      </c>
      <c r="C10" s="4" t="s">
        <v>222</v>
      </c>
      <c r="D10" s="4"/>
      <c r="E10" s="12" t="s">
        <v>10</v>
      </c>
      <c r="F10" s="12" t="s">
        <v>153</v>
      </c>
      <c r="G10" s="6">
        <v>256</v>
      </c>
      <c r="H10" s="6"/>
      <c r="I10" s="4"/>
      <c r="J10" s="39" t="str">
        <f t="shared" si="0"/>
        <v>request_uri varchar(256) COMMENT '请求URI',</v>
      </c>
    </row>
    <row r="11" spans="1:10" ht="18" customHeight="1" x14ac:dyDescent="0.25">
      <c r="A11" s="34">
        <v>8</v>
      </c>
      <c r="B11" s="36" t="s">
        <v>216</v>
      </c>
      <c r="C11" s="4" t="s">
        <v>223</v>
      </c>
      <c r="D11" s="4"/>
      <c r="E11" s="12" t="s">
        <v>10</v>
      </c>
      <c r="F11" s="12" t="s">
        <v>153</v>
      </c>
      <c r="G11" s="6">
        <v>8</v>
      </c>
      <c r="H11" s="6"/>
      <c r="I11" s="4"/>
      <c r="J11" s="39" t="str">
        <f t="shared" si="0"/>
        <v>method varchar(8) COMMENT '操作方式',</v>
      </c>
    </row>
    <row r="12" spans="1:10" ht="18" customHeight="1" x14ac:dyDescent="0.25">
      <c r="A12" s="34">
        <v>9</v>
      </c>
      <c r="B12" s="36" t="s">
        <v>217</v>
      </c>
      <c r="C12" s="4" t="s">
        <v>224</v>
      </c>
      <c r="D12" s="4"/>
      <c r="E12" s="12" t="s">
        <v>10</v>
      </c>
      <c r="F12" s="12" t="s">
        <v>226</v>
      </c>
      <c r="G12" s="6"/>
      <c r="H12" s="6"/>
      <c r="I12" s="4"/>
      <c r="J12" s="39" t="str">
        <f t="shared" si="0"/>
        <v>params text() COMMENT '操作提交的数据',</v>
      </c>
    </row>
    <row r="13" spans="1:10" ht="18" customHeight="1" x14ac:dyDescent="0.25">
      <c r="A13" s="34">
        <v>10</v>
      </c>
      <c r="B13" s="36" t="s">
        <v>218</v>
      </c>
      <c r="C13" s="4" t="s">
        <v>225</v>
      </c>
      <c r="D13" s="4"/>
      <c r="E13" s="37" t="s">
        <v>10</v>
      </c>
      <c r="F13" s="37" t="s">
        <v>226</v>
      </c>
      <c r="G13" s="6"/>
      <c r="H13" s="6"/>
      <c r="I13" s="4"/>
      <c r="J13" s="39" t="str">
        <f t="shared" si="0"/>
        <v>exception text() COMMENT '异常信息',</v>
      </c>
    </row>
    <row r="14" spans="1:10" ht="18" customHeight="1" x14ac:dyDescent="0.25">
      <c r="A14" s="41"/>
      <c r="B14" s="44"/>
      <c r="C14" s="40"/>
      <c r="D14" s="40"/>
      <c r="E14" s="41"/>
      <c r="F14" s="41"/>
      <c r="G14" s="45"/>
      <c r="H14" s="45"/>
      <c r="I14" s="40"/>
      <c r="J14" s="23" t="str">
        <f>"PRIMARY KEY ("&amp;B4&amp;")"</f>
        <v>PRIMARY KEY (id)</v>
      </c>
    </row>
    <row r="15" spans="1:10" ht="18" customHeight="1" x14ac:dyDescent="0.25">
      <c r="A15" s="41"/>
      <c r="B15" s="44"/>
      <c r="C15" s="40"/>
      <c r="D15" s="50" t="s">
        <v>255</v>
      </c>
      <c r="E15" s="50"/>
      <c r="F15" s="41"/>
      <c r="G15" s="45"/>
      <c r="H15" s="45"/>
      <c r="I15" s="40"/>
      <c r="J15" s="23" t="str">
        <f>") ENGINE=InnoDB"</f>
        <v>) ENGINE=InnoDB</v>
      </c>
    </row>
    <row r="16" spans="1:10" x14ac:dyDescent="0.25">
      <c r="J16" s="23" t="str">
        <f>"DEFAULT CHARACTER SET=UTF8 COLLATE=utf8_general_ci"</f>
        <v>DEFAULT CHARACTER SET=UTF8 COLLATE=utf8_general_ci</v>
      </c>
    </row>
    <row r="17" spans="1:10" ht="15" thickBot="1" x14ac:dyDescent="0.3">
      <c r="J17" s="23" t="str">
        <f>"ROW_FORMAT=COMPACT;"</f>
        <v>ROW_FORMAT=COMPACT;</v>
      </c>
    </row>
    <row r="18" spans="1:10" ht="18" customHeight="1" x14ac:dyDescent="0.25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7" t="s">
        <v>96</v>
      </c>
      <c r="G18" s="68"/>
      <c r="H18" s="68"/>
      <c r="I18" s="69"/>
    </row>
    <row r="19" spans="1:10" ht="18" customHeight="1" x14ac:dyDescent="0.25">
      <c r="A19" s="6">
        <v>1</v>
      </c>
      <c r="B19" s="14" t="s">
        <v>93</v>
      </c>
      <c r="C19" s="4" t="s">
        <v>230</v>
      </c>
      <c r="D19" s="4"/>
      <c r="E19" s="4"/>
      <c r="F19" s="65" t="s">
        <v>229</v>
      </c>
      <c r="G19" s="65"/>
      <c r="H19" s="65"/>
      <c r="I19" s="65"/>
      <c r="J19" t="str">
        <f>F19</f>
        <v>CREATE INDEX sys_log_create_by ON sys_log (create_by ASC);</v>
      </c>
    </row>
    <row r="20" spans="1:10" ht="18" customHeight="1" x14ac:dyDescent="0.25">
      <c r="A20" s="6">
        <v>2</v>
      </c>
      <c r="B20" s="14" t="s">
        <v>93</v>
      </c>
      <c r="C20" s="4" t="s">
        <v>232</v>
      </c>
      <c r="D20" s="4"/>
      <c r="E20" s="4"/>
      <c r="F20" s="66" t="s">
        <v>231</v>
      </c>
      <c r="G20" s="66"/>
      <c r="H20" s="66"/>
      <c r="I20" s="66"/>
      <c r="J20" t="str">
        <f>F20</f>
        <v>CREATE INDEX sys_log_request_uri ON sys_log (request_uri ASC);</v>
      </c>
    </row>
  </sheetData>
  <mergeCells count="9">
    <mergeCell ref="J1:J2"/>
    <mergeCell ref="F20:I20"/>
    <mergeCell ref="A1:B1"/>
    <mergeCell ref="C1:I1"/>
    <mergeCell ref="A2:B2"/>
    <mergeCell ref="C2:I2"/>
    <mergeCell ref="F18:I18"/>
    <mergeCell ref="F19:I19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0" sqref="B10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60.44140625" customWidth="1"/>
  </cols>
  <sheetData>
    <row r="1" spans="1:5" ht="16.5" customHeight="1" x14ac:dyDescent="0.25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 x14ac:dyDescent="0.25">
      <c r="A2" s="6">
        <v>1</v>
      </c>
      <c r="B2" s="38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 x14ac:dyDescent="0.25">
      <c r="A3" s="6">
        <v>2</v>
      </c>
      <c r="B3" s="38" t="s">
        <v>103</v>
      </c>
      <c r="C3" s="6" t="s">
        <v>25</v>
      </c>
      <c r="D3" s="4" t="str">
        <f>sys_role!C2</f>
        <v>角色表</v>
      </c>
      <c r="E3" s="4"/>
    </row>
    <row r="4" spans="1:5" ht="18" customHeight="1" x14ac:dyDescent="0.25">
      <c r="A4" s="6">
        <v>3</v>
      </c>
      <c r="B4" s="38" t="s">
        <v>210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 x14ac:dyDescent="0.25">
      <c r="A5" s="6">
        <v>4</v>
      </c>
      <c r="B5" s="38" t="s">
        <v>157</v>
      </c>
      <c r="C5" s="6" t="s">
        <v>25</v>
      </c>
      <c r="D5" s="4" t="str">
        <f>sys_user_role!C2</f>
        <v>用户-角色关联关系表</v>
      </c>
      <c r="E5" s="4"/>
    </row>
    <row r="6" spans="1:5" ht="18" customHeight="1" x14ac:dyDescent="0.25">
      <c r="A6" s="6">
        <v>5</v>
      </c>
      <c r="B6" s="38" t="s">
        <v>160</v>
      </c>
      <c r="C6" s="6" t="s">
        <v>25</v>
      </c>
      <c r="D6" s="4" t="str">
        <f>sys_role_menu!C2</f>
        <v>角色-菜单关联关系表</v>
      </c>
      <c r="E6" s="4"/>
    </row>
    <row r="7" spans="1:5" ht="18" customHeight="1" x14ac:dyDescent="0.25">
      <c r="A7" s="6">
        <v>6</v>
      </c>
      <c r="B7" s="38" t="s">
        <v>163</v>
      </c>
      <c r="C7" s="6" t="s">
        <v>25</v>
      </c>
      <c r="D7" s="4" t="str">
        <f>sys_office!C2</f>
        <v>机构-公司-部门表</v>
      </c>
      <c r="E7" s="4"/>
    </row>
    <row r="8" spans="1:5" ht="18" customHeight="1" x14ac:dyDescent="0.25">
      <c r="A8" s="6">
        <v>7</v>
      </c>
      <c r="B8" s="38" t="s">
        <v>190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 x14ac:dyDescent="0.25">
      <c r="A9" s="6">
        <v>8</v>
      </c>
      <c r="B9" s="38" t="s">
        <v>211</v>
      </c>
      <c r="C9" s="6" t="s">
        <v>25</v>
      </c>
      <c r="D9" s="4" t="str">
        <f>sys_dict!C2</f>
        <v>系统数据字典</v>
      </c>
      <c r="E9" s="4"/>
    </row>
    <row r="10" spans="1:5" ht="18" customHeight="1" x14ac:dyDescent="0.25">
      <c r="A10" s="6">
        <v>9</v>
      </c>
      <c r="B10" s="38" t="s">
        <v>253</v>
      </c>
      <c r="C10" s="6" t="s">
        <v>25</v>
      </c>
      <c r="D10" s="4" t="str">
        <f>sys_area!C2</f>
        <v>地区信息表</v>
      </c>
      <c r="E10" s="4"/>
    </row>
    <row r="11" spans="1:5" ht="18" customHeight="1" x14ac:dyDescent="0.25">
      <c r="A11" s="6">
        <v>10</v>
      </c>
      <c r="B11" s="38" t="s">
        <v>212</v>
      </c>
      <c r="C11" s="6" t="s">
        <v>25</v>
      </c>
      <c r="D11" s="4" t="str">
        <f>sys_log!C2</f>
        <v>系统操作日志监控</v>
      </c>
      <c r="E11" s="4"/>
    </row>
    <row r="12" spans="1:5" ht="18" customHeight="1" x14ac:dyDescent="0.25">
      <c r="A12" s="6">
        <v>11</v>
      </c>
      <c r="B12" s="38"/>
      <c r="C12" s="6"/>
      <c r="D12" s="4"/>
      <c r="E12" s="4"/>
    </row>
    <row r="13" spans="1:5" ht="18" customHeight="1" x14ac:dyDescent="0.25">
      <c r="A13" s="6">
        <v>12</v>
      </c>
      <c r="B13" s="38"/>
      <c r="C13" s="6"/>
      <c r="D13" s="4"/>
      <c r="E13" s="4"/>
    </row>
    <row r="14" spans="1:5" ht="18" customHeight="1" x14ac:dyDescent="0.25">
      <c r="A14" s="6">
        <v>13</v>
      </c>
      <c r="B14" s="38"/>
      <c r="C14" s="6"/>
      <c r="D14" s="4"/>
      <c r="E14" s="4"/>
    </row>
    <row r="15" spans="1:5" ht="18" customHeight="1" x14ac:dyDescent="0.25">
      <c r="A15" s="6">
        <v>14</v>
      </c>
      <c r="B15" s="38"/>
      <c r="C15" s="6"/>
      <c r="D15" s="4"/>
      <c r="E15" s="4"/>
    </row>
    <row r="16" spans="1:5" ht="18" customHeight="1" x14ac:dyDescent="0.25">
      <c r="A16" s="6">
        <v>15</v>
      </c>
      <c r="B16" s="38"/>
      <c r="C16" s="6"/>
      <c r="D16" s="4"/>
      <c r="E16" s="4"/>
    </row>
    <row r="17" spans="1:5" ht="18" customHeight="1" x14ac:dyDescent="0.25">
      <c r="A17" s="6">
        <v>16</v>
      </c>
      <c r="B17" s="38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area!A1" display="sys_area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D26" sqref="D26:E26"/>
    </sheetView>
  </sheetViews>
  <sheetFormatPr defaultRowHeight="14.4" x14ac:dyDescent="0.25"/>
  <cols>
    <col min="1" max="1" width="4.88671875" customWidth="1"/>
    <col min="2" max="2" width="17" customWidth="1"/>
    <col min="3" max="3" width="29.44140625" customWidth="1"/>
    <col min="4" max="4" width="10.33203125" customWidth="1"/>
    <col min="5" max="5" width="11.109375" customWidth="1"/>
    <col min="6" max="6" width="12.77734375" customWidth="1"/>
    <col min="7" max="7" width="8.77734375" customWidth="1"/>
    <col min="8" max="8" width="9.77734375" customWidth="1"/>
    <col min="9" max="9" width="47.109375" customWidth="1"/>
    <col min="10" max="10" width="28.44140625" customWidth="1"/>
  </cols>
  <sheetData>
    <row r="1" spans="1:11" ht="18" customHeight="1" thickBot="1" x14ac:dyDescent="0.3">
      <c r="A1" s="51" t="s">
        <v>28</v>
      </c>
      <c r="B1" s="52"/>
      <c r="C1" s="59" t="s">
        <v>121</v>
      </c>
      <c r="D1" s="60"/>
      <c r="E1" s="60"/>
      <c r="F1" s="60"/>
      <c r="G1" s="60"/>
      <c r="H1" s="60"/>
      <c r="I1" s="61"/>
      <c r="J1" s="49" t="s">
        <v>235</v>
      </c>
    </row>
    <row r="2" spans="1:11" ht="18" customHeight="1" thickBot="1" x14ac:dyDescent="0.3">
      <c r="A2" s="51" t="s">
        <v>40</v>
      </c>
      <c r="B2" s="52"/>
      <c r="C2" s="59" t="s">
        <v>41</v>
      </c>
      <c r="D2" s="60"/>
      <c r="E2" s="60"/>
      <c r="F2" s="60"/>
      <c r="G2" s="60"/>
      <c r="H2" s="60"/>
      <c r="I2" s="61"/>
      <c r="J2" s="49"/>
    </row>
    <row r="3" spans="1:11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sys_user (</v>
      </c>
      <c r="K3" s="40"/>
    </row>
    <row r="4" spans="1:11" ht="15" customHeight="1" x14ac:dyDescent="0.25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0"/>
    </row>
    <row r="5" spans="1:11" ht="15" customHeight="1" x14ac:dyDescent="0.25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company_id varchar(32) COMMENT '归属公司',</v>
      </c>
      <c r="K5" s="40"/>
    </row>
    <row r="6" spans="1:11" ht="15" customHeight="1" x14ac:dyDescent="0.25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39" t="str">
        <f t="shared" si="0"/>
        <v>office_id varchar(32) COMMENT '归属部门',</v>
      </c>
    </row>
    <row r="7" spans="1:11" ht="15" customHeight="1" x14ac:dyDescent="0.25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39" t="str">
        <f t="shared" si="0"/>
        <v>login_name varchar(32) NOT NULL COMMENT '登录账号',</v>
      </c>
    </row>
    <row r="8" spans="1:11" ht="15" customHeight="1" x14ac:dyDescent="0.25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39" t="str">
        <f t="shared" si="0"/>
        <v>password varchar(64) NOT NULL COMMENT '密码',</v>
      </c>
    </row>
    <row r="9" spans="1:11" ht="15" customHeight="1" x14ac:dyDescent="0.25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39" t="str">
        <f t="shared" si="0"/>
        <v>no varchar(32) COMMENT '工号',</v>
      </c>
    </row>
    <row r="10" spans="1:11" ht="15" customHeight="1" x14ac:dyDescent="0.25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39" t="str">
        <f t="shared" si="0"/>
        <v>name varchar(32) COMMENT '姓名',</v>
      </c>
    </row>
    <row r="11" spans="1:11" ht="15" customHeight="1" x14ac:dyDescent="0.25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39" t="str">
        <f t="shared" si="0"/>
        <v>email varchar(64) NOT NULL COMMENT '邮箱',</v>
      </c>
    </row>
    <row r="12" spans="1:11" ht="15" customHeight="1" x14ac:dyDescent="0.25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39" t="str">
        <f t="shared" si="0"/>
        <v>phone varchar(64) COMMENT '固定电话',</v>
      </c>
    </row>
    <row r="13" spans="1:11" ht="15" customHeight="1" x14ac:dyDescent="0.25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39" t="str">
        <f t="shared" si="0"/>
        <v>mobile varchar(24) NOT NULL COMMENT '手机',</v>
      </c>
    </row>
    <row r="14" spans="1:11" ht="15" customHeight="1" x14ac:dyDescent="0.25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39" t="str">
        <f t="shared" si="0"/>
        <v>user_type char(1) NOT NULL DEFAULT 0 COMMENT '用户类型',</v>
      </c>
    </row>
    <row r="15" spans="1:11" ht="15" customHeight="1" x14ac:dyDescent="0.25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39" t="str">
        <f t="shared" si="0"/>
        <v>photo varchar(256) COMMENT '用户头像URL',</v>
      </c>
    </row>
    <row r="16" spans="1:11" ht="15" customHeight="1" x14ac:dyDescent="0.25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39" t="str">
        <f t="shared" si="0"/>
        <v>login_ip varchar(24) COMMENT '最后登陆IP',</v>
      </c>
    </row>
    <row r="17" spans="1:10" ht="15" customHeight="1" x14ac:dyDescent="0.25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236</v>
      </c>
      <c r="G17" s="13"/>
      <c r="H17" s="13"/>
      <c r="I17" s="13"/>
      <c r="J17" s="39" t="str">
        <f t="shared" si="0"/>
        <v>login_date datetime DEFAULT CURRENT_datetime COMMENT '最后登陆时间',</v>
      </c>
    </row>
    <row r="18" spans="1:10" ht="15" customHeight="1" x14ac:dyDescent="0.25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39" t="str">
        <f t="shared" si="0"/>
        <v>login_flag varchar(32) COMMENT '是否可登录',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39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236</v>
      </c>
      <c r="G20" s="13"/>
      <c r="H20" s="13"/>
      <c r="I20" s="13"/>
      <c r="J20" s="39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39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236</v>
      </c>
      <c r="G22" s="13"/>
      <c r="H22" s="13"/>
      <c r="I22" s="13"/>
      <c r="J22" s="39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39" t="str">
        <f t="shared" si="0"/>
        <v>remarks varchar(32) COMMENT '备注信息',</v>
      </c>
    </row>
    <row r="24" spans="1:10" ht="15" customHeight="1" x14ac:dyDescent="0.25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39" t="str">
        <f t="shared" si="0"/>
        <v>del_flag char(1) NOT NULL DEFAULT 0 COMMENT '逻辑删除标记',</v>
      </c>
    </row>
    <row r="25" spans="1:10" x14ac:dyDescent="0.25">
      <c r="J25" s="23" t="str">
        <f>"PRIMARY KEY ("&amp;B4&amp;")"</f>
        <v>PRIMARY KEY (id)</v>
      </c>
    </row>
    <row r="26" spans="1:10" x14ac:dyDescent="0.25">
      <c r="D26" s="50" t="s">
        <v>255</v>
      </c>
      <c r="E26" s="50"/>
      <c r="J26" s="23" t="str">
        <f>") ENGINE=InnoDB"</f>
        <v>) ENGINE=InnoDB</v>
      </c>
    </row>
    <row r="27" spans="1:10" x14ac:dyDescent="0.25">
      <c r="J27" s="23" t="str">
        <f>"DEFAULT CHARACTER SET=UTF8 COLLATE=utf8_general_ci"</f>
        <v>DEFAULT CHARACTER SET=UTF8 COLLATE=utf8_general_ci</v>
      </c>
    </row>
    <row r="28" spans="1:10" ht="15" thickBot="1" x14ac:dyDescent="0.3">
      <c r="J28" s="23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6" t="s">
        <v>96</v>
      </c>
      <c r="G29" s="57"/>
      <c r="H29" s="57"/>
      <c r="I29" s="58"/>
    </row>
    <row r="30" spans="1:10" x14ac:dyDescent="0.25">
      <c r="A30" s="13">
        <v>1</v>
      </c>
      <c r="B30" s="14" t="s">
        <v>93</v>
      </c>
      <c r="C30" s="15" t="s">
        <v>98</v>
      </c>
      <c r="D30" s="13" t="s">
        <v>148</v>
      </c>
      <c r="E30" s="13"/>
      <c r="F30" s="53" t="s">
        <v>100</v>
      </c>
      <c r="G30" s="54"/>
      <c r="H30" s="54"/>
      <c r="I30" s="55"/>
      <c r="J30" t="str">
        <f>F30</f>
        <v>CREATE INDEX sys_user_login_name ON sys_user (login_name ASC);</v>
      </c>
    </row>
    <row r="31" spans="1:10" ht="14.4" customHeight="1" x14ac:dyDescent="0.25">
      <c r="A31" s="13">
        <v>2</v>
      </c>
      <c r="B31" s="14" t="s">
        <v>93</v>
      </c>
      <c r="C31" s="15" t="s">
        <v>97</v>
      </c>
      <c r="D31" s="13" t="s">
        <v>148</v>
      </c>
      <c r="E31" s="13"/>
      <c r="F31" s="53" t="s">
        <v>101</v>
      </c>
      <c r="G31" s="54"/>
      <c r="H31" s="54"/>
      <c r="I31" s="55"/>
      <c r="J31" t="str">
        <f t="shared" ref="J31:J32" si="1">F31</f>
        <v>CREATE INDEX sys_user_update_date ON sys_user (update_date ASC);</v>
      </c>
    </row>
    <row r="32" spans="1:10" x14ac:dyDescent="0.25">
      <c r="A32" s="13">
        <v>3</v>
      </c>
      <c r="B32" s="14" t="s">
        <v>93</v>
      </c>
      <c r="C32" s="15" t="s">
        <v>97</v>
      </c>
      <c r="D32" s="13" t="s">
        <v>148</v>
      </c>
      <c r="E32" s="13"/>
      <c r="F32" s="53" t="s">
        <v>102</v>
      </c>
      <c r="G32" s="54"/>
      <c r="H32" s="54"/>
      <c r="I32" s="55"/>
      <c r="J32" t="str">
        <f t="shared" si="1"/>
        <v>CREATE INDEX sys_user_del_flag ON sys_user (del_flag ASC);</v>
      </c>
    </row>
  </sheetData>
  <mergeCells count="10">
    <mergeCell ref="F31:I31"/>
    <mergeCell ref="F32:I32"/>
    <mergeCell ref="F29:I29"/>
    <mergeCell ref="C1:I1"/>
    <mergeCell ref="C2:I2"/>
    <mergeCell ref="J1:J2"/>
    <mergeCell ref="D26:E26"/>
    <mergeCell ref="A1:B1"/>
    <mergeCell ref="A2:B2"/>
    <mergeCell ref="F30:I30"/>
  </mergeCells>
  <phoneticPr fontId="1" type="noConversion"/>
  <hyperlinks>
    <hyperlink ref="I15" r:id="rId1"/>
    <hyperlink ref="D26:E26" location="目录!A1" display="返回目录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D19" sqref="D19:E19"/>
    </sheetView>
  </sheetViews>
  <sheetFormatPr defaultRowHeight="14.4" x14ac:dyDescent="0.25"/>
  <cols>
    <col min="1" max="1" width="4.88671875" customWidth="1"/>
    <col min="2" max="2" width="17" customWidth="1"/>
    <col min="3" max="3" width="27.6640625" customWidth="1"/>
    <col min="4" max="4" width="10.21875" customWidth="1"/>
    <col min="5" max="5" width="8.6640625" customWidth="1"/>
    <col min="6" max="6" width="10.88671875" customWidth="1"/>
    <col min="7" max="7" width="8.88671875" bestFit="1" customWidth="1"/>
    <col min="8" max="8" width="11.77734375" customWidth="1"/>
    <col min="9" max="9" width="51.77734375" customWidth="1"/>
    <col min="10" max="10" width="23.33203125" customWidth="1"/>
  </cols>
  <sheetData>
    <row r="1" spans="1:10" ht="18" customHeight="1" thickBot="1" x14ac:dyDescent="0.3">
      <c r="A1" s="51" t="s">
        <v>28</v>
      </c>
      <c r="B1" s="52"/>
      <c r="C1" s="59" t="s">
        <v>103</v>
      </c>
      <c r="D1" s="60"/>
      <c r="E1" s="60"/>
      <c r="F1" s="60"/>
      <c r="G1" s="60"/>
      <c r="H1" s="60"/>
      <c r="I1" s="61"/>
      <c r="J1" s="49" t="s">
        <v>235</v>
      </c>
    </row>
    <row r="2" spans="1:10" ht="18" customHeight="1" thickBot="1" x14ac:dyDescent="0.3">
      <c r="A2" s="51" t="s">
        <v>40</v>
      </c>
      <c r="B2" s="52"/>
      <c r="C2" s="62" t="s">
        <v>143</v>
      </c>
      <c r="D2" s="60"/>
      <c r="E2" s="60"/>
      <c r="F2" s="60"/>
      <c r="G2" s="60"/>
      <c r="H2" s="60"/>
      <c r="I2" s="61"/>
      <c r="J2" s="4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sys_role (</v>
      </c>
    </row>
    <row r="4" spans="1:10" ht="18.7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1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office_id varchar(32) COMMENT '归属机构',</v>
      </c>
    </row>
    <row r="6" spans="1:10" ht="18.75" customHeight="1" x14ac:dyDescent="0.25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39" t="str">
        <f t="shared" si="0"/>
        <v>name varchar(64) COMMENT '角色名称',</v>
      </c>
    </row>
    <row r="7" spans="1:10" ht="18.75" customHeight="1" x14ac:dyDescent="0.25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39" t="str">
        <f t="shared" si="0"/>
        <v>enname varchar(128) COMMENT '英文名称',</v>
      </c>
    </row>
    <row r="8" spans="1:10" x14ac:dyDescent="0.2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39" t="str">
        <f t="shared" si="0"/>
        <v>role_type varchar(64) COMMENT '角色类型',</v>
      </c>
    </row>
    <row r="9" spans="1:10" ht="45" x14ac:dyDescent="0.2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39" t="str">
        <f t="shared" si="0"/>
        <v>data_scope char(1) COMMENT '数据范围',</v>
      </c>
    </row>
    <row r="10" spans="1:10" x14ac:dyDescent="0.2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39" t="str">
        <f t="shared" si="0"/>
        <v>is_sys char(1) DEFAULT 0 COMMENT '是否系统数据',</v>
      </c>
    </row>
    <row r="11" spans="1:10" x14ac:dyDescent="0.2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39" t="str">
        <f t="shared" si="0"/>
        <v>useable char(1) DEFAULT 0 COMMENT '是否可用',</v>
      </c>
    </row>
    <row r="12" spans="1:10" x14ac:dyDescent="0.2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39" t="str">
        <f t="shared" si="0"/>
        <v>create_by varchar(32) NOT NULL COMMENT '创建者',</v>
      </c>
    </row>
    <row r="13" spans="1:10" x14ac:dyDescent="0.2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236</v>
      </c>
      <c r="G13" s="13"/>
      <c r="H13" s="13"/>
      <c r="I13" s="14"/>
      <c r="J13" s="39" t="str">
        <f t="shared" si="0"/>
        <v>create_date datetime NOT NULL DEFAULT CURRENT_datetime COMMENT '创建时间',</v>
      </c>
    </row>
    <row r="14" spans="1:10" x14ac:dyDescent="0.2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39" t="str">
        <f t="shared" si="0"/>
        <v>update_by varchar(32) NOT NULL COMMENT '更新者',</v>
      </c>
    </row>
    <row r="15" spans="1:10" x14ac:dyDescent="0.2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236</v>
      </c>
      <c r="G15" s="13"/>
      <c r="H15" s="13"/>
      <c r="I15" s="19"/>
      <c r="J15" s="39" t="str">
        <f t="shared" si="0"/>
        <v>update_date datetime NOT NULL DEFAULT CURRENT_datetime COMMENT '更新时间',</v>
      </c>
    </row>
    <row r="16" spans="1:10" x14ac:dyDescent="0.2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39" t="str">
        <f t="shared" si="0"/>
        <v>remarks varchar(256) COMMENT '备注信息',</v>
      </c>
    </row>
    <row r="17" spans="1:10" x14ac:dyDescent="0.2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236</v>
      </c>
      <c r="G17" s="13"/>
      <c r="H17" s="13"/>
      <c r="I17" s="20" t="s">
        <v>119</v>
      </c>
      <c r="J17" s="39" t="str">
        <f t="shared" si="0"/>
        <v>del_flag datetime DEFAULT CURRENT_datetime COMMENT '删除标记',</v>
      </c>
    </row>
    <row r="18" spans="1:10" x14ac:dyDescent="0.25">
      <c r="J18" s="23" t="str">
        <f>"PRIMARY KEY ("&amp;B4&amp;")"</f>
        <v>PRIMARY KEY (id)</v>
      </c>
    </row>
    <row r="19" spans="1:10" x14ac:dyDescent="0.25">
      <c r="D19" s="50" t="s">
        <v>255</v>
      </c>
      <c r="E19" s="50"/>
      <c r="J19" s="23" t="str">
        <f>") ENGINE=InnoDB"</f>
        <v>) ENGINE=InnoDB</v>
      </c>
    </row>
    <row r="20" spans="1:10" x14ac:dyDescent="0.25">
      <c r="J20" s="23" t="str">
        <f>"DEFAULT CHARACTER SET=UTF8 COLLATE=utf8_general_ci"</f>
        <v>DEFAULT CHARACTER SET=UTF8 COLLATE=utf8_general_ci</v>
      </c>
    </row>
    <row r="21" spans="1:10" ht="15" thickBot="1" x14ac:dyDescent="0.3">
      <c r="J21" s="23" t="str">
        <f>"ROW_FORMAT=COMPACT;"</f>
        <v>ROW_FORMAT=COMPACT;</v>
      </c>
    </row>
    <row r="22" spans="1:10" x14ac:dyDescent="0.2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6" t="s">
        <v>96</v>
      </c>
      <c r="G22" s="57"/>
      <c r="H22" s="57"/>
      <c r="I22" s="58"/>
    </row>
    <row r="23" spans="1:10" x14ac:dyDescent="0.25">
      <c r="A23" s="13">
        <v>1</v>
      </c>
      <c r="B23" s="14" t="s">
        <v>93</v>
      </c>
      <c r="C23" s="15" t="s">
        <v>125</v>
      </c>
      <c r="D23" s="13" t="s">
        <v>148</v>
      </c>
      <c r="E23" s="13"/>
      <c r="F23" s="53" t="s">
        <v>124</v>
      </c>
      <c r="G23" s="54"/>
      <c r="H23" s="54"/>
      <c r="I23" s="55"/>
      <c r="J23" t="str">
        <f>F23</f>
        <v>CREATE INDEX sys_role_del_flag ON sys_role (del_flag ASC);</v>
      </c>
    </row>
  </sheetData>
  <mergeCells count="8">
    <mergeCell ref="J1:J2"/>
    <mergeCell ref="F23:I23"/>
    <mergeCell ref="A1:B1"/>
    <mergeCell ref="C1:I1"/>
    <mergeCell ref="A2:B2"/>
    <mergeCell ref="C2:I2"/>
    <mergeCell ref="F22:I2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workbookViewId="0">
      <selection activeCell="C8" sqref="C8"/>
    </sheetView>
  </sheetViews>
  <sheetFormatPr defaultRowHeight="14.4" x14ac:dyDescent="0.25"/>
  <cols>
    <col min="1" max="1" width="4.88671875" style="76" customWidth="1"/>
    <col min="2" max="2" width="19.6640625" style="76" customWidth="1"/>
    <col min="3" max="3" width="32.77734375" style="76" customWidth="1"/>
    <col min="4" max="4" width="9.6640625" style="76" bestFit="1" customWidth="1"/>
    <col min="5" max="5" width="8.44140625" style="76" bestFit="1" customWidth="1"/>
    <col min="6" max="6" width="12" style="76" bestFit="1" customWidth="1"/>
    <col min="7" max="7" width="8.44140625" style="76" bestFit="1" customWidth="1"/>
    <col min="8" max="8" width="9.6640625" style="76" bestFit="1" customWidth="1"/>
    <col min="9" max="9" width="45" style="76" customWidth="1"/>
    <col min="10" max="10" width="25.77734375" style="76" customWidth="1"/>
    <col min="11" max="16384" width="8.88671875" style="76"/>
  </cols>
  <sheetData>
    <row r="1" spans="1:10" ht="18" customHeight="1" thickBot="1" x14ac:dyDescent="0.3">
      <c r="A1" s="70" t="s">
        <v>28</v>
      </c>
      <c r="B1" s="71"/>
      <c r="C1" s="72" t="s">
        <v>144</v>
      </c>
      <c r="D1" s="73"/>
      <c r="E1" s="73"/>
      <c r="F1" s="73"/>
      <c r="G1" s="73"/>
      <c r="H1" s="73"/>
      <c r="I1" s="74"/>
      <c r="J1" s="75" t="s">
        <v>235</v>
      </c>
    </row>
    <row r="2" spans="1:10" ht="18" customHeight="1" thickBot="1" x14ac:dyDescent="0.3">
      <c r="A2" s="70" t="s">
        <v>40</v>
      </c>
      <c r="B2" s="71"/>
      <c r="C2" s="77" t="s">
        <v>9</v>
      </c>
      <c r="D2" s="78"/>
      <c r="E2" s="78"/>
      <c r="F2" s="78"/>
      <c r="G2" s="78"/>
      <c r="H2" s="78"/>
      <c r="I2" s="79"/>
      <c r="J2" s="75"/>
    </row>
    <row r="3" spans="1:10" ht="28.8" x14ac:dyDescent="0.25">
      <c r="A3" s="80" t="s">
        <v>27</v>
      </c>
      <c r="B3" s="80" t="s">
        <v>37</v>
      </c>
      <c r="C3" s="80" t="s">
        <v>31</v>
      </c>
      <c r="D3" s="80" t="s">
        <v>32</v>
      </c>
      <c r="E3" s="80" t="s">
        <v>84</v>
      </c>
      <c r="F3" s="80" t="s">
        <v>38</v>
      </c>
      <c r="G3" s="80" t="s">
        <v>4</v>
      </c>
      <c r="H3" s="80" t="s">
        <v>34</v>
      </c>
      <c r="I3" s="80" t="s">
        <v>35</v>
      </c>
      <c r="J3" s="81" t="str">
        <f>"CREATE TABLE " &amp; C1 &amp; " ("</f>
        <v>CREATE TABLE sys_menu (</v>
      </c>
    </row>
    <row r="4" spans="1:10" ht="18.75" customHeight="1" x14ac:dyDescent="0.25">
      <c r="A4" s="82">
        <v>1</v>
      </c>
      <c r="B4" s="83" t="s">
        <v>79</v>
      </c>
      <c r="C4" s="84" t="s">
        <v>39</v>
      </c>
      <c r="D4" s="85" t="s">
        <v>7</v>
      </c>
      <c r="E4" s="85" t="s">
        <v>1</v>
      </c>
      <c r="F4" s="85" t="s">
        <v>85</v>
      </c>
      <c r="G4" s="85">
        <v>32</v>
      </c>
      <c r="H4" s="85"/>
      <c r="I4" s="84" t="s">
        <v>259</v>
      </c>
      <c r="J4" s="81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82">
        <v>2</v>
      </c>
      <c r="B5" s="83" t="s">
        <v>126</v>
      </c>
      <c r="C5" s="84" t="s">
        <v>134</v>
      </c>
      <c r="D5" s="85"/>
      <c r="E5" s="85" t="s">
        <v>7</v>
      </c>
      <c r="F5" s="85" t="s">
        <v>85</v>
      </c>
      <c r="G5" s="85">
        <v>32</v>
      </c>
      <c r="H5" s="85"/>
      <c r="I5" s="84"/>
      <c r="J5" s="81" t="str">
        <f t="shared" si="0"/>
        <v>parent_id varchar(32) COMMENT '父级编号',</v>
      </c>
    </row>
    <row r="6" spans="1:10" ht="18.75" customHeight="1" x14ac:dyDescent="0.25">
      <c r="A6" s="82">
        <v>3</v>
      </c>
      <c r="B6" s="83" t="s">
        <v>127</v>
      </c>
      <c r="C6" s="84" t="s">
        <v>135</v>
      </c>
      <c r="D6" s="85"/>
      <c r="E6" s="85" t="s">
        <v>7</v>
      </c>
      <c r="F6" s="85" t="s">
        <v>85</v>
      </c>
      <c r="G6" s="85">
        <v>1024</v>
      </c>
      <c r="H6" s="85"/>
      <c r="I6" s="84"/>
      <c r="J6" s="81" t="str">
        <f t="shared" si="0"/>
        <v>parent_ids varchar(1024) COMMENT '所有父级编号',</v>
      </c>
    </row>
    <row r="7" spans="1:10" ht="18.75" customHeight="1" x14ac:dyDescent="0.25">
      <c r="A7" s="82">
        <v>4</v>
      </c>
      <c r="B7" s="83" t="s">
        <v>66</v>
      </c>
      <c r="C7" s="84" t="s">
        <v>136</v>
      </c>
      <c r="D7" s="85"/>
      <c r="E7" s="85" t="s">
        <v>8</v>
      </c>
      <c r="F7" s="85" t="s">
        <v>85</v>
      </c>
      <c r="G7" s="85">
        <v>128</v>
      </c>
      <c r="H7" s="85"/>
      <c r="I7" s="83" t="s">
        <v>0</v>
      </c>
      <c r="J7" s="81" t="str">
        <f t="shared" si="0"/>
        <v>name varchar(128) NOT NULL COMMENT '名称',</v>
      </c>
    </row>
    <row r="8" spans="1:10" ht="18.75" customHeight="1" x14ac:dyDescent="0.25">
      <c r="A8" s="82">
        <v>5</v>
      </c>
      <c r="B8" s="83" t="s">
        <v>128</v>
      </c>
      <c r="C8" s="84" t="s">
        <v>137</v>
      </c>
      <c r="D8" s="85"/>
      <c r="E8" s="85" t="s">
        <v>8</v>
      </c>
      <c r="F8" s="85" t="s">
        <v>260</v>
      </c>
      <c r="G8" s="85">
        <v>8</v>
      </c>
      <c r="H8" s="85">
        <v>0</v>
      </c>
      <c r="I8" s="83"/>
      <c r="J8" s="81" t="str">
        <f t="shared" si="0"/>
        <v>sort int(8) NOT NULL DEFAULT 0 COMMENT '排序',</v>
      </c>
    </row>
    <row r="9" spans="1:10" ht="18.75" customHeight="1" x14ac:dyDescent="0.25">
      <c r="A9" s="82">
        <v>6</v>
      </c>
      <c r="B9" s="83" t="s">
        <v>129</v>
      </c>
      <c r="C9" s="84" t="s">
        <v>138</v>
      </c>
      <c r="D9" s="85"/>
      <c r="E9" s="85" t="s">
        <v>8</v>
      </c>
      <c r="F9" s="85" t="s">
        <v>85</v>
      </c>
      <c r="G9" s="85">
        <v>256</v>
      </c>
      <c r="H9" s="83"/>
      <c r="I9" s="83"/>
      <c r="J9" s="81" t="str">
        <f t="shared" si="0"/>
        <v>href varchar(256) NOT NULL COMMENT '链接',</v>
      </c>
    </row>
    <row r="10" spans="1:10" ht="18.75" customHeight="1" x14ac:dyDescent="0.25">
      <c r="A10" s="82">
        <v>7</v>
      </c>
      <c r="B10" s="83" t="s">
        <v>130</v>
      </c>
      <c r="C10" s="84" t="s">
        <v>139</v>
      </c>
      <c r="D10" s="85"/>
      <c r="E10" s="85" t="s">
        <v>2</v>
      </c>
      <c r="F10" s="85" t="s">
        <v>85</v>
      </c>
      <c r="G10" s="85">
        <v>20</v>
      </c>
      <c r="H10" s="85"/>
      <c r="I10" s="86" t="s">
        <v>263</v>
      </c>
      <c r="J10" s="81" t="str">
        <f t="shared" si="0"/>
        <v>target varchar(20) COMMENT '目标',</v>
      </c>
    </row>
    <row r="11" spans="1:10" ht="18.75" customHeight="1" x14ac:dyDescent="0.25">
      <c r="A11" s="82">
        <v>8</v>
      </c>
      <c r="B11" s="83" t="s">
        <v>131</v>
      </c>
      <c r="C11" s="84" t="s">
        <v>140</v>
      </c>
      <c r="D11" s="85"/>
      <c r="E11" s="85" t="s">
        <v>2</v>
      </c>
      <c r="F11" s="85" t="s">
        <v>85</v>
      </c>
      <c r="G11" s="85">
        <v>128</v>
      </c>
      <c r="H11" s="85"/>
      <c r="I11" s="83"/>
      <c r="J11" s="81" t="str">
        <f t="shared" si="0"/>
        <v>icon varchar(128) COMMENT '图标',</v>
      </c>
    </row>
    <row r="12" spans="1:10" x14ac:dyDescent="0.25">
      <c r="A12" s="82">
        <v>8</v>
      </c>
      <c r="B12" s="83" t="s">
        <v>132</v>
      </c>
      <c r="C12" s="84" t="s">
        <v>141</v>
      </c>
      <c r="D12" s="85"/>
      <c r="E12" s="85" t="s">
        <v>2</v>
      </c>
      <c r="F12" s="85" t="s">
        <v>86</v>
      </c>
      <c r="G12" s="85">
        <v>1</v>
      </c>
      <c r="H12" s="85"/>
      <c r="I12" s="86" t="s">
        <v>264</v>
      </c>
      <c r="J12" s="81" t="str">
        <f t="shared" si="0"/>
        <v>is_show char(1) COMMENT '是否在菜单中显示',</v>
      </c>
    </row>
    <row r="13" spans="1:10" x14ac:dyDescent="0.25">
      <c r="A13" s="82">
        <v>8</v>
      </c>
      <c r="B13" s="83" t="s">
        <v>133</v>
      </c>
      <c r="C13" s="84" t="s">
        <v>142</v>
      </c>
      <c r="D13" s="85"/>
      <c r="E13" s="85" t="s">
        <v>2</v>
      </c>
      <c r="F13" s="85" t="s">
        <v>85</v>
      </c>
      <c r="G13" s="85">
        <v>128</v>
      </c>
      <c r="H13" s="85"/>
      <c r="I13" s="83" t="s">
        <v>0</v>
      </c>
      <c r="J13" s="81" t="str">
        <f t="shared" si="0"/>
        <v>permission varchar(128) COMMENT '权限标识',</v>
      </c>
    </row>
    <row r="14" spans="1:10" x14ac:dyDescent="0.25">
      <c r="A14" s="82">
        <v>8</v>
      </c>
      <c r="B14" s="83" t="s">
        <v>43</v>
      </c>
      <c r="C14" s="84" t="s">
        <v>55</v>
      </c>
      <c r="D14" s="85"/>
      <c r="E14" s="85" t="s">
        <v>261</v>
      </c>
      <c r="F14" s="85" t="s">
        <v>85</v>
      </c>
      <c r="G14" s="85">
        <v>32</v>
      </c>
      <c r="H14" s="85"/>
      <c r="I14" s="83" t="s">
        <v>0</v>
      </c>
      <c r="J14" s="81" t="str">
        <f t="shared" si="0"/>
        <v>create_by varchar(32) NOT NULL COMMENT '创建者',</v>
      </c>
    </row>
    <row r="15" spans="1:10" x14ac:dyDescent="0.25">
      <c r="A15" s="82">
        <v>8</v>
      </c>
      <c r="B15" s="83" t="s">
        <v>42</v>
      </c>
      <c r="C15" s="84" t="s">
        <v>56</v>
      </c>
      <c r="D15" s="85"/>
      <c r="E15" s="85" t="s">
        <v>261</v>
      </c>
      <c r="F15" s="85" t="s">
        <v>236</v>
      </c>
      <c r="G15" s="85"/>
      <c r="H15" s="85"/>
      <c r="I15" s="83" t="s">
        <v>0</v>
      </c>
      <c r="J15" s="81" t="str">
        <f t="shared" si="0"/>
        <v>create_date datetime NOT NULL DEFAULT CURRENT_datetime COMMENT '创建时间',</v>
      </c>
    </row>
    <row r="16" spans="1:10" x14ac:dyDescent="0.25">
      <c r="A16" s="82">
        <v>8</v>
      </c>
      <c r="B16" s="83" t="s">
        <v>75</v>
      </c>
      <c r="C16" s="84" t="s">
        <v>57</v>
      </c>
      <c r="D16" s="85"/>
      <c r="E16" s="85" t="s">
        <v>261</v>
      </c>
      <c r="F16" s="85" t="s">
        <v>85</v>
      </c>
      <c r="G16" s="85">
        <v>32</v>
      </c>
      <c r="H16" s="85"/>
      <c r="I16" s="83" t="s">
        <v>0</v>
      </c>
      <c r="J16" s="81" t="str">
        <f t="shared" si="0"/>
        <v>update_by varchar(32) NOT NULL COMMENT '更新者',</v>
      </c>
    </row>
    <row r="17" spans="1:10" x14ac:dyDescent="0.25">
      <c r="A17" s="82">
        <v>8</v>
      </c>
      <c r="B17" s="83" t="s">
        <v>76</v>
      </c>
      <c r="C17" s="84" t="s">
        <v>58</v>
      </c>
      <c r="D17" s="85"/>
      <c r="E17" s="85" t="s">
        <v>261</v>
      </c>
      <c r="F17" s="85" t="s">
        <v>236</v>
      </c>
      <c r="G17" s="85"/>
      <c r="H17" s="85"/>
      <c r="I17" s="83" t="s">
        <v>0</v>
      </c>
      <c r="J17" s="81" t="str">
        <f t="shared" si="0"/>
        <v>update_date datetime NOT NULL DEFAULT CURRENT_datetime COMMENT '更新时间',</v>
      </c>
    </row>
    <row r="18" spans="1:10" x14ac:dyDescent="0.25">
      <c r="A18" s="82">
        <v>8</v>
      </c>
      <c r="B18" s="83" t="s">
        <v>77</v>
      </c>
      <c r="C18" s="84" t="s">
        <v>59</v>
      </c>
      <c r="D18" s="85"/>
      <c r="E18" s="85" t="s">
        <v>2</v>
      </c>
      <c r="F18" s="85" t="s">
        <v>85</v>
      </c>
      <c r="G18" s="85">
        <v>256</v>
      </c>
      <c r="H18" s="85"/>
      <c r="I18" s="83" t="s">
        <v>0</v>
      </c>
      <c r="J18" s="81" t="str">
        <f t="shared" si="0"/>
        <v>remarks varchar(256) COMMENT '备注信息',</v>
      </c>
    </row>
    <row r="19" spans="1:10" x14ac:dyDescent="0.25">
      <c r="A19" s="82">
        <v>8</v>
      </c>
      <c r="B19" s="83" t="s">
        <v>78</v>
      </c>
      <c r="C19" s="84" t="s">
        <v>60</v>
      </c>
      <c r="D19" s="85"/>
      <c r="E19" s="85" t="s">
        <v>261</v>
      </c>
      <c r="F19" s="85" t="s">
        <v>262</v>
      </c>
      <c r="G19" s="85">
        <v>1</v>
      </c>
      <c r="H19" s="85">
        <v>0</v>
      </c>
      <c r="I19" s="86" t="s">
        <v>265</v>
      </c>
      <c r="J19" s="81" t="str">
        <f t="shared" si="0"/>
        <v>del_flag char(1) NOT NULL DEFAULT 0 COMMENT '删除标记',</v>
      </c>
    </row>
    <row r="20" spans="1:10" x14ac:dyDescent="0.25">
      <c r="J20" s="87" t="str">
        <f>"PRIMARY KEY ("&amp;B4&amp;")"</f>
        <v>PRIMARY KEY (id)</v>
      </c>
    </row>
    <row r="21" spans="1:10" x14ac:dyDescent="0.25">
      <c r="D21" s="88" t="s">
        <v>255</v>
      </c>
      <c r="E21" s="88"/>
      <c r="J21" s="87" t="str">
        <f>") ENGINE=InnoDB"</f>
        <v>) ENGINE=InnoDB</v>
      </c>
    </row>
    <row r="22" spans="1:10" x14ac:dyDescent="0.25">
      <c r="J22" s="87" t="str">
        <f>"DEFAULT CHARACTER SET=UTF8 COLLATE=utf8_general_ci"</f>
        <v>DEFAULT CHARACTER SET=UTF8 COLLATE=utf8_general_ci</v>
      </c>
    </row>
    <row r="23" spans="1:10" ht="15" thickBot="1" x14ac:dyDescent="0.3">
      <c r="J23" s="87" t="str">
        <f>"ROW_FORMAT=COMPACT;"</f>
        <v>ROW_FORMAT=COMPACT;</v>
      </c>
    </row>
    <row r="24" spans="1:10" x14ac:dyDescent="0.25">
      <c r="A24" s="80" t="s">
        <v>27</v>
      </c>
      <c r="B24" s="80" t="s">
        <v>92</v>
      </c>
      <c r="C24" s="80" t="s">
        <v>94</v>
      </c>
      <c r="D24" s="80" t="s">
        <v>33</v>
      </c>
      <c r="E24" s="80" t="s">
        <v>95</v>
      </c>
      <c r="F24" s="89" t="s">
        <v>96</v>
      </c>
      <c r="G24" s="90"/>
      <c r="H24" s="90"/>
      <c r="I24" s="91"/>
    </row>
    <row r="25" spans="1:10" x14ac:dyDescent="0.25">
      <c r="A25" s="85">
        <v>1</v>
      </c>
      <c r="B25" s="83" t="s">
        <v>93</v>
      </c>
      <c r="C25" s="84" t="s">
        <v>147</v>
      </c>
      <c r="D25" s="85" t="s">
        <v>148</v>
      </c>
      <c r="E25" s="85"/>
      <c r="F25" s="92" t="s">
        <v>146</v>
      </c>
      <c r="G25" s="93"/>
      <c r="H25" s="93"/>
      <c r="I25" s="94"/>
      <c r="J25" s="76" t="str">
        <f>F25</f>
        <v>CREATE INDEX sys_menu_parent_id ON sys_menu (parent_id ASC);</v>
      </c>
    </row>
  </sheetData>
  <mergeCells count="8">
    <mergeCell ref="J1:J2"/>
    <mergeCell ref="F25:I25"/>
    <mergeCell ref="A1:B1"/>
    <mergeCell ref="C1:I1"/>
    <mergeCell ref="A2:B2"/>
    <mergeCell ref="C2:I2"/>
    <mergeCell ref="F24:I24"/>
    <mergeCell ref="D21:E21"/>
  </mergeCells>
  <phoneticPr fontId="1" type="noConversion"/>
  <hyperlinks>
    <hyperlink ref="D21:E21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D7" sqref="D7:E7"/>
    </sheetView>
  </sheetViews>
  <sheetFormatPr defaultRowHeight="14.4" x14ac:dyDescent="0.25"/>
  <cols>
    <col min="1" max="1" width="4.88671875" customWidth="1"/>
    <col min="2" max="2" width="19.88671875" customWidth="1"/>
    <col min="3" max="3" width="36.77734375" customWidth="1"/>
    <col min="4" max="4" width="9.6640625" bestFit="1" customWidth="1"/>
    <col min="5" max="7" width="8.44140625" bestFit="1" customWidth="1"/>
    <col min="8" max="8" width="9.6640625" bestFit="1" customWidth="1"/>
    <col min="9" max="9" width="40.109375" customWidth="1"/>
    <col min="10" max="10" width="27.6640625" customWidth="1"/>
  </cols>
  <sheetData>
    <row r="1" spans="1:10" ht="18" customHeight="1" thickBot="1" x14ac:dyDescent="0.3">
      <c r="A1" s="51" t="s">
        <v>28</v>
      </c>
      <c r="B1" s="52"/>
      <c r="C1" s="59" t="s">
        <v>157</v>
      </c>
      <c r="D1" s="60"/>
      <c r="E1" s="60"/>
      <c r="F1" s="60"/>
      <c r="G1" s="60"/>
      <c r="H1" s="60"/>
      <c r="I1" s="61"/>
      <c r="J1" s="49" t="s">
        <v>235</v>
      </c>
    </row>
    <row r="2" spans="1:10" ht="18" customHeight="1" thickBot="1" x14ac:dyDescent="0.3">
      <c r="A2" s="51" t="s">
        <v>40</v>
      </c>
      <c r="B2" s="52"/>
      <c r="C2" s="62" t="s">
        <v>156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sys_user_role (</v>
      </c>
    </row>
    <row r="4" spans="1:10" ht="18.75" customHeight="1" x14ac:dyDescent="0.25">
      <c r="A4" s="1">
        <v>1</v>
      </c>
      <c r="B4" s="2" t="s">
        <v>149</v>
      </c>
      <c r="C4" s="3" t="s">
        <v>154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151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 x14ac:dyDescent="0.25">
      <c r="A5" s="1">
        <v>2</v>
      </c>
      <c r="B5" s="2" t="s">
        <v>150</v>
      </c>
      <c r="C5" s="3" t="s">
        <v>12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152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 x14ac:dyDescent="0.25">
      <c r="A6" s="41"/>
      <c r="B6" s="42"/>
      <c r="C6" s="43"/>
      <c r="D6" s="41"/>
      <c r="E6" s="41"/>
      <c r="F6" s="41"/>
      <c r="G6" s="41"/>
      <c r="H6" s="41"/>
      <c r="I6" s="43"/>
      <c r="J6" s="23" t="str">
        <f>"PRIMARY KEY ("&amp;B4&amp;","&amp;B5&amp;")"</f>
        <v>PRIMARY KEY (user_id,role_id)</v>
      </c>
    </row>
    <row r="7" spans="1:10" ht="18.75" customHeight="1" x14ac:dyDescent="0.25">
      <c r="A7" s="41"/>
      <c r="B7" s="42"/>
      <c r="C7" s="43"/>
      <c r="D7" s="50" t="s">
        <v>255</v>
      </c>
      <c r="E7" s="50"/>
      <c r="F7" s="41"/>
      <c r="G7" s="41"/>
      <c r="H7" s="41"/>
      <c r="I7" s="43"/>
      <c r="J7" s="23" t="str">
        <f>") ENGINE=InnoDB"</f>
        <v>) ENGINE=InnoDB</v>
      </c>
    </row>
    <row r="8" spans="1:10" x14ac:dyDescent="0.25">
      <c r="J8" s="23" t="str">
        <f>"DEFAULT CHARACTER SET=UTF8 COLLATE=utf8_general_ci"</f>
        <v>DEFAULT CHARACTER SET=UTF8 COLLATE=utf8_general_ci</v>
      </c>
    </row>
    <row r="9" spans="1:10" ht="15" thickBot="1" x14ac:dyDescent="0.3">
      <c r="J9" s="23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6" t="s">
        <v>96</v>
      </c>
      <c r="G10" s="57"/>
      <c r="H10" s="57"/>
      <c r="I10" s="58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1" workbookViewId="0">
      <selection activeCell="D7" sqref="D7:E7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6" width="8.44140625" bestFit="1" customWidth="1"/>
    <col min="7" max="7" width="8.88671875" bestFit="1" customWidth="1"/>
    <col min="8" max="8" width="14.44140625" customWidth="1"/>
    <col min="9" max="9" width="33.44140625" customWidth="1"/>
    <col min="10" max="10" width="21.109375" customWidth="1"/>
  </cols>
  <sheetData>
    <row r="1" spans="1:10" ht="18" customHeight="1" thickBot="1" x14ac:dyDescent="0.3">
      <c r="A1" s="51" t="s">
        <v>28</v>
      </c>
      <c r="B1" s="52"/>
      <c r="C1" s="59" t="s">
        <v>160</v>
      </c>
      <c r="D1" s="60"/>
      <c r="E1" s="60"/>
      <c r="F1" s="60"/>
      <c r="G1" s="60"/>
      <c r="H1" s="60"/>
      <c r="I1" s="61"/>
      <c r="J1" s="49" t="s">
        <v>235</v>
      </c>
    </row>
    <row r="2" spans="1:10" ht="21.6" customHeight="1" thickBot="1" x14ac:dyDescent="0.3">
      <c r="A2" s="51" t="s">
        <v>40</v>
      </c>
      <c r="B2" s="52"/>
      <c r="C2" s="62" t="s">
        <v>159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sys_role_menu (</v>
      </c>
    </row>
    <row r="4" spans="1:10" ht="18.75" customHeight="1" x14ac:dyDescent="0.25">
      <c r="A4" s="1">
        <v>1</v>
      </c>
      <c r="B4" s="2" t="s">
        <v>150</v>
      </c>
      <c r="C4" s="3" t="s">
        <v>155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158</v>
      </c>
      <c r="C5" s="3" t="s">
        <v>161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162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x14ac:dyDescent="0.25">
      <c r="J6" s="23" t="str">
        <f>"PRIMARY KEY ("&amp;B4&amp;","&amp;B5&amp;")"</f>
        <v>PRIMARY KEY (role_id,menu_id)</v>
      </c>
    </row>
    <row r="7" spans="1:10" x14ac:dyDescent="0.25">
      <c r="D7" s="50" t="s">
        <v>255</v>
      </c>
      <c r="E7" s="50"/>
      <c r="J7" s="23" t="str">
        <f>") ENGINE=InnoDB"</f>
        <v>) ENGINE=InnoDB</v>
      </c>
    </row>
    <row r="8" spans="1:10" x14ac:dyDescent="0.25">
      <c r="J8" s="23" t="str">
        <f>"DEFAULT CHARACTER SET=UTF8 COLLATE=utf8_general_ci"</f>
        <v>DEFAULT CHARACTER SET=UTF8 COLLATE=utf8_general_ci</v>
      </c>
    </row>
    <row r="9" spans="1:10" ht="15" thickBot="1" x14ac:dyDescent="0.3">
      <c r="J9" s="23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6" t="s">
        <v>96</v>
      </c>
      <c r="G10" s="57"/>
      <c r="H10" s="57"/>
      <c r="I10" s="58"/>
      <c r="J10" s="23"/>
    </row>
    <row r="11" spans="1:10" x14ac:dyDescent="0.25">
      <c r="J11" s="23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D26" sqref="D26:E26"/>
    </sheetView>
  </sheetViews>
  <sheetFormatPr defaultRowHeight="14.4" x14ac:dyDescent="0.25"/>
  <cols>
    <col min="1" max="1" width="4.88671875" customWidth="1"/>
    <col min="2" max="2" width="20.21875" customWidth="1"/>
    <col min="3" max="3" width="24.77734375" customWidth="1"/>
    <col min="4" max="4" width="9.6640625" bestFit="1" customWidth="1"/>
    <col min="5" max="5" width="8.44140625" bestFit="1" customWidth="1"/>
    <col min="6" max="6" width="12" bestFit="1" customWidth="1"/>
    <col min="7" max="7" width="10.44140625" customWidth="1"/>
    <col min="8" max="8" width="9.6640625" bestFit="1" customWidth="1"/>
    <col min="9" max="9" width="43.88671875" customWidth="1"/>
    <col min="10" max="10" width="28.44140625" customWidth="1"/>
  </cols>
  <sheetData>
    <row r="1" spans="1:10" ht="18" customHeight="1" thickBot="1" x14ac:dyDescent="0.3">
      <c r="A1" s="51" t="s">
        <v>5</v>
      </c>
      <c r="B1" s="52"/>
      <c r="C1" s="59" t="s">
        <v>164</v>
      </c>
      <c r="D1" s="60"/>
      <c r="E1" s="60"/>
      <c r="F1" s="60"/>
      <c r="G1" s="60"/>
      <c r="H1" s="60"/>
      <c r="I1" s="61"/>
      <c r="J1" s="49" t="s">
        <v>235</v>
      </c>
    </row>
    <row r="2" spans="1:10" ht="18" customHeight="1" thickBot="1" x14ac:dyDescent="0.3">
      <c r="A2" s="51" t="s">
        <v>29</v>
      </c>
      <c r="B2" s="52"/>
      <c r="C2" s="62" t="s">
        <v>184</v>
      </c>
      <c r="D2" s="60"/>
      <c r="E2" s="60"/>
      <c r="F2" s="60"/>
      <c r="G2" s="60"/>
      <c r="H2" s="60"/>
      <c r="I2" s="61"/>
      <c r="J2" s="4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sys_office (</v>
      </c>
    </row>
    <row r="4" spans="1:10" ht="1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 x14ac:dyDescent="0.25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parent_id varchar(32) COMMENT '父级编号',</v>
      </c>
    </row>
    <row r="6" spans="1:10" ht="15" customHeight="1" x14ac:dyDescent="0.25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39" t="str">
        <f t="shared" si="0"/>
        <v>parent_ids varchar(1024) COMMENT '所有父级编号',</v>
      </c>
    </row>
    <row r="7" spans="1:10" ht="15" customHeight="1" x14ac:dyDescent="0.25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39" t="str">
        <f t="shared" si="0"/>
        <v>name varchar(128) NOT NULL COMMENT '名称',</v>
      </c>
    </row>
    <row r="8" spans="1:10" ht="15" customHeight="1" x14ac:dyDescent="0.25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39" t="str">
        <f t="shared" si="0"/>
        <v>sort int(8) NOT NULL DEFAULT 0 COMMENT '排序',</v>
      </c>
    </row>
    <row r="9" spans="1:10" ht="15" customHeight="1" x14ac:dyDescent="0.25">
      <c r="A9" s="13">
        <v>6</v>
      </c>
      <c r="B9" s="14" t="s">
        <v>165</v>
      </c>
      <c r="C9" s="15" t="s">
        <v>173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182</v>
      </c>
      <c r="J9" s="39" t="str">
        <f t="shared" si="0"/>
        <v>area_id varchar(32) NOT NULL COMMENT '归属区域',</v>
      </c>
    </row>
    <row r="10" spans="1:10" ht="15" customHeight="1" x14ac:dyDescent="0.25">
      <c r="A10" s="13">
        <v>7</v>
      </c>
      <c r="B10" s="14" t="s">
        <v>166</v>
      </c>
      <c r="C10" s="15" t="s">
        <v>174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39" t="str">
        <f t="shared" si="0"/>
        <v>code varchar(32) COMMENT '区域编码',</v>
      </c>
    </row>
    <row r="11" spans="1:10" ht="15" customHeight="1" x14ac:dyDescent="0.25">
      <c r="A11" s="13">
        <v>8</v>
      </c>
      <c r="B11" s="14" t="s">
        <v>167</v>
      </c>
      <c r="C11" s="15" t="s">
        <v>175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183</v>
      </c>
      <c r="J11" s="39" t="str">
        <f t="shared" si="0"/>
        <v>type char(64) NOT NULL COMMENT '机构类型',</v>
      </c>
    </row>
    <row r="12" spans="1:10" ht="15" customHeight="1" x14ac:dyDescent="0.25">
      <c r="A12" s="13">
        <v>9</v>
      </c>
      <c r="B12" s="14" t="s">
        <v>168</v>
      </c>
      <c r="C12" s="15" t="s">
        <v>176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185</v>
      </c>
      <c r="J12" s="39" t="str">
        <f t="shared" si="0"/>
        <v>grade char(1) COMMENT '机构等级',</v>
      </c>
    </row>
    <row r="13" spans="1:10" ht="15" customHeight="1" x14ac:dyDescent="0.25">
      <c r="A13" s="13">
        <v>10</v>
      </c>
      <c r="B13" s="14" t="s">
        <v>169</v>
      </c>
      <c r="C13" s="15" t="s">
        <v>177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39" t="str">
        <f t="shared" si="0"/>
        <v>address varchar(256) COMMENT '联系地址',</v>
      </c>
    </row>
    <row r="14" spans="1:10" ht="15" customHeight="1" x14ac:dyDescent="0.25">
      <c r="A14" s="13">
        <v>11</v>
      </c>
      <c r="B14" s="14" t="s">
        <v>170</v>
      </c>
      <c r="C14" s="15" t="s">
        <v>178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39" t="str">
        <f t="shared" si="0"/>
        <v>zip_code varchar(8) NOT NULL COMMENT '邮政编码',</v>
      </c>
    </row>
    <row r="15" spans="1:10" ht="15" customHeight="1" x14ac:dyDescent="0.25">
      <c r="A15" s="13">
        <v>12</v>
      </c>
      <c r="B15" s="14" t="s">
        <v>171</v>
      </c>
      <c r="C15" s="15" t="s">
        <v>179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39" t="str">
        <f t="shared" si="0"/>
        <v>master varchar(256) COMMENT '负责人',</v>
      </c>
    </row>
    <row r="16" spans="1:10" ht="15" customHeight="1" x14ac:dyDescent="0.25">
      <c r="A16" s="13">
        <v>13</v>
      </c>
      <c r="B16" s="14" t="s">
        <v>68</v>
      </c>
      <c r="C16" s="15" t="s">
        <v>180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39" t="str">
        <f t="shared" si="0"/>
        <v>phone varchar(24) COMMENT '电话',</v>
      </c>
    </row>
    <row r="17" spans="1:10" ht="15" customHeight="1" x14ac:dyDescent="0.25">
      <c r="A17" s="13">
        <v>14</v>
      </c>
      <c r="B17" s="14" t="s">
        <v>172</v>
      </c>
      <c r="C17" s="15" t="s">
        <v>181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39" t="str">
        <f t="shared" si="0"/>
        <v>fax varchar(24) COMMENT '传真',</v>
      </c>
    </row>
    <row r="18" spans="1:10" ht="15" customHeight="1" x14ac:dyDescent="0.25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39" t="str">
        <f t="shared" si="0"/>
        <v>email varchar(64) COMMENT '邮箱',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39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236</v>
      </c>
      <c r="G20" s="13"/>
      <c r="H20" s="13"/>
      <c r="I20" s="13"/>
      <c r="J20" s="39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27" t="s">
        <v>75</v>
      </c>
      <c r="C21" s="28" t="s">
        <v>57</v>
      </c>
      <c r="D21" s="26"/>
      <c r="E21" s="13" t="s">
        <v>26</v>
      </c>
      <c r="F21" s="13" t="s">
        <v>85</v>
      </c>
      <c r="G21" s="13">
        <v>32</v>
      </c>
      <c r="H21" s="26"/>
      <c r="I21" s="29"/>
      <c r="J21" s="39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31" t="s">
        <v>76</v>
      </c>
      <c r="C22" s="32" t="s">
        <v>58</v>
      </c>
      <c r="D22" s="30"/>
      <c r="E22" s="13" t="s">
        <v>11</v>
      </c>
      <c r="F22" s="13" t="s">
        <v>236</v>
      </c>
      <c r="G22" s="13"/>
      <c r="H22" s="30"/>
      <c r="I22" s="33"/>
      <c r="J22" s="39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31" t="s">
        <v>77</v>
      </c>
      <c r="C23" s="32" t="s">
        <v>59</v>
      </c>
      <c r="D23" s="30"/>
      <c r="E23" s="13" t="s">
        <v>2</v>
      </c>
      <c r="F23" s="13" t="s">
        <v>85</v>
      </c>
      <c r="G23" s="13">
        <v>256</v>
      </c>
      <c r="H23" s="30"/>
      <c r="I23" s="33"/>
      <c r="J23" s="39" t="str">
        <f t="shared" si="0"/>
        <v>remarks varchar(256) COMMENT '备注信息',</v>
      </c>
    </row>
    <row r="24" spans="1:10" ht="15" customHeight="1" x14ac:dyDescent="0.25">
      <c r="A24" s="13">
        <v>21</v>
      </c>
      <c r="B24" s="31" t="s">
        <v>78</v>
      </c>
      <c r="C24" s="32" t="s">
        <v>60</v>
      </c>
      <c r="D24" s="30"/>
      <c r="E24" s="30" t="s">
        <v>11</v>
      </c>
      <c r="F24" s="30" t="s">
        <v>86</v>
      </c>
      <c r="G24" s="30">
        <v>1</v>
      </c>
      <c r="H24" s="30">
        <v>0</v>
      </c>
      <c r="I24" s="33" t="s">
        <v>90</v>
      </c>
      <c r="J24" s="39" t="str">
        <f t="shared" si="0"/>
        <v>del_flag char(1) NOT NULL DEFAULT 0 COMMENT '删除标记',</v>
      </c>
    </row>
    <row r="25" spans="1:10" ht="15" customHeight="1" x14ac:dyDescent="0.25">
      <c r="A25" s="22"/>
      <c r="B25" s="23"/>
      <c r="C25" s="24"/>
      <c r="D25" s="22"/>
      <c r="E25" s="22"/>
      <c r="F25" s="22"/>
      <c r="G25" s="22"/>
      <c r="H25" s="22"/>
      <c r="I25" s="25"/>
      <c r="J25" s="23" t="str">
        <f>"PRIMARY KEY ("&amp;B11&amp;")"</f>
        <v>PRIMARY KEY (type)</v>
      </c>
    </row>
    <row r="26" spans="1:10" x14ac:dyDescent="0.25">
      <c r="D26" s="50" t="s">
        <v>255</v>
      </c>
      <c r="E26" s="50"/>
      <c r="J26" s="23" t="str">
        <f>") ENGINE=InnoDB"</f>
        <v>) ENGINE=InnoDB</v>
      </c>
    </row>
    <row r="27" spans="1:10" x14ac:dyDescent="0.25">
      <c r="J27" s="23" t="str">
        <f>"DEFAULT CHARACTER SET=UTF8 COLLATE=utf8_general_ci"</f>
        <v>DEFAULT CHARACTER SET=UTF8 COLLATE=utf8_general_ci</v>
      </c>
    </row>
    <row r="28" spans="1:10" ht="15" thickBot="1" x14ac:dyDescent="0.3">
      <c r="J28" s="23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6" t="s">
        <v>96</v>
      </c>
      <c r="G29" s="57"/>
      <c r="H29" s="57"/>
      <c r="I29" s="58"/>
    </row>
    <row r="30" spans="1:10" ht="16.95" customHeight="1" x14ac:dyDescent="0.25">
      <c r="A30" s="13">
        <v>1</v>
      </c>
      <c r="B30" s="14" t="s">
        <v>93</v>
      </c>
      <c r="C30" s="15" t="s">
        <v>187</v>
      </c>
      <c r="D30" s="13" t="s">
        <v>148</v>
      </c>
      <c r="E30" s="13"/>
      <c r="F30" s="53" t="s">
        <v>186</v>
      </c>
      <c r="G30" s="54"/>
      <c r="H30" s="54"/>
      <c r="I30" s="55"/>
      <c r="J30" t="str">
        <f>F30</f>
        <v>CREATE INDEX sys_office_type ON sys_office (type ASC);</v>
      </c>
    </row>
    <row r="31" spans="1:10" ht="15.6" customHeight="1" x14ac:dyDescent="0.25">
      <c r="A31" s="13">
        <v>2</v>
      </c>
      <c r="B31" s="14" t="s">
        <v>93</v>
      </c>
      <c r="C31" s="15" t="s">
        <v>189</v>
      </c>
      <c r="D31" s="13" t="s">
        <v>148</v>
      </c>
      <c r="E31" s="13"/>
      <c r="F31" s="53" t="s">
        <v>188</v>
      </c>
      <c r="G31" s="54"/>
      <c r="H31" s="54"/>
      <c r="I31" s="55"/>
      <c r="J31" t="str">
        <f>F31</f>
        <v>CREATE INDEX sys_office_del_flag ON sys_office (del_flag ASC);</v>
      </c>
    </row>
  </sheetData>
  <mergeCells count="9">
    <mergeCell ref="J1:J2"/>
    <mergeCell ref="F31:I31"/>
    <mergeCell ref="A1:B1"/>
    <mergeCell ref="C1:I1"/>
    <mergeCell ref="A2:B2"/>
    <mergeCell ref="C2:I2"/>
    <mergeCell ref="F29:I29"/>
    <mergeCell ref="F30:I30"/>
    <mergeCell ref="D26:E26"/>
  </mergeCells>
  <phoneticPr fontId="1" type="noConversion"/>
  <hyperlinks>
    <hyperlink ref="D26:E26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7" sqref="D7:E7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9.33203125" bestFit="1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51" t="s">
        <v>5</v>
      </c>
      <c r="B1" s="52"/>
      <c r="C1" s="59" t="s">
        <v>190</v>
      </c>
      <c r="D1" s="60"/>
      <c r="E1" s="60"/>
      <c r="F1" s="60"/>
      <c r="G1" s="60"/>
      <c r="H1" s="60"/>
      <c r="I1" s="61"/>
      <c r="J1" s="49" t="s">
        <v>235</v>
      </c>
    </row>
    <row r="2" spans="1:10" ht="21.6" customHeight="1" thickBot="1" x14ac:dyDescent="0.3">
      <c r="A2" s="51" t="s">
        <v>29</v>
      </c>
      <c r="B2" s="52"/>
      <c r="C2" s="62" t="s">
        <v>191</v>
      </c>
      <c r="D2" s="63"/>
      <c r="E2" s="63"/>
      <c r="F2" s="63"/>
      <c r="G2" s="63"/>
      <c r="H2" s="63"/>
      <c r="I2" s="64"/>
      <c r="J2" s="4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sys_role_office (</v>
      </c>
    </row>
    <row r="4" spans="1:10" ht="18.75" customHeight="1" x14ac:dyDescent="0.25">
      <c r="A4" s="1">
        <v>1</v>
      </c>
      <c r="B4" s="2" t="s">
        <v>150</v>
      </c>
      <c r="C4" s="3" t="s">
        <v>155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192</v>
      </c>
      <c r="C5" s="3" t="s">
        <v>193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194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 x14ac:dyDescent="0.25">
      <c r="A6" s="41"/>
      <c r="B6" s="42"/>
      <c r="C6" s="43"/>
      <c r="D6" s="41"/>
      <c r="E6" s="41"/>
      <c r="F6" s="41"/>
      <c r="G6" s="41"/>
      <c r="H6" s="41"/>
      <c r="I6" s="43"/>
      <c r="J6" s="23" t="str">
        <f>"PRIMARY KEY ("&amp;B4&amp;","&amp;B5&amp;")"</f>
        <v>PRIMARY KEY (role_id,office_id)</v>
      </c>
    </row>
    <row r="7" spans="1:10" ht="18.75" customHeight="1" x14ac:dyDescent="0.25">
      <c r="A7" s="41"/>
      <c r="B7" s="42"/>
      <c r="C7" s="43"/>
      <c r="D7" s="50" t="s">
        <v>255</v>
      </c>
      <c r="E7" s="50"/>
      <c r="F7" s="41"/>
      <c r="G7" s="41"/>
      <c r="H7" s="41"/>
      <c r="I7" s="43"/>
      <c r="J7" s="23" t="str">
        <f>") ENGINE=InnoDB"</f>
        <v>) ENGINE=InnoDB</v>
      </c>
    </row>
    <row r="8" spans="1:10" x14ac:dyDescent="0.25">
      <c r="J8" s="23" t="str">
        <f>"DEFAULT CHARACTER SET=UTF8 COLLATE=utf8_general_ci"</f>
        <v>DEFAULT CHARACTER SET=UTF8 COLLATE=utf8_general_ci</v>
      </c>
    </row>
    <row r="9" spans="1:10" ht="15" thickBot="1" x14ac:dyDescent="0.3">
      <c r="J9" s="23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6" t="s">
        <v>96</v>
      </c>
      <c r="G10" s="57"/>
      <c r="H10" s="57"/>
      <c r="I10" s="58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sys_area</vt:lpstr>
      <vt:lpstr>sys_log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2017-10-01T07:57:30Z</dcterms:modified>
</cp:coreProperties>
</file>