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Coding\Python\Data Science\IBM-Data-Analyst-Professional-Certificate\Course-2 _ Excel Basics for Data Analysis\Activities References\"/>
    </mc:Choice>
  </mc:AlternateContent>
  <xr:revisionPtr revIDLastSave="0" documentId="13_ncr:1_{CA28A045-0255-43D5-9B74-D1009FB4AA99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base_data" sheetId="1" r:id="rId1"/>
    <sheet name="solution" sheetId="2" r:id="rId2"/>
    <sheet name="pivot" sheetId="8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jPHc//Z9C86GDDW9FD53DACs98Q=="/>
    </ext>
  </extLst>
</workbook>
</file>

<file path=xl/calcChain.xml><?xml version="1.0" encoding="utf-8"?>
<calcChain xmlns="http://schemas.openxmlformats.org/spreadsheetml/2006/main">
  <c r="J6" i="2" l="1"/>
  <c r="K3" i="2"/>
  <c r="H4" i="2"/>
  <c r="H2" i="2"/>
  <c r="H3" i="2"/>
  <c r="H5" i="2"/>
  <c r="H6" i="2"/>
  <c r="H7" i="2"/>
  <c r="H8" i="2"/>
  <c r="H9" i="2"/>
  <c r="H10" i="2"/>
  <c r="H11" i="2"/>
  <c r="H12" i="2"/>
  <c r="H13" i="2"/>
  <c r="H14" i="2"/>
  <c r="H15" i="2"/>
  <c r="F2" i="2"/>
  <c r="F3" i="2"/>
  <c r="F7" i="2"/>
  <c r="F9" i="2"/>
  <c r="E2" i="2"/>
  <c r="G2" i="2" s="1"/>
  <c r="E3" i="2"/>
  <c r="E4" i="2"/>
  <c r="F4" i="2" s="1"/>
  <c r="E5" i="2"/>
  <c r="F5" i="2" s="1"/>
  <c r="E6" i="2"/>
  <c r="E7" i="2"/>
  <c r="E8" i="2"/>
  <c r="E9" i="2"/>
  <c r="E10" i="2"/>
  <c r="F10" i="2" s="1"/>
  <c r="E11" i="2"/>
  <c r="F11" i="2" s="1"/>
  <c r="E12" i="2"/>
  <c r="F12" i="2" s="1"/>
  <c r="G12" i="2" s="1"/>
  <c r="E13" i="2"/>
  <c r="F13" i="2" s="1"/>
  <c r="G13" i="2" s="1"/>
  <c r="E14" i="2"/>
  <c r="F14" i="2" s="1"/>
  <c r="G14" i="2" s="1"/>
  <c r="E15" i="2"/>
  <c r="F15" i="2" s="1"/>
  <c r="G15" i="2" s="1"/>
  <c r="G7" i="2" l="1"/>
  <c r="F8" i="2"/>
  <c r="G8" i="2" s="1"/>
  <c r="F6" i="2"/>
  <c r="G6" i="2" s="1"/>
  <c r="G9" i="2"/>
  <c r="G3" i="2"/>
  <c r="G11" i="2"/>
  <c r="G10" i="2"/>
  <c r="G5" i="2"/>
  <c r="G4" i="2"/>
</calcChain>
</file>

<file path=xl/sharedStrings.xml><?xml version="1.0" encoding="utf-8"?>
<sst xmlns="http://schemas.openxmlformats.org/spreadsheetml/2006/main" count="90" uniqueCount="37">
  <si>
    <t>Category</t>
  </si>
  <si>
    <t>Toys Ordered</t>
  </si>
  <si>
    <t>Price Each</t>
  </si>
  <si>
    <t>Q. Ordered</t>
  </si>
  <si>
    <t>Cost</t>
  </si>
  <si>
    <t>Discount</t>
  </si>
  <si>
    <t>Final Cost</t>
  </si>
  <si>
    <t>Dolls</t>
  </si>
  <si>
    <t>BBQ Barbie Doll</t>
  </si>
  <si>
    <t>Prince Eric Doll</t>
  </si>
  <si>
    <t>Princess Jasmine Doll</t>
  </si>
  <si>
    <t>Action figures</t>
  </si>
  <si>
    <t>BatMan</t>
  </si>
  <si>
    <t xml:space="preserve">Spiderman </t>
  </si>
  <si>
    <t>Educational Toys</t>
  </si>
  <si>
    <t>Robot Kit</t>
  </si>
  <si>
    <t>Creative toys</t>
  </si>
  <si>
    <t>Spirograph</t>
  </si>
  <si>
    <t>Lego</t>
  </si>
  <si>
    <t>Speak and Spell</t>
  </si>
  <si>
    <t>Electronic Toys</t>
  </si>
  <si>
    <t>Digital Pet</t>
  </si>
  <si>
    <t>Robot</t>
  </si>
  <si>
    <t>Games</t>
  </si>
  <si>
    <t>PS5</t>
  </si>
  <si>
    <t>Xbox</t>
  </si>
  <si>
    <t>Stickers</t>
  </si>
  <si>
    <t>Discount if q&gt;=5</t>
  </si>
  <si>
    <t>Discount if q&gt;=10</t>
  </si>
  <si>
    <t>Row Labels</t>
  </si>
  <si>
    <t>Grand Total</t>
  </si>
  <si>
    <t>Column Labels</t>
  </si>
  <si>
    <t>Sum of Final Cost</t>
  </si>
  <si>
    <t>Cost Percentage</t>
  </si>
  <si>
    <t>Toy</t>
  </si>
  <si>
    <t>VLOOKUP</t>
  </si>
  <si>
    <t>HLOOKUP Price Each for Robot Kit (Row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</si>
</sst>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</font>
    <font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5" fillId="0" borderId="0" xfId="0" applyFont="1"/>
    <xf numFmtId="44" fontId="5" fillId="0" borderId="0" xfId="1" applyFont="1" applyAlignment="1">
      <alignment horizontal="right"/>
    </xf>
    <xf numFmtId="44" fontId="5" fillId="0" borderId="0" xfId="1" applyFont="1"/>
    <xf numFmtId="0" fontId="4" fillId="0" borderId="0" xfId="0" applyFont="1"/>
    <xf numFmtId="0" fontId="5" fillId="0" borderId="0" xfId="0" applyFont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9" fontId="0" fillId="0" borderId="0" xfId="2" applyFont="1"/>
    <xf numFmtId="0" fontId="6" fillId="0" borderId="0" xfId="0" applyFont="1"/>
    <xf numFmtId="9" fontId="5" fillId="0" borderId="0" xfId="2" applyFont="1"/>
    <xf numFmtId="9" fontId="0" fillId="0" borderId="0" xfId="0" applyNumberFormat="1" applyAlignment="1">
      <alignment horizontal="left"/>
    </xf>
    <xf numFmtId="44" fontId="0" fillId="0" borderId="0" xfId="1" applyFont="1"/>
    <xf numFmtId="0" fontId="0" fillId="2" borderId="0" xfId="0" applyFill="1"/>
    <xf numFmtId="0" fontId="4" fillId="2" borderId="0" xfId="0" applyFont="1" applyFill="1"/>
    <xf numFmtId="44" fontId="4" fillId="0" borderId="0" xfId="1" applyFont="1"/>
    <xf numFmtId="0" fontId="4" fillId="3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11"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hur Awaluddin" refreshedDate="45740.630184374997" createdVersion="8" refreshedVersion="8" minRefreshableVersion="3" recordCount="14" xr:uid="{8982DED9-FE76-415B-99B0-6F0898BB66D3}">
  <cacheSource type="worksheet">
    <worksheetSource name="Table2"/>
  </cacheSource>
  <cacheFields count="8">
    <cacheField name="Category" numFmtId="0">
      <sharedItems count="6">
        <s v="Dolls"/>
        <s v="Action figures"/>
        <s v="Educational Toys"/>
        <s v="Creative toys"/>
        <s v="Electronic Toys"/>
        <s v="Games"/>
      </sharedItems>
    </cacheField>
    <cacheField name="Toys Ordered" numFmtId="0">
      <sharedItems count="14">
        <s v="BBQ Barbie Doll"/>
        <s v="Prince Eric Doll"/>
        <s v="Princess Jasmine Doll"/>
        <s v="BatMan"/>
        <s v="Spiderman "/>
        <s v="Robot Kit"/>
        <s v="Spirograph"/>
        <s v="Lego"/>
        <s v="Speak and Spell"/>
        <s v="Digital Pet"/>
        <s v="Robot"/>
        <s v="PS5"/>
        <s v="Xbox"/>
        <s v="Stickers"/>
      </sharedItems>
    </cacheField>
    <cacheField name="Price Each" numFmtId="44">
      <sharedItems containsSemiMixedTypes="0" containsString="0" containsNumber="1" minValue="8.99" maxValue="400"/>
    </cacheField>
    <cacheField name="Q. Ordered" numFmtId="0">
      <sharedItems containsSemiMixedTypes="0" containsString="0" containsNumber="1" containsInteger="1" minValue="1" maxValue="19"/>
    </cacheField>
    <cacheField name="Cost" numFmtId="44">
      <sharedItems containsSemiMixedTypes="0" containsString="0" containsNumber="1" minValue="25" maxValue="2400"/>
    </cacheField>
    <cacheField name="Discount" numFmtId="44">
      <sharedItems containsSemiMixedTypes="0" containsString="0" containsNumber="1" minValue="0" maxValue="480" count="11">
        <n v="0"/>
        <n v="49.95"/>
        <n v="19.989999999999998"/>
        <n v="23.984000000000002"/>
        <n v="60.5"/>
        <n v="12.600000000000001"/>
        <n v="55.2"/>
        <n v="475"/>
        <n v="350"/>
        <n v="480"/>
        <n v="109.94499999999999"/>
      </sharedItems>
    </cacheField>
    <cacheField name="Final Cost" numFmtId="44">
      <sharedItems containsSemiMixedTypes="0" containsString="0" containsNumber="1" minValue="25" maxValue="1920"/>
    </cacheField>
    <cacheField name="Cost Percentage" numFmtId="9">
      <sharedItems containsSemiMixedTypes="0" containsString="0" containsNumber="1" minValue="0.5" maxValue="1" count="3">
        <n v="1"/>
        <n v="0.5"/>
        <n v="0.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12.99"/>
    <n v="2"/>
    <n v="25.98"/>
    <x v="0"/>
    <n v="25.98"/>
    <x v="0"/>
  </r>
  <r>
    <x v="0"/>
    <x v="1"/>
    <n v="8.99"/>
    <n v="3"/>
    <n v="26.97"/>
    <x v="0"/>
    <n v="26.97"/>
    <x v="0"/>
  </r>
  <r>
    <x v="0"/>
    <x v="2"/>
    <n v="9.99"/>
    <n v="10"/>
    <n v="99.9"/>
    <x v="1"/>
    <n v="49.95"/>
    <x v="1"/>
  </r>
  <r>
    <x v="1"/>
    <x v="3"/>
    <n v="19.989999999999998"/>
    <n v="5"/>
    <n v="99.949999999999989"/>
    <x v="2"/>
    <n v="79.959999999999994"/>
    <x v="2"/>
  </r>
  <r>
    <x v="1"/>
    <x v="4"/>
    <n v="14.99"/>
    <n v="8"/>
    <n v="119.92"/>
    <x v="3"/>
    <n v="95.936000000000007"/>
    <x v="2"/>
  </r>
  <r>
    <x v="2"/>
    <x v="5"/>
    <n v="12.5"/>
    <n v="2"/>
    <n v="25"/>
    <x v="0"/>
    <n v="25"/>
    <x v="0"/>
  </r>
  <r>
    <x v="3"/>
    <x v="6"/>
    <n v="60.5"/>
    <n v="5"/>
    <n v="302.5"/>
    <x v="4"/>
    <n v="242"/>
    <x v="2"/>
  </r>
  <r>
    <x v="3"/>
    <x v="7"/>
    <n v="30.5"/>
    <n v="1"/>
    <n v="30.5"/>
    <x v="0"/>
    <n v="30.5"/>
    <x v="0"/>
  </r>
  <r>
    <x v="2"/>
    <x v="8"/>
    <n v="10.5"/>
    <n v="6"/>
    <n v="63"/>
    <x v="5"/>
    <n v="50.4"/>
    <x v="2"/>
  </r>
  <r>
    <x v="4"/>
    <x v="9"/>
    <n v="34.5"/>
    <n v="8"/>
    <n v="276"/>
    <x v="6"/>
    <n v="220.8"/>
    <x v="2"/>
  </r>
  <r>
    <x v="2"/>
    <x v="10"/>
    <n v="50"/>
    <n v="19"/>
    <n v="950"/>
    <x v="7"/>
    <n v="475"/>
    <x v="1"/>
  </r>
  <r>
    <x v="5"/>
    <x v="11"/>
    <n v="350"/>
    <n v="5"/>
    <n v="1750"/>
    <x v="8"/>
    <n v="1400"/>
    <x v="2"/>
  </r>
  <r>
    <x v="5"/>
    <x v="12"/>
    <n v="400"/>
    <n v="6"/>
    <n v="2400"/>
    <x v="9"/>
    <n v="1920"/>
    <x v="2"/>
  </r>
  <r>
    <x v="3"/>
    <x v="13"/>
    <n v="19.989999999999998"/>
    <n v="11"/>
    <n v="219.89"/>
    <x v="10"/>
    <n v="109.9449999999999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97EB1-1AB5-40F7-8FB5-9755E8A1764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1" firstDataRow="2" firstDataCol="1" rowPageCount="1" colPageCount="1"/>
  <pivotFields count="8">
    <pivotField axis="axisCol" showAll="0">
      <items count="7">
        <item x="1"/>
        <item x="3"/>
        <item x="0"/>
        <item x="2"/>
        <item x="4"/>
        <item x="5"/>
        <item t="default"/>
      </items>
    </pivotField>
    <pivotField axis="axisRow" showAll="0">
      <items count="15">
        <item x="3"/>
        <item x="0"/>
        <item x="9"/>
        <item x="7"/>
        <item x="1"/>
        <item x="2"/>
        <item x="11"/>
        <item x="10"/>
        <item x="5"/>
        <item x="8"/>
        <item x="4"/>
        <item x="6"/>
        <item x="13"/>
        <item x="12"/>
        <item t="default"/>
      </items>
    </pivotField>
    <pivotField numFmtId="44" showAll="0"/>
    <pivotField showAll="0"/>
    <pivotField numFmtId="44" showAll="0"/>
    <pivotField numFmtId="44" showAll="0">
      <items count="12">
        <item x="0"/>
        <item x="5"/>
        <item x="2"/>
        <item x="3"/>
        <item x="1"/>
        <item x="6"/>
        <item x="4"/>
        <item x="10"/>
        <item x="8"/>
        <item x="7"/>
        <item x="9"/>
        <item t="default"/>
      </items>
    </pivotField>
    <pivotField dataField="1" numFmtId="44" showAll="0"/>
    <pivotField axis="axisPage" numFmtId="9" showAll="0">
      <items count="4">
        <item x="1"/>
        <item x="2"/>
        <item x="0"/>
        <item t="default"/>
      </items>
    </pivotField>
  </pivotFields>
  <rowFields count="1">
    <field x="1"/>
  </rowFields>
  <rowItems count="4">
    <i>
      <x v="5"/>
    </i>
    <i>
      <x v="7"/>
    </i>
    <i>
      <x v="12"/>
    </i>
    <i t="grand">
      <x/>
    </i>
  </rowItems>
  <colFields count="1">
    <field x="0"/>
  </colFields>
  <colItems count="4">
    <i>
      <x v="1"/>
    </i>
    <i>
      <x v="2"/>
    </i>
    <i>
      <x v="3"/>
    </i>
    <i t="grand">
      <x/>
    </i>
  </colItems>
  <pageFields count="1">
    <pageField fld="7" item="0" hier="-1"/>
  </pageFields>
  <dataFields count="1">
    <dataField name="Sum of Final Cost" fld="6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3499EA-0599-47BF-88EE-9427D450F537}" name="Table2" displayName="Table2" ref="A1:H15" totalsRowShown="0" headerRowDxfId="10" dataDxfId="9">
  <autoFilter ref="A1:H15" xr:uid="{9F3499EA-0599-47BF-88EE-9427D450F537}"/>
  <tableColumns count="8">
    <tableColumn id="1" xr3:uid="{6C640FD4-3ADB-4423-96C1-49AC093E94E2}" name="Category" dataDxfId="8"/>
    <tableColumn id="2" xr3:uid="{BCA7F93D-47E6-4FBD-B69B-503D893B85F7}" name="Toys Ordered" dataDxfId="7"/>
    <tableColumn id="3" xr3:uid="{1049CD9A-2653-472E-85DB-0E8538CA7947}" name="Price Each" dataDxfId="6" dataCellStyle="Currency"/>
    <tableColumn id="4" xr3:uid="{0B0BAFF5-9640-41FA-8C19-959653D64924}" name="Q. Ordered" dataDxfId="5"/>
    <tableColumn id="5" xr3:uid="{238198C4-F0DF-4941-BF69-C663A85DDFB4}" name="Cost" dataDxfId="4" dataCellStyle="Currency">
      <calculatedColumnFormula>Table2[[#This Row],[Price Each]]*Table2[[#This Row],[Q. Ordered]]</calculatedColumnFormula>
    </tableColumn>
    <tableColumn id="6" xr3:uid="{25AC6462-16CD-4012-978F-393A68E5F02B}" name="Discount" dataDxfId="3" dataCellStyle="Currency">
      <calculatedColumnFormula>IF(Table2[[#This Row],[Q. Ordered]]&gt;=10,Table2[[#This Row],[Cost]]* $B$18, IF(Table2[[#This Row],[Q. Ordered]]&gt;=5,Table2[[#This Row],[Cost]]*$B$17,0))</calculatedColumnFormula>
    </tableColumn>
    <tableColumn id="7" xr3:uid="{7974F4CF-B754-4900-BCC2-E6E9EC87C11C}" name="Final Cost" dataDxfId="2" dataCellStyle="Currency">
      <calculatedColumnFormula>Table2[[#This Row],[Cost]]-Table2[[#This Row],[Discount]]</calculatedColumnFormula>
    </tableColumn>
    <tableColumn id="8" xr3:uid="{56A71D1E-B57F-48D4-ADAE-00787A3D687B}" name="Cost Percentage" dataDxfId="1" dataCellStyle="Percent">
      <calculatedColumnFormula>ROUND(Table2[[#This Row],[Final Cost]]/Table2[[#This Row],[Cost]], 1)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E24" sqref="E24"/>
    </sheetView>
  </sheetViews>
  <sheetFormatPr defaultColWidth="14.3984375" defaultRowHeight="15" customHeight="1" x14ac:dyDescent="0.45"/>
  <cols>
    <col min="1" max="1" width="21.3984375" customWidth="1"/>
    <col min="2" max="2" width="25.1328125" customWidth="1"/>
    <col min="3" max="3" width="16.73046875" customWidth="1"/>
    <col min="4" max="4" width="17.1328125" customWidth="1"/>
    <col min="5" max="5" width="14.1328125" customWidth="1"/>
    <col min="6" max="6" width="14.53125" customWidth="1"/>
    <col min="7" max="7" width="13.1328125" customWidth="1"/>
    <col min="8" max="26" width="8.73046875" customWidth="1"/>
  </cols>
  <sheetData>
    <row r="1" spans="1:7" ht="14.25" customHeigh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25" customHeight="1" x14ac:dyDescent="0.5">
      <c r="A2" s="2" t="s">
        <v>7</v>
      </c>
      <c r="B2" s="1" t="s">
        <v>8</v>
      </c>
      <c r="C2" s="3">
        <v>12.99</v>
      </c>
      <c r="D2" s="1">
        <v>2</v>
      </c>
      <c r="E2" s="1"/>
    </row>
    <row r="3" spans="1:7" ht="14.25" customHeight="1" x14ac:dyDescent="0.5">
      <c r="A3" s="2" t="s">
        <v>7</v>
      </c>
      <c r="B3" s="1" t="s">
        <v>9</v>
      </c>
      <c r="C3" s="3">
        <v>8.99</v>
      </c>
      <c r="D3" s="1">
        <v>3</v>
      </c>
      <c r="E3" s="1"/>
    </row>
    <row r="4" spans="1:7" ht="14.25" customHeight="1" x14ac:dyDescent="0.5">
      <c r="A4" s="2" t="s">
        <v>7</v>
      </c>
      <c r="B4" s="1" t="s">
        <v>10</v>
      </c>
      <c r="C4" s="3">
        <v>9.99</v>
      </c>
      <c r="D4" s="1">
        <v>10</v>
      </c>
      <c r="E4" s="1"/>
    </row>
    <row r="5" spans="1:7" ht="14.25" customHeight="1" x14ac:dyDescent="0.5">
      <c r="A5" s="2" t="s">
        <v>11</v>
      </c>
      <c r="B5" s="1" t="s">
        <v>12</v>
      </c>
      <c r="C5" s="3">
        <v>19.989999999999998</v>
      </c>
      <c r="D5" s="1">
        <v>5</v>
      </c>
      <c r="E5" s="1"/>
    </row>
    <row r="6" spans="1:7" ht="14.25" customHeight="1" x14ac:dyDescent="0.5">
      <c r="A6" s="2" t="s">
        <v>11</v>
      </c>
      <c r="B6" s="1" t="s">
        <v>13</v>
      </c>
      <c r="C6" s="3">
        <v>14.99</v>
      </c>
      <c r="D6" s="1">
        <v>8</v>
      </c>
      <c r="E6" s="1"/>
    </row>
    <row r="7" spans="1:7" ht="14.25" customHeight="1" x14ac:dyDescent="0.5">
      <c r="A7" s="2" t="s">
        <v>14</v>
      </c>
      <c r="B7" s="1" t="s">
        <v>15</v>
      </c>
      <c r="C7" s="3">
        <v>12.5</v>
      </c>
      <c r="D7" s="1">
        <v>2</v>
      </c>
      <c r="E7" s="1"/>
    </row>
    <row r="8" spans="1:7" ht="14.25" customHeight="1" x14ac:dyDescent="0.5">
      <c r="A8" s="2" t="s">
        <v>16</v>
      </c>
      <c r="B8" s="1" t="s">
        <v>17</v>
      </c>
      <c r="C8" s="3">
        <v>60.5</v>
      </c>
      <c r="D8" s="1">
        <v>5</v>
      </c>
      <c r="E8" s="1"/>
    </row>
    <row r="9" spans="1:7" ht="14.25" customHeight="1" x14ac:dyDescent="0.5">
      <c r="A9" s="2" t="s">
        <v>16</v>
      </c>
      <c r="B9" s="1" t="s">
        <v>18</v>
      </c>
      <c r="C9" s="3">
        <v>30.5</v>
      </c>
      <c r="D9" s="1">
        <v>1</v>
      </c>
      <c r="E9" s="1"/>
    </row>
    <row r="10" spans="1:7" ht="14.25" customHeight="1" x14ac:dyDescent="0.5">
      <c r="A10" s="2" t="s">
        <v>14</v>
      </c>
      <c r="B10" s="1" t="s">
        <v>19</v>
      </c>
      <c r="C10" s="3">
        <v>10.5</v>
      </c>
      <c r="D10" s="1">
        <v>6</v>
      </c>
      <c r="E10" s="1"/>
    </row>
    <row r="11" spans="1:7" ht="14.25" customHeight="1" x14ac:dyDescent="0.5">
      <c r="A11" s="2" t="s">
        <v>20</v>
      </c>
      <c r="B11" s="1" t="s">
        <v>21</v>
      </c>
      <c r="C11" s="3">
        <v>34.5</v>
      </c>
      <c r="D11" s="1">
        <v>8</v>
      </c>
      <c r="E11" s="1"/>
    </row>
    <row r="12" spans="1:7" ht="14.25" customHeight="1" x14ac:dyDescent="0.5">
      <c r="A12" s="2" t="s">
        <v>14</v>
      </c>
      <c r="B12" s="1" t="s">
        <v>22</v>
      </c>
      <c r="C12" s="3">
        <v>50</v>
      </c>
      <c r="D12" s="1">
        <v>19</v>
      </c>
      <c r="E12" s="1"/>
    </row>
    <row r="13" spans="1:7" ht="14.25" customHeight="1" x14ac:dyDescent="0.5">
      <c r="A13" s="2" t="s">
        <v>23</v>
      </c>
      <c r="B13" s="1" t="s">
        <v>24</v>
      </c>
      <c r="C13" s="3">
        <v>350</v>
      </c>
      <c r="D13" s="1">
        <v>5</v>
      </c>
      <c r="E13" s="1"/>
    </row>
    <row r="14" spans="1:7" ht="14.25" customHeight="1" x14ac:dyDescent="0.5">
      <c r="A14" s="2" t="s">
        <v>23</v>
      </c>
      <c r="B14" s="1" t="s">
        <v>25</v>
      </c>
      <c r="C14" s="3">
        <v>400</v>
      </c>
      <c r="D14" s="1">
        <v>6</v>
      </c>
      <c r="E14" s="1"/>
    </row>
    <row r="15" spans="1:7" ht="14.25" customHeight="1" x14ac:dyDescent="0.5">
      <c r="A15" s="2" t="s">
        <v>16</v>
      </c>
      <c r="B15" s="1" t="s">
        <v>26</v>
      </c>
      <c r="C15" s="3">
        <v>19.989999999999998</v>
      </c>
      <c r="D15" s="1">
        <v>11</v>
      </c>
      <c r="E15" s="1"/>
    </row>
    <row r="16" spans="1:7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5B539-78DB-40A4-B3AF-B645E3C5F465}">
  <dimension ref="A1:K18"/>
  <sheetViews>
    <sheetView tabSelected="1" workbookViewId="0">
      <selection activeCell="K10" sqref="K10"/>
    </sheetView>
  </sheetViews>
  <sheetFormatPr defaultRowHeight="14.25" x14ac:dyDescent="0.45"/>
  <cols>
    <col min="1" max="1" width="15.1328125" customWidth="1"/>
    <col min="2" max="2" width="19.53125" customWidth="1"/>
    <col min="3" max="3" width="12.1328125" customWidth="1"/>
    <col min="4" max="4" width="12.33203125" customWidth="1"/>
    <col min="5" max="5" width="10.53125" customWidth="1"/>
    <col min="6" max="6" width="10.33203125" customWidth="1"/>
    <col min="7" max="7" width="12.1328125" customWidth="1"/>
    <col min="8" max="8" width="10.53125" customWidth="1"/>
  </cols>
  <sheetData>
    <row r="1" spans="1:11" ht="15.75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33</v>
      </c>
      <c r="J1" s="18" t="s">
        <v>35</v>
      </c>
      <c r="K1" s="17"/>
    </row>
    <row r="2" spans="1:11" x14ac:dyDescent="0.45">
      <c r="A2" s="4" t="s">
        <v>7</v>
      </c>
      <c r="B2" s="4" t="s">
        <v>8</v>
      </c>
      <c r="C2" s="5">
        <v>12.99</v>
      </c>
      <c r="D2" s="8">
        <v>2</v>
      </c>
      <c r="E2" s="6">
        <f>Table2[[#This Row],[Price Each]]*Table2[[#This Row],[Q. Ordered]]</f>
        <v>25.98</v>
      </c>
      <c r="F2" s="5">
        <f>IF(Table2[[#This Row],[Q. Ordered]]&gt;=10,Table2[[#This Row],[Cost]]* $B$18, IF(Table2[[#This Row],[Q. Ordered]]&gt;=5,Table2[[#This Row],[Cost]]*$B$17,0))</f>
        <v>0</v>
      </c>
      <c r="G2" s="6">
        <f>Table2[[#This Row],[Cost]]-Table2[[#This Row],[Discount]]</f>
        <v>25.98</v>
      </c>
      <c r="H2" s="14">
        <f>ROUND(Table2[[#This Row],[Final Cost]]/Table2[[#This Row],[Cost]], 1)</f>
        <v>1</v>
      </c>
      <c r="J2" s="7" t="s">
        <v>34</v>
      </c>
      <c r="K2" s="7" t="s">
        <v>15</v>
      </c>
    </row>
    <row r="3" spans="1:11" x14ac:dyDescent="0.45">
      <c r="A3" s="4" t="s">
        <v>7</v>
      </c>
      <c r="B3" s="4" t="s">
        <v>9</v>
      </c>
      <c r="C3" s="5">
        <v>8.99</v>
      </c>
      <c r="D3" s="8">
        <v>3</v>
      </c>
      <c r="E3" s="6">
        <f>Table2[[#This Row],[Price Each]]*Table2[[#This Row],[Q. Ordered]]</f>
        <v>26.97</v>
      </c>
      <c r="F3" s="5">
        <f>IF(Table2[[#This Row],[Q. Ordered]]&gt;=10,Table2[[#This Row],[Cost]]* $B$18, IF(Table2[[#This Row],[Q. Ordered]]&gt;=5,Table2[[#This Row],[Cost]]*$B$17,0))</f>
        <v>0</v>
      </c>
      <c r="G3" s="6">
        <f>Table2[[#This Row],[Cost]]-Table2[[#This Row],[Discount]]</f>
        <v>26.97</v>
      </c>
      <c r="H3" s="14">
        <f>ROUND(Table2[[#This Row],[Final Cost]]/Table2[[#This Row],[Cost]], 1)</f>
        <v>1</v>
      </c>
      <c r="J3" s="7" t="s">
        <v>2</v>
      </c>
      <c r="K3" s="16">
        <f>VLOOKUP($K$2, $B$2:$C$15, 2,FALSE)</f>
        <v>12.5</v>
      </c>
    </row>
    <row r="4" spans="1:11" x14ac:dyDescent="0.45">
      <c r="A4" s="4" t="s">
        <v>7</v>
      </c>
      <c r="B4" s="4" t="s">
        <v>10</v>
      </c>
      <c r="C4" s="5">
        <v>9.99</v>
      </c>
      <c r="D4" s="8">
        <v>10</v>
      </c>
      <c r="E4" s="6">
        <f>Table2[[#This Row],[Price Each]]*Table2[[#This Row],[Q. Ordered]]</f>
        <v>99.9</v>
      </c>
      <c r="F4" s="5">
        <f>IF(Table2[[#This Row],[Q. Ordered]]&gt;=10,Table2[[#This Row],[Cost]]* $B$18, IF(Table2[[#This Row],[Q. Ordered]]&gt;=5,Table2[[#This Row],[Cost]]*$B$17,0))</f>
        <v>49.95</v>
      </c>
      <c r="G4" s="6">
        <f>Table2[[#This Row],[Cost]]-Table2[[#This Row],[Discount]]</f>
        <v>49.95</v>
      </c>
      <c r="H4" s="14">
        <f>ROUND(Table2[[#This Row],[Final Cost]]/Table2[[#This Row],[Cost]], 1)</f>
        <v>0.5</v>
      </c>
    </row>
    <row r="5" spans="1:11" x14ac:dyDescent="0.45">
      <c r="A5" s="4" t="s">
        <v>11</v>
      </c>
      <c r="B5" s="4" t="s">
        <v>12</v>
      </c>
      <c r="C5" s="5">
        <v>19.989999999999998</v>
      </c>
      <c r="D5" s="8">
        <v>5</v>
      </c>
      <c r="E5" s="6">
        <f>Table2[[#This Row],[Price Each]]*Table2[[#This Row],[Q. Ordered]]</f>
        <v>99.949999999999989</v>
      </c>
      <c r="F5" s="5">
        <f>IF(Table2[[#This Row],[Q. Ordered]]&gt;=10,Table2[[#This Row],[Cost]]* $B$18, IF(Table2[[#This Row],[Q. Ordered]]&gt;=5,Table2[[#This Row],[Cost]]*$B$17,0))</f>
        <v>19.989999999999998</v>
      </c>
      <c r="G5" s="6">
        <f>Table2[[#This Row],[Cost]]-Table2[[#This Row],[Discount]]</f>
        <v>79.959999999999994</v>
      </c>
      <c r="H5" s="14">
        <f>ROUND(Table2[[#This Row],[Final Cost]]/Table2[[#This Row],[Cost]], 1)</f>
        <v>0.8</v>
      </c>
      <c r="J5" s="20" t="s">
        <v>36</v>
      </c>
    </row>
    <row r="6" spans="1:11" x14ac:dyDescent="0.45">
      <c r="A6" s="4" t="s">
        <v>11</v>
      </c>
      <c r="B6" s="4" t="s">
        <v>13</v>
      </c>
      <c r="C6" s="5">
        <v>14.99</v>
      </c>
      <c r="D6" s="8">
        <v>8</v>
      </c>
      <c r="E6" s="6">
        <f>Table2[[#This Row],[Price Each]]*Table2[[#This Row],[Q. Ordered]]</f>
        <v>119.92</v>
      </c>
      <c r="F6" s="5">
        <f>IF(Table2[[#This Row],[Q. Ordered]]&gt;=10,Table2[[#This Row],[Cost]]* $B$18, IF(Table2[[#This Row],[Q. Ordered]]&gt;=5,Table2[[#This Row],[Cost]]*$B$17,0))</f>
        <v>23.984000000000002</v>
      </c>
      <c r="G6" s="6">
        <f>Table2[[#This Row],[Cost]]-Table2[[#This Row],[Discount]]</f>
        <v>95.936000000000007</v>
      </c>
      <c r="H6" s="14">
        <f>ROUND(Table2[[#This Row],[Final Cost]]/Table2[[#This Row],[Cost]], 1)</f>
        <v>0.8</v>
      </c>
      <c r="J6" s="19">
        <f>HLOOKUP($J$3, $B$1:$C$15, 7, FALSE)</f>
        <v>12.5</v>
      </c>
      <c r="K6" s="7"/>
    </row>
    <row r="7" spans="1:11" x14ac:dyDescent="0.45">
      <c r="A7" s="4" t="s">
        <v>14</v>
      </c>
      <c r="B7" s="4" t="s">
        <v>15</v>
      </c>
      <c r="C7" s="5">
        <v>12.5</v>
      </c>
      <c r="D7" s="8">
        <v>2</v>
      </c>
      <c r="E7" s="6">
        <f>Table2[[#This Row],[Price Each]]*Table2[[#This Row],[Q. Ordered]]</f>
        <v>25</v>
      </c>
      <c r="F7" s="5">
        <f>IF(Table2[[#This Row],[Q. Ordered]]&gt;=10,Table2[[#This Row],[Cost]]* $B$18, IF(Table2[[#This Row],[Q. Ordered]]&gt;=5,Table2[[#This Row],[Cost]]*$B$17,0))</f>
        <v>0</v>
      </c>
      <c r="G7" s="6">
        <f>Table2[[#This Row],[Cost]]-Table2[[#This Row],[Discount]]</f>
        <v>25</v>
      </c>
      <c r="H7" s="14">
        <f>ROUND(Table2[[#This Row],[Final Cost]]/Table2[[#This Row],[Cost]], 1)</f>
        <v>1</v>
      </c>
      <c r="J7" s="7"/>
    </row>
    <row r="8" spans="1:11" x14ac:dyDescent="0.45">
      <c r="A8" s="4" t="s">
        <v>16</v>
      </c>
      <c r="B8" s="4" t="s">
        <v>17</v>
      </c>
      <c r="C8" s="5">
        <v>60.5</v>
      </c>
      <c r="D8" s="8">
        <v>5</v>
      </c>
      <c r="E8" s="6">
        <f>Table2[[#This Row],[Price Each]]*Table2[[#This Row],[Q. Ordered]]</f>
        <v>302.5</v>
      </c>
      <c r="F8" s="5">
        <f>IF(Table2[[#This Row],[Q. Ordered]]&gt;=10,Table2[[#This Row],[Cost]]* $B$18, IF(Table2[[#This Row],[Q. Ordered]]&gt;=5,Table2[[#This Row],[Cost]]*$B$17,0))</f>
        <v>60.5</v>
      </c>
      <c r="G8" s="6">
        <f>Table2[[#This Row],[Cost]]-Table2[[#This Row],[Discount]]</f>
        <v>242</v>
      </c>
      <c r="H8" s="14">
        <f>ROUND(Table2[[#This Row],[Final Cost]]/Table2[[#This Row],[Cost]], 1)</f>
        <v>0.8</v>
      </c>
    </row>
    <row r="9" spans="1:11" x14ac:dyDescent="0.45">
      <c r="A9" s="4" t="s">
        <v>16</v>
      </c>
      <c r="B9" s="4" t="s">
        <v>18</v>
      </c>
      <c r="C9" s="5">
        <v>30.5</v>
      </c>
      <c r="D9" s="8">
        <v>1</v>
      </c>
      <c r="E9" s="6">
        <f>Table2[[#This Row],[Price Each]]*Table2[[#This Row],[Q. Ordered]]</f>
        <v>30.5</v>
      </c>
      <c r="F9" s="5">
        <f>IF(Table2[[#This Row],[Q. Ordered]]&gt;=10,Table2[[#This Row],[Cost]]* $B$18, IF(Table2[[#This Row],[Q. Ordered]]&gt;=5,Table2[[#This Row],[Cost]]*$B$17,0))</f>
        <v>0</v>
      </c>
      <c r="G9" s="6">
        <f>Table2[[#This Row],[Cost]]-Table2[[#This Row],[Discount]]</f>
        <v>30.5</v>
      </c>
      <c r="H9" s="14">
        <f>ROUND(Table2[[#This Row],[Final Cost]]/Table2[[#This Row],[Cost]], 1)</f>
        <v>1</v>
      </c>
    </row>
    <row r="10" spans="1:11" x14ac:dyDescent="0.45">
      <c r="A10" s="4" t="s">
        <v>14</v>
      </c>
      <c r="B10" s="4" t="s">
        <v>19</v>
      </c>
      <c r="C10" s="5">
        <v>10.5</v>
      </c>
      <c r="D10" s="8">
        <v>6</v>
      </c>
      <c r="E10" s="6">
        <f>Table2[[#This Row],[Price Each]]*Table2[[#This Row],[Q. Ordered]]</f>
        <v>63</v>
      </c>
      <c r="F10" s="5">
        <f>IF(Table2[[#This Row],[Q. Ordered]]&gt;=10,Table2[[#This Row],[Cost]]* $B$18, IF(Table2[[#This Row],[Q. Ordered]]&gt;=5,Table2[[#This Row],[Cost]]*$B$17,0))</f>
        <v>12.600000000000001</v>
      </c>
      <c r="G10" s="6">
        <f>Table2[[#This Row],[Cost]]-Table2[[#This Row],[Discount]]</f>
        <v>50.4</v>
      </c>
      <c r="H10" s="14">
        <f>ROUND(Table2[[#This Row],[Final Cost]]/Table2[[#This Row],[Cost]], 1)</f>
        <v>0.8</v>
      </c>
    </row>
    <row r="11" spans="1:11" x14ac:dyDescent="0.45">
      <c r="A11" s="4" t="s">
        <v>20</v>
      </c>
      <c r="B11" s="4" t="s">
        <v>21</v>
      </c>
      <c r="C11" s="5">
        <v>34.5</v>
      </c>
      <c r="D11" s="8">
        <v>8</v>
      </c>
      <c r="E11" s="6">
        <f>Table2[[#This Row],[Price Each]]*Table2[[#This Row],[Q. Ordered]]</f>
        <v>276</v>
      </c>
      <c r="F11" s="5">
        <f>IF(Table2[[#This Row],[Q. Ordered]]&gt;=10,Table2[[#This Row],[Cost]]* $B$18, IF(Table2[[#This Row],[Q. Ordered]]&gt;=5,Table2[[#This Row],[Cost]]*$B$17,0))</f>
        <v>55.2</v>
      </c>
      <c r="G11" s="6">
        <f>Table2[[#This Row],[Cost]]-Table2[[#This Row],[Discount]]</f>
        <v>220.8</v>
      </c>
      <c r="H11" s="14">
        <f>ROUND(Table2[[#This Row],[Final Cost]]/Table2[[#This Row],[Cost]], 1)</f>
        <v>0.8</v>
      </c>
    </row>
    <row r="12" spans="1:11" x14ac:dyDescent="0.45">
      <c r="A12" s="4" t="s">
        <v>14</v>
      </c>
      <c r="B12" s="4" t="s">
        <v>22</v>
      </c>
      <c r="C12" s="5">
        <v>50</v>
      </c>
      <c r="D12" s="8">
        <v>19</v>
      </c>
      <c r="E12" s="6">
        <f>Table2[[#This Row],[Price Each]]*Table2[[#This Row],[Q. Ordered]]</f>
        <v>950</v>
      </c>
      <c r="F12" s="5">
        <f>IF(Table2[[#This Row],[Q. Ordered]]&gt;=10,Table2[[#This Row],[Cost]]* $B$18, IF(Table2[[#This Row],[Q. Ordered]]&gt;=5,Table2[[#This Row],[Cost]]*$B$17,0))</f>
        <v>475</v>
      </c>
      <c r="G12" s="6">
        <f>Table2[[#This Row],[Cost]]-Table2[[#This Row],[Discount]]</f>
        <v>475</v>
      </c>
      <c r="H12" s="14">
        <f>ROUND(Table2[[#This Row],[Final Cost]]/Table2[[#This Row],[Cost]], 1)</f>
        <v>0.5</v>
      </c>
    </row>
    <row r="13" spans="1:11" x14ac:dyDescent="0.45">
      <c r="A13" s="4" t="s">
        <v>23</v>
      </c>
      <c r="B13" s="4" t="s">
        <v>24</v>
      </c>
      <c r="C13" s="5">
        <v>350</v>
      </c>
      <c r="D13" s="8">
        <v>5</v>
      </c>
      <c r="E13" s="6">
        <f>Table2[[#This Row],[Price Each]]*Table2[[#This Row],[Q. Ordered]]</f>
        <v>1750</v>
      </c>
      <c r="F13" s="5">
        <f>IF(Table2[[#This Row],[Q. Ordered]]&gt;=10,Table2[[#This Row],[Cost]]* $B$18, IF(Table2[[#This Row],[Q. Ordered]]&gt;=5,Table2[[#This Row],[Cost]]*$B$17,0))</f>
        <v>350</v>
      </c>
      <c r="G13" s="6">
        <f>Table2[[#This Row],[Cost]]-Table2[[#This Row],[Discount]]</f>
        <v>1400</v>
      </c>
      <c r="H13" s="14">
        <f>ROUND(Table2[[#This Row],[Final Cost]]/Table2[[#This Row],[Cost]], 1)</f>
        <v>0.8</v>
      </c>
    </row>
    <row r="14" spans="1:11" x14ac:dyDescent="0.45">
      <c r="A14" s="4" t="s">
        <v>23</v>
      </c>
      <c r="B14" s="4" t="s">
        <v>25</v>
      </c>
      <c r="C14" s="5">
        <v>400</v>
      </c>
      <c r="D14" s="8">
        <v>6</v>
      </c>
      <c r="E14" s="6">
        <f>Table2[[#This Row],[Price Each]]*Table2[[#This Row],[Q. Ordered]]</f>
        <v>2400</v>
      </c>
      <c r="F14" s="5">
        <f>IF(Table2[[#This Row],[Q. Ordered]]&gt;=10,Table2[[#This Row],[Cost]]* $B$18, IF(Table2[[#This Row],[Q. Ordered]]&gt;=5,Table2[[#This Row],[Cost]]*$B$17,0))</f>
        <v>480</v>
      </c>
      <c r="G14" s="6">
        <f>Table2[[#This Row],[Cost]]-Table2[[#This Row],[Discount]]</f>
        <v>1920</v>
      </c>
      <c r="H14" s="14">
        <f>ROUND(Table2[[#This Row],[Final Cost]]/Table2[[#This Row],[Cost]], 1)</f>
        <v>0.8</v>
      </c>
    </row>
    <row r="15" spans="1:11" x14ac:dyDescent="0.45">
      <c r="A15" s="4" t="s">
        <v>16</v>
      </c>
      <c r="B15" s="4" t="s">
        <v>26</v>
      </c>
      <c r="C15" s="5">
        <v>19.989999999999998</v>
      </c>
      <c r="D15" s="8">
        <v>11</v>
      </c>
      <c r="E15" s="6">
        <f>Table2[[#This Row],[Price Each]]*Table2[[#This Row],[Q. Ordered]]</f>
        <v>219.89</v>
      </c>
      <c r="F15" s="5">
        <f>IF(Table2[[#This Row],[Q. Ordered]]&gt;=10,Table2[[#This Row],[Cost]]* $B$18, IF(Table2[[#This Row],[Q. Ordered]]&gt;=5,Table2[[#This Row],[Cost]]*$B$17,0))</f>
        <v>109.94499999999999</v>
      </c>
      <c r="G15" s="6">
        <f>Table2[[#This Row],[Cost]]-Table2[[#This Row],[Discount]]</f>
        <v>109.94499999999999</v>
      </c>
      <c r="H15" s="14">
        <f>ROUND(Table2[[#This Row],[Final Cost]]/Table2[[#This Row],[Cost]], 1)</f>
        <v>0.5</v>
      </c>
    </row>
    <row r="17" spans="1:2" x14ac:dyDescent="0.45">
      <c r="A17" s="7" t="s">
        <v>27</v>
      </c>
      <c r="B17" s="12">
        <v>0.2</v>
      </c>
    </row>
    <row r="18" spans="1:2" x14ac:dyDescent="0.45">
      <c r="A18" s="7" t="s">
        <v>28</v>
      </c>
      <c r="B18" s="12">
        <v>0.5</v>
      </c>
    </row>
  </sheetData>
  <conditionalFormatting sqref="G2:H15">
    <cfRule type="cellIs" dxfId="0" priority="1" operator="greaterThan">
      <formula>1000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C511-7610-4D8C-8F1F-0579209F76B2}">
  <dimension ref="A1:E8"/>
  <sheetViews>
    <sheetView workbookViewId="0">
      <selection activeCell="E22" sqref="E22"/>
    </sheetView>
  </sheetViews>
  <sheetFormatPr defaultRowHeight="14.25" x14ac:dyDescent="0.45"/>
  <cols>
    <col min="1" max="1" width="17.46484375" bestFit="1" customWidth="1"/>
    <col min="2" max="2" width="14.73046875" bestFit="1" customWidth="1"/>
    <col min="3" max="3" width="7.46484375" bestFit="1" customWidth="1"/>
    <col min="4" max="4" width="14.46484375" bestFit="1" customWidth="1"/>
    <col min="5" max="5" width="10.19921875" bestFit="1" customWidth="1"/>
    <col min="6" max="6" width="9.9296875" bestFit="1" customWidth="1"/>
    <col min="7" max="8" width="10.19921875" bestFit="1" customWidth="1"/>
  </cols>
  <sheetData>
    <row r="1" spans="1:5" x14ac:dyDescent="0.45">
      <c r="A1" s="9" t="s">
        <v>33</v>
      </c>
      <c r="B1" s="15">
        <v>0.5</v>
      </c>
    </row>
    <row r="3" spans="1:5" x14ac:dyDescent="0.45">
      <c r="A3" s="9" t="s">
        <v>32</v>
      </c>
      <c r="B3" s="9" t="s">
        <v>31</v>
      </c>
    </row>
    <row r="4" spans="1:5" x14ac:dyDescent="0.45">
      <c r="A4" s="9" t="s">
        <v>29</v>
      </c>
      <c r="B4" t="s">
        <v>16</v>
      </c>
      <c r="C4" t="s">
        <v>7</v>
      </c>
      <c r="D4" t="s">
        <v>14</v>
      </c>
      <c r="E4" t="s">
        <v>30</v>
      </c>
    </row>
    <row r="5" spans="1:5" x14ac:dyDescent="0.45">
      <c r="A5" s="10" t="s">
        <v>10</v>
      </c>
      <c r="B5" s="11"/>
      <c r="C5" s="11">
        <v>49.95</v>
      </c>
      <c r="D5" s="11"/>
      <c r="E5" s="11">
        <v>49.95</v>
      </c>
    </row>
    <row r="6" spans="1:5" x14ac:dyDescent="0.45">
      <c r="A6" s="10" t="s">
        <v>22</v>
      </c>
      <c r="B6" s="11"/>
      <c r="C6" s="11"/>
      <c r="D6" s="11">
        <v>475</v>
      </c>
      <c r="E6" s="11">
        <v>475</v>
      </c>
    </row>
    <row r="7" spans="1:5" x14ac:dyDescent="0.45">
      <c r="A7" s="10" t="s">
        <v>26</v>
      </c>
      <c r="B7" s="11">
        <v>109.94499999999999</v>
      </c>
      <c r="C7" s="11"/>
      <c r="D7" s="11"/>
      <c r="E7" s="11">
        <v>109.94499999999999</v>
      </c>
    </row>
    <row r="8" spans="1:5" x14ac:dyDescent="0.45">
      <c r="A8" s="10" t="s">
        <v>30</v>
      </c>
      <c r="B8" s="11">
        <v>109.94499999999999</v>
      </c>
      <c r="C8" s="11">
        <v>49.95</v>
      </c>
      <c r="D8" s="11">
        <v>475</v>
      </c>
      <c r="E8" s="11">
        <v>634.89499999999998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G 1 4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l G 1 4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t e F o o i k e 4 D g A A A B E A A A A T A B w A R m 9 y b X V s Y X M v U 2 V j d G l v b j E u b S C i G A A o o B Q A A A A A A A A A A A A A A A A A A A A A A A A A A A A r T k 0 u y c z P U w i G 0 I b W A F B L A Q I t A B Q A A g A I A J R t e F p L Q M D j p A A A A P Y A A A A S A A A A A A A A A A A A A A A A A A A A A A B D b 2 5 m a W c v U G F j a 2 F n Z S 5 4 b W x Q S w E C L Q A U A A I A C A C U b X h a D 8 r p q 6 Q A A A D p A A A A E w A A A A A A A A A A A A A A A A D w A A A A W 0 N v b n R l b n R f V H l w Z X N d L n h t b F B L A Q I t A B Q A A g A I A J R t e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e V 0 s a s N S 6 T b X 3 u T d w 9 j c f A A A A A A I A A A A A A B B m A A A A A Q A A I A A A A I D v f c 4 g 8 v Y j J c T y A s + 6 e v v Q D D n I X F w 0 U M f e 1 B R Q v R S o A A A A A A 6 A A A A A A g A A I A A A A N l l R l n 3 v K J P N 4 D f o z p p i s S i V 3 5 w Q P z B 1 x K S P E v 4 u a F a U A A A A M 6 T 6 1 h f 0 u P w 4 n I Z m D r y x G a 9 U R z Y G k Y D 7 f f U U g 6 A S z r O K i b T 8 d 2 T B O Q p m M e z E X b B v D v 3 g k o g g f 9 T C E 3 t A M X h c 3 P G y Q k q e I M a w 2 j J c 3 B 2 Z 3 a q Q A A A A O g J l Y F q 4 e / W Q Z n D 3 w x r P k Y Q + i w / B e K q C C P i S x J + j / U f i V W s s o g a i N e 5 9 L O 4 y j V 6 m G 5 8 A H y q w i d D 5 k 1 h c x m T 0 b o = < / D a t a M a s h u p > 
</file>

<file path=customXml/itemProps1.xml><?xml version="1.0" encoding="utf-8"?>
<ds:datastoreItem xmlns:ds="http://schemas.openxmlformats.org/officeDocument/2006/customXml" ds:itemID="{37F4FE9C-AF37-44D5-9B60-078871CE56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base_data</vt:lpstr>
      <vt:lpstr>solution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Geetu</dc:creator>
  <cp:lastModifiedBy>Felix Kai</cp:lastModifiedBy>
  <dcterms:created xsi:type="dcterms:W3CDTF">2021-06-08T14:42:39Z</dcterms:created>
  <dcterms:modified xsi:type="dcterms:W3CDTF">2025-03-24T08:18:11Z</dcterms:modified>
</cp:coreProperties>
</file>