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xampp\htdocs\kmeans_pertanian\"/>
    </mc:Choice>
  </mc:AlternateContent>
  <bookViews>
    <workbookView xWindow="0" yWindow="0" windowWidth="20490" windowHeight="7020"/>
  </bookViews>
  <sheets>
    <sheet name="klp.dalam" sheetId="2" r:id="rId1"/>
    <sheet name="Kakao" sheetId="3" r:id="rId2"/>
    <sheet name="pinang" sheetId="4" r:id="rId3"/>
    <sheet name="Ketimun" sheetId="6" r:id="rId4"/>
    <sheet name="Jagung" sheetId="7" r:id="rId5"/>
    <sheet name="Padi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" i="8" l="1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K96" i="8"/>
  <c r="J96" i="8"/>
  <c r="I96" i="8"/>
  <c r="H96" i="8"/>
  <c r="W92" i="8"/>
  <c r="X92" i="8"/>
  <c r="Y92" i="8"/>
  <c r="W90" i="8"/>
  <c r="X90" i="8"/>
  <c r="Y90" i="8"/>
  <c r="V92" i="8"/>
  <c r="V90" i="8"/>
  <c r="S92" i="8"/>
  <c r="T92" i="8"/>
  <c r="U92" i="8"/>
  <c r="S90" i="8"/>
  <c r="T90" i="8"/>
  <c r="U90" i="8"/>
  <c r="R92" i="8"/>
  <c r="R90" i="8"/>
  <c r="O92" i="8"/>
  <c r="P92" i="8"/>
  <c r="Q92" i="8"/>
  <c r="O90" i="8"/>
  <c r="P90" i="8"/>
  <c r="Q90" i="8"/>
  <c r="N92" i="8"/>
  <c r="N90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J73" i="8"/>
  <c r="I73" i="8"/>
  <c r="H73" i="8"/>
  <c r="W69" i="8"/>
  <c r="X69" i="8"/>
  <c r="Y69" i="8"/>
  <c r="W67" i="8"/>
  <c r="X67" i="8"/>
  <c r="Y67" i="8"/>
  <c r="V69" i="8"/>
  <c r="V67" i="8"/>
  <c r="S69" i="8"/>
  <c r="T69" i="8"/>
  <c r="U69" i="8"/>
  <c r="S67" i="8"/>
  <c r="T67" i="8"/>
  <c r="U67" i="8"/>
  <c r="R69" i="8"/>
  <c r="R67" i="8"/>
  <c r="O69" i="8"/>
  <c r="P69" i="8"/>
  <c r="Q69" i="8"/>
  <c r="N69" i="8"/>
  <c r="O67" i="8"/>
  <c r="P67" i="8"/>
  <c r="Q67" i="8"/>
  <c r="N67" i="8"/>
  <c r="K52" i="8" l="1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50" i="8"/>
  <c r="H51" i="8"/>
  <c r="K51" i="8" s="1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50" i="8"/>
  <c r="W46" i="8"/>
  <c r="X46" i="8"/>
  <c r="Y46" i="8"/>
  <c r="W44" i="8"/>
  <c r="X44" i="8"/>
  <c r="Y44" i="8"/>
  <c r="V46" i="8"/>
  <c r="V44" i="8"/>
  <c r="S46" i="8"/>
  <c r="T46" i="8"/>
  <c r="U46" i="8"/>
  <c r="S44" i="8"/>
  <c r="T44" i="8"/>
  <c r="U44" i="8"/>
  <c r="R46" i="8"/>
  <c r="R44" i="8"/>
  <c r="O46" i="8"/>
  <c r="P46" i="8"/>
  <c r="Q46" i="8"/>
  <c r="O44" i="8"/>
  <c r="P44" i="8"/>
  <c r="Q44" i="8"/>
  <c r="N46" i="8"/>
  <c r="N44" i="8"/>
  <c r="W23" i="8"/>
  <c r="X23" i="8"/>
  <c r="W21" i="8"/>
  <c r="X21" i="8"/>
  <c r="Y21" i="8"/>
  <c r="Y23" i="8" s="1"/>
  <c r="V23" i="8"/>
  <c r="V21" i="8"/>
  <c r="S23" i="8"/>
  <c r="I30" i="8" s="1"/>
  <c r="T23" i="8"/>
  <c r="S21" i="8"/>
  <c r="T21" i="8"/>
  <c r="U21" i="8"/>
  <c r="U23" i="8" s="1"/>
  <c r="R23" i="8"/>
  <c r="R21" i="8"/>
  <c r="O23" i="8"/>
  <c r="H30" i="8" s="1"/>
  <c r="P23" i="8"/>
  <c r="H31" i="8" s="1"/>
  <c r="O21" i="8"/>
  <c r="P21" i="8"/>
  <c r="Q21" i="8"/>
  <c r="Q23" i="8" s="1"/>
  <c r="N23" i="8"/>
  <c r="H28" i="8" s="1"/>
  <c r="N21" i="8"/>
  <c r="J5" i="8"/>
  <c r="J6" i="8"/>
  <c r="K6" i="8" s="1"/>
  <c r="J7" i="8"/>
  <c r="J8" i="8"/>
  <c r="J9" i="8"/>
  <c r="J10" i="8"/>
  <c r="K10" i="8" s="1"/>
  <c r="J11" i="8"/>
  <c r="J12" i="8"/>
  <c r="J13" i="8"/>
  <c r="J14" i="8"/>
  <c r="K14" i="8" s="1"/>
  <c r="J15" i="8"/>
  <c r="J16" i="8"/>
  <c r="J17" i="8"/>
  <c r="J18" i="8"/>
  <c r="K18" i="8" s="1"/>
  <c r="J19" i="8"/>
  <c r="J20" i="8"/>
  <c r="J4" i="8"/>
  <c r="I5" i="8"/>
  <c r="K5" i="8" s="1"/>
  <c r="I6" i="8"/>
  <c r="I7" i="8"/>
  <c r="I8" i="8"/>
  <c r="I9" i="8"/>
  <c r="K9" i="8" s="1"/>
  <c r="I10" i="8"/>
  <c r="I11" i="8"/>
  <c r="I12" i="8"/>
  <c r="I13" i="8"/>
  <c r="K13" i="8" s="1"/>
  <c r="I14" i="8"/>
  <c r="I15" i="8"/>
  <c r="I16" i="8"/>
  <c r="I17" i="8"/>
  <c r="K17" i="8" s="1"/>
  <c r="I18" i="8"/>
  <c r="I19" i="8"/>
  <c r="I20" i="8"/>
  <c r="I4" i="8"/>
  <c r="K4" i="8" s="1"/>
  <c r="H5" i="8"/>
  <c r="H6" i="8"/>
  <c r="H7" i="8"/>
  <c r="K7" i="8" s="1"/>
  <c r="H8" i="8"/>
  <c r="K8" i="8" s="1"/>
  <c r="H9" i="8"/>
  <c r="H10" i="8"/>
  <c r="H11" i="8"/>
  <c r="K11" i="8" s="1"/>
  <c r="H12" i="8"/>
  <c r="K12" i="8" s="1"/>
  <c r="H13" i="8"/>
  <c r="H14" i="8"/>
  <c r="H15" i="8"/>
  <c r="K15" i="8" s="1"/>
  <c r="H16" i="8"/>
  <c r="K16" i="8" s="1"/>
  <c r="H17" i="8"/>
  <c r="H18" i="8"/>
  <c r="H19" i="8"/>
  <c r="K19" i="8" s="1"/>
  <c r="H20" i="8"/>
  <c r="K20" i="8" s="1"/>
  <c r="H4" i="8"/>
  <c r="K66" i="8" l="1"/>
  <c r="J29" i="8"/>
  <c r="J28" i="8"/>
  <c r="K28" i="8"/>
  <c r="I28" i="8"/>
  <c r="I31" i="8"/>
  <c r="K31" i="8" s="1"/>
  <c r="J31" i="8"/>
  <c r="H39" i="8"/>
  <c r="H35" i="8"/>
  <c r="I43" i="8"/>
  <c r="I35" i="8"/>
  <c r="J27" i="8"/>
  <c r="J36" i="8"/>
  <c r="J32" i="8"/>
  <c r="H42" i="8"/>
  <c r="K42" i="8" s="1"/>
  <c r="H38" i="8"/>
  <c r="K38" i="8" s="1"/>
  <c r="H34" i="8"/>
  <c r="I42" i="8"/>
  <c r="I38" i="8"/>
  <c r="I34" i="8"/>
  <c r="J43" i="8"/>
  <c r="J39" i="8"/>
  <c r="J35" i="8"/>
  <c r="H27" i="8"/>
  <c r="K27" i="8" s="1"/>
  <c r="H41" i="8"/>
  <c r="H37" i="8"/>
  <c r="H33" i="8"/>
  <c r="H29" i="8"/>
  <c r="I41" i="8"/>
  <c r="I37" i="8"/>
  <c r="I33" i="8"/>
  <c r="I29" i="8"/>
  <c r="J42" i="8"/>
  <c r="J38" i="8"/>
  <c r="J34" i="8"/>
  <c r="J30" i="8"/>
  <c r="K30" i="8" s="1"/>
  <c r="I27" i="8"/>
  <c r="H40" i="8"/>
  <c r="K40" i="8" s="1"/>
  <c r="H36" i="8"/>
  <c r="K36" i="8" s="1"/>
  <c r="H32" i="8"/>
  <c r="K32" i="8" s="1"/>
  <c r="I40" i="8"/>
  <c r="I36" i="8"/>
  <c r="I32" i="8"/>
  <c r="J41" i="8"/>
  <c r="J37" i="8"/>
  <c r="J33" i="8"/>
  <c r="H43" i="8"/>
  <c r="K43" i="8" s="1"/>
  <c r="I39" i="8"/>
  <c r="J40" i="8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96" i="7"/>
  <c r="W92" i="7"/>
  <c r="X92" i="7"/>
  <c r="Y92" i="7"/>
  <c r="V92" i="7"/>
  <c r="W90" i="7"/>
  <c r="X90" i="7"/>
  <c r="Y90" i="7"/>
  <c r="S90" i="7"/>
  <c r="S92" i="7" s="1"/>
  <c r="T90" i="7"/>
  <c r="T92" i="7" s="1"/>
  <c r="U90" i="7"/>
  <c r="U92" i="7" s="1"/>
  <c r="V90" i="7"/>
  <c r="R90" i="7"/>
  <c r="R92" i="7" s="1"/>
  <c r="O92" i="7"/>
  <c r="P92" i="7"/>
  <c r="O90" i="7"/>
  <c r="P90" i="7"/>
  <c r="Q90" i="7"/>
  <c r="Q92" i="7" s="1"/>
  <c r="N90" i="7"/>
  <c r="N92" i="7" s="1"/>
  <c r="P67" i="7"/>
  <c r="O67" i="7"/>
  <c r="O69" i="7" s="1"/>
  <c r="N69" i="7"/>
  <c r="N67" i="7"/>
  <c r="K33" i="8" l="1"/>
  <c r="K37" i="8"/>
  <c r="K41" i="8"/>
  <c r="K34" i="8"/>
  <c r="K35" i="8"/>
  <c r="K29" i="8"/>
  <c r="K39" i="8"/>
  <c r="H97" i="7"/>
  <c r="H101" i="7"/>
  <c r="H105" i="7"/>
  <c r="H109" i="7"/>
  <c r="H96" i="7"/>
  <c r="H108" i="7"/>
  <c r="H98" i="7"/>
  <c r="H102" i="7"/>
  <c r="H106" i="7"/>
  <c r="H110" i="7"/>
  <c r="H111" i="7"/>
  <c r="H104" i="7"/>
  <c r="H99" i="7"/>
  <c r="H103" i="7"/>
  <c r="H107" i="7"/>
  <c r="H100" i="7"/>
  <c r="H112" i="7"/>
  <c r="I100" i="7"/>
  <c r="I104" i="7"/>
  <c r="I108" i="7"/>
  <c r="K108" i="7" s="1"/>
  <c r="I112" i="7"/>
  <c r="K112" i="7" s="1"/>
  <c r="I97" i="7"/>
  <c r="K97" i="7" s="1"/>
  <c r="I101" i="7"/>
  <c r="K101" i="7" s="1"/>
  <c r="I105" i="7"/>
  <c r="K105" i="7" s="1"/>
  <c r="I109" i="7"/>
  <c r="I102" i="7"/>
  <c r="I110" i="7"/>
  <c r="K110" i="7" s="1"/>
  <c r="I107" i="7"/>
  <c r="K107" i="7" s="1"/>
  <c r="I98" i="7"/>
  <c r="I103" i="7"/>
  <c r="I111" i="7"/>
  <c r="K111" i="7" s="1"/>
  <c r="I106" i="7"/>
  <c r="K106" i="7" s="1"/>
  <c r="I96" i="7"/>
  <c r="K96" i="7" s="1"/>
  <c r="I99" i="7"/>
  <c r="K99" i="7" s="1"/>
  <c r="H75" i="7"/>
  <c r="T69" i="7"/>
  <c r="P69" i="7"/>
  <c r="W67" i="7"/>
  <c r="W69" i="7" s="1"/>
  <c r="X67" i="7"/>
  <c r="X69" i="7" s="1"/>
  <c r="Y67" i="7"/>
  <c r="Y69" i="7" s="1"/>
  <c r="V67" i="7"/>
  <c r="V69" i="7" s="1"/>
  <c r="S67" i="7"/>
  <c r="S69" i="7" s="1"/>
  <c r="T67" i="7"/>
  <c r="U67" i="7"/>
  <c r="U69" i="7" s="1"/>
  <c r="R67" i="7"/>
  <c r="R69" i="7" s="1"/>
  <c r="Q67" i="7"/>
  <c r="Q69" i="7" s="1"/>
  <c r="H76" i="7" s="1"/>
  <c r="W44" i="7"/>
  <c r="W46" i="7" s="1"/>
  <c r="X44" i="7"/>
  <c r="X46" i="7" s="1"/>
  <c r="Y44" i="7"/>
  <c r="Y46" i="7" s="1"/>
  <c r="V44" i="7"/>
  <c r="V46" i="7" s="1"/>
  <c r="S46" i="7"/>
  <c r="S44" i="7"/>
  <c r="T44" i="7"/>
  <c r="T46" i="7" s="1"/>
  <c r="U44" i="7"/>
  <c r="U46" i="7" s="1"/>
  <c r="R44" i="7"/>
  <c r="R46" i="7" s="1"/>
  <c r="O44" i="7"/>
  <c r="O46" i="7" s="1"/>
  <c r="P44" i="7"/>
  <c r="P46" i="7" s="1"/>
  <c r="Q44" i="7"/>
  <c r="Q46" i="7" s="1"/>
  <c r="N44" i="7"/>
  <c r="N46" i="7" s="1"/>
  <c r="W21" i="7"/>
  <c r="W23" i="7" s="1"/>
  <c r="X21" i="7"/>
  <c r="X23" i="7" s="1"/>
  <c r="Y21" i="7"/>
  <c r="Y23" i="7" s="1"/>
  <c r="S21" i="7"/>
  <c r="S23" i="7" s="1"/>
  <c r="T21" i="7"/>
  <c r="T23" i="7" s="1"/>
  <c r="U21" i="7"/>
  <c r="U23" i="7" s="1"/>
  <c r="V21" i="7"/>
  <c r="V23" i="7" s="1"/>
  <c r="R21" i="7"/>
  <c r="R23" i="7" s="1"/>
  <c r="P23" i="7"/>
  <c r="O21" i="7"/>
  <c r="O23" i="7" s="1"/>
  <c r="P21" i="7"/>
  <c r="Q21" i="7"/>
  <c r="Q23" i="7" s="1"/>
  <c r="N21" i="7"/>
  <c r="N23" i="7" s="1"/>
  <c r="K6" i="7"/>
  <c r="J5" i="7"/>
  <c r="K5" i="7" s="1"/>
  <c r="J6" i="7"/>
  <c r="J7" i="7"/>
  <c r="J8" i="7"/>
  <c r="J9" i="7"/>
  <c r="K9" i="7" s="1"/>
  <c r="J10" i="7"/>
  <c r="J11" i="7"/>
  <c r="J12" i="7"/>
  <c r="J13" i="7"/>
  <c r="K13" i="7" s="1"/>
  <c r="J14" i="7"/>
  <c r="J15" i="7"/>
  <c r="J16" i="7"/>
  <c r="J17" i="7"/>
  <c r="K17" i="7" s="1"/>
  <c r="J18" i="7"/>
  <c r="J19" i="7"/>
  <c r="J20" i="7"/>
  <c r="J4" i="7"/>
  <c r="K4" i="7" s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4" i="7"/>
  <c r="H5" i="7"/>
  <c r="H6" i="7"/>
  <c r="H7" i="7"/>
  <c r="K7" i="7" s="1"/>
  <c r="H8" i="7"/>
  <c r="H9" i="7"/>
  <c r="H10" i="7"/>
  <c r="K10" i="7" s="1"/>
  <c r="H11" i="7"/>
  <c r="K11" i="7" s="1"/>
  <c r="H12" i="7"/>
  <c r="H13" i="7"/>
  <c r="H14" i="7"/>
  <c r="K14" i="7" s="1"/>
  <c r="H15" i="7"/>
  <c r="K15" i="7" s="1"/>
  <c r="H16" i="7"/>
  <c r="H17" i="7"/>
  <c r="H18" i="7"/>
  <c r="K18" i="7" s="1"/>
  <c r="H19" i="7"/>
  <c r="K19" i="7" s="1"/>
  <c r="H20" i="7"/>
  <c r="H4" i="7"/>
  <c r="K103" i="7" l="1"/>
  <c r="K104" i="7"/>
  <c r="K102" i="7"/>
  <c r="K100" i="7"/>
  <c r="K98" i="7"/>
  <c r="K109" i="7"/>
  <c r="H73" i="7"/>
  <c r="H74" i="7"/>
  <c r="J27" i="7"/>
  <c r="H29" i="7"/>
  <c r="H33" i="7"/>
  <c r="H37" i="7"/>
  <c r="H41" i="7"/>
  <c r="H31" i="7"/>
  <c r="H39" i="7"/>
  <c r="H30" i="7"/>
  <c r="H34" i="7"/>
  <c r="H38" i="7"/>
  <c r="H42" i="7"/>
  <c r="H27" i="7"/>
  <c r="H35" i="7"/>
  <c r="H43" i="7"/>
  <c r="H28" i="7"/>
  <c r="I29" i="7"/>
  <c r="I33" i="7"/>
  <c r="I37" i="7"/>
  <c r="I41" i="7"/>
  <c r="I27" i="7"/>
  <c r="I35" i="7"/>
  <c r="I43" i="7"/>
  <c r="I28" i="7"/>
  <c r="I36" i="7"/>
  <c r="I30" i="7"/>
  <c r="I34" i="7"/>
  <c r="I38" i="7"/>
  <c r="I42" i="7"/>
  <c r="I31" i="7"/>
  <c r="I39" i="7"/>
  <c r="I32" i="7"/>
  <c r="I40" i="7"/>
  <c r="H40" i="7"/>
  <c r="I54" i="7"/>
  <c r="K20" i="7"/>
  <c r="K16" i="7"/>
  <c r="K12" i="7"/>
  <c r="K8" i="7"/>
  <c r="J29" i="7"/>
  <c r="J33" i="7"/>
  <c r="J37" i="7"/>
  <c r="J41" i="7"/>
  <c r="J31" i="7"/>
  <c r="J35" i="7"/>
  <c r="J43" i="7"/>
  <c r="J28" i="7"/>
  <c r="J36" i="7"/>
  <c r="J30" i="7"/>
  <c r="J34" i="7"/>
  <c r="J38" i="7"/>
  <c r="J42" i="7"/>
  <c r="J39" i="7"/>
  <c r="J32" i="7"/>
  <c r="J40" i="7"/>
  <c r="H36" i="7"/>
  <c r="I53" i="7"/>
  <c r="H32" i="7"/>
  <c r="K32" i="7" s="1"/>
  <c r="J54" i="7"/>
  <c r="J58" i="7"/>
  <c r="J62" i="7"/>
  <c r="J66" i="7"/>
  <c r="J52" i="7"/>
  <c r="J56" i="7"/>
  <c r="J64" i="7"/>
  <c r="J61" i="7"/>
  <c r="J51" i="7"/>
  <c r="J55" i="7"/>
  <c r="J59" i="7"/>
  <c r="J63" i="7"/>
  <c r="J50" i="7"/>
  <c r="J60" i="7"/>
  <c r="J53" i="7"/>
  <c r="J57" i="7"/>
  <c r="J65" i="7"/>
  <c r="I74" i="7"/>
  <c r="I78" i="7"/>
  <c r="I82" i="7"/>
  <c r="I86" i="7"/>
  <c r="I76" i="7"/>
  <c r="K76" i="7" s="1"/>
  <c r="I84" i="7"/>
  <c r="I81" i="7"/>
  <c r="I89" i="7"/>
  <c r="I75" i="7"/>
  <c r="I79" i="7"/>
  <c r="I83" i="7"/>
  <c r="I87" i="7"/>
  <c r="I73" i="7"/>
  <c r="I80" i="7"/>
  <c r="I88" i="7"/>
  <c r="I77" i="7"/>
  <c r="I85" i="7"/>
  <c r="J74" i="7"/>
  <c r="J78" i="7"/>
  <c r="J82" i="7"/>
  <c r="J86" i="7"/>
  <c r="J73" i="7"/>
  <c r="J80" i="7"/>
  <c r="J88" i="7"/>
  <c r="J81" i="7"/>
  <c r="J85" i="7"/>
  <c r="J75" i="7"/>
  <c r="K75" i="7" s="1"/>
  <c r="J79" i="7"/>
  <c r="J83" i="7"/>
  <c r="J87" i="7"/>
  <c r="J76" i="7"/>
  <c r="J84" i="7"/>
  <c r="J77" i="7"/>
  <c r="J89" i="7"/>
  <c r="I65" i="7"/>
  <c r="I57" i="7"/>
  <c r="I50" i="7"/>
  <c r="I60" i="7"/>
  <c r="I52" i="7"/>
  <c r="I63" i="7"/>
  <c r="I59" i="7"/>
  <c r="I55" i="7"/>
  <c r="I51" i="7"/>
  <c r="I61" i="7"/>
  <c r="I64" i="7"/>
  <c r="I56" i="7"/>
  <c r="I66" i="7"/>
  <c r="I62" i="7"/>
  <c r="I58" i="7"/>
  <c r="K74" i="7"/>
  <c r="H78" i="7"/>
  <c r="H82" i="7"/>
  <c r="H86" i="7"/>
  <c r="K86" i="7" s="1"/>
  <c r="H81" i="7"/>
  <c r="H89" i="7"/>
  <c r="H79" i="7"/>
  <c r="H83" i="7"/>
  <c r="H87" i="7"/>
  <c r="H80" i="7"/>
  <c r="H84" i="7"/>
  <c r="K84" i="7" s="1"/>
  <c r="H88" i="7"/>
  <c r="H77" i="7"/>
  <c r="K77" i="7" s="1"/>
  <c r="H85" i="7"/>
  <c r="K85" i="7" s="1"/>
  <c r="H52" i="7"/>
  <c r="H56" i="7"/>
  <c r="H60" i="7"/>
  <c r="H64" i="7"/>
  <c r="K64" i="7" s="1"/>
  <c r="H53" i="7"/>
  <c r="H57" i="7"/>
  <c r="H61" i="7"/>
  <c r="K61" i="7" s="1"/>
  <c r="H65" i="7"/>
  <c r="H50" i="7"/>
  <c r="K50" i="7" s="1"/>
  <c r="H54" i="7"/>
  <c r="K54" i="7" s="1"/>
  <c r="H58" i="7"/>
  <c r="K58" i="7" s="1"/>
  <c r="H62" i="7"/>
  <c r="K62" i="7" s="1"/>
  <c r="H66" i="7"/>
  <c r="H51" i="7"/>
  <c r="H55" i="7"/>
  <c r="H59" i="7"/>
  <c r="K59" i="7" s="1"/>
  <c r="H63" i="7"/>
  <c r="W44" i="6"/>
  <c r="W46" i="6" s="1"/>
  <c r="X44" i="6"/>
  <c r="X46" i="6" s="1"/>
  <c r="Y44" i="6"/>
  <c r="Y46" i="6" s="1"/>
  <c r="V44" i="6"/>
  <c r="V46" i="6" s="1"/>
  <c r="S46" i="6"/>
  <c r="S44" i="6"/>
  <c r="T44" i="6"/>
  <c r="T46" i="6" s="1"/>
  <c r="U44" i="6"/>
  <c r="U46" i="6" s="1"/>
  <c r="R44" i="6"/>
  <c r="R46" i="6" s="1"/>
  <c r="O44" i="6"/>
  <c r="O46" i="6" s="1"/>
  <c r="P44" i="6"/>
  <c r="P46" i="6" s="1"/>
  <c r="Q44" i="6"/>
  <c r="Q46" i="6" s="1"/>
  <c r="N44" i="6"/>
  <c r="N46" i="6" s="1"/>
  <c r="V23" i="6"/>
  <c r="V21" i="6"/>
  <c r="K51" i="7" l="1"/>
  <c r="K57" i="7"/>
  <c r="K88" i="7"/>
  <c r="K83" i="7"/>
  <c r="K81" i="7"/>
  <c r="K37" i="7"/>
  <c r="K63" i="7"/>
  <c r="K66" i="7"/>
  <c r="K52" i="7"/>
  <c r="K65" i="7"/>
  <c r="K82" i="7"/>
  <c r="K27" i="7"/>
  <c r="K30" i="7"/>
  <c r="K55" i="7"/>
  <c r="K60" i="7"/>
  <c r="K80" i="7"/>
  <c r="K79" i="7"/>
  <c r="K36" i="7"/>
  <c r="K28" i="7"/>
  <c r="K42" i="7"/>
  <c r="K39" i="7"/>
  <c r="K33" i="7"/>
  <c r="K56" i="7"/>
  <c r="K73" i="7"/>
  <c r="K43" i="7"/>
  <c r="K38" i="7"/>
  <c r="K31" i="7"/>
  <c r="K29" i="7"/>
  <c r="K53" i="7"/>
  <c r="K87" i="7"/>
  <c r="K89" i="7"/>
  <c r="K78" i="7"/>
  <c r="K40" i="7"/>
  <c r="K35" i="7"/>
  <c r="K34" i="7"/>
  <c r="K41" i="7"/>
  <c r="H53" i="6"/>
  <c r="H57" i="6"/>
  <c r="H61" i="6"/>
  <c r="K61" i="6" s="1"/>
  <c r="H65" i="6"/>
  <c r="H55" i="6"/>
  <c r="H63" i="6"/>
  <c r="H56" i="6"/>
  <c r="H64" i="6"/>
  <c r="H54" i="6"/>
  <c r="H58" i="6"/>
  <c r="H62" i="6"/>
  <c r="K62" i="6" s="1"/>
  <c r="H66" i="6"/>
  <c r="H51" i="6"/>
  <c r="H59" i="6"/>
  <c r="H50" i="6"/>
  <c r="H52" i="6"/>
  <c r="H60" i="6"/>
  <c r="I54" i="6"/>
  <c r="I58" i="6"/>
  <c r="I62" i="6"/>
  <c r="I66" i="6"/>
  <c r="I60" i="6"/>
  <c r="I53" i="6"/>
  <c r="I65" i="6"/>
  <c r="I51" i="6"/>
  <c r="I55" i="6"/>
  <c r="I59" i="6"/>
  <c r="I63" i="6"/>
  <c r="I50" i="6"/>
  <c r="I52" i="6"/>
  <c r="I56" i="6"/>
  <c r="I64" i="6"/>
  <c r="I57" i="6"/>
  <c r="I61" i="6"/>
  <c r="J51" i="6"/>
  <c r="J55" i="6"/>
  <c r="J59" i="6"/>
  <c r="J63" i="6"/>
  <c r="J50" i="6"/>
  <c r="J65" i="6"/>
  <c r="J62" i="6"/>
  <c r="J52" i="6"/>
  <c r="J56" i="6"/>
  <c r="J60" i="6"/>
  <c r="J64" i="6"/>
  <c r="J53" i="6"/>
  <c r="J57" i="6"/>
  <c r="J61" i="6"/>
  <c r="J54" i="6"/>
  <c r="J58" i="6"/>
  <c r="J66" i="6"/>
  <c r="W21" i="6"/>
  <c r="Y23" i="6"/>
  <c r="X21" i="6"/>
  <c r="X23" i="6" s="1"/>
  <c r="Y21" i="6"/>
  <c r="W23" i="6"/>
  <c r="J29" i="6" s="1"/>
  <c r="S21" i="6"/>
  <c r="S23" i="6" s="1"/>
  <c r="T21" i="6"/>
  <c r="T23" i="6" s="1"/>
  <c r="U21" i="6"/>
  <c r="U23" i="6" s="1"/>
  <c r="Q23" i="6"/>
  <c r="R21" i="6"/>
  <c r="R23" i="6" s="1"/>
  <c r="Q21" i="6"/>
  <c r="P21" i="6"/>
  <c r="P23" i="6" s="1"/>
  <c r="O21" i="6"/>
  <c r="O23" i="6" s="1"/>
  <c r="N21" i="6"/>
  <c r="N23" i="6" s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J4" i="6"/>
  <c r="I4" i="6"/>
  <c r="H5" i="6"/>
  <c r="H6" i="6"/>
  <c r="H7" i="6"/>
  <c r="K7" i="6" s="1"/>
  <c r="H8" i="6"/>
  <c r="H9" i="6"/>
  <c r="H10" i="6"/>
  <c r="H11" i="6"/>
  <c r="K11" i="6" s="1"/>
  <c r="H12" i="6"/>
  <c r="H13" i="6"/>
  <c r="H14" i="6"/>
  <c r="H15" i="6"/>
  <c r="K15" i="6" s="1"/>
  <c r="H16" i="6"/>
  <c r="H17" i="6"/>
  <c r="H18" i="6"/>
  <c r="H19" i="6"/>
  <c r="K19" i="6" s="1"/>
  <c r="H20" i="6"/>
  <c r="H4" i="6"/>
  <c r="J43" i="6" l="1"/>
  <c r="J28" i="6"/>
  <c r="J27" i="6"/>
  <c r="J30" i="6"/>
  <c r="J37" i="6"/>
  <c r="J32" i="6"/>
  <c r="J33" i="6"/>
  <c r="J42" i="6"/>
  <c r="H27" i="6"/>
  <c r="H31" i="6"/>
  <c r="H35" i="6"/>
  <c r="H39" i="6"/>
  <c r="H43" i="6"/>
  <c r="H34" i="6"/>
  <c r="H28" i="6"/>
  <c r="H32" i="6"/>
  <c r="K32" i="6" s="1"/>
  <c r="H36" i="6"/>
  <c r="H40" i="6"/>
  <c r="H29" i="6"/>
  <c r="H33" i="6"/>
  <c r="K33" i="6" s="1"/>
  <c r="H37" i="6"/>
  <c r="H41" i="6"/>
  <c r="H38" i="6"/>
  <c r="H42" i="6"/>
  <c r="K42" i="6" s="1"/>
  <c r="H30" i="6"/>
  <c r="I27" i="6"/>
  <c r="I31" i="6"/>
  <c r="I35" i="6"/>
  <c r="I39" i="6"/>
  <c r="I43" i="6"/>
  <c r="I34" i="6"/>
  <c r="I28" i="6"/>
  <c r="I32" i="6"/>
  <c r="I36" i="6"/>
  <c r="I40" i="6"/>
  <c r="I29" i="6"/>
  <c r="I33" i="6"/>
  <c r="I37" i="6"/>
  <c r="I41" i="6"/>
  <c r="I30" i="6"/>
  <c r="I42" i="6"/>
  <c r="I38" i="6"/>
  <c r="K50" i="6"/>
  <c r="K56" i="6"/>
  <c r="K59" i="6"/>
  <c r="K58" i="6"/>
  <c r="K63" i="6"/>
  <c r="K57" i="6"/>
  <c r="J41" i="6"/>
  <c r="J34" i="6"/>
  <c r="J31" i="6"/>
  <c r="J36" i="6"/>
  <c r="K60" i="6"/>
  <c r="K51" i="6"/>
  <c r="K54" i="6"/>
  <c r="K55" i="6"/>
  <c r="K53" i="6"/>
  <c r="J35" i="6"/>
  <c r="J38" i="6"/>
  <c r="J39" i="6"/>
  <c r="J40" i="6"/>
  <c r="K52" i="6"/>
  <c r="K66" i="6"/>
  <c r="K64" i="6"/>
  <c r="K65" i="6"/>
  <c r="K18" i="6"/>
  <c r="K14" i="6"/>
  <c r="K10" i="6"/>
  <c r="K6" i="6"/>
  <c r="K20" i="6"/>
  <c r="K16" i="6"/>
  <c r="K12" i="6"/>
  <c r="K8" i="6"/>
  <c r="K4" i="6"/>
  <c r="K17" i="6"/>
  <c r="K13" i="6"/>
  <c r="K9" i="6"/>
  <c r="K5" i="6"/>
  <c r="H4" i="4"/>
  <c r="K39" i="6" l="1"/>
  <c r="K38" i="6"/>
  <c r="K29" i="6"/>
  <c r="K35" i="6"/>
  <c r="K41" i="6"/>
  <c r="K40" i="6"/>
  <c r="K34" i="6"/>
  <c r="K31" i="6"/>
  <c r="K28" i="6"/>
  <c r="K30" i="6"/>
  <c r="K37" i="6"/>
  <c r="K36" i="6"/>
  <c r="K43" i="6"/>
  <c r="K27" i="6"/>
  <c r="Y67" i="4"/>
  <c r="Y69" i="4" s="1"/>
  <c r="X67" i="4"/>
  <c r="X69" i="4" s="1"/>
  <c r="W67" i="4"/>
  <c r="W69" i="4" s="1"/>
  <c r="V67" i="4"/>
  <c r="V69" i="4" s="1"/>
  <c r="S67" i="4"/>
  <c r="S69" i="4" s="1"/>
  <c r="T67" i="4"/>
  <c r="T69" i="4" s="1"/>
  <c r="U67" i="4"/>
  <c r="U69" i="4" s="1"/>
  <c r="R67" i="4"/>
  <c r="R69" i="4" s="1"/>
  <c r="Q67" i="4"/>
  <c r="Q69" i="4" s="1"/>
  <c r="P67" i="4"/>
  <c r="P69" i="4" s="1"/>
  <c r="O67" i="4"/>
  <c r="O69" i="4" s="1"/>
  <c r="N67" i="4"/>
  <c r="N69" i="4" s="1"/>
  <c r="Y44" i="4"/>
  <c r="Y46" i="4" s="1"/>
  <c r="X44" i="4"/>
  <c r="X46" i="4" s="1"/>
  <c r="W44" i="4"/>
  <c r="W46" i="4" s="1"/>
  <c r="V44" i="4"/>
  <c r="V46" i="4" s="1"/>
  <c r="U44" i="4"/>
  <c r="U46" i="4" s="1"/>
  <c r="T44" i="4"/>
  <c r="T46" i="4" s="1"/>
  <c r="S44" i="4"/>
  <c r="S46" i="4" s="1"/>
  <c r="R44" i="4"/>
  <c r="R46" i="4" s="1"/>
  <c r="Q44" i="4"/>
  <c r="Q46" i="4" s="1"/>
  <c r="P44" i="4"/>
  <c r="P46" i="4" s="1"/>
  <c r="O44" i="4"/>
  <c r="O46" i="4" s="1"/>
  <c r="N44" i="4"/>
  <c r="N46" i="4" s="1"/>
  <c r="H77" i="4" l="1"/>
  <c r="H81" i="4"/>
  <c r="H85" i="4"/>
  <c r="H89" i="4"/>
  <c r="K89" i="4" s="1"/>
  <c r="H74" i="4"/>
  <c r="H78" i="4"/>
  <c r="H82" i="4"/>
  <c r="H86" i="4"/>
  <c r="K86" i="4" s="1"/>
  <c r="H76" i="4"/>
  <c r="H80" i="4"/>
  <c r="H75" i="4"/>
  <c r="H79" i="4"/>
  <c r="K79" i="4" s="1"/>
  <c r="H83" i="4"/>
  <c r="H87" i="4"/>
  <c r="H73" i="4"/>
  <c r="H84" i="4"/>
  <c r="K84" i="4" s="1"/>
  <c r="H88" i="4"/>
  <c r="I77" i="4"/>
  <c r="I81" i="4"/>
  <c r="I85" i="4"/>
  <c r="I89" i="4"/>
  <c r="I74" i="4"/>
  <c r="I78" i="4"/>
  <c r="I82" i="4"/>
  <c r="I86" i="4"/>
  <c r="I73" i="4"/>
  <c r="I88" i="4"/>
  <c r="I75" i="4"/>
  <c r="I79" i="4"/>
  <c r="I83" i="4"/>
  <c r="I87" i="4"/>
  <c r="I76" i="4"/>
  <c r="I80" i="4"/>
  <c r="I84" i="4"/>
  <c r="J74" i="4"/>
  <c r="J78" i="4"/>
  <c r="J82" i="4"/>
  <c r="J86" i="4"/>
  <c r="J73" i="4"/>
  <c r="J75" i="4"/>
  <c r="J79" i="4"/>
  <c r="J83" i="4"/>
  <c r="J87" i="4"/>
  <c r="J76" i="4"/>
  <c r="J80" i="4"/>
  <c r="J84" i="4"/>
  <c r="J88" i="4"/>
  <c r="J77" i="4"/>
  <c r="J81" i="4"/>
  <c r="J85" i="4"/>
  <c r="J89" i="4"/>
  <c r="I62" i="4"/>
  <c r="I53" i="4"/>
  <c r="I58" i="4"/>
  <c r="I63" i="4"/>
  <c r="I50" i="4"/>
  <c r="I57" i="4"/>
  <c r="I56" i="4"/>
  <c r="I54" i="4"/>
  <c r="I59" i="4"/>
  <c r="I64" i="4"/>
  <c r="I52" i="4"/>
  <c r="I61" i="4"/>
  <c r="I51" i="4"/>
  <c r="I55" i="4"/>
  <c r="I60" i="4"/>
  <c r="I65" i="4"/>
  <c r="I66" i="4"/>
  <c r="H54" i="4"/>
  <c r="H58" i="4"/>
  <c r="H62" i="4"/>
  <c r="H66" i="4"/>
  <c r="H53" i="4"/>
  <c r="H61" i="4"/>
  <c r="H51" i="4"/>
  <c r="H55" i="4"/>
  <c r="H59" i="4"/>
  <c r="H63" i="4"/>
  <c r="H50" i="4"/>
  <c r="H57" i="4"/>
  <c r="H52" i="4"/>
  <c r="H56" i="4"/>
  <c r="H60" i="4"/>
  <c r="H64" i="4"/>
  <c r="H65" i="4"/>
  <c r="J52" i="4"/>
  <c r="J56" i="4"/>
  <c r="J60" i="4"/>
  <c r="J64" i="4"/>
  <c r="J59" i="4"/>
  <c r="J53" i="4"/>
  <c r="J57" i="4"/>
  <c r="J61" i="4"/>
  <c r="J65" i="4"/>
  <c r="J51" i="4"/>
  <c r="J63" i="4"/>
  <c r="J54" i="4"/>
  <c r="J58" i="4"/>
  <c r="J62" i="4"/>
  <c r="J66" i="4"/>
  <c r="J55" i="4"/>
  <c r="J50" i="4"/>
  <c r="Y21" i="4"/>
  <c r="Y23" i="4" s="1"/>
  <c r="X21" i="4"/>
  <c r="X23" i="4" s="1"/>
  <c r="W21" i="4"/>
  <c r="W23" i="4" s="1"/>
  <c r="V21" i="4"/>
  <c r="V23" i="4" s="1"/>
  <c r="U21" i="4"/>
  <c r="U23" i="4" s="1"/>
  <c r="T21" i="4"/>
  <c r="T23" i="4" s="1"/>
  <c r="S21" i="4"/>
  <c r="S23" i="4" s="1"/>
  <c r="R21" i="4"/>
  <c r="R23" i="4" s="1"/>
  <c r="Q21" i="4"/>
  <c r="Q23" i="4" s="1"/>
  <c r="P21" i="4"/>
  <c r="P23" i="4" s="1"/>
  <c r="O21" i="4"/>
  <c r="O23" i="4" s="1"/>
  <c r="N21" i="4"/>
  <c r="N23" i="4" s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4" i="4"/>
  <c r="H10" i="4"/>
  <c r="H5" i="4"/>
  <c r="H6" i="4"/>
  <c r="H7" i="4"/>
  <c r="H8" i="4"/>
  <c r="H9" i="4"/>
  <c r="H11" i="4"/>
  <c r="H12" i="4"/>
  <c r="H13" i="4"/>
  <c r="H14" i="4"/>
  <c r="H15" i="4"/>
  <c r="H16" i="4"/>
  <c r="H17" i="4"/>
  <c r="H18" i="4"/>
  <c r="H19" i="4"/>
  <c r="H20" i="4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49" i="3"/>
  <c r="H63" i="3"/>
  <c r="H64" i="3"/>
  <c r="H65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49" i="3"/>
  <c r="W47" i="3"/>
  <c r="X47" i="3"/>
  <c r="Y47" i="3"/>
  <c r="V47" i="3"/>
  <c r="W45" i="3"/>
  <c r="X45" i="3"/>
  <c r="Y45" i="3"/>
  <c r="V45" i="3"/>
  <c r="U47" i="3"/>
  <c r="S47" i="3"/>
  <c r="T47" i="3"/>
  <c r="R47" i="3"/>
  <c r="U45" i="3"/>
  <c r="T45" i="3"/>
  <c r="S45" i="3"/>
  <c r="R45" i="3"/>
  <c r="Q47" i="3"/>
  <c r="P47" i="3"/>
  <c r="O47" i="3"/>
  <c r="N47" i="3"/>
  <c r="Q45" i="3"/>
  <c r="P45" i="3"/>
  <c r="O45" i="3"/>
  <c r="N45" i="3"/>
  <c r="V22" i="3"/>
  <c r="V24" i="3" s="1"/>
  <c r="N22" i="3"/>
  <c r="N24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5" i="3"/>
  <c r="I10" i="3"/>
  <c r="H20" i="3"/>
  <c r="H18" i="3"/>
  <c r="H12" i="3"/>
  <c r="H10" i="3"/>
  <c r="H8" i="3"/>
  <c r="H6" i="3"/>
  <c r="H5" i="3"/>
  <c r="I51" i="2"/>
  <c r="I32" i="2"/>
  <c r="J3" i="2"/>
  <c r="I3" i="2"/>
  <c r="K9" i="4" l="1"/>
  <c r="K5" i="4"/>
  <c r="K60" i="4"/>
  <c r="K50" i="4"/>
  <c r="K54" i="4"/>
  <c r="K73" i="4"/>
  <c r="K75" i="4"/>
  <c r="K82" i="4"/>
  <c r="K85" i="4"/>
  <c r="K87" i="4"/>
  <c r="K80" i="4"/>
  <c r="K78" i="4"/>
  <c r="K81" i="4"/>
  <c r="K10" i="4"/>
  <c r="K88" i="4"/>
  <c r="K83" i="4"/>
  <c r="K76" i="4"/>
  <c r="K74" i="4"/>
  <c r="K77" i="4"/>
  <c r="K51" i="4"/>
  <c r="I30" i="4"/>
  <c r="I34" i="4"/>
  <c r="I38" i="4"/>
  <c r="I42" i="4"/>
  <c r="I29" i="4"/>
  <c r="I33" i="4"/>
  <c r="I31" i="4"/>
  <c r="I35" i="4"/>
  <c r="I39" i="4"/>
  <c r="I43" i="4"/>
  <c r="I37" i="4"/>
  <c r="I28" i="4"/>
  <c r="I32" i="4"/>
  <c r="I36" i="4"/>
  <c r="I40" i="4"/>
  <c r="I27" i="4"/>
  <c r="I41" i="4"/>
  <c r="K56" i="4"/>
  <c r="K63" i="4"/>
  <c r="K61" i="4"/>
  <c r="K58" i="4"/>
  <c r="K65" i="4"/>
  <c r="K52" i="4"/>
  <c r="K59" i="4"/>
  <c r="K53" i="4"/>
  <c r="K62" i="4"/>
  <c r="K64" i="4"/>
  <c r="K57" i="4"/>
  <c r="K55" i="4"/>
  <c r="K66" i="4"/>
  <c r="H28" i="4"/>
  <c r="H32" i="4"/>
  <c r="H36" i="4"/>
  <c r="H40" i="4"/>
  <c r="H27" i="4"/>
  <c r="H29" i="4"/>
  <c r="H33" i="4"/>
  <c r="H37" i="4"/>
  <c r="H41" i="4"/>
  <c r="H30" i="4"/>
  <c r="H34" i="4"/>
  <c r="H38" i="4"/>
  <c r="H42" i="4"/>
  <c r="H31" i="4"/>
  <c r="H35" i="4"/>
  <c r="H39" i="4"/>
  <c r="H43" i="4"/>
  <c r="J31" i="4"/>
  <c r="J35" i="4"/>
  <c r="J39" i="4"/>
  <c r="J43" i="4"/>
  <c r="J33" i="4"/>
  <c r="J41" i="4"/>
  <c r="J30" i="4"/>
  <c r="J34" i="4"/>
  <c r="J38" i="4"/>
  <c r="J42" i="4"/>
  <c r="J28" i="4"/>
  <c r="J32" i="4"/>
  <c r="J36" i="4"/>
  <c r="J40" i="4"/>
  <c r="J27" i="4"/>
  <c r="J29" i="4"/>
  <c r="J37" i="4"/>
  <c r="K6" i="4"/>
  <c r="K18" i="4"/>
  <c r="K14" i="4"/>
  <c r="K7" i="4"/>
  <c r="K19" i="4"/>
  <c r="K15" i="4"/>
  <c r="K11" i="4"/>
  <c r="K4" i="4"/>
  <c r="K20" i="4"/>
  <c r="K16" i="4"/>
  <c r="K17" i="4"/>
  <c r="K13" i="4"/>
  <c r="K12" i="4"/>
  <c r="K8" i="4"/>
  <c r="W22" i="3"/>
  <c r="W24" i="3" s="1"/>
  <c r="J42" i="3" s="1"/>
  <c r="X22" i="3"/>
  <c r="X24" i="3" s="1"/>
  <c r="Y22" i="3"/>
  <c r="Y24" i="3" s="1"/>
  <c r="T22" i="3"/>
  <c r="T24" i="3" s="1"/>
  <c r="U22" i="3"/>
  <c r="U24" i="3" s="1"/>
  <c r="S22" i="3"/>
  <c r="S24" i="3" s="1"/>
  <c r="R22" i="3"/>
  <c r="R24" i="3" s="1"/>
  <c r="Q22" i="3"/>
  <c r="Q24" i="3" s="1"/>
  <c r="P22" i="3"/>
  <c r="P24" i="3" s="1"/>
  <c r="O22" i="3"/>
  <c r="O24" i="3" s="1"/>
  <c r="I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5" i="3"/>
  <c r="K5" i="3" s="1"/>
  <c r="K6" i="3"/>
  <c r="H7" i="3"/>
  <c r="H9" i="3"/>
  <c r="K10" i="3"/>
  <c r="H11" i="3"/>
  <c r="H13" i="3"/>
  <c r="H14" i="3"/>
  <c r="K14" i="3" s="1"/>
  <c r="H15" i="3"/>
  <c r="H16" i="3"/>
  <c r="H17" i="3"/>
  <c r="K18" i="3"/>
  <c r="H19" i="3"/>
  <c r="H21" i="3"/>
  <c r="J4" i="2"/>
  <c r="K35" i="4" l="1"/>
  <c r="K39" i="4"/>
  <c r="K30" i="4"/>
  <c r="K31" i="4"/>
  <c r="K43" i="4"/>
  <c r="K38" i="4"/>
  <c r="K37" i="4"/>
  <c r="K40" i="4"/>
  <c r="K34" i="4"/>
  <c r="K33" i="4"/>
  <c r="K36" i="4"/>
  <c r="K29" i="4"/>
  <c r="K32" i="4"/>
  <c r="K42" i="4"/>
  <c r="K41" i="4"/>
  <c r="K27" i="4"/>
  <c r="K28" i="4"/>
  <c r="H28" i="3"/>
  <c r="J36" i="3"/>
  <c r="J37" i="3"/>
  <c r="J39" i="3"/>
  <c r="J38" i="3"/>
  <c r="J32" i="3"/>
  <c r="J33" i="3"/>
  <c r="J35" i="3"/>
  <c r="J34" i="3"/>
  <c r="I28" i="3"/>
  <c r="J44" i="3"/>
  <c r="J28" i="3"/>
  <c r="J29" i="3"/>
  <c r="J31" i="3"/>
  <c r="J30" i="3"/>
  <c r="J40" i="3"/>
  <c r="J41" i="3"/>
  <c r="J43" i="3"/>
  <c r="I29" i="3"/>
  <c r="I33" i="3"/>
  <c r="I37" i="3"/>
  <c r="I41" i="3"/>
  <c r="I36" i="3"/>
  <c r="I30" i="3"/>
  <c r="I34" i="3"/>
  <c r="I38" i="3"/>
  <c r="I42" i="3"/>
  <c r="I43" i="3"/>
  <c r="I40" i="3"/>
  <c r="I31" i="3"/>
  <c r="I35" i="3"/>
  <c r="I39" i="3"/>
  <c r="I32" i="3"/>
  <c r="I44" i="3"/>
  <c r="K16" i="3"/>
  <c r="K12" i="3"/>
  <c r="K8" i="3"/>
  <c r="K17" i="3"/>
  <c r="K13" i="3"/>
  <c r="K9" i="3"/>
  <c r="K21" i="3"/>
  <c r="K20" i="3"/>
  <c r="K19" i="3"/>
  <c r="K15" i="3"/>
  <c r="K11" i="3"/>
  <c r="K7" i="3"/>
  <c r="H30" i="3"/>
  <c r="H34" i="3"/>
  <c r="H38" i="3"/>
  <c r="H42" i="3"/>
  <c r="H33" i="3"/>
  <c r="H31" i="3"/>
  <c r="H35" i="3"/>
  <c r="H39" i="3"/>
  <c r="H43" i="3"/>
  <c r="H29" i="3"/>
  <c r="H41" i="3"/>
  <c r="K41" i="3" s="1"/>
  <c r="H32" i="3"/>
  <c r="H36" i="3"/>
  <c r="K36" i="3" s="1"/>
  <c r="H40" i="3"/>
  <c r="H44" i="3"/>
  <c r="H37" i="3"/>
  <c r="K33" i="3" l="1"/>
  <c r="K35" i="3"/>
  <c r="K38" i="3"/>
  <c r="K42" i="3"/>
  <c r="K44" i="3"/>
  <c r="K29" i="3"/>
  <c r="K31" i="3"/>
  <c r="K28" i="3"/>
  <c r="K40" i="3"/>
  <c r="K34" i="3"/>
  <c r="K43" i="3"/>
  <c r="K30" i="3"/>
  <c r="K37" i="3"/>
  <c r="K32" i="3"/>
  <c r="K39" i="3"/>
  <c r="W76" i="2"/>
  <c r="X76" i="2"/>
  <c r="Y76" i="2"/>
  <c r="Z76" i="2"/>
  <c r="W77" i="2"/>
  <c r="X77" i="2"/>
  <c r="Y77" i="2"/>
  <c r="Z77" i="2"/>
  <c r="W78" i="2"/>
  <c r="X78" i="2"/>
  <c r="Y78" i="2"/>
  <c r="Z78" i="2"/>
  <c r="W79" i="2"/>
  <c r="X79" i="2"/>
  <c r="Y79" i="2"/>
  <c r="Z79" i="2"/>
  <c r="W80" i="2"/>
  <c r="X80" i="2"/>
  <c r="Y80" i="2"/>
  <c r="Z80" i="2"/>
  <c r="W81" i="2"/>
  <c r="X81" i="2"/>
  <c r="Y81" i="2"/>
  <c r="Z81" i="2"/>
  <c r="W82" i="2"/>
  <c r="X82" i="2"/>
  <c r="Y82" i="2"/>
  <c r="Z82" i="2"/>
  <c r="W83" i="2"/>
  <c r="X83" i="2"/>
  <c r="Y83" i="2"/>
  <c r="Z83" i="2"/>
  <c r="W84" i="2"/>
  <c r="X84" i="2"/>
  <c r="Y84" i="2"/>
  <c r="Z84" i="2"/>
  <c r="W85" i="2"/>
  <c r="X85" i="2"/>
  <c r="Y85" i="2"/>
  <c r="Z85" i="2"/>
  <c r="W86" i="2"/>
  <c r="X86" i="2"/>
  <c r="Y86" i="2"/>
  <c r="Z86" i="2"/>
  <c r="W87" i="2"/>
  <c r="X87" i="2"/>
  <c r="Y87" i="2"/>
  <c r="Z87" i="2"/>
  <c r="W88" i="2"/>
  <c r="X88" i="2"/>
  <c r="Y88" i="2"/>
  <c r="Z88" i="2"/>
  <c r="W89" i="2"/>
  <c r="X89" i="2"/>
  <c r="Y89" i="2"/>
  <c r="Z89" i="2"/>
  <c r="W90" i="2"/>
  <c r="X90" i="2"/>
  <c r="Y90" i="2"/>
  <c r="Z90" i="2"/>
  <c r="W91" i="2"/>
  <c r="X91" i="2"/>
  <c r="Y91" i="2"/>
  <c r="Z91" i="2"/>
  <c r="X75" i="2"/>
  <c r="Y75" i="2"/>
  <c r="Y93" i="2" s="1"/>
  <c r="Z75" i="2"/>
  <c r="W75" i="2"/>
  <c r="W93" i="2" s="1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T75" i="2"/>
  <c r="U75" i="2"/>
  <c r="V75" i="2"/>
  <c r="S75" i="2"/>
  <c r="S93" i="2" s="1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P75" i="2"/>
  <c r="Q75" i="2"/>
  <c r="Q93" i="2" s="1"/>
  <c r="R75" i="2"/>
  <c r="O75" i="2"/>
  <c r="O93" i="2" s="1"/>
  <c r="W52" i="2"/>
  <c r="X52" i="2"/>
  <c r="Y52" i="2"/>
  <c r="Z52" i="2"/>
  <c r="W53" i="2"/>
  <c r="X53" i="2"/>
  <c r="Y53" i="2"/>
  <c r="Z53" i="2"/>
  <c r="W54" i="2"/>
  <c r="X54" i="2"/>
  <c r="Y54" i="2"/>
  <c r="Z54" i="2"/>
  <c r="W55" i="2"/>
  <c r="X55" i="2"/>
  <c r="Y55" i="2"/>
  <c r="Z55" i="2"/>
  <c r="W56" i="2"/>
  <c r="X56" i="2"/>
  <c r="Y56" i="2"/>
  <c r="Z56" i="2"/>
  <c r="W57" i="2"/>
  <c r="X57" i="2"/>
  <c r="Y57" i="2"/>
  <c r="Z57" i="2"/>
  <c r="W58" i="2"/>
  <c r="X58" i="2"/>
  <c r="Y58" i="2"/>
  <c r="Z58" i="2"/>
  <c r="W59" i="2"/>
  <c r="X59" i="2"/>
  <c r="Y59" i="2"/>
  <c r="Z59" i="2"/>
  <c r="W60" i="2"/>
  <c r="X60" i="2"/>
  <c r="Y60" i="2"/>
  <c r="Z60" i="2"/>
  <c r="W61" i="2"/>
  <c r="X61" i="2"/>
  <c r="Y61" i="2"/>
  <c r="Z61" i="2"/>
  <c r="W62" i="2"/>
  <c r="X62" i="2"/>
  <c r="Y62" i="2"/>
  <c r="Z62" i="2"/>
  <c r="W63" i="2"/>
  <c r="X63" i="2"/>
  <c r="Y63" i="2"/>
  <c r="Z63" i="2"/>
  <c r="W64" i="2"/>
  <c r="X64" i="2"/>
  <c r="Y64" i="2"/>
  <c r="Z64" i="2"/>
  <c r="W65" i="2"/>
  <c r="X65" i="2"/>
  <c r="Y65" i="2"/>
  <c r="Z65" i="2"/>
  <c r="W66" i="2"/>
  <c r="X66" i="2"/>
  <c r="Y66" i="2"/>
  <c r="Z66" i="2"/>
  <c r="W67" i="2"/>
  <c r="X67" i="2"/>
  <c r="Y67" i="2"/>
  <c r="Z67" i="2"/>
  <c r="X51" i="2"/>
  <c r="Y51" i="2"/>
  <c r="Z51" i="2"/>
  <c r="W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T51" i="2"/>
  <c r="U51" i="2"/>
  <c r="U69" i="2" s="1"/>
  <c r="V51" i="2"/>
  <c r="S51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51" i="2"/>
  <c r="W43" i="2"/>
  <c r="X43" i="2"/>
  <c r="Y43" i="2"/>
  <c r="Z43" i="2"/>
  <c r="W28" i="2"/>
  <c r="X28" i="2"/>
  <c r="X45" i="2" s="1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X27" i="2"/>
  <c r="Y27" i="2"/>
  <c r="Z27" i="2"/>
  <c r="W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T27" i="2"/>
  <c r="U27" i="2"/>
  <c r="V27" i="2"/>
  <c r="S27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27" i="2"/>
  <c r="W4" i="2"/>
  <c r="X4" i="2"/>
  <c r="Y4" i="2"/>
  <c r="Z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X3" i="2"/>
  <c r="Y3" i="2"/>
  <c r="Z3" i="2"/>
  <c r="W3" i="2"/>
  <c r="W21" i="2" s="1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U3" i="2"/>
  <c r="V3" i="2"/>
  <c r="T3" i="2"/>
  <c r="T20" i="2" s="1"/>
  <c r="S3" i="2"/>
  <c r="O3" i="2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Q3" i="2"/>
  <c r="R3" i="2"/>
  <c r="P3" i="2"/>
  <c r="S20" i="2" l="1"/>
  <c r="S21" i="2"/>
  <c r="U20" i="2"/>
  <c r="Z20" i="2"/>
  <c r="T44" i="2"/>
  <c r="V20" i="2"/>
  <c r="P93" i="2"/>
  <c r="Q21" i="2"/>
  <c r="Z69" i="2"/>
  <c r="Y69" i="2"/>
  <c r="U22" i="2"/>
  <c r="Y20" i="2"/>
  <c r="U21" i="2"/>
  <c r="Z21" i="2"/>
  <c r="Z22" i="2" s="1"/>
  <c r="U44" i="2"/>
  <c r="Z45" i="2"/>
  <c r="T69" i="2"/>
  <c r="S69" i="2"/>
  <c r="T93" i="2"/>
  <c r="T21" i="2"/>
  <c r="T22" i="2" s="1"/>
  <c r="X21" i="2"/>
  <c r="O45" i="2"/>
  <c r="S44" i="2"/>
  <c r="R21" i="2"/>
  <c r="O20" i="2"/>
  <c r="X20" i="2"/>
  <c r="P21" i="2"/>
  <c r="V21" i="2"/>
  <c r="V22" i="2" s="1"/>
  <c r="W20" i="2"/>
  <c r="W22" i="2" s="1"/>
  <c r="O21" i="2"/>
  <c r="T45" i="2"/>
  <c r="U45" i="2"/>
  <c r="Y45" i="2"/>
  <c r="Q69" i="2"/>
  <c r="X22" i="2"/>
  <c r="Q20" i="2"/>
  <c r="Q22" i="2" s="1"/>
  <c r="R45" i="2"/>
  <c r="Q45" i="2"/>
  <c r="P45" i="2"/>
  <c r="X93" i="2"/>
  <c r="P20" i="2"/>
  <c r="P22" i="2" s="1"/>
  <c r="Y21" i="2"/>
  <c r="Y22" i="2" s="1"/>
  <c r="P69" i="2"/>
  <c r="V69" i="2"/>
  <c r="W68" i="2"/>
  <c r="O69" i="2"/>
  <c r="R69" i="2"/>
  <c r="R93" i="2"/>
  <c r="V93" i="2"/>
  <c r="Z93" i="2"/>
  <c r="R20" i="2"/>
  <c r="R22" i="2" s="1"/>
  <c r="V44" i="2"/>
  <c r="W45" i="2"/>
  <c r="X69" i="2"/>
  <c r="U93" i="2"/>
  <c r="O92" i="2"/>
  <c r="O94" i="2" s="1"/>
  <c r="S92" i="2"/>
  <c r="S94" i="2" s="1"/>
  <c r="W92" i="2"/>
  <c r="W94" i="2" s="1"/>
  <c r="P92" i="2"/>
  <c r="P94" i="2" s="1"/>
  <c r="T92" i="2"/>
  <c r="X92" i="2"/>
  <c r="X94" i="2" s="1"/>
  <c r="Q92" i="2"/>
  <c r="Q94" i="2" s="1"/>
  <c r="U92" i="2"/>
  <c r="Y92" i="2"/>
  <c r="Y94" i="2" s="1"/>
  <c r="R92" i="2"/>
  <c r="R94" i="2" s="1"/>
  <c r="V92" i="2"/>
  <c r="V94" i="2" s="1"/>
  <c r="Z92" i="2"/>
  <c r="O68" i="2"/>
  <c r="S68" i="2"/>
  <c r="W69" i="2"/>
  <c r="W70" i="2" s="1"/>
  <c r="P68" i="2"/>
  <c r="P70" i="2" s="1"/>
  <c r="T68" i="2"/>
  <c r="X68" i="2"/>
  <c r="Q68" i="2"/>
  <c r="Q70" i="2" s="1"/>
  <c r="U68" i="2"/>
  <c r="U70" i="2" s="1"/>
  <c r="Y68" i="2"/>
  <c r="Y70" i="2" s="1"/>
  <c r="R68" i="2"/>
  <c r="V68" i="2"/>
  <c r="V70" i="2" s="1"/>
  <c r="Z68" i="2"/>
  <c r="Z70" i="2" s="1"/>
  <c r="V45" i="2"/>
  <c r="V46" i="2" s="1"/>
  <c r="O44" i="2"/>
  <c r="O46" i="2" s="1"/>
  <c r="W44" i="2"/>
  <c r="S45" i="2"/>
  <c r="S46" i="2" s="1"/>
  <c r="P44" i="2"/>
  <c r="T46" i="2"/>
  <c r="X44" i="2"/>
  <c r="X46" i="2" s="1"/>
  <c r="Q44" i="2"/>
  <c r="Y44" i="2"/>
  <c r="Y46" i="2" s="1"/>
  <c r="R44" i="2"/>
  <c r="R46" i="2" s="1"/>
  <c r="Z44" i="2"/>
  <c r="Z46" i="2" s="1"/>
  <c r="U46" i="2" l="1"/>
  <c r="O22" i="2"/>
  <c r="I39" i="2" s="1"/>
  <c r="S22" i="2"/>
  <c r="R70" i="2"/>
  <c r="X70" i="2"/>
  <c r="K87" i="2" s="1"/>
  <c r="S70" i="2"/>
  <c r="P46" i="2"/>
  <c r="T70" i="2"/>
  <c r="T94" i="2"/>
  <c r="K79" i="2"/>
  <c r="K83" i="2"/>
  <c r="K91" i="2"/>
  <c r="K75" i="2"/>
  <c r="K76" i="2"/>
  <c r="K84" i="2"/>
  <c r="K88" i="2"/>
  <c r="K77" i="2"/>
  <c r="K85" i="2"/>
  <c r="K89" i="2"/>
  <c r="K78" i="2"/>
  <c r="K86" i="2"/>
  <c r="K90" i="2"/>
  <c r="Z94" i="2"/>
  <c r="K107" i="2" s="1"/>
  <c r="U94" i="2"/>
  <c r="Q46" i="2"/>
  <c r="J78" i="2"/>
  <c r="J82" i="2"/>
  <c r="J79" i="2"/>
  <c r="J83" i="2"/>
  <c r="J76" i="2"/>
  <c r="J80" i="2"/>
  <c r="J77" i="2"/>
  <c r="J81" i="2"/>
  <c r="J75" i="2"/>
  <c r="K115" i="2"/>
  <c r="K114" i="2"/>
  <c r="K27" i="2"/>
  <c r="K31" i="2"/>
  <c r="K35" i="2"/>
  <c r="K39" i="2"/>
  <c r="K43" i="2"/>
  <c r="K28" i="2"/>
  <c r="K32" i="2"/>
  <c r="K36" i="2"/>
  <c r="K40" i="2"/>
  <c r="K29" i="2"/>
  <c r="K33" i="2"/>
  <c r="K37" i="2"/>
  <c r="K41" i="2"/>
  <c r="K34" i="2"/>
  <c r="K38" i="2"/>
  <c r="K42" i="2"/>
  <c r="K30" i="2"/>
  <c r="I100" i="2"/>
  <c r="I104" i="2"/>
  <c r="I108" i="2"/>
  <c r="I112" i="2"/>
  <c r="I99" i="2"/>
  <c r="I101" i="2"/>
  <c r="I105" i="2"/>
  <c r="I109" i="2"/>
  <c r="I113" i="2"/>
  <c r="I102" i="2"/>
  <c r="I106" i="2"/>
  <c r="I110" i="2"/>
  <c r="I114" i="2"/>
  <c r="I103" i="2"/>
  <c r="I107" i="2"/>
  <c r="I111" i="2"/>
  <c r="I115" i="2"/>
  <c r="J55" i="2"/>
  <c r="J59" i="2"/>
  <c r="J63" i="2"/>
  <c r="J67" i="2"/>
  <c r="J52" i="2"/>
  <c r="J56" i="2"/>
  <c r="J60" i="2"/>
  <c r="J64" i="2"/>
  <c r="J51" i="2"/>
  <c r="J53" i="2"/>
  <c r="J57" i="2"/>
  <c r="J61" i="2"/>
  <c r="J65" i="2"/>
  <c r="J62" i="2"/>
  <c r="J58" i="2"/>
  <c r="J66" i="2"/>
  <c r="J54" i="2"/>
  <c r="W46" i="2"/>
  <c r="O70" i="2"/>
  <c r="J102" i="2"/>
  <c r="J106" i="2"/>
  <c r="J110" i="2"/>
  <c r="J114" i="2"/>
  <c r="J103" i="2"/>
  <c r="J107" i="2"/>
  <c r="J111" i="2"/>
  <c r="J115" i="2"/>
  <c r="J100" i="2"/>
  <c r="J104" i="2"/>
  <c r="J108" i="2"/>
  <c r="J112" i="2"/>
  <c r="J99" i="2"/>
  <c r="J101" i="2"/>
  <c r="J105" i="2"/>
  <c r="J109" i="2"/>
  <c r="J113" i="2"/>
  <c r="I28" i="2"/>
  <c r="I35" i="2"/>
  <c r="I43" i="2"/>
  <c r="I31" i="2"/>
  <c r="I40" i="2"/>
  <c r="I27" i="2"/>
  <c r="I30" i="2"/>
  <c r="I37" i="2"/>
  <c r="I41" i="2"/>
  <c r="I34" i="2"/>
  <c r="I38" i="2"/>
  <c r="I4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7" i="2"/>
  <c r="I6" i="2"/>
  <c r="I5" i="2"/>
  <c r="I4" i="2"/>
  <c r="I8" i="2"/>
  <c r="L8" i="2" s="1"/>
  <c r="I9" i="2"/>
  <c r="I10" i="2"/>
  <c r="I11" i="2"/>
  <c r="I12" i="2"/>
  <c r="L12" i="2" s="1"/>
  <c r="I13" i="2"/>
  <c r="I14" i="2"/>
  <c r="I15" i="2"/>
  <c r="I16" i="2"/>
  <c r="L16" i="2" s="1"/>
  <c r="I17" i="2"/>
  <c r="I18" i="2"/>
  <c r="I19" i="2"/>
  <c r="L3" i="2"/>
  <c r="I29" i="2" l="1"/>
  <c r="I33" i="2"/>
  <c r="I36" i="2"/>
  <c r="L18" i="2"/>
  <c r="J86" i="2"/>
  <c r="L6" i="2"/>
  <c r="L14" i="2"/>
  <c r="L10" i="2"/>
  <c r="L7" i="2"/>
  <c r="K112" i="2"/>
  <c r="J89" i="2"/>
  <c r="J88" i="2"/>
  <c r="J91" i="2"/>
  <c r="J90" i="2"/>
  <c r="I53" i="2"/>
  <c r="K113" i="2"/>
  <c r="L113" i="2" s="1"/>
  <c r="L19" i="2"/>
  <c r="L15" i="2"/>
  <c r="L11" i="2"/>
  <c r="K99" i="2"/>
  <c r="J85" i="2"/>
  <c r="J84" i="2"/>
  <c r="J87" i="2"/>
  <c r="K82" i="2"/>
  <c r="K81" i="2"/>
  <c r="K80" i="2"/>
  <c r="K52" i="2"/>
  <c r="K56" i="2"/>
  <c r="K60" i="2"/>
  <c r="K64" i="2"/>
  <c r="K51" i="2"/>
  <c r="K53" i="2"/>
  <c r="K57" i="2"/>
  <c r="K61" i="2"/>
  <c r="K65" i="2"/>
  <c r="K54" i="2"/>
  <c r="K58" i="2"/>
  <c r="K62" i="2"/>
  <c r="K66" i="2"/>
  <c r="K63" i="2"/>
  <c r="K67" i="2"/>
  <c r="K55" i="2"/>
  <c r="K59" i="2"/>
  <c r="L17" i="2"/>
  <c r="L13" i="2"/>
  <c r="L9" i="2"/>
  <c r="I77" i="2"/>
  <c r="L77" i="2" s="1"/>
  <c r="I81" i="2"/>
  <c r="I85" i="2"/>
  <c r="L85" i="2" s="1"/>
  <c r="I89" i="2"/>
  <c r="L89" i="2" s="1"/>
  <c r="I75" i="2"/>
  <c r="L75" i="2" s="1"/>
  <c r="I78" i="2"/>
  <c r="L78" i="2" s="1"/>
  <c r="I82" i="2"/>
  <c r="L82" i="2" s="1"/>
  <c r="I86" i="2"/>
  <c r="L86" i="2" s="1"/>
  <c r="I90" i="2"/>
  <c r="L90" i="2" s="1"/>
  <c r="I79" i="2"/>
  <c r="L79" i="2" s="1"/>
  <c r="I83" i="2"/>
  <c r="L83" i="2" s="1"/>
  <c r="I87" i="2"/>
  <c r="L87" i="2" s="1"/>
  <c r="I91" i="2"/>
  <c r="I76" i="2"/>
  <c r="L76" i="2" s="1"/>
  <c r="I80" i="2"/>
  <c r="L80" i="2" s="1"/>
  <c r="I88" i="2"/>
  <c r="I84" i="2"/>
  <c r="L84" i="2" s="1"/>
  <c r="L112" i="2"/>
  <c r="K102" i="2"/>
  <c r="L102" i="2" s="1"/>
  <c r="K101" i="2"/>
  <c r="K100" i="2"/>
  <c r="L100" i="2" s="1"/>
  <c r="K103" i="2"/>
  <c r="I52" i="2"/>
  <c r="I63" i="2"/>
  <c r="I66" i="2"/>
  <c r="I65" i="2"/>
  <c r="I64" i="2"/>
  <c r="L64" i="2" s="1"/>
  <c r="I59" i="2"/>
  <c r="L59" i="2" s="1"/>
  <c r="I62" i="2"/>
  <c r="L62" i="2" s="1"/>
  <c r="I61" i="2"/>
  <c r="J30" i="2"/>
  <c r="L30" i="2" s="1"/>
  <c r="J34" i="2"/>
  <c r="L34" i="2" s="1"/>
  <c r="J38" i="2"/>
  <c r="L38" i="2" s="1"/>
  <c r="J42" i="2"/>
  <c r="L42" i="2" s="1"/>
  <c r="J27" i="2"/>
  <c r="L27" i="2" s="1"/>
  <c r="J43" i="2"/>
  <c r="L43" i="2" s="1"/>
  <c r="J31" i="2"/>
  <c r="J35" i="2"/>
  <c r="L35" i="2" s="1"/>
  <c r="J39" i="2"/>
  <c r="L39" i="2" s="1"/>
  <c r="J28" i="2"/>
  <c r="L28" i="2" s="1"/>
  <c r="J32" i="2"/>
  <c r="L32" i="2" s="1"/>
  <c r="J36" i="2"/>
  <c r="L36" i="2" s="1"/>
  <c r="J40" i="2"/>
  <c r="L40" i="2" s="1"/>
  <c r="J33" i="2"/>
  <c r="L33" i="2" s="1"/>
  <c r="J29" i="2"/>
  <c r="L29" i="2" s="1"/>
  <c r="J37" i="2"/>
  <c r="L37" i="2" s="1"/>
  <c r="J41" i="2"/>
  <c r="L41" i="2" s="1"/>
  <c r="L4" i="2"/>
  <c r="L31" i="2"/>
  <c r="L103" i="2"/>
  <c r="L101" i="2"/>
  <c r="K110" i="2"/>
  <c r="L110" i="2" s="1"/>
  <c r="K109" i="2"/>
  <c r="L109" i="2" s="1"/>
  <c r="K108" i="2"/>
  <c r="L108" i="2" s="1"/>
  <c r="K111" i="2"/>
  <c r="L111" i="2" s="1"/>
  <c r="I55" i="2"/>
  <c r="L55" i="2" s="1"/>
  <c r="I58" i="2"/>
  <c r="I57" i="2"/>
  <c r="L107" i="2"/>
  <c r="L5" i="2"/>
  <c r="L115" i="2"/>
  <c r="L114" i="2"/>
  <c r="L99" i="2"/>
  <c r="K106" i="2"/>
  <c r="L106" i="2" s="1"/>
  <c r="K105" i="2"/>
  <c r="L105" i="2" s="1"/>
  <c r="K104" i="2"/>
  <c r="L104" i="2" s="1"/>
  <c r="I56" i="2"/>
  <c r="I60" i="2"/>
  <c r="I67" i="2"/>
  <c r="L67" i="2" s="1"/>
  <c r="I54" i="2"/>
  <c r="L53" i="2" l="1"/>
  <c r="L88" i="2"/>
  <c r="L81" i="2"/>
  <c r="L56" i="2"/>
  <c r="L57" i="2"/>
  <c r="L63" i="2"/>
  <c r="L91" i="2"/>
  <c r="L60" i="2"/>
  <c r="L54" i="2"/>
  <c r="L58" i="2"/>
  <c r="L51" i="2"/>
  <c r="L52" i="2"/>
  <c r="L61" i="2"/>
  <c r="L65" i="2"/>
  <c r="L66" i="2"/>
</calcChain>
</file>

<file path=xl/sharedStrings.xml><?xml version="1.0" encoding="utf-8"?>
<sst xmlns="http://schemas.openxmlformats.org/spreadsheetml/2006/main" count="977" uniqueCount="55">
  <si>
    <t>Kecamatan</t>
  </si>
  <si>
    <t>Samalanga</t>
  </si>
  <si>
    <t>Sp.Mamplam</t>
  </si>
  <si>
    <t>Pandrah</t>
  </si>
  <si>
    <t>Jeunib</t>
  </si>
  <si>
    <t>Peudada</t>
  </si>
  <si>
    <t>Juli</t>
  </si>
  <si>
    <t>Jeumpa</t>
  </si>
  <si>
    <t>Kota Juang</t>
  </si>
  <si>
    <t>Kuala</t>
  </si>
  <si>
    <t>Jangka</t>
  </si>
  <si>
    <t>Peusangan</t>
  </si>
  <si>
    <t>Peusangan Selatan</t>
  </si>
  <si>
    <t>Makmur</t>
  </si>
  <si>
    <t>Gandapura</t>
  </si>
  <si>
    <t>Kuta Blang</t>
  </si>
  <si>
    <t>luas Area (Ha)</t>
  </si>
  <si>
    <t>Produksi (ton)</t>
  </si>
  <si>
    <t>Produksi Rata-Rata(Kg/Ha)</t>
  </si>
  <si>
    <t>Jumlah Petani (KK)</t>
  </si>
  <si>
    <t>Peusangan Siblah Krueng</t>
  </si>
  <si>
    <t>peulimbang</t>
  </si>
  <si>
    <t>nomor</t>
  </si>
  <si>
    <t>c1</t>
  </si>
  <si>
    <t>c2</t>
  </si>
  <si>
    <t>c3</t>
  </si>
  <si>
    <t>jarak terdekat</t>
  </si>
  <si>
    <t>cluster</t>
  </si>
  <si>
    <t>cluster1</t>
  </si>
  <si>
    <t>total</t>
  </si>
  <si>
    <t>data</t>
  </si>
  <si>
    <t>rata-rata</t>
  </si>
  <si>
    <t>iterasi 1</t>
  </si>
  <si>
    <t>iterasi 2</t>
  </si>
  <si>
    <t>iterasi 3</t>
  </si>
  <si>
    <t>iterasi 4</t>
  </si>
  <si>
    <t>iterasi 5</t>
  </si>
  <si>
    <t>PINANG</t>
  </si>
  <si>
    <t xml:space="preserve"> </t>
  </si>
  <si>
    <t>cluster2</t>
  </si>
  <si>
    <t>hasil cluster sama dengan hasil cluster sebelumnya, maka iterasi berhenti</t>
  </si>
  <si>
    <t>KAKAO</t>
  </si>
  <si>
    <t>ketimun</t>
  </si>
  <si>
    <t>Luas Tanam(Ha)</t>
  </si>
  <si>
    <t>Luas Panen(Ha)</t>
  </si>
  <si>
    <t>Produktivitas(Kw)</t>
  </si>
  <si>
    <t>Produksi(Kw)</t>
  </si>
  <si>
    <t>J</t>
  </si>
  <si>
    <t>luas Tanam (Ha)</t>
  </si>
  <si>
    <t>luas Panen (Ha)</t>
  </si>
  <si>
    <t>Produktifitas (Kw)</t>
  </si>
  <si>
    <t>Produksi</t>
  </si>
  <si>
    <t>Luas Tanam (Ha)</t>
  </si>
  <si>
    <t>Luas Panen (Ha)</t>
  </si>
  <si>
    <t>Produksi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</si>
</sst>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4" fontId="1" fillId="2" borderId="2" xfId="0" applyNumberFormat="1" applyFont="1" applyFill="1" applyBorder="1" applyAlignment="1">
      <alignment horizontal="right"/>
    </xf>
    <xf numFmtId="0" fontId="0" fillId="2" borderId="2" xfId="0" applyFill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0" fillId="4" borderId="2" xfId="0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7" borderId="0" xfId="0" applyFill="1"/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1" fillId="4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2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4" xfId="0" applyFont="1" applyFill="1" applyBorder="1"/>
    <xf numFmtId="0" fontId="4" fillId="0" borderId="0" xfId="0" applyFont="1" applyAlignment="1">
      <alignment horizontal="center" vertical="center"/>
    </xf>
    <xf numFmtId="4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" fontId="0" fillId="0" borderId="2" xfId="0" applyNumberFormat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3" fontId="0" fillId="3" borderId="2" xfId="0" applyNumberFormat="1" applyFill="1" applyBorder="1"/>
    <xf numFmtId="3" fontId="0" fillId="7" borderId="2" xfId="0" applyNumberFormat="1" applyFill="1" applyBorder="1"/>
    <xf numFmtId="3" fontId="0" fillId="4" borderId="2" xfId="0" applyNumberFormat="1" applyFill="1" applyBorder="1"/>
    <xf numFmtId="0" fontId="0" fillId="8" borderId="2" xfId="0" applyFill="1" applyBorder="1"/>
    <xf numFmtId="0" fontId="0" fillId="8" borderId="0" xfId="0" applyFill="1"/>
    <xf numFmtId="0" fontId="1" fillId="8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0" fillId="8" borderId="2" xfId="0" applyNumberFormat="1" applyFill="1" applyBorder="1"/>
    <xf numFmtId="0" fontId="0" fillId="7" borderId="6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4" fontId="0" fillId="3" borderId="2" xfId="0" applyNumberFormat="1" applyFill="1" applyBorder="1"/>
    <xf numFmtId="4" fontId="0" fillId="7" borderId="2" xfId="0" applyNumberFormat="1" applyFill="1" applyBorder="1"/>
    <xf numFmtId="0" fontId="1" fillId="3" borderId="7" xfId="0" applyFont="1" applyFill="1" applyBorder="1"/>
    <xf numFmtId="4" fontId="0" fillId="4" borderId="2" xfId="0" applyNumberForma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7" borderId="2" xfId="0" applyFont="1" applyFill="1" applyBorder="1"/>
    <xf numFmtId="0" fontId="0" fillId="3" borderId="2" xfId="0" applyFont="1" applyFill="1" applyBorder="1"/>
    <xf numFmtId="3" fontId="0" fillId="4" borderId="2" xfId="0" applyNumberFormat="1" applyFont="1" applyFill="1" applyBorder="1"/>
    <xf numFmtId="0" fontId="0" fillId="4" borderId="2" xfId="0" applyFont="1" applyFill="1" applyBorder="1"/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101</xdr:row>
      <xdr:rowOff>0</xdr:rowOff>
    </xdr:from>
    <xdr:to>
      <xdr:col>18</xdr:col>
      <xdr:colOff>11206</xdr:colOff>
      <xdr:row>106</xdr:row>
      <xdr:rowOff>179295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509FB4-3206-4076-A111-371DC1C12EF3}"/>
            </a:ext>
          </a:extLst>
        </xdr:cNvPr>
        <xdr:cNvSpPr txBox="1"/>
      </xdr:nvSpPr>
      <xdr:spPr>
        <a:xfrm>
          <a:off x="12158382" y="19487029"/>
          <a:ext cx="4953000" cy="1131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hasil cluster sama dengan hasil cluster sebelumnya, maka iterasi berhenti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abSelected="1" topLeftCell="D94" zoomScale="85" zoomScaleNormal="85" workbookViewId="0">
      <selection activeCell="E19" sqref="E19"/>
    </sheetView>
  </sheetViews>
  <sheetFormatPr defaultRowHeight="15.75" x14ac:dyDescent="0.25"/>
  <cols>
    <col min="1" max="1" width="9.140625" style="1"/>
    <col min="2" max="2" width="23.42578125" style="1" bestFit="1" customWidth="1"/>
    <col min="3" max="3" width="13.42578125" style="1" bestFit="1" customWidth="1"/>
    <col min="4" max="4" width="13.5703125" style="1" bestFit="1" customWidth="1"/>
    <col min="5" max="5" width="26" style="1" bestFit="1" customWidth="1"/>
    <col min="6" max="6" width="18.42578125" style="1" bestFit="1" customWidth="1"/>
    <col min="7" max="11" width="9.140625" style="1"/>
    <col min="12" max="12" width="14.85546875" style="1" bestFit="1" customWidth="1"/>
    <col min="13" max="14" width="9.140625" style="1"/>
    <col min="15" max="15" width="14.42578125" style="1" bestFit="1" customWidth="1"/>
    <col min="16" max="16" width="15.140625" style="1" bestFit="1" customWidth="1"/>
    <col min="17" max="17" width="26" style="1" bestFit="1" customWidth="1"/>
    <col min="18" max="18" width="18.42578125" style="1" bestFit="1" customWidth="1"/>
    <col min="19" max="19" width="20" style="1" customWidth="1"/>
    <col min="20" max="20" width="13.5703125" style="1" bestFit="1" customWidth="1"/>
    <col min="21" max="21" width="26" style="1" bestFit="1" customWidth="1"/>
    <col min="22" max="22" width="18.42578125" style="1" bestFit="1" customWidth="1"/>
    <col min="23" max="23" width="13.42578125" style="1" bestFit="1" customWidth="1"/>
    <col min="24" max="24" width="13.5703125" style="1" bestFit="1" customWidth="1"/>
    <col min="25" max="25" width="26" style="1" bestFit="1" customWidth="1"/>
    <col min="26" max="26" width="18.42578125" style="1" bestFit="1" customWidth="1"/>
    <col min="27" max="16384" width="9.140625" style="1"/>
  </cols>
  <sheetData>
    <row r="1" spans="1:26" x14ac:dyDescent="0.25">
      <c r="I1" s="89" t="s">
        <v>32</v>
      </c>
      <c r="J1" s="89"/>
      <c r="K1" s="89"/>
      <c r="L1" s="89"/>
      <c r="M1" s="89"/>
      <c r="O1" s="90" t="s">
        <v>28</v>
      </c>
      <c r="P1" s="90"/>
      <c r="Q1" s="90"/>
      <c r="R1" s="90"/>
      <c r="S1" s="91" t="s">
        <v>24</v>
      </c>
      <c r="T1" s="91"/>
      <c r="U1" s="91"/>
      <c r="V1" s="91"/>
      <c r="W1" s="92" t="s">
        <v>25</v>
      </c>
      <c r="X1" s="92"/>
      <c r="Y1" s="92"/>
      <c r="Z1" s="92"/>
    </row>
    <row r="2" spans="1:26" x14ac:dyDescent="0.25">
      <c r="A2" s="8" t="s">
        <v>22</v>
      </c>
      <c r="B2" s="8" t="s">
        <v>0</v>
      </c>
      <c r="C2" s="8" t="s">
        <v>38</v>
      </c>
      <c r="D2" s="8" t="s">
        <v>17</v>
      </c>
      <c r="E2" s="8" t="s">
        <v>18</v>
      </c>
      <c r="F2" s="8" t="s">
        <v>19</v>
      </c>
      <c r="I2" s="19" t="s">
        <v>23</v>
      </c>
      <c r="J2" s="19" t="s">
        <v>24</v>
      </c>
      <c r="K2" s="19" t="s">
        <v>25</v>
      </c>
      <c r="L2" s="19" t="s">
        <v>26</v>
      </c>
      <c r="M2" s="19" t="s">
        <v>27</v>
      </c>
      <c r="O2" s="22" t="s">
        <v>16</v>
      </c>
      <c r="P2" s="22" t="s">
        <v>17</v>
      </c>
      <c r="Q2" s="22" t="s">
        <v>18</v>
      </c>
      <c r="R2" s="22" t="s">
        <v>19</v>
      </c>
      <c r="S2" s="20" t="s">
        <v>16</v>
      </c>
      <c r="T2" s="20" t="s">
        <v>17</v>
      </c>
      <c r="U2" s="20" t="s">
        <v>18</v>
      </c>
      <c r="V2" s="20" t="s">
        <v>19</v>
      </c>
      <c r="W2" s="21" t="s">
        <v>16</v>
      </c>
      <c r="X2" s="21" t="s">
        <v>17</v>
      </c>
      <c r="Y2" s="21" t="s">
        <v>18</v>
      </c>
      <c r="Z2" s="21" t="s">
        <v>19</v>
      </c>
    </row>
    <row r="3" spans="1:26" x14ac:dyDescent="0.25">
      <c r="A3" s="23">
        <v>1</v>
      </c>
      <c r="B3" s="3" t="s">
        <v>1</v>
      </c>
      <c r="C3" s="4">
        <v>184</v>
      </c>
      <c r="D3" s="4">
        <v>144</v>
      </c>
      <c r="E3" s="4">
        <v>900</v>
      </c>
      <c r="F3" s="4">
        <v>210</v>
      </c>
      <c r="I3" s="23">
        <f>SQRT((C3-$C$5)^2+(D3-$D$5)^2+(E3-$E$5)^2+(F3-$F$5)^2)</f>
        <v>108.22776907984382</v>
      </c>
      <c r="J3" s="23">
        <f>SQRT((C3-$C$7)^2+(D3-$D$7)^2+(E3-$E$7)^2+(F3-$F$7)^2)</f>
        <v>382.7052419617479</v>
      </c>
      <c r="K3" s="23">
        <f>SQRT((C3-$C$9)^2+(D3-$D$9)^2+(E3-$E$9)^2+(F3-$F$9)^2)</f>
        <v>1696.8200708186475</v>
      </c>
      <c r="L3" s="26">
        <f>MIN(I3:K3)</f>
        <v>108.22776907984382</v>
      </c>
      <c r="M3" s="26">
        <v>1</v>
      </c>
      <c r="O3" s="27">
        <f>IF($M3=1,C3,0)</f>
        <v>184</v>
      </c>
      <c r="P3" s="27">
        <f>IF($M3=1,D3,0)</f>
        <v>144</v>
      </c>
      <c r="Q3" s="27">
        <f>IF($M3=1,E3,0)</f>
        <v>900</v>
      </c>
      <c r="R3" s="27">
        <f>IF($M3=1,F3,0)</f>
        <v>210</v>
      </c>
      <c r="S3" s="28">
        <f>IF($M3=2,C3,0)</f>
        <v>0</v>
      </c>
      <c r="T3" s="28">
        <f>IF($M3=2,D3,0)</f>
        <v>0</v>
      </c>
      <c r="U3" s="28">
        <f>IF($M3=2,E3,0)</f>
        <v>0</v>
      </c>
      <c r="V3" s="28">
        <f>IF($M3=2,F3,0)</f>
        <v>0</v>
      </c>
      <c r="W3" s="29">
        <f>IF($M3=3,C3,0)</f>
        <v>0</v>
      </c>
      <c r="X3" s="29">
        <f t="shared" ref="X3:Z3" si="0">IF($M3=3,D3,0)</f>
        <v>0</v>
      </c>
      <c r="Y3" s="29">
        <f t="shared" si="0"/>
        <v>0</v>
      </c>
      <c r="Z3" s="29">
        <f t="shared" si="0"/>
        <v>0</v>
      </c>
    </row>
    <row r="4" spans="1:26" x14ac:dyDescent="0.25">
      <c r="A4" s="23">
        <v>2</v>
      </c>
      <c r="B4" s="3" t="s">
        <v>2</v>
      </c>
      <c r="C4" s="5">
        <v>2.2440000000000002</v>
      </c>
      <c r="D4" s="6">
        <v>2173.5</v>
      </c>
      <c r="E4" s="4">
        <v>1.05</v>
      </c>
      <c r="F4" s="4">
        <v>807</v>
      </c>
      <c r="I4" s="23">
        <f t="shared" ref="I4:I19" si="1">SQRT((C4-$C$5)^2+(D4-$D$5)^2+(E4-$E$5)^2+(F4-$F$5)^2)</f>
        <v>2368.1054034894646</v>
      </c>
      <c r="J4" s="23">
        <f>SQRT((C4-$C$7)^2+(D4-$D$7)^2+(E4-$E$7)^2+(F4-$F$7)^2)</f>
        <v>2290.4167761045151</v>
      </c>
      <c r="K4" s="23">
        <f t="shared" ref="K4:K19" si="2">SQRT((C4-$C$9)^2+(D4-$D$9)^2+(E4-$E$9)^2+(F4-$F$9)^2)</f>
        <v>1014.238651794044</v>
      </c>
      <c r="L4" s="26">
        <f>MIN(I4:K4)</f>
        <v>1014.238651794044</v>
      </c>
      <c r="M4" s="26">
        <v>3</v>
      </c>
      <c r="O4" s="27">
        <f t="shared" ref="O4:O19" si="3">IF($M4=1,C4,0)</f>
        <v>0</v>
      </c>
      <c r="P4" s="27">
        <f t="shared" ref="P4:P19" si="4">IF($M4=1,D4,0)</f>
        <v>0</v>
      </c>
      <c r="Q4" s="27">
        <f t="shared" ref="Q4:Q19" si="5">IF($M4=1,E4,0)</f>
        <v>0</v>
      </c>
      <c r="R4" s="27">
        <f t="shared" ref="R4:R19" si="6">IF($M4=1,F4,0)</f>
        <v>0</v>
      </c>
      <c r="S4" s="28">
        <f t="shared" ref="S4:S19" si="7">IF($M4=2,C4,0)</f>
        <v>0</v>
      </c>
      <c r="T4" s="28">
        <f t="shared" ref="T4:T19" si="8">IF($M4=2,D4,0)</f>
        <v>0</v>
      </c>
      <c r="U4" s="28">
        <f t="shared" ref="U4:U19" si="9">IF($M4=2,E4,0)</f>
        <v>0</v>
      </c>
      <c r="V4" s="28">
        <f t="shared" ref="V4:V19" si="10">IF($M4=2,F4,0)</f>
        <v>0</v>
      </c>
      <c r="W4" s="29">
        <f t="shared" ref="W4:W19" si="11">IF($M4=3,C4,0)</f>
        <v>2.2440000000000002</v>
      </c>
      <c r="X4" s="29">
        <f t="shared" ref="X4:X19" si="12">IF($M4=3,D4,0)</f>
        <v>2173.5</v>
      </c>
      <c r="Y4" s="29">
        <f t="shared" ref="Y4:Y19" si="13">IF($M4=3,E4,0)</f>
        <v>1.05</v>
      </c>
      <c r="Z4" s="29">
        <f t="shared" ref="Z4:Z19" si="14">IF($M4=3,F4,0)</f>
        <v>807</v>
      </c>
    </row>
    <row r="5" spans="1:26" x14ac:dyDescent="0.25">
      <c r="A5" s="11">
        <v>3</v>
      </c>
      <c r="B5" s="11" t="s">
        <v>3</v>
      </c>
      <c r="C5" s="12">
        <v>172</v>
      </c>
      <c r="D5" s="12">
        <v>123.5</v>
      </c>
      <c r="E5" s="12">
        <v>950</v>
      </c>
      <c r="F5" s="12">
        <v>117</v>
      </c>
      <c r="G5" s="1" t="s">
        <v>23</v>
      </c>
      <c r="I5" s="23">
        <f t="shared" si="1"/>
        <v>0</v>
      </c>
      <c r="J5" s="23">
        <f t="shared" ref="J5:J19" si="15">SQRT((C5-$C$7)^2+(D5-$D$7)^2+(E5-$E$7)^2+(F5-$F$7)^2)</f>
        <v>357.83049370477079</v>
      </c>
      <c r="K5" s="23">
        <f t="shared" si="2"/>
        <v>1730.7955623738467</v>
      </c>
      <c r="L5" s="26">
        <f t="shared" ref="L5:L19" si="16">MIN(I5:K5)</f>
        <v>0</v>
      </c>
      <c r="M5" s="26">
        <v>1</v>
      </c>
      <c r="O5" s="27">
        <f t="shared" si="3"/>
        <v>172</v>
      </c>
      <c r="P5" s="27">
        <f t="shared" si="4"/>
        <v>123.5</v>
      </c>
      <c r="Q5" s="27">
        <f t="shared" si="5"/>
        <v>950</v>
      </c>
      <c r="R5" s="27">
        <f t="shared" si="6"/>
        <v>117</v>
      </c>
      <c r="S5" s="28">
        <f t="shared" si="7"/>
        <v>0</v>
      </c>
      <c r="T5" s="28">
        <f t="shared" si="8"/>
        <v>0</v>
      </c>
      <c r="U5" s="28">
        <f t="shared" si="9"/>
        <v>0</v>
      </c>
      <c r="V5" s="28">
        <f t="shared" si="10"/>
        <v>0</v>
      </c>
      <c r="W5" s="29">
        <f t="shared" si="11"/>
        <v>0</v>
      </c>
      <c r="X5" s="29">
        <f t="shared" si="12"/>
        <v>0</v>
      </c>
      <c r="Y5" s="29">
        <f t="shared" si="13"/>
        <v>0</v>
      </c>
      <c r="Z5" s="29">
        <f t="shared" si="14"/>
        <v>0</v>
      </c>
    </row>
    <row r="6" spans="1:26" x14ac:dyDescent="0.25">
      <c r="A6" s="23">
        <v>4</v>
      </c>
      <c r="B6" s="3" t="s">
        <v>4</v>
      </c>
      <c r="C6" s="4">
        <v>340</v>
      </c>
      <c r="D6" s="4">
        <v>212.6</v>
      </c>
      <c r="E6" s="4">
        <v>975</v>
      </c>
      <c r="F6" s="4">
        <v>423</v>
      </c>
      <c r="I6" s="23">
        <f t="shared" si="1"/>
        <v>361.14236804894546</v>
      </c>
      <c r="J6" s="23">
        <f t="shared" si="15"/>
        <v>448.1942572423257</v>
      </c>
      <c r="K6" s="23">
        <f t="shared" si="2"/>
        <v>1745.2047618354131</v>
      </c>
      <c r="L6" s="26">
        <f t="shared" si="16"/>
        <v>361.14236804894546</v>
      </c>
      <c r="M6" s="26">
        <v>1</v>
      </c>
      <c r="O6" s="27">
        <f t="shared" si="3"/>
        <v>340</v>
      </c>
      <c r="P6" s="27">
        <f t="shared" si="4"/>
        <v>212.6</v>
      </c>
      <c r="Q6" s="27">
        <f t="shared" si="5"/>
        <v>975</v>
      </c>
      <c r="R6" s="27">
        <f t="shared" si="6"/>
        <v>423</v>
      </c>
      <c r="S6" s="28">
        <f t="shared" si="7"/>
        <v>0</v>
      </c>
      <c r="T6" s="28">
        <f t="shared" si="8"/>
        <v>0</v>
      </c>
      <c r="U6" s="28">
        <f t="shared" si="9"/>
        <v>0</v>
      </c>
      <c r="V6" s="28">
        <f t="shared" si="10"/>
        <v>0</v>
      </c>
      <c r="W6" s="29">
        <f t="shared" si="11"/>
        <v>0</v>
      </c>
      <c r="X6" s="29">
        <f t="shared" si="12"/>
        <v>0</v>
      </c>
      <c r="Y6" s="29">
        <f t="shared" si="13"/>
        <v>0</v>
      </c>
      <c r="Z6" s="29">
        <f t="shared" si="14"/>
        <v>0</v>
      </c>
    </row>
    <row r="7" spans="1:26" x14ac:dyDescent="0.25">
      <c r="A7" s="14">
        <v>5</v>
      </c>
      <c r="B7" s="14" t="s">
        <v>21</v>
      </c>
      <c r="C7" s="15">
        <v>459</v>
      </c>
      <c r="D7" s="15">
        <v>303.3</v>
      </c>
      <c r="E7" s="15">
        <v>945</v>
      </c>
      <c r="F7" s="15">
        <v>1.585</v>
      </c>
      <c r="G7" s="1" t="s">
        <v>24</v>
      </c>
      <c r="I7" s="23">
        <f t="shared" si="1"/>
        <v>357.83049370477079</v>
      </c>
      <c r="J7" s="23">
        <f t="shared" si="15"/>
        <v>0</v>
      </c>
      <c r="K7" s="23">
        <f t="shared" si="2"/>
        <v>1634.0772240925457</v>
      </c>
      <c r="L7" s="26">
        <f t="shared" si="16"/>
        <v>0</v>
      </c>
      <c r="M7" s="26">
        <v>2</v>
      </c>
      <c r="O7" s="27">
        <f t="shared" si="3"/>
        <v>0</v>
      </c>
      <c r="P7" s="27">
        <f t="shared" si="4"/>
        <v>0</v>
      </c>
      <c r="Q7" s="27">
        <f t="shared" si="5"/>
        <v>0</v>
      </c>
      <c r="R7" s="27">
        <f t="shared" si="6"/>
        <v>0</v>
      </c>
      <c r="S7" s="28">
        <f t="shared" si="7"/>
        <v>459</v>
      </c>
      <c r="T7" s="28">
        <f t="shared" si="8"/>
        <v>303.3</v>
      </c>
      <c r="U7" s="28">
        <f t="shared" si="9"/>
        <v>945</v>
      </c>
      <c r="V7" s="28">
        <f t="shared" si="10"/>
        <v>1.585</v>
      </c>
      <c r="W7" s="29">
        <f t="shared" si="11"/>
        <v>0</v>
      </c>
      <c r="X7" s="29">
        <f t="shared" si="12"/>
        <v>0</v>
      </c>
      <c r="Y7" s="29">
        <f t="shared" si="13"/>
        <v>0</v>
      </c>
      <c r="Z7" s="29">
        <f t="shared" si="14"/>
        <v>0</v>
      </c>
    </row>
    <row r="8" spans="1:26" x14ac:dyDescent="0.25">
      <c r="A8" s="23">
        <v>6</v>
      </c>
      <c r="B8" s="3" t="s">
        <v>5</v>
      </c>
      <c r="C8" s="4">
        <v>564</v>
      </c>
      <c r="D8" s="4">
        <v>317.39999999999998</v>
      </c>
      <c r="E8" s="4">
        <v>1.1499999999999999</v>
      </c>
      <c r="F8" s="4">
        <v>1.01</v>
      </c>
      <c r="I8" s="23">
        <f t="shared" si="1"/>
        <v>1051.2046482964199</v>
      </c>
      <c r="J8" s="23">
        <f t="shared" si="15"/>
        <v>949.77732291574534</v>
      </c>
      <c r="K8" s="23">
        <f t="shared" si="2"/>
        <v>1360.6563039110943</v>
      </c>
      <c r="L8" s="26">
        <f t="shared" si="16"/>
        <v>949.77732291574534</v>
      </c>
      <c r="M8" s="26">
        <v>2</v>
      </c>
      <c r="O8" s="27">
        <f t="shared" si="3"/>
        <v>0</v>
      </c>
      <c r="P8" s="27">
        <f t="shared" si="4"/>
        <v>0</v>
      </c>
      <c r="Q8" s="27">
        <f t="shared" si="5"/>
        <v>0</v>
      </c>
      <c r="R8" s="27">
        <f t="shared" si="6"/>
        <v>0</v>
      </c>
      <c r="S8" s="28">
        <f t="shared" si="7"/>
        <v>564</v>
      </c>
      <c r="T8" s="28">
        <f t="shared" si="8"/>
        <v>317.39999999999998</v>
      </c>
      <c r="U8" s="28">
        <f t="shared" si="9"/>
        <v>1.1499999999999999</v>
      </c>
      <c r="V8" s="28">
        <f t="shared" si="10"/>
        <v>1.01</v>
      </c>
      <c r="W8" s="29">
        <f t="shared" si="11"/>
        <v>0</v>
      </c>
      <c r="X8" s="29">
        <f t="shared" si="12"/>
        <v>0</v>
      </c>
      <c r="Y8" s="29">
        <f t="shared" si="13"/>
        <v>0</v>
      </c>
      <c r="Z8" s="29">
        <f t="shared" si="14"/>
        <v>0</v>
      </c>
    </row>
    <row r="9" spans="1:26" x14ac:dyDescent="0.25">
      <c r="A9" s="16">
        <v>7</v>
      </c>
      <c r="B9" s="16" t="s">
        <v>6</v>
      </c>
      <c r="C9" s="17">
        <v>1.627</v>
      </c>
      <c r="D9" s="18">
        <v>1556.4</v>
      </c>
      <c r="E9" s="17">
        <v>1.2</v>
      </c>
      <c r="F9" s="17">
        <v>2.0979999999999999</v>
      </c>
      <c r="G9" s="1" t="s">
        <v>25</v>
      </c>
      <c r="I9" s="23">
        <f t="shared" si="1"/>
        <v>1730.7955623738467</v>
      </c>
      <c r="J9" s="23">
        <f t="shared" si="15"/>
        <v>1634.0772240925457</v>
      </c>
      <c r="K9" s="23">
        <f t="shared" si="2"/>
        <v>0</v>
      </c>
      <c r="L9" s="26">
        <f t="shared" si="16"/>
        <v>0</v>
      </c>
      <c r="M9" s="26">
        <v>3</v>
      </c>
      <c r="O9" s="27">
        <f t="shared" si="3"/>
        <v>0</v>
      </c>
      <c r="P9" s="27">
        <f t="shared" si="4"/>
        <v>0</v>
      </c>
      <c r="Q9" s="27">
        <f t="shared" si="5"/>
        <v>0</v>
      </c>
      <c r="R9" s="27">
        <f t="shared" si="6"/>
        <v>0</v>
      </c>
      <c r="S9" s="28">
        <f t="shared" si="7"/>
        <v>0</v>
      </c>
      <c r="T9" s="28">
        <f t="shared" si="8"/>
        <v>0</v>
      </c>
      <c r="U9" s="28">
        <f t="shared" si="9"/>
        <v>0</v>
      </c>
      <c r="V9" s="28">
        <f t="shared" si="10"/>
        <v>0</v>
      </c>
      <c r="W9" s="29">
        <f t="shared" si="11"/>
        <v>1.627</v>
      </c>
      <c r="X9" s="29">
        <f t="shared" si="12"/>
        <v>1556.4</v>
      </c>
      <c r="Y9" s="29">
        <f t="shared" si="13"/>
        <v>1.2</v>
      </c>
      <c r="Z9" s="29">
        <f t="shared" si="14"/>
        <v>2.0979999999999999</v>
      </c>
    </row>
    <row r="10" spans="1:26" x14ac:dyDescent="0.25">
      <c r="A10" s="23">
        <v>8</v>
      </c>
      <c r="B10" s="3" t="s">
        <v>7</v>
      </c>
      <c r="C10" s="4">
        <v>2.101</v>
      </c>
      <c r="D10" s="6">
        <v>2429.3000000000002</v>
      </c>
      <c r="E10" s="4">
        <v>1.23</v>
      </c>
      <c r="F10" s="4">
        <v>1.0640000000000001</v>
      </c>
      <c r="I10" s="23">
        <f t="shared" si="1"/>
        <v>2501.8363214241258</v>
      </c>
      <c r="J10" s="23">
        <f t="shared" si="15"/>
        <v>2370.5136111277657</v>
      </c>
      <c r="K10" s="23">
        <f t="shared" si="2"/>
        <v>872.90074162644635</v>
      </c>
      <c r="L10" s="26">
        <f t="shared" si="16"/>
        <v>872.90074162644635</v>
      </c>
      <c r="M10" s="26">
        <v>3</v>
      </c>
      <c r="O10" s="27">
        <f t="shared" si="3"/>
        <v>0</v>
      </c>
      <c r="P10" s="27">
        <f t="shared" si="4"/>
        <v>0</v>
      </c>
      <c r="Q10" s="27">
        <f t="shared" si="5"/>
        <v>0</v>
      </c>
      <c r="R10" s="27">
        <f t="shared" si="6"/>
        <v>0</v>
      </c>
      <c r="S10" s="28">
        <f t="shared" si="7"/>
        <v>0</v>
      </c>
      <c r="T10" s="28">
        <f t="shared" si="8"/>
        <v>0</v>
      </c>
      <c r="U10" s="28">
        <f t="shared" si="9"/>
        <v>0</v>
      </c>
      <c r="V10" s="28">
        <f t="shared" si="10"/>
        <v>0</v>
      </c>
      <c r="W10" s="29">
        <f t="shared" si="11"/>
        <v>2.101</v>
      </c>
      <c r="X10" s="29">
        <f t="shared" si="12"/>
        <v>2429.3000000000002</v>
      </c>
      <c r="Y10" s="29">
        <f t="shared" si="13"/>
        <v>1.23</v>
      </c>
      <c r="Z10" s="29">
        <f t="shared" si="14"/>
        <v>1.0640000000000001</v>
      </c>
    </row>
    <row r="11" spans="1:26" x14ac:dyDescent="0.25">
      <c r="A11" s="23">
        <v>9</v>
      </c>
      <c r="B11" s="3" t="s">
        <v>8</v>
      </c>
      <c r="C11" s="4">
        <v>205</v>
      </c>
      <c r="D11" s="4">
        <v>168.2</v>
      </c>
      <c r="E11" s="4">
        <v>1.1599999999999999</v>
      </c>
      <c r="F11" s="4">
        <v>285</v>
      </c>
      <c r="I11" s="23">
        <f t="shared" si="1"/>
        <v>965.19865084862204</v>
      </c>
      <c r="J11" s="23">
        <f t="shared" si="15"/>
        <v>1026.6089897448785</v>
      </c>
      <c r="K11" s="23">
        <f t="shared" si="2"/>
        <v>1431.2558682265726</v>
      </c>
      <c r="L11" s="26">
        <f t="shared" si="16"/>
        <v>965.19865084862204</v>
      </c>
      <c r="M11" s="26">
        <v>1</v>
      </c>
      <c r="O11" s="27">
        <f t="shared" si="3"/>
        <v>205</v>
      </c>
      <c r="P11" s="27">
        <f t="shared" si="4"/>
        <v>168.2</v>
      </c>
      <c r="Q11" s="27">
        <f t="shared" si="5"/>
        <v>1.1599999999999999</v>
      </c>
      <c r="R11" s="27">
        <f t="shared" si="6"/>
        <v>285</v>
      </c>
      <c r="S11" s="28">
        <f t="shared" si="7"/>
        <v>0</v>
      </c>
      <c r="T11" s="28">
        <f t="shared" si="8"/>
        <v>0</v>
      </c>
      <c r="U11" s="28">
        <f t="shared" si="9"/>
        <v>0</v>
      </c>
      <c r="V11" s="28">
        <f t="shared" si="10"/>
        <v>0</v>
      </c>
      <c r="W11" s="29">
        <f t="shared" si="11"/>
        <v>0</v>
      </c>
      <c r="X11" s="29">
        <f t="shared" si="12"/>
        <v>0</v>
      </c>
      <c r="Y11" s="29">
        <f t="shared" si="13"/>
        <v>0</v>
      </c>
      <c r="Z11" s="29">
        <f t="shared" si="14"/>
        <v>0</v>
      </c>
    </row>
    <row r="12" spans="1:26" x14ac:dyDescent="0.25">
      <c r="A12" s="23">
        <v>10</v>
      </c>
      <c r="B12" s="3" t="s">
        <v>9</v>
      </c>
      <c r="C12" s="4">
        <v>204</v>
      </c>
      <c r="D12" s="4">
        <v>219.7</v>
      </c>
      <c r="E12" s="4">
        <v>1.1499999999999999</v>
      </c>
      <c r="F12" s="4">
        <v>199</v>
      </c>
      <c r="I12" s="23">
        <f t="shared" si="1"/>
        <v>957.76759315608501</v>
      </c>
      <c r="J12" s="23">
        <f t="shared" si="15"/>
        <v>1000.9193097972483</v>
      </c>
      <c r="K12" s="23">
        <f t="shared" si="2"/>
        <v>1366.1962235466033</v>
      </c>
      <c r="L12" s="26">
        <f t="shared" si="16"/>
        <v>957.76759315608501</v>
      </c>
      <c r="M12" s="26">
        <v>1</v>
      </c>
      <c r="O12" s="27">
        <f t="shared" si="3"/>
        <v>204</v>
      </c>
      <c r="P12" s="27">
        <f t="shared" si="4"/>
        <v>219.7</v>
      </c>
      <c r="Q12" s="27">
        <f t="shared" si="5"/>
        <v>1.1499999999999999</v>
      </c>
      <c r="R12" s="27">
        <f t="shared" si="6"/>
        <v>199</v>
      </c>
      <c r="S12" s="28">
        <f t="shared" si="7"/>
        <v>0</v>
      </c>
      <c r="T12" s="28">
        <f t="shared" si="8"/>
        <v>0</v>
      </c>
      <c r="U12" s="28">
        <f t="shared" si="9"/>
        <v>0</v>
      </c>
      <c r="V12" s="28">
        <f t="shared" si="10"/>
        <v>0</v>
      </c>
      <c r="W12" s="29">
        <f t="shared" si="11"/>
        <v>0</v>
      </c>
      <c r="X12" s="29">
        <f t="shared" si="12"/>
        <v>0</v>
      </c>
      <c r="Y12" s="29">
        <f t="shared" si="13"/>
        <v>0</v>
      </c>
      <c r="Z12" s="29">
        <f t="shared" si="14"/>
        <v>0</v>
      </c>
    </row>
    <row r="13" spans="1:26" x14ac:dyDescent="0.25">
      <c r="A13" s="23">
        <v>11</v>
      </c>
      <c r="B13" s="3" t="s">
        <v>10</v>
      </c>
      <c r="C13" s="4">
        <v>938</v>
      </c>
      <c r="D13" s="4">
        <v>711.5</v>
      </c>
      <c r="E13" s="4">
        <v>980</v>
      </c>
      <c r="F13" s="4">
        <v>2.41</v>
      </c>
      <c r="I13" s="23">
        <f t="shared" si="1"/>
        <v>972.8981797187206</v>
      </c>
      <c r="J13" s="23">
        <f t="shared" si="15"/>
        <v>630.31255788299188</v>
      </c>
      <c r="K13" s="23">
        <f t="shared" si="2"/>
        <v>1596.4648265693172</v>
      </c>
      <c r="L13" s="26">
        <f t="shared" si="16"/>
        <v>630.31255788299188</v>
      </c>
      <c r="M13" s="26">
        <v>2</v>
      </c>
      <c r="O13" s="27">
        <f t="shared" si="3"/>
        <v>0</v>
      </c>
      <c r="P13" s="27">
        <f t="shared" si="4"/>
        <v>0</v>
      </c>
      <c r="Q13" s="27">
        <f t="shared" si="5"/>
        <v>0</v>
      </c>
      <c r="R13" s="27">
        <f t="shared" si="6"/>
        <v>0</v>
      </c>
      <c r="S13" s="28">
        <f t="shared" si="7"/>
        <v>938</v>
      </c>
      <c r="T13" s="28">
        <f t="shared" si="8"/>
        <v>711.5</v>
      </c>
      <c r="U13" s="28">
        <f t="shared" si="9"/>
        <v>980</v>
      </c>
      <c r="V13" s="28">
        <f t="shared" si="10"/>
        <v>2.41</v>
      </c>
      <c r="W13" s="29">
        <f t="shared" si="11"/>
        <v>0</v>
      </c>
      <c r="X13" s="29">
        <f t="shared" si="12"/>
        <v>0</v>
      </c>
      <c r="Y13" s="29">
        <f t="shared" si="13"/>
        <v>0</v>
      </c>
      <c r="Z13" s="29">
        <f t="shared" si="14"/>
        <v>0</v>
      </c>
    </row>
    <row r="14" spans="1:26" x14ac:dyDescent="0.25">
      <c r="A14" s="23">
        <v>12</v>
      </c>
      <c r="B14" s="3" t="s">
        <v>11</v>
      </c>
      <c r="C14" s="5">
        <v>2215</v>
      </c>
      <c r="D14" s="6">
        <v>2179.4</v>
      </c>
      <c r="E14" s="4">
        <v>106</v>
      </c>
      <c r="F14" s="5">
        <v>1118</v>
      </c>
      <c r="I14" s="23">
        <f t="shared" si="1"/>
        <v>3180.3947569444899</v>
      </c>
      <c r="J14" s="23">
        <f t="shared" si="15"/>
        <v>2924.6522292787222</v>
      </c>
      <c r="K14" s="23">
        <f t="shared" si="2"/>
        <v>2558.0010458819206</v>
      </c>
      <c r="L14" s="26">
        <f t="shared" si="16"/>
        <v>2558.0010458819206</v>
      </c>
      <c r="M14" s="26">
        <v>3</v>
      </c>
      <c r="O14" s="27">
        <f t="shared" si="3"/>
        <v>0</v>
      </c>
      <c r="P14" s="27">
        <f t="shared" si="4"/>
        <v>0</v>
      </c>
      <c r="Q14" s="27">
        <f t="shared" si="5"/>
        <v>0</v>
      </c>
      <c r="R14" s="27">
        <f t="shared" si="6"/>
        <v>0</v>
      </c>
      <c r="S14" s="28">
        <f t="shared" si="7"/>
        <v>0</v>
      </c>
      <c r="T14" s="28">
        <f t="shared" si="8"/>
        <v>0</v>
      </c>
      <c r="U14" s="28">
        <f t="shared" si="9"/>
        <v>0</v>
      </c>
      <c r="V14" s="28">
        <f t="shared" si="10"/>
        <v>0</v>
      </c>
      <c r="W14" s="29">
        <f t="shared" si="11"/>
        <v>2215</v>
      </c>
      <c r="X14" s="29">
        <f t="shared" si="12"/>
        <v>2179.4</v>
      </c>
      <c r="Y14" s="29">
        <f t="shared" si="13"/>
        <v>106</v>
      </c>
      <c r="Z14" s="29">
        <f t="shared" si="14"/>
        <v>1118</v>
      </c>
    </row>
    <row r="15" spans="1:26" x14ac:dyDescent="0.25">
      <c r="A15" s="23">
        <v>13</v>
      </c>
      <c r="B15" s="3" t="s">
        <v>12</v>
      </c>
      <c r="C15" s="4">
        <v>1.762</v>
      </c>
      <c r="D15" s="6">
        <v>1799.8</v>
      </c>
      <c r="E15" s="4">
        <v>1.1499999999999999</v>
      </c>
      <c r="F15" s="4">
        <v>4.7779999999999996</v>
      </c>
      <c r="I15" s="23">
        <f t="shared" si="1"/>
        <v>1936.9751589599698</v>
      </c>
      <c r="J15" s="23">
        <f t="shared" si="15"/>
        <v>1827.4139805728203</v>
      </c>
      <c r="K15" s="23">
        <f t="shared" si="2"/>
        <v>243.41479643809646</v>
      </c>
      <c r="L15" s="26">
        <f t="shared" si="16"/>
        <v>243.41479643809646</v>
      </c>
      <c r="M15" s="26">
        <v>3</v>
      </c>
      <c r="O15" s="27">
        <f t="shared" si="3"/>
        <v>0</v>
      </c>
      <c r="P15" s="27">
        <f t="shared" si="4"/>
        <v>0</v>
      </c>
      <c r="Q15" s="27">
        <f t="shared" si="5"/>
        <v>0</v>
      </c>
      <c r="R15" s="27">
        <f t="shared" si="6"/>
        <v>0</v>
      </c>
      <c r="S15" s="28">
        <f t="shared" si="7"/>
        <v>0</v>
      </c>
      <c r="T15" s="28">
        <f t="shared" si="8"/>
        <v>0</v>
      </c>
      <c r="U15" s="28">
        <f t="shared" si="9"/>
        <v>0</v>
      </c>
      <c r="V15" s="28">
        <f t="shared" si="10"/>
        <v>0</v>
      </c>
      <c r="W15" s="29">
        <f t="shared" si="11"/>
        <v>1.762</v>
      </c>
      <c r="X15" s="29">
        <f t="shared" si="12"/>
        <v>1799.8</v>
      </c>
      <c r="Y15" s="29">
        <f t="shared" si="13"/>
        <v>1.1499999999999999</v>
      </c>
      <c r="Z15" s="29">
        <f t="shared" si="14"/>
        <v>4.7779999999999996</v>
      </c>
    </row>
    <row r="16" spans="1:26" x14ac:dyDescent="0.25">
      <c r="A16" s="23">
        <v>14</v>
      </c>
      <c r="B16" s="3" t="s">
        <v>20</v>
      </c>
      <c r="C16" s="4">
        <v>667</v>
      </c>
      <c r="D16" s="6">
        <v>610.5</v>
      </c>
      <c r="E16" s="4">
        <v>980</v>
      </c>
      <c r="F16" s="4">
        <v>1.425</v>
      </c>
      <c r="I16" s="23">
        <f t="shared" si="1"/>
        <v>704.59320222735619</v>
      </c>
      <c r="J16" s="23">
        <f t="shared" si="15"/>
        <v>372.64039716595408</v>
      </c>
      <c r="K16" s="23">
        <f t="shared" si="2"/>
        <v>1515.0900739091389</v>
      </c>
      <c r="L16" s="26">
        <f t="shared" si="16"/>
        <v>372.64039716595408</v>
      </c>
      <c r="M16" s="26">
        <v>2</v>
      </c>
      <c r="O16" s="27">
        <f t="shared" si="3"/>
        <v>0</v>
      </c>
      <c r="P16" s="27">
        <f t="shared" si="4"/>
        <v>0</v>
      </c>
      <c r="Q16" s="27">
        <f t="shared" si="5"/>
        <v>0</v>
      </c>
      <c r="R16" s="27">
        <f t="shared" si="6"/>
        <v>0</v>
      </c>
      <c r="S16" s="28">
        <f t="shared" si="7"/>
        <v>667</v>
      </c>
      <c r="T16" s="28">
        <f t="shared" si="8"/>
        <v>610.5</v>
      </c>
      <c r="U16" s="28">
        <f t="shared" si="9"/>
        <v>980</v>
      </c>
      <c r="V16" s="28">
        <f t="shared" si="10"/>
        <v>1.425</v>
      </c>
      <c r="W16" s="29">
        <f t="shared" si="11"/>
        <v>0</v>
      </c>
      <c r="X16" s="29">
        <f t="shared" si="12"/>
        <v>0</v>
      </c>
      <c r="Y16" s="29">
        <f t="shared" si="13"/>
        <v>0</v>
      </c>
      <c r="Z16" s="29">
        <f t="shared" si="14"/>
        <v>0</v>
      </c>
    </row>
    <row r="17" spans="1:26" x14ac:dyDescent="0.25">
      <c r="A17" s="23">
        <v>15</v>
      </c>
      <c r="B17" s="3" t="s">
        <v>13</v>
      </c>
      <c r="C17" s="4">
        <v>993</v>
      </c>
      <c r="D17" s="6">
        <v>1032.5999999999999</v>
      </c>
      <c r="E17" s="4">
        <v>1.1200000000000001</v>
      </c>
      <c r="F17" s="4">
        <v>1.31</v>
      </c>
      <c r="I17" s="23">
        <f t="shared" si="1"/>
        <v>1553.7893166385202</v>
      </c>
      <c r="J17" s="23">
        <f t="shared" si="15"/>
        <v>1306.8833230342332</v>
      </c>
      <c r="K17" s="23">
        <f t="shared" si="2"/>
        <v>1121.2437257229137</v>
      </c>
      <c r="L17" s="26">
        <f t="shared" si="16"/>
        <v>1121.2437257229137</v>
      </c>
      <c r="M17" s="26">
        <v>3</v>
      </c>
      <c r="O17" s="27">
        <f t="shared" si="3"/>
        <v>0</v>
      </c>
      <c r="P17" s="27">
        <f t="shared" si="4"/>
        <v>0</v>
      </c>
      <c r="Q17" s="27">
        <f t="shared" si="5"/>
        <v>0</v>
      </c>
      <c r="R17" s="27">
        <f t="shared" si="6"/>
        <v>0</v>
      </c>
      <c r="S17" s="28">
        <f t="shared" si="7"/>
        <v>0</v>
      </c>
      <c r="T17" s="28">
        <f t="shared" si="8"/>
        <v>0</v>
      </c>
      <c r="U17" s="28">
        <f t="shared" si="9"/>
        <v>0</v>
      </c>
      <c r="V17" s="28">
        <f t="shared" si="10"/>
        <v>0</v>
      </c>
      <c r="W17" s="29">
        <f t="shared" si="11"/>
        <v>993</v>
      </c>
      <c r="X17" s="29">
        <f t="shared" si="12"/>
        <v>1032.5999999999999</v>
      </c>
      <c r="Y17" s="29">
        <f t="shared" si="13"/>
        <v>1.1200000000000001</v>
      </c>
      <c r="Z17" s="29">
        <f t="shared" si="14"/>
        <v>1.31</v>
      </c>
    </row>
    <row r="18" spans="1:26" x14ac:dyDescent="0.25">
      <c r="A18" s="23">
        <v>16</v>
      </c>
      <c r="B18" s="3" t="s">
        <v>14</v>
      </c>
      <c r="C18" s="4">
        <v>893</v>
      </c>
      <c r="D18" s="6">
        <v>1113.5999999999999</v>
      </c>
      <c r="E18" s="4">
        <v>1.74</v>
      </c>
      <c r="F18" s="4">
        <v>1.639</v>
      </c>
      <c r="I18" s="23">
        <f t="shared" si="1"/>
        <v>1553.2688749604815</v>
      </c>
      <c r="J18" s="23">
        <f t="shared" si="15"/>
        <v>1317.0730885247031</v>
      </c>
      <c r="K18" s="23">
        <f t="shared" si="2"/>
        <v>995.29802944143341</v>
      </c>
      <c r="L18" s="26">
        <f t="shared" si="16"/>
        <v>995.29802944143341</v>
      </c>
      <c r="M18" s="26">
        <v>3</v>
      </c>
      <c r="O18" s="27">
        <f t="shared" si="3"/>
        <v>0</v>
      </c>
      <c r="P18" s="27">
        <f t="shared" si="4"/>
        <v>0</v>
      </c>
      <c r="Q18" s="27">
        <f t="shared" si="5"/>
        <v>0</v>
      </c>
      <c r="R18" s="27">
        <f t="shared" si="6"/>
        <v>0</v>
      </c>
      <c r="S18" s="28">
        <f t="shared" si="7"/>
        <v>0</v>
      </c>
      <c r="T18" s="28">
        <f t="shared" si="8"/>
        <v>0</v>
      </c>
      <c r="U18" s="28">
        <f t="shared" si="9"/>
        <v>0</v>
      </c>
      <c r="V18" s="28">
        <f t="shared" si="10"/>
        <v>0</v>
      </c>
      <c r="W18" s="29">
        <f t="shared" si="11"/>
        <v>893</v>
      </c>
      <c r="X18" s="29">
        <f t="shared" si="12"/>
        <v>1113.5999999999999</v>
      </c>
      <c r="Y18" s="29">
        <f t="shared" si="13"/>
        <v>1.74</v>
      </c>
      <c r="Z18" s="29">
        <f t="shared" si="14"/>
        <v>1.639</v>
      </c>
    </row>
    <row r="19" spans="1:26" x14ac:dyDescent="0.25">
      <c r="A19" s="23">
        <v>17</v>
      </c>
      <c r="B19" s="3" t="s">
        <v>15</v>
      </c>
      <c r="C19" s="4">
        <v>793</v>
      </c>
      <c r="D19" s="4">
        <v>624.79999999999995</v>
      </c>
      <c r="E19" s="4">
        <v>1.1000000000000001</v>
      </c>
      <c r="F19" s="4">
        <v>457</v>
      </c>
      <c r="I19" s="23">
        <f t="shared" si="1"/>
        <v>1285.6725477352311</v>
      </c>
      <c r="J19" s="23">
        <f t="shared" si="15"/>
        <v>1145.9791805373254</v>
      </c>
      <c r="K19" s="23">
        <f t="shared" si="2"/>
        <v>1304.2567326768915</v>
      </c>
      <c r="L19" s="26">
        <f t="shared" si="16"/>
        <v>1145.9791805373254</v>
      </c>
      <c r="M19" s="26">
        <v>2</v>
      </c>
      <c r="O19" s="27">
        <f t="shared" si="3"/>
        <v>0</v>
      </c>
      <c r="P19" s="27">
        <f t="shared" si="4"/>
        <v>0</v>
      </c>
      <c r="Q19" s="27">
        <f t="shared" si="5"/>
        <v>0</v>
      </c>
      <c r="R19" s="27">
        <f t="shared" si="6"/>
        <v>0</v>
      </c>
      <c r="S19" s="28">
        <f t="shared" si="7"/>
        <v>793</v>
      </c>
      <c r="T19" s="28">
        <f t="shared" si="8"/>
        <v>624.79999999999995</v>
      </c>
      <c r="U19" s="28">
        <f t="shared" si="9"/>
        <v>1.1000000000000001</v>
      </c>
      <c r="V19" s="28">
        <f t="shared" si="10"/>
        <v>457</v>
      </c>
      <c r="W19" s="29">
        <f t="shared" si="11"/>
        <v>0</v>
      </c>
      <c r="X19" s="29">
        <f t="shared" si="12"/>
        <v>0</v>
      </c>
      <c r="Y19" s="29">
        <f t="shared" si="13"/>
        <v>0</v>
      </c>
      <c r="Z19" s="29">
        <f t="shared" si="14"/>
        <v>0</v>
      </c>
    </row>
    <row r="20" spans="1:26" x14ac:dyDescent="0.25">
      <c r="N20" s="1" t="s">
        <v>29</v>
      </c>
      <c r="O20" s="27">
        <f t="shared" ref="O20:Z20" si="17">SUM(O3:O19)</f>
        <v>1105</v>
      </c>
      <c r="P20" s="27">
        <f t="shared" si="17"/>
        <v>868</v>
      </c>
      <c r="Q20" s="27">
        <f t="shared" si="17"/>
        <v>2827.31</v>
      </c>
      <c r="R20" s="27">
        <f t="shared" si="17"/>
        <v>1234</v>
      </c>
      <c r="S20" s="28">
        <f t="shared" si="17"/>
        <v>3421</v>
      </c>
      <c r="T20" s="28">
        <f t="shared" si="17"/>
        <v>2567.5</v>
      </c>
      <c r="U20" s="28">
        <f t="shared" si="17"/>
        <v>2907.25</v>
      </c>
      <c r="V20" s="28">
        <f t="shared" si="17"/>
        <v>463.43</v>
      </c>
      <c r="W20" s="29">
        <f t="shared" si="17"/>
        <v>4108.7340000000004</v>
      </c>
      <c r="X20" s="29">
        <f t="shared" si="17"/>
        <v>12284.6</v>
      </c>
      <c r="Y20" s="29">
        <f t="shared" si="17"/>
        <v>113.49000000000001</v>
      </c>
      <c r="Z20" s="29">
        <f t="shared" si="17"/>
        <v>1935.8889999999997</v>
      </c>
    </row>
    <row r="21" spans="1:26" x14ac:dyDescent="0.25">
      <c r="N21" s="1" t="s">
        <v>30</v>
      </c>
      <c r="O21" s="30">
        <f t="shared" ref="O21:Z21" si="18">COUNTIF(O3:O19,"&lt;&gt;0")</f>
        <v>5</v>
      </c>
      <c r="P21" s="30">
        <f t="shared" si="18"/>
        <v>5</v>
      </c>
      <c r="Q21" s="30">
        <f t="shared" si="18"/>
        <v>5</v>
      </c>
      <c r="R21" s="30">
        <f t="shared" si="18"/>
        <v>5</v>
      </c>
      <c r="S21" s="28">
        <f t="shared" si="18"/>
        <v>5</v>
      </c>
      <c r="T21" s="28">
        <f t="shared" si="18"/>
        <v>5</v>
      </c>
      <c r="U21" s="28">
        <f t="shared" si="18"/>
        <v>5</v>
      </c>
      <c r="V21" s="28">
        <f t="shared" si="18"/>
        <v>5</v>
      </c>
      <c r="W21" s="29">
        <f t="shared" si="18"/>
        <v>7</v>
      </c>
      <c r="X21" s="29">
        <f t="shared" si="18"/>
        <v>7</v>
      </c>
      <c r="Y21" s="29">
        <f t="shared" si="18"/>
        <v>7</v>
      </c>
      <c r="Z21" s="29">
        <f t="shared" si="18"/>
        <v>7</v>
      </c>
    </row>
    <row r="22" spans="1:26" x14ac:dyDescent="0.25">
      <c r="N22" s="1" t="s">
        <v>31</v>
      </c>
      <c r="O22" s="30">
        <f>O20/O21</f>
        <v>221</v>
      </c>
      <c r="P22" s="30">
        <f>P20/P21</f>
        <v>173.6</v>
      </c>
      <c r="Q22" s="30">
        <f>Q20/Q21</f>
        <v>565.46199999999999</v>
      </c>
      <c r="R22" s="30">
        <f>R20/R21</f>
        <v>246.8</v>
      </c>
      <c r="S22" s="28">
        <f>S20/S21</f>
        <v>684.2</v>
      </c>
      <c r="T22" s="28">
        <f t="shared" ref="T22:V22" si="19">T20/T21</f>
        <v>513.5</v>
      </c>
      <c r="U22" s="28">
        <f t="shared" si="19"/>
        <v>581.45000000000005</v>
      </c>
      <c r="V22" s="28">
        <f t="shared" si="19"/>
        <v>92.686000000000007</v>
      </c>
      <c r="W22" s="29">
        <f>W20/W21</f>
        <v>586.9620000000001</v>
      </c>
      <c r="X22" s="29">
        <f t="shared" ref="X22:Z22" si="20">X20/X21</f>
        <v>1754.9428571428573</v>
      </c>
      <c r="Y22" s="29">
        <f t="shared" si="20"/>
        <v>16.212857142857143</v>
      </c>
      <c r="Z22" s="29">
        <f t="shared" si="20"/>
        <v>276.5555714285714</v>
      </c>
    </row>
    <row r="25" spans="1:26" x14ac:dyDescent="0.25">
      <c r="I25" s="89" t="s">
        <v>33</v>
      </c>
      <c r="J25" s="89"/>
      <c r="K25" s="89"/>
      <c r="L25" s="89"/>
      <c r="M25" s="89"/>
      <c r="O25" s="90" t="s">
        <v>28</v>
      </c>
      <c r="P25" s="90"/>
      <c r="Q25" s="90"/>
      <c r="R25" s="90"/>
      <c r="S25" s="91" t="s">
        <v>24</v>
      </c>
      <c r="T25" s="91"/>
      <c r="U25" s="91"/>
      <c r="V25" s="91"/>
      <c r="W25" s="92" t="s">
        <v>25</v>
      </c>
      <c r="X25" s="92"/>
      <c r="Y25" s="92"/>
      <c r="Z25" s="92"/>
    </row>
    <row r="26" spans="1:26" x14ac:dyDescent="0.25">
      <c r="I26" s="19" t="s">
        <v>23</v>
      </c>
      <c r="J26" s="19" t="s">
        <v>24</v>
      </c>
      <c r="K26" s="19" t="s">
        <v>25</v>
      </c>
      <c r="L26" s="19" t="s">
        <v>26</v>
      </c>
      <c r="M26" s="19" t="s">
        <v>27</v>
      </c>
      <c r="O26" s="22" t="s">
        <v>16</v>
      </c>
      <c r="P26" s="22" t="s">
        <v>17</v>
      </c>
      <c r="Q26" s="22" t="s">
        <v>18</v>
      </c>
      <c r="R26" s="22" t="s">
        <v>19</v>
      </c>
      <c r="S26" s="20" t="s">
        <v>16</v>
      </c>
      <c r="T26" s="20" t="s">
        <v>17</v>
      </c>
      <c r="U26" s="20" t="s">
        <v>18</v>
      </c>
      <c r="V26" s="20" t="s">
        <v>19</v>
      </c>
      <c r="W26" s="21" t="s">
        <v>16</v>
      </c>
      <c r="X26" s="21" t="s">
        <v>17</v>
      </c>
      <c r="Y26" s="21" t="s">
        <v>18</v>
      </c>
      <c r="Z26" s="21" t="s">
        <v>19</v>
      </c>
    </row>
    <row r="27" spans="1:26" x14ac:dyDescent="0.25">
      <c r="I27" s="23">
        <f t="shared" ref="I27:I43" si="21">SQRT((C3-$O$22)^2+(D3-$P$22)^2+(E3-$Q$22)^2+(F3-$R$22)^2)</f>
        <v>339.87508505920232</v>
      </c>
      <c r="J27" s="23">
        <f t="shared" ref="J27:J43" si="22">SQRT((C3-$S$22)^2+(D3-$T$22)^2+(E3-$U$22)^2+(F3-$V$22)^2)</f>
        <v>708.49627175871581</v>
      </c>
      <c r="K27" s="23">
        <f t="shared" ref="K27:K43" si="23">SQRT((C3-$W$22)^2+(D3-$X$22)^2+(E3-$Y$22)^2+(F3-$Z$22)^2)</f>
        <v>1882.2923844056129</v>
      </c>
      <c r="L27" s="26">
        <f>MIN(I27:K27)</f>
        <v>339.87508505920232</v>
      </c>
      <c r="M27" s="26">
        <v>1</v>
      </c>
      <c r="O27" s="27">
        <f>IF($M27=1,C3,0)</f>
        <v>184</v>
      </c>
      <c r="P27" s="27">
        <f t="shared" ref="P27:R42" si="24">IF($M27=1,D3,0)</f>
        <v>144</v>
      </c>
      <c r="Q27" s="27">
        <f t="shared" si="24"/>
        <v>900</v>
      </c>
      <c r="R27" s="27">
        <f t="shared" si="24"/>
        <v>210</v>
      </c>
      <c r="S27" s="28">
        <f>IF($M27=2,C3,0)</f>
        <v>0</v>
      </c>
      <c r="T27" s="28">
        <f t="shared" ref="T27:V27" si="25">IF($M27=2,D3,0)</f>
        <v>0</v>
      </c>
      <c r="U27" s="28">
        <f t="shared" si="25"/>
        <v>0</v>
      </c>
      <c r="V27" s="28">
        <f t="shared" si="25"/>
        <v>0</v>
      </c>
      <c r="W27" s="29">
        <f>IF($M27=3,C3,0)</f>
        <v>0</v>
      </c>
      <c r="X27" s="29">
        <f t="shared" ref="X27:Z27" si="26">IF($M27=3,D3,0)</f>
        <v>0</v>
      </c>
      <c r="Y27" s="29">
        <f t="shared" si="26"/>
        <v>0</v>
      </c>
      <c r="Z27" s="29">
        <f t="shared" si="26"/>
        <v>0</v>
      </c>
    </row>
    <row r="28" spans="1:26" x14ac:dyDescent="0.25">
      <c r="I28" s="23">
        <f t="shared" si="21"/>
        <v>2163.2935869363641</v>
      </c>
      <c r="J28" s="23">
        <f t="shared" si="22"/>
        <v>2016.8719930952486</v>
      </c>
      <c r="K28" s="23">
        <f t="shared" si="23"/>
        <v>893.69257879873817</v>
      </c>
      <c r="L28" s="26">
        <f t="shared" ref="L28:L43" si="27">MIN(I28:K28)</f>
        <v>893.69257879873817</v>
      </c>
      <c r="M28" s="26">
        <v>3</v>
      </c>
      <c r="O28" s="27">
        <f t="shared" ref="O28:O43" si="28">IF($M28=1,C4,0)</f>
        <v>0</v>
      </c>
      <c r="P28" s="27">
        <f t="shared" si="24"/>
        <v>0</v>
      </c>
      <c r="Q28" s="27">
        <f t="shared" si="24"/>
        <v>0</v>
      </c>
      <c r="R28" s="27">
        <f t="shared" si="24"/>
        <v>0</v>
      </c>
      <c r="S28" s="28">
        <f t="shared" ref="S28:S43" si="29">IF($M28=2,C4,0)</f>
        <v>0</v>
      </c>
      <c r="T28" s="28">
        <f t="shared" ref="T28:T43" si="30">IF($M28=2,D4,0)</f>
        <v>0</v>
      </c>
      <c r="U28" s="28">
        <f t="shared" ref="U28:U43" si="31">IF($M28=2,E4,0)</f>
        <v>0</v>
      </c>
      <c r="V28" s="28">
        <f t="shared" ref="V28:V43" si="32">IF($M28=2,F4,0)</f>
        <v>0</v>
      </c>
      <c r="W28" s="29">
        <f t="shared" ref="W28:W42" si="33">IF($M28=3,C4,0)</f>
        <v>2.2440000000000002</v>
      </c>
      <c r="X28" s="29">
        <f t="shared" ref="X28:X43" si="34">IF($M28=3,D4,0)</f>
        <v>2173.5</v>
      </c>
      <c r="Y28" s="29">
        <f t="shared" ref="Y28:Y43" si="35">IF($M28=3,E4,0)</f>
        <v>1.05</v>
      </c>
      <c r="Z28" s="29">
        <f t="shared" ref="Z28:Z43" si="36">IF($M28=3,F4,0)</f>
        <v>807</v>
      </c>
    </row>
    <row r="29" spans="1:26" x14ac:dyDescent="0.25">
      <c r="I29" s="23">
        <f t="shared" si="21"/>
        <v>411.85983470593493</v>
      </c>
      <c r="J29" s="23">
        <f t="shared" si="22"/>
        <v>742.2055733393546</v>
      </c>
      <c r="K29" s="23">
        <f t="shared" si="23"/>
        <v>1931.63548996845</v>
      </c>
      <c r="L29" s="26">
        <f t="shared" si="27"/>
        <v>411.85983470593493</v>
      </c>
      <c r="M29" s="26">
        <v>1</v>
      </c>
      <c r="O29" s="27">
        <f t="shared" si="28"/>
        <v>172</v>
      </c>
      <c r="P29" s="27">
        <f t="shared" si="24"/>
        <v>123.5</v>
      </c>
      <c r="Q29" s="27">
        <f t="shared" si="24"/>
        <v>950</v>
      </c>
      <c r="R29" s="27">
        <f t="shared" si="24"/>
        <v>117</v>
      </c>
      <c r="S29" s="28">
        <f t="shared" si="29"/>
        <v>0</v>
      </c>
      <c r="T29" s="28">
        <f t="shared" si="30"/>
        <v>0</v>
      </c>
      <c r="U29" s="28">
        <f t="shared" si="31"/>
        <v>0</v>
      </c>
      <c r="V29" s="28">
        <f t="shared" si="32"/>
        <v>0</v>
      </c>
      <c r="W29" s="29">
        <f t="shared" si="33"/>
        <v>0</v>
      </c>
      <c r="X29" s="29">
        <f t="shared" si="34"/>
        <v>0</v>
      </c>
      <c r="Y29" s="29">
        <f t="shared" si="35"/>
        <v>0</v>
      </c>
      <c r="Z29" s="29">
        <f t="shared" si="36"/>
        <v>0</v>
      </c>
    </row>
    <row r="30" spans="1:26" x14ac:dyDescent="0.25">
      <c r="I30" s="23">
        <f t="shared" si="21"/>
        <v>463.08726331437794</v>
      </c>
      <c r="J30" s="23">
        <f t="shared" si="22"/>
        <v>687.75241991286373</v>
      </c>
      <c r="K30" s="23">
        <f t="shared" si="23"/>
        <v>1838.6218954399972</v>
      </c>
      <c r="L30" s="26">
        <f t="shared" si="27"/>
        <v>463.08726331437794</v>
      </c>
      <c r="M30" s="26">
        <v>1</v>
      </c>
      <c r="O30" s="27">
        <f t="shared" si="28"/>
        <v>340</v>
      </c>
      <c r="P30" s="27">
        <f t="shared" si="24"/>
        <v>212.6</v>
      </c>
      <c r="Q30" s="27">
        <f t="shared" si="24"/>
        <v>975</v>
      </c>
      <c r="R30" s="27">
        <f t="shared" si="24"/>
        <v>423</v>
      </c>
      <c r="S30" s="28">
        <f t="shared" si="29"/>
        <v>0</v>
      </c>
      <c r="T30" s="28">
        <f t="shared" si="30"/>
        <v>0</v>
      </c>
      <c r="U30" s="28">
        <f t="shared" si="31"/>
        <v>0</v>
      </c>
      <c r="V30" s="28">
        <f t="shared" si="32"/>
        <v>0</v>
      </c>
      <c r="W30" s="29">
        <f t="shared" si="33"/>
        <v>0</v>
      </c>
      <c r="X30" s="29">
        <f t="shared" si="34"/>
        <v>0</v>
      </c>
      <c r="Y30" s="29">
        <f t="shared" si="35"/>
        <v>0</v>
      </c>
      <c r="Z30" s="29">
        <f t="shared" si="36"/>
        <v>0</v>
      </c>
    </row>
    <row r="31" spans="1:26" x14ac:dyDescent="0.25">
      <c r="I31" s="23">
        <f t="shared" si="21"/>
        <v>526.92084763178616</v>
      </c>
      <c r="J31" s="23">
        <f t="shared" si="22"/>
        <v>485.14644665399749</v>
      </c>
      <c r="K31" s="23">
        <f t="shared" si="23"/>
        <v>1749.8273143445808</v>
      </c>
      <c r="L31" s="26">
        <f t="shared" si="27"/>
        <v>485.14644665399749</v>
      </c>
      <c r="M31" s="26">
        <v>2</v>
      </c>
      <c r="O31" s="27">
        <f t="shared" si="28"/>
        <v>0</v>
      </c>
      <c r="P31" s="27">
        <f t="shared" si="24"/>
        <v>0</v>
      </c>
      <c r="Q31" s="27">
        <f t="shared" si="24"/>
        <v>0</v>
      </c>
      <c r="R31" s="27">
        <f t="shared" si="24"/>
        <v>0</v>
      </c>
      <c r="S31" s="28">
        <f t="shared" si="29"/>
        <v>459</v>
      </c>
      <c r="T31" s="28">
        <f t="shared" si="30"/>
        <v>303.3</v>
      </c>
      <c r="U31" s="28">
        <f t="shared" si="31"/>
        <v>945</v>
      </c>
      <c r="V31" s="28">
        <f t="shared" si="32"/>
        <v>1.585</v>
      </c>
      <c r="W31" s="29">
        <f t="shared" si="33"/>
        <v>0</v>
      </c>
      <c r="X31" s="29">
        <f t="shared" si="34"/>
        <v>0</v>
      </c>
      <c r="Y31" s="29">
        <f t="shared" si="35"/>
        <v>0</v>
      </c>
      <c r="Z31" s="29">
        <f t="shared" si="36"/>
        <v>0</v>
      </c>
    </row>
    <row r="32" spans="1:26" x14ac:dyDescent="0.25">
      <c r="I32" s="23">
        <f>SQRT((C8-$O$22)^2+(D8-$P$22)^2+(E8-$Q$22)^2+(F8-$R$22)^2)</f>
        <v>719.15797808548291</v>
      </c>
      <c r="J32" s="23">
        <f t="shared" si="22"/>
        <v>630.91665771003386</v>
      </c>
      <c r="K32" s="23">
        <f t="shared" si="23"/>
        <v>1463.9702767357176</v>
      </c>
      <c r="L32" s="26">
        <f t="shared" si="27"/>
        <v>630.91665771003386</v>
      </c>
      <c r="M32" s="26">
        <v>2</v>
      </c>
      <c r="O32" s="27">
        <f t="shared" si="28"/>
        <v>0</v>
      </c>
      <c r="P32" s="27">
        <f t="shared" si="24"/>
        <v>0</v>
      </c>
      <c r="Q32" s="27">
        <f t="shared" si="24"/>
        <v>0</v>
      </c>
      <c r="R32" s="27">
        <f t="shared" si="24"/>
        <v>0</v>
      </c>
      <c r="S32" s="28">
        <f t="shared" si="29"/>
        <v>564</v>
      </c>
      <c r="T32" s="28">
        <f t="shared" si="30"/>
        <v>317.39999999999998</v>
      </c>
      <c r="U32" s="28">
        <f t="shared" si="31"/>
        <v>1.1499999999999999</v>
      </c>
      <c r="V32" s="28">
        <f t="shared" si="32"/>
        <v>1.01</v>
      </c>
      <c r="W32" s="29">
        <f t="shared" si="33"/>
        <v>0</v>
      </c>
      <c r="X32" s="29">
        <f t="shared" si="34"/>
        <v>0</v>
      </c>
      <c r="Y32" s="29">
        <f t="shared" si="35"/>
        <v>0</v>
      </c>
      <c r="Z32" s="29">
        <f t="shared" si="36"/>
        <v>0</v>
      </c>
    </row>
    <row r="33" spans="9:26" x14ac:dyDescent="0.25">
      <c r="I33" s="23">
        <f t="shared" si="21"/>
        <v>1529.2256297149222</v>
      </c>
      <c r="J33" s="23">
        <f t="shared" si="22"/>
        <v>1377.8398160065633</v>
      </c>
      <c r="K33" s="23">
        <f t="shared" si="23"/>
        <v>676.453008524251</v>
      </c>
      <c r="L33" s="26">
        <f t="shared" si="27"/>
        <v>676.453008524251</v>
      </c>
      <c r="M33" s="26">
        <v>3</v>
      </c>
      <c r="O33" s="27">
        <f t="shared" si="28"/>
        <v>0</v>
      </c>
      <c r="P33" s="27">
        <f t="shared" si="24"/>
        <v>0</v>
      </c>
      <c r="Q33" s="27">
        <f t="shared" si="24"/>
        <v>0</v>
      </c>
      <c r="R33" s="27">
        <f t="shared" si="24"/>
        <v>0</v>
      </c>
      <c r="S33" s="28">
        <f t="shared" si="29"/>
        <v>0</v>
      </c>
      <c r="T33" s="28">
        <f t="shared" si="30"/>
        <v>0</v>
      </c>
      <c r="U33" s="28">
        <f t="shared" si="31"/>
        <v>0</v>
      </c>
      <c r="V33" s="28">
        <f t="shared" si="32"/>
        <v>0</v>
      </c>
      <c r="W33" s="29">
        <f t="shared" si="33"/>
        <v>1.627</v>
      </c>
      <c r="X33" s="29">
        <f t="shared" si="34"/>
        <v>1556.4</v>
      </c>
      <c r="Y33" s="29">
        <f t="shared" si="35"/>
        <v>1.2</v>
      </c>
      <c r="Z33" s="29">
        <f t="shared" si="36"/>
        <v>2.0979999999999999</v>
      </c>
    </row>
    <row r="34" spans="9:26" x14ac:dyDescent="0.25">
      <c r="I34" s="23">
        <f t="shared" si="21"/>
        <v>2348.3703272101275</v>
      </c>
      <c r="J34" s="23">
        <f t="shared" si="22"/>
        <v>2116.7424323911027</v>
      </c>
      <c r="K34" s="23">
        <f t="shared" si="23"/>
        <v>934.31260153109145</v>
      </c>
      <c r="L34" s="26">
        <f t="shared" si="27"/>
        <v>934.31260153109145</v>
      </c>
      <c r="M34" s="26">
        <v>3</v>
      </c>
      <c r="O34" s="27">
        <f t="shared" si="28"/>
        <v>0</v>
      </c>
      <c r="P34" s="27">
        <f t="shared" si="24"/>
        <v>0</v>
      </c>
      <c r="Q34" s="27">
        <f t="shared" si="24"/>
        <v>0</v>
      </c>
      <c r="R34" s="27">
        <f t="shared" si="24"/>
        <v>0</v>
      </c>
      <c r="S34" s="28">
        <f t="shared" si="29"/>
        <v>0</v>
      </c>
      <c r="T34" s="28">
        <f t="shared" si="30"/>
        <v>0</v>
      </c>
      <c r="U34" s="28">
        <f t="shared" si="31"/>
        <v>0</v>
      </c>
      <c r="V34" s="28">
        <f t="shared" si="32"/>
        <v>0</v>
      </c>
      <c r="W34" s="29">
        <f t="shared" si="33"/>
        <v>2.101</v>
      </c>
      <c r="X34" s="29">
        <f t="shared" si="34"/>
        <v>2429.3000000000002</v>
      </c>
      <c r="Y34" s="29">
        <f t="shared" si="35"/>
        <v>1.23</v>
      </c>
      <c r="Z34" s="29">
        <f t="shared" si="36"/>
        <v>1.0640000000000001</v>
      </c>
    </row>
    <row r="35" spans="9:26" x14ac:dyDescent="0.25">
      <c r="I35" s="23">
        <f t="shared" si="21"/>
        <v>565.84551531668069</v>
      </c>
      <c r="J35" s="23">
        <f t="shared" si="22"/>
        <v>850.05052126094256</v>
      </c>
      <c r="K35" s="23">
        <f t="shared" si="23"/>
        <v>1632.1598454256675</v>
      </c>
      <c r="L35" s="26">
        <f t="shared" si="27"/>
        <v>565.84551531668069</v>
      </c>
      <c r="M35" s="26">
        <v>1</v>
      </c>
      <c r="O35" s="27">
        <f t="shared" si="28"/>
        <v>205</v>
      </c>
      <c r="P35" s="27">
        <f t="shared" si="24"/>
        <v>168.2</v>
      </c>
      <c r="Q35" s="27">
        <f t="shared" si="24"/>
        <v>1.1599999999999999</v>
      </c>
      <c r="R35" s="27">
        <f t="shared" si="24"/>
        <v>285</v>
      </c>
      <c r="S35" s="28">
        <f t="shared" si="29"/>
        <v>0</v>
      </c>
      <c r="T35" s="28">
        <f t="shared" si="30"/>
        <v>0</v>
      </c>
      <c r="U35" s="28">
        <f t="shared" si="31"/>
        <v>0</v>
      </c>
      <c r="V35" s="28">
        <f t="shared" si="32"/>
        <v>0</v>
      </c>
      <c r="W35" s="29">
        <f t="shared" si="33"/>
        <v>0</v>
      </c>
      <c r="X35" s="29">
        <f t="shared" si="34"/>
        <v>0</v>
      </c>
      <c r="Y35" s="29">
        <f t="shared" si="35"/>
        <v>0</v>
      </c>
      <c r="Z35" s="29">
        <f t="shared" si="36"/>
        <v>0</v>
      </c>
    </row>
    <row r="36" spans="9:26" x14ac:dyDescent="0.25">
      <c r="I36" s="23">
        <f t="shared" si="21"/>
        <v>568.46027420040537</v>
      </c>
      <c r="J36" s="23">
        <f t="shared" si="22"/>
        <v>815.45155380071481</v>
      </c>
      <c r="K36" s="23">
        <f t="shared" si="23"/>
        <v>1584.2576432440155</v>
      </c>
      <c r="L36" s="26">
        <f t="shared" si="27"/>
        <v>568.46027420040537</v>
      </c>
      <c r="M36" s="26">
        <v>1</v>
      </c>
      <c r="O36" s="27">
        <f t="shared" si="28"/>
        <v>204</v>
      </c>
      <c r="P36" s="27">
        <f t="shared" si="24"/>
        <v>219.7</v>
      </c>
      <c r="Q36" s="27">
        <f t="shared" si="24"/>
        <v>1.1499999999999999</v>
      </c>
      <c r="R36" s="27">
        <f t="shared" si="24"/>
        <v>199</v>
      </c>
      <c r="S36" s="28">
        <f t="shared" si="29"/>
        <v>0</v>
      </c>
      <c r="T36" s="28">
        <f t="shared" si="30"/>
        <v>0</v>
      </c>
      <c r="U36" s="28">
        <f t="shared" si="31"/>
        <v>0</v>
      </c>
      <c r="V36" s="28">
        <f t="shared" si="32"/>
        <v>0</v>
      </c>
      <c r="W36" s="29">
        <f t="shared" si="33"/>
        <v>0</v>
      </c>
      <c r="X36" s="29">
        <f t="shared" si="34"/>
        <v>0</v>
      </c>
      <c r="Y36" s="29">
        <f t="shared" si="35"/>
        <v>0</v>
      </c>
      <c r="Z36" s="29">
        <f t="shared" si="36"/>
        <v>0</v>
      </c>
    </row>
    <row r="37" spans="9:26" x14ac:dyDescent="0.25">
      <c r="I37" s="23">
        <f t="shared" si="21"/>
        <v>1017.3463695045066</v>
      </c>
      <c r="J37" s="23">
        <f t="shared" si="22"/>
        <v>520.20217096432793</v>
      </c>
      <c r="K37" s="23">
        <f t="shared" si="23"/>
        <v>1488.6376740621213</v>
      </c>
      <c r="L37" s="26">
        <f t="shared" si="27"/>
        <v>520.20217096432793</v>
      </c>
      <c r="M37" s="26">
        <v>2</v>
      </c>
      <c r="O37" s="27">
        <f t="shared" si="28"/>
        <v>0</v>
      </c>
      <c r="P37" s="27">
        <f t="shared" si="24"/>
        <v>0</v>
      </c>
      <c r="Q37" s="27">
        <f t="shared" si="24"/>
        <v>0</v>
      </c>
      <c r="R37" s="27">
        <f t="shared" si="24"/>
        <v>0</v>
      </c>
      <c r="S37" s="28">
        <f t="shared" si="29"/>
        <v>938</v>
      </c>
      <c r="T37" s="28">
        <f t="shared" si="30"/>
        <v>711.5</v>
      </c>
      <c r="U37" s="28">
        <f t="shared" si="31"/>
        <v>980</v>
      </c>
      <c r="V37" s="28">
        <f t="shared" si="32"/>
        <v>2.41</v>
      </c>
      <c r="W37" s="29">
        <f t="shared" si="33"/>
        <v>0</v>
      </c>
      <c r="X37" s="29">
        <f t="shared" si="34"/>
        <v>0</v>
      </c>
      <c r="Y37" s="29">
        <f t="shared" si="35"/>
        <v>0</v>
      </c>
      <c r="Z37" s="29">
        <f t="shared" si="36"/>
        <v>0</v>
      </c>
    </row>
    <row r="38" spans="9:26" x14ac:dyDescent="0.25">
      <c r="I38" s="23">
        <f t="shared" si="21"/>
        <v>2994.8897157397969</v>
      </c>
      <c r="J38" s="23">
        <f t="shared" si="22"/>
        <v>2529.0102710538763</v>
      </c>
      <c r="K38" s="23">
        <f t="shared" si="23"/>
        <v>1883.2849101935681</v>
      </c>
      <c r="L38" s="26">
        <f t="shared" si="27"/>
        <v>1883.2849101935681</v>
      </c>
      <c r="M38" s="26">
        <v>3</v>
      </c>
      <c r="O38" s="27">
        <f t="shared" si="28"/>
        <v>0</v>
      </c>
      <c r="P38" s="27">
        <f t="shared" si="24"/>
        <v>0</v>
      </c>
      <c r="Q38" s="27">
        <f t="shared" si="24"/>
        <v>0</v>
      </c>
      <c r="R38" s="27">
        <f t="shared" si="24"/>
        <v>0</v>
      </c>
      <c r="S38" s="28">
        <f t="shared" si="29"/>
        <v>0</v>
      </c>
      <c r="T38" s="28">
        <f t="shared" si="30"/>
        <v>0</v>
      </c>
      <c r="U38" s="28">
        <f t="shared" si="31"/>
        <v>0</v>
      </c>
      <c r="V38" s="28">
        <f t="shared" si="32"/>
        <v>0</v>
      </c>
      <c r="W38" s="29">
        <f t="shared" si="33"/>
        <v>2215</v>
      </c>
      <c r="X38" s="29">
        <f t="shared" si="34"/>
        <v>2179.4</v>
      </c>
      <c r="Y38" s="29">
        <f t="shared" si="35"/>
        <v>106</v>
      </c>
      <c r="Z38" s="29">
        <f t="shared" si="36"/>
        <v>1118</v>
      </c>
    </row>
    <row r="39" spans="9:26" x14ac:dyDescent="0.25">
      <c r="I39" s="23">
        <f t="shared" si="21"/>
        <v>1752.0315129791472</v>
      </c>
      <c r="J39" s="23">
        <f t="shared" si="22"/>
        <v>1569.9570759444348</v>
      </c>
      <c r="K39" s="23">
        <f t="shared" si="23"/>
        <v>646.96301382863044</v>
      </c>
      <c r="L39" s="26">
        <f t="shared" si="27"/>
        <v>646.96301382863044</v>
      </c>
      <c r="M39" s="26">
        <v>3</v>
      </c>
      <c r="O39" s="27">
        <f t="shared" si="28"/>
        <v>0</v>
      </c>
      <c r="P39" s="27">
        <f t="shared" si="24"/>
        <v>0</v>
      </c>
      <c r="Q39" s="27">
        <f t="shared" si="24"/>
        <v>0</v>
      </c>
      <c r="R39" s="27">
        <f t="shared" si="24"/>
        <v>0</v>
      </c>
      <c r="S39" s="28">
        <f t="shared" si="29"/>
        <v>0</v>
      </c>
      <c r="T39" s="28">
        <f t="shared" si="30"/>
        <v>0</v>
      </c>
      <c r="U39" s="28">
        <f t="shared" si="31"/>
        <v>0</v>
      </c>
      <c r="V39" s="28">
        <f t="shared" si="32"/>
        <v>0</v>
      </c>
      <c r="W39" s="29">
        <f t="shared" si="33"/>
        <v>1.762</v>
      </c>
      <c r="X39" s="29">
        <f t="shared" si="34"/>
        <v>1799.8</v>
      </c>
      <c r="Y39" s="29">
        <f t="shared" si="35"/>
        <v>1.1499999999999999</v>
      </c>
      <c r="Z39" s="29">
        <f t="shared" si="36"/>
        <v>4.7779999999999996</v>
      </c>
    </row>
    <row r="40" spans="9:26" x14ac:dyDescent="0.25">
      <c r="I40" s="23">
        <f t="shared" si="21"/>
        <v>788.57355653673801</v>
      </c>
      <c r="J40" s="23">
        <f t="shared" si="22"/>
        <v>420.56570547418619</v>
      </c>
      <c r="K40" s="23">
        <f t="shared" si="23"/>
        <v>1523.3968697554335</v>
      </c>
      <c r="L40" s="26">
        <f t="shared" si="27"/>
        <v>420.56570547418619</v>
      </c>
      <c r="M40" s="26">
        <v>2</v>
      </c>
      <c r="O40" s="27">
        <f t="shared" si="28"/>
        <v>0</v>
      </c>
      <c r="P40" s="27">
        <f t="shared" si="24"/>
        <v>0</v>
      </c>
      <c r="Q40" s="27">
        <f t="shared" si="24"/>
        <v>0</v>
      </c>
      <c r="R40" s="27">
        <f t="shared" si="24"/>
        <v>0</v>
      </c>
      <c r="S40" s="28">
        <f t="shared" si="29"/>
        <v>667</v>
      </c>
      <c r="T40" s="28">
        <f t="shared" si="30"/>
        <v>610.5</v>
      </c>
      <c r="U40" s="28">
        <f t="shared" si="31"/>
        <v>980</v>
      </c>
      <c r="V40" s="28">
        <f t="shared" si="32"/>
        <v>1.425</v>
      </c>
      <c r="W40" s="29">
        <f t="shared" si="33"/>
        <v>0</v>
      </c>
      <c r="X40" s="29">
        <f t="shared" si="34"/>
        <v>0</v>
      </c>
      <c r="Y40" s="29">
        <f t="shared" si="35"/>
        <v>0</v>
      </c>
      <c r="Z40" s="29">
        <f t="shared" si="36"/>
        <v>0</v>
      </c>
    </row>
    <row r="41" spans="9:26" x14ac:dyDescent="0.25">
      <c r="I41" s="23">
        <f t="shared" si="21"/>
        <v>1308.6681141771583</v>
      </c>
      <c r="J41" s="23">
        <f t="shared" si="22"/>
        <v>842.58811543719264</v>
      </c>
      <c r="K41" s="23">
        <f t="shared" si="23"/>
        <v>873.28917297598616</v>
      </c>
      <c r="L41" s="26">
        <f t="shared" si="27"/>
        <v>842.58811543719264</v>
      </c>
      <c r="M41" s="26">
        <v>3</v>
      </c>
      <c r="O41" s="27">
        <f t="shared" si="28"/>
        <v>0</v>
      </c>
      <c r="P41" s="27">
        <f t="shared" si="24"/>
        <v>0</v>
      </c>
      <c r="Q41" s="27">
        <f t="shared" si="24"/>
        <v>0</v>
      </c>
      <c r="R41" s="27">
        <f t="shared" si="24"/>
        <v>0</v>
      </c>
      <c r="S41" s="28">
        <f t="shared" si="29"/>
        <v>0</v>
      </c>
      <c r="T41" s="28">
        <f t="shared" si="30"/>
        <v>0</v>
      </c>
      <c r="U41" s="28">
        <f t="shared" si="31"/>
        <v>0</v>
      </c>
      <c r="V41" s="28">
        <f t="shared" si="32"/>
        <v>0</v>
      </c>
      <c r="W41" s="29">
        <f t="shared" si="33"/>
        <v>993</v>
      </c>
      <c r="X41" s="29">
        <f t="shared" si="34"/>
        <v>1032.5999999999999</v>
      </c>
      <c r="Y41" s="29">
        <f t="shared" si="35"/>
        <v>1.1200000000000001</v>
      </c>
      <c r="Z41" s="29">
        <f t="shared" si="36"/>
        <v>1.31</v>
      </c>
    </row>
    <row r="42" spans="9:26" x14ac:dyDescent="0.25">
      <c r="I42" s="23">
        <f t="shared" si="21"/>
        <v>1308.8431568392753</v>
      </c>
      <c r="J42" s="23">
        <f t="shared" si="22"/>
        <v>864.9107990475087</v>
      </c>
      <c r="K42" s="23">
        <f t="shared" si="23"/>
        <v>762.08169030103454</v>
      </c>
      <c r="L42" s="26">
        <f t="shared" si="27"/>
        <v>762.08169030103454</v>
      </c>
      <c r="M42" s="26">
        <v>3</v>
      </c>
      <c r="O42" s="27">
        <f t="shared" si="28"/>
        <v>0</v>
      </c>
      <c r="P42" s="27">
        <f t="shared" si="24"/>
        <v>0</v>
      </c>
      <c r="Q42" s="27">
        <f t="shared" si="24"/>
        <v>0</v>
      </c>
      <c r="R42" s="27">
        <f t="shared" si="24"/>
        <v>0</v>
      </c>
      <c r="S42" s="28">
        <f t="shared" si="29"/>
        <v>0</v>
      </c>
      <c r="T42" s="28">
        <f t="shared" si="30"/>
        <v>0</v>
      </c>
      <c r="U42" s="28">
        <f t="shared" si="31"/>
        <v>0</v>
      </c>
      <c r="V42" s="28">
        <f t="shared" si="32"/>
        <v>0</v>
      </c>
      <c r="W42" s="29">
        <f t="shared" si="33"/>
        <v>893</v>
      </c>
      <c r="X42" s="29">
        <f t="shared" si="34"/>
        <v>1113.5999999999999</v>
      </c>
      <c r="Y42" s="29">
        <f t="shared" si="35"/>
        <v>1.74</v>
      </c>
      <c r="Z42" s="29">
        <f t="shared" si="36"/>
        <v>1.639</v>
      </c>
    </row>
    <row r="43" spans="9:26" x14ac:dyDescent="0.25">
      <c r="I43" s="23">
        <f t="shared" si="21"/>
        <v>945.22692886100106</v>
      </c>
      <c r="J43" s="23">
        <f t="shared" si="22"/>
        <v>702.67769503236684</v>
      </c>
      <c r="K43" s="23">
        <f t="shared" si="23"/>
        <v>1162.9544811593059</v>
      </c>
      <c r="L43" s="26">
        <f t="shared" si="27"/>
        <v>702.67769503236684</v>
      </c>
      <c r="M43" s="26">
        <v>2</v>
      </c>
      <c r="O43" s="27">
        <f t="shared" si="28"/>
        <v>0</v>
      </c>
      <c r="P43" s="27">
        <f t="shared" ref="P43" si="37">IF($M43=1,D19,0)</f>
        <v>0</v>
      </c>
      <c r="Q43" s="27">
        <f t="shared" ref="Q43" si="38">IF($M43=1,E19,0)</f>
        <v>0</v>
      </c>
      <c r="R43" s="27">
        <f t="shared" ref="R43" si="39">IF($M43=1,F19,0)</f>
        <v>0</v>
      </c>
      <c r="S43" s="28">
        <f t="shared" si="29"/>
        <v>793</v>
      </c>
      <c r="T43" s="28">
        <f t="shared" si="30"/>
        <v>624.79999999999995</v>
      </c>
      <c r="U43" s="28">
        <f t="shared" si="31"/>
        <v>1.1000000000000001</v>
      </c>
      <c r="V43" s="28">
        <f t="shared" si="32"/>
        <v>457</v>
      </c>
      <c r="W43" s="29">
        <f>IF($M43=3,C19,0)</f>
        <v>0</v>
      </c>
      <c r="X43" s="29">
        <f t="shared" si="34"/>
        <v>0</v>
      </c>
      <c r="Y43" s="29">
        <f t="shared" si="35"/>
        <v>0</v>
      </c>
      <c r="Z43" s="29">
        <f t="shared" si="36"/>
        <v>0</v>
      </c>
    </row>
    <row r="44" spans="9:26" x14ac:dyDescent="0.25">
      <c r="N44" s="1" t="s">
        <v>29</v>
      </c>
      <c r="O44" s="27">
        <f>SUM(O27:O43)</f>
        <v>1105</v>
      </c>
      <c r="P44" s="27">
        <f t="shared" ref="P44" si="40">SUM(P27:P43)</f>
        <v>868</v>
      </c>
      <c r="Q44" s="27">
        <f t="shared" ref="Q44" si="41">SUM(Q27:Q43)</f>
        <v>2827.31</v>
      </c>
      <c r="R44" s="27">
        <f t="shared" ref="R44" si="42">SUM(R27:R43)</f>
        <v>1234</v>
      </c>
      <c r="S44" s="28">
        <f>SUM(S27:S43)</f>
        <v>3421</v>
      </c>
      <c r="T44" s="28">
        <f t="shared" ref="T44" si="43">SUM(T27:T43)</f>
        <v>2567.5</v>
      </c>
      <c r="U44" s="28">
        <f t="shared" ref="U44" si="44">SUM(U27:U43)</f>
        <v>2907.25</v>
      </c>
      <c r="V44" s="28">
        <f t="shared" ref="V44" si="45">SUM(V27:V43)</f>
        <v>463.43</v>
      </c>
      <c r="W44" s="29">
        <f>SUM(W27:W43)</f>
        <v>4108.7340000000004</v>
      </c>
      <c r="X44" s="29">
        <f t="shared" ref="X44" si="46">SUM(X27:X43)</f>
        <v>12284.6</v>
      </c>
      <c r="Y44" s="29">
        <f t="shared" ref="Y44" si="47">SUM(Y27:Y43)</f>
        <v>113.49000000000001</v>
      </c>
      <c r="Z44" s="29">
        <f t="shared" ref="Z44" si="48">SUM(Z27:Z43)</f>
        <v>1935.8889999999997</v>
      </c>
    </row>
    <row r="45" spans="9:26" x14ac:dyDescent="0.25">
      <c r="N45" s="1" t="s">
        <v>30</v>
      </c>
      <c r="O45" s="30">
        <f>COUNTIF(O27:O43,"&lt;&gt;0")</f>
        <v>5</v>
      </c>
      <c r="P45" s="30">
        <f t="shared" ref="P45:Q45" si="49">COUNTIF(P27:P43,"&lt;&gt;0")</f>
        <v>5</v>
      </c>
      <c r="Q45" s="30">
        <f t="shared" si="49"/>
        <v>5</v>
      </c>
      <c r="R45" s="30">
        <f>COUNTIF(R27:R43,"&lt;&gt;0")</f>
        <v>5</v>
      </c>
      <c r="S45" s="28">
        <f>COUNTIF(S27:S43,"&lt;&gt;0")</f>
        <v>5</v>
      </c>
      <c r="T45" s="28">
        <f t="shared" ref="T45:V45" si="50">COUNTIF(T27:T43,"&lt;&gt;0")</f>
        <v>5</v>
      </c>
      <c r="U45" s="28">
        <f t="shared" si="50"/>
        <v>5</v>
      </c>
      <c r="V45" s="28">
        <f t="shared" si="50"/>
        <v>5</v>
      </c>
      <c r="W45" s="29">
        <f>COUNTIF(W27:W43,"&lt;&gt;0")</f>
        <v>7</v>
      </c>
      <c r="X45" s="29">
        <f t="shared" ref="X45:Z45" si="51">COUNTIF(X27:X43,"&lt;&gt;0")</f>
        <v>7</v>
      </c>
      <c r="Y45" s="29">
        <f t="shared" si="51"/>
        <v>7</v>
      </c>
      <c r="Z45" s="29">
        <f t="shared" si="51"/>
        <v>7</v>
      </c>
    </row>
    <row r="46" spans="9:26" x14ac:dyDescent="0.25">
      <c r="N46" s="1" t="s">
        <v>31</v>
      </c>
      <c r="O46" s="30">
        <f>O44/O45</f>
        <v>221</v>
      </c>
      <c r="P46" s="30">
        <f t="shared" ref="P46" si="52">P44/P45</f>
        <v>173.6</v>
      </c>
      <c r="Q46" s="30">
        <f t="shared" ref="Q46" si="53">Q44/Q45</f>
        <v>565.46199999999999</v>
      </c>
      <c r="R46" s="30">
        <f t="shared" ref="R46" si="54">R44/R45</f>
        <v>246.8</v>
      </c>
      <c r="S46" s="28">
        <f>S44/S45</f>
        <v>684.2</v>
      </c>
      <c r="T46" s="28">
        <f t="shared" ref="T46" si="55">T44/T45</f>
        <v>513.5</v>
      </c>
      <c r="U46" s="28">
        <f t="shared" ref="U46" si="56">U44/U45</f>
        <v>581.45000000000005</v>
      </c>
      <c r="V46" s="28">
        <f t="shared" ref="V46" si="57">V44/V45</f>
        <v>92.686000000000007</v>
      </c>
      <c r="W46" s="29">
        <f>W44/W45</f>
        <v>586.9620000000001</v>
      </c>
      <c r="X46" s="29">
        <f t="shared" ref="X46" si="58">X44/X45</f>
        <v>1754.9428571428573</v>
      </c>
      <c r="Y46" s="29">
        <f t="shared" ref="Y46" si="59">Y44/Y45</f>
        <v>16.212857142857143</v>
      </c>
      <c r="Z46" s="29">
        <f t="shared" ref="Z46" si="60">Z44/Z45</f>
        <v>276.5555714285714</v>
      </c>
    </row>
    <row r="49" spans="9:26" x14ac:dyDescent="0.25">
      <c r="I49" s="89" t="s">
        <v>34</v>
      </c>
      <c r="J49" s="89"/>
      <c r="K49" s="89"/>
      <c r="L49" s="89"/>
      <c r="M49" s="89"/>
      <c r="O49" s="90" t="s">
        <v>28</v>
      </c>
      <c r="P49" s="90"/>
      <c r="Q49" s="90"/>
      <c r="R49" s="90"/>
      <c r="S49" s="91" t="s">
        <v>24</v>
      </c>
      <c r="T49" s="91"/>
      <c r="U49" s="91"/>
      <c r="V49" s="91"/>
      <c r="W49" s="92" t="s">
        <v>25</v>
      </c>
      <c r="X49" s="92"/>
      <c r="Y49" s="92"/>
      <c r="Z49" s="92"/>
    </row>
    <row r="50" spans="9:26" x14ac:dyDescent="0.25">
      <c r="I50" s="19" t="s">
        <v>23</v>
      </c>
      <c r="J50" s="19" t="s">
        <v>24</v>
      </c>
      <c r="K50" s="19" t="s">
        <v>25</v>
      </c>
      <c r="L50" s="19" t="s">
        <v>26</v>
      </c>
      <c r="M50" s="19" t="s">
        <v>27</v>
      </c>
      <c r="O50" s="22" t="s">
        <v>16</v>
      </c>
      <c r="P50" s="22" t="s">
        <v>17</v>
      </c>
      <c r="Q50" s="22" t="s">
        <v>18</v>
      </c>
      <c r="R50" s="22" t="s">
        <v>19</v>
      </c>
      <c r="S50" s="20" t="s">
        <v>16</v>
      </c>
      <c r="T50" s="20" t="s">
        <v>17</v>
      </c>
      <c r="U50" s="20" t="s">
        <v>18</v>
      </c>
      <c r="V50" s="20" t="s">
        <v>19</v>
      </c>
      <c r="W50" s="21" t="s">
        <v>16</v>
      </c>
      <c r="X50" s="21" t="s">
        <v>17</v>
      </c>
      <c r="Y50" s="21" t="s">
        <v>18</v>
      </c>
      <c r="Z50" s="21" t="s">
        <v>19</v>
      </c>
    </row>
    <row r="51" spans="9:26" x14ac:dyDescent="0.25">
      <c r="I51" s="23">
        <f>SQRT((C3-$O$46)^2+(D3-$P$46)^2+(E3-$Q$46)^2+(F3-$R$46)^2)</f>
        <v>339.87508505920232</v>
      </c>
      <c r="J51" s="23">
        <f>SQRT((C3-$S$46)^2+(D3-$T$46)^2+(E3-$U$46)^2+(F3-$V$46)^2)</f>
        <v>708.49627175871581</v>
      </c>
      <c r="K51" s="23">
        <f>SQRT((C3-$W$46)^2+(D3-$X$46)^2+(E3-$Y$46)^2+(F3-$Z$46)^2)</f>
        <v>1882.2923844056129</v>
      </c>
      <c r="L51" s="26">
        <f>MIN(I51:K51)</f>
        <v>339.87508505920232</v>
      </c>
      <c r="M51" s="26">
        <v>1</v>
      </c>
      <c r="O51" s="27">
        <f>IF($M51=1,C3,0)</f>
        <v>184</v>
      </c>
      <c r="P51" s="27">
        <f t="shared" ref="P51:R66" si="61">IF($M51=1,D3,0)</f>
        <v>144</v>
      </c>
      <c r="Q51" s="27">
        <f t="shared" si="61"/>
        <v>900</v>
      </c>
      <c r="R51" s="27">
        <f>IF($M51=1,F3,0)</f>
        <v>210</v>
      </c>
      <c r="S51" s="28">
        <f>IF($M51=2,C3,0)</f>
        <v>0</v>
      </c>
      <c r="T51" s="28">
        <f t="shared" ref="T51:V51" si="62">IF($M51=2,D3,0)</f>
        <v>0</v>
      </c>
      <c r="U51" s="28">
        <f t="shared" si="62"/>
        <v>0</v>
      </c>
      <c r="V51" s="28">
        <f t="shared" si="62"/>
        <v>0</v>
      </c>
      <c r="W51" s="29">
        <f>IF($M51=3,C3,0)</f>
        <v>0</v>
      </c>
      <c r="X51" s="29">
        <f t="shared" ref="X51:Z51" si="63">IF($M51=3,D3,0)</f>
        <v>0</v>
      </c>
      <c r="Y51" s="29">
        <f t="shared" si="63"/>
        <v>0</v>
      </c>
      <c r="Z51" s="29">
        <f t="shared" si="63"/>
        <v>0</v>
      </c>
    </row>
    <row r="52" spans="9:26" x14ac:dyDescent="0.25">
      <c r="I52" s="23">
        <f t="shared" ref="I52:I66" si="64">SQRT((C4-$O$46)^2+(D4-$P$46)^2+(E4-$Q$46)^2+(F4-$R$46)^2)</f>
        <v>2163.2935869363641</v>
      </c>
      <c r="J52" s="23">
        <f t="shared" ref="J52:J67" si="65">SQRT((C4-$S$46)^2+(D4-$T$46)^2+(E4-$U$46)^2+(F4-$V$46)^2)</f>
        <v>2016.8719930952486</v>
      </c>
      <c r="K52" s="23">
        <f t="shared" ref="K52:K67" si="66">SQRT((C4-$W$46)^2+(D4-$X$46)^2+(E4-$Y$46)^2+(F4-$Z$46)^2)</f>
        <v>893.69257879873817</v>
      </c>
      <c r="L52" s="26">
        <f t="shared" ref="L52:L67" si="67">MIN(I52:K52)</f>
        <v>893.69257879873817</v>
      </c>
      <c r="M52" s="26">
        <v>3</v>
      </c>
      <c r="O52" s="27">
        <f t="shared" ref="O52:O67" si="68">IF($M52=1,C4,0)</f>
        <v>0</v>
      </c>
      <c r="P52" s="27">
        <f t="shared" si="61"/>
        <v>0</v>
      </c>
      <c r="Q52" s="27">
        <f t="shared" si="61"/>
        <v>0</v>
      </c>
      <c r="R52" s="27">
        <f t="shared" si="61"/>
        <v>0</v>
      </c>
      <c r="S52" s="28">
        <f t="shared" ref="S52:S67" si="69">IF($M52=2,C4,0)</f>
        <v>0</v>
      </c>
      <c r="T52" s="28">
        <f t="shared" ref="T52:T67" si="70">IF($M52=2,D4,0)</f>
        <v>0</v>
      </c>
      <c r="U52" s="28">
        <f t="shared" ref="U52:U67" si="71">IF($M52=2,E4,0)</f>
        <v>0</v>
      </c>
      <c r="V52" s="28">
        <f t="shared" ref="V52:V67" si="72">IF($M52=2,F4,0)</f>
        <v>0</v>
      </c>
      <c r="W52" s="29">
        <f t="shared" ref="W52:W67" si="73">IF($M52=3,C4,0)</f>
        <v>2.2440000000000002</v>
      </c>
      <c r="X52" s="29">
        <f t="shared" ref="X52:X67" si="74">IF($M52=3,D4,0)</f>
        <v>2173.5</v>
      </c>
      <c r="Y52" s="29">
        <f t="shared" ref="Y52:Y67" si="75">IF($M52=3,E4,0)</f>
        <v>1.05</v>
      </c>
      <c r="Z52" s="29">
        <f t="shared" ref="Z52:Z67" si="76">IF($M52=3,F4,0)</f>
        <v>807</v>
      </c>
    </row>
    <row r="53" spans="9:26" x14ac:dyDescent="0.25">
      <c r="I53" s="23">
        <f t="shared" si="64"/>
        <v>411.85983470593493</v>
      </c>
      <c r="J53" s="23">
        <f t="shared" si="65"/>
        <v>742.2055733393546</v>
      </c>
      <c r="K53" s="23">
        <f t="shared" si="66"/>
        <v>1931.63548996845</v>
      </c>
      <c r="L53" s="26">
        <f t="shared" si="67"/>
        <v>411.85983470593493</v>
      </c>
      <c r="M53" s="26">
        <v>1</v>
      </c>
      <c r="O53" s="27">
        <f t="shared" si="68"/>
        <v>172</v>
      </c>
      <c r="P53" s="27">
        <f t="shared" si="61"/>
        <v>123.5</v>
      </c>
      <c r="Q53" s="27">
        <f t="shared" si="61"/>
        <v>950</v>
      </c>
      <c r="R53" s="27">
        <f t="shared" si="61"/>
        <v>117</v>
      </c>
      <c r="S53" s="28">
        <f t="shared" si="69"/>
        <v>0</v>
      </c>
      <c r="T53" s="28">
        <f t="shared" si="70"/>
        <v>0</v>
      </c>
      <c r="U53" s="28">
        <f t="shared" si="71"/>
        <v>0</v>
      </c>
      <c r="V53" s="28">
        <f t="shared" si="72"/>
        <v>0</v>
      </c>
      <c r="W53" s="29">
        <f t="shared" si="73"/>
        <v>0</v>
      </c>
      <c r="X53" s="29">
        <f t="shared" si="74"/>
        <v>0</v>
      </c>
      <c r="Y53" s="29">
        <f t="shared" si="75"/>
        <v>0</v>
      </c>
      <c r="Z53" s="29">
        <f t="shared" si="76"/>
        <v>0</v>
      </c>
    </row>
    <row r="54" spans="9:26" x14ac:dyDescent="0.25">
      <c r="I54" s="23">
        <f t="shared" si="64"/>
        <v>463.08726331437794</v>
      </c>
      <c r="J54" s="23">
        <f t="shared" si="65"/>
        <v>687.75241991286373</v>
      </c>
      <c r="K54" s="23">
        <f t="shared" si="66"/>
        <v>1838.6218954399972</v>
      </c>
      <c r="L54" s="26">
        <f t="shared" si="67"/>
        <v>463.08726331437794</v>
      </c>
      <c r="M54" s="26">
        <v>1</v>
      </c>
      <c r="O54" s="27">
        <f t="shared" si="68"/>
        <v>340</v>
      </c>
      <c r="P54" s="27">
        <f t="shared" si="61"/>
        <v>212.6</v>
      </c>
      <c r="Q54" s="27">
        <f t="shared" si="61"/>
        <v>975</v>
      </c>
      <c r="R54" s="27">
        <f t="shared" si="61"/>
        <v>423</v>
      </c>
      <c r="S54" s="28">
        <f t="shared" si="69"/>
        <v>0</v>
      </c>
      <c r="T54" s="28">
        <f t="shared" si="70"/>
        <v>0</v>
      </c>
      <c r="U54" s="28">
        <f t="shared" si="71"/>
        <v>0</v>
      </c>
      <c r="V54" s="28">
        <f t="shared" si="72"/>
        <v>0</v>
      </c>
      <c r="W54" s="29">
        <f t="shared" si="73"/>
        <v>0</v>
      </c>
      <c r="X54" s="29">
        <f t="shared" si="74"/>
        <v>0</v>
      </c>
      <c r="Y54" s="29">
        <f t="shared" si="75"/>
        <v>0</v>
      </c>
      <c r="Z54" s="29">
        <f t="shared" si="76"/>
        <v>0</v>
      </c>
    </row>
    <row r="55" spans="9:26" x14ac:dyDescent="0.25">
      <c r="I55" s="23">
        <f t="shared" si="64"/>
        <v>526.92084763178616</v>
      </c>
      <c r="J55" s="23">
        <f t="shared" si="65"/>
        <v>485.14644665399749</v>
      </c>
      <c r="K55" s="23">
        <f t="shared" si="66"/>
        <v>1749.8273143445808</v>
      </c>
      <c r="L55" s="26">
        <f t="shared" si="67"/>
        <v>485.14644665399749</v>
      </c>
      <c r="M55" s="26">
        <v>2</v>
      </c>
      <c r="O55" s="27">
        <f t="shared" si="68"/>
        <v>0</v>
      </c>
      <c r="P55" s="27">
        <f t="shared" si="61"/>
        <v>0</v>
      </c>
      <c r="Q55" s="27">
        <f t="shared" si="61"/>
        <v>0</v>
      </c>
      <c r="R55" s="27">
        <f t="shared" si="61"/>
        <v>0</v>
      </c>
      <c r="S55" s="28">
        <f t="shared" si="69"/>
        <v>459</v>
      </c>
      <c r="T55" s="28">
        <f t="shared" si="70"/>
        <v>303.3</v>
      </c>
      <c r="U55" s="28">
        <f t="shared" si="71"/>
        <v>945</v>
      </c>
      <c r="V55" s="28">
        <f t="shared" si="72"/>
        <v>1.585</v>
      </c>
      <c r="W55" s="29">
        <f t="shared" si="73"/>
        <v>0</v>
      </c>
      <c r="X55" s="29">
        <f t="shared" si="74"/>
        <v>0</v>
      </c>
      <c r="Y55" s="29">
        <f t="shared" si="75"/>
        <v>0</v>
      </c>
      <c r="Z55" s="29">
        <f t="shared" si="76"/>
        <v>0</v>
      </c>
    </row>
    <row r="56" spans="9:26" x14ac:dyDescent="0.25">
      <c r="I56" s="23">
        <f t="shared" si="64"/>
        <v>719.15797808548291</v>
      </c>
      <c r="J56" s="23">
        <f t="shared" si="65"/>
        <v>630.91665771003386</v>
      </c>
      <c r="K56" s="23">
        <f t="shared" si="66"/>
        <v>1463.9702767357176</v>
      </c>
      <c r="L56" s="26">
        <f t="shared" si="67"/>
        <v>630.91665771003386</v>
      </c>
      <c r="M56" s="26">
        <v>2</v>
      </c>
      <c r="O56" s="27">
        <f t="shared" si="68"/>
        <v>0</v>
      </c>
      <c r="P56" s="27">
        <f t="shared" si="61"/>
        <v>0</v>
      </c>
      <c r="Q56" s="27">
        <f t="shared" si="61"/>
        <v>0</v>
      </c>
      <c r="R56" s="27">
        <f t="shared" si="61"/>
        <v>0</v>
      </c>
      <c r="S56" s="28">
        <f t="shared" si="69"/>
        <v>564</v>
      </c>
      <c r="T56" s="28">
        <f t="shared" si="70"/>
        <v>317.39999999999998</v>
      </c>
      <c r="U56" s="28">
        <f t="shared" si="71"/>
        <v>1.1499999999999999</v>
      </c>
      <c r="V56" s="28">
        <f t="shared" si="72"/>
        <v>1.01</v>
      </c>
      <c r="W56" s="29">
        <f t="shared" si="73"/>
        <v>0</v>
      </c>
      <c r="X56" s="29">
        <f t="shared" si="74"/>
        <v>0</v>
      </c>
      <c r="Y56" s="29">
        <f t="shared" si="75"/>
        <v>0</v>
      </c>
      <c r="Z56" s="29">
        <f t="shared" si="76"/>
        <v>0</v>
      </c>
    </row>
    <row r="57" spans="9:26" x14ac:dyDescent="0.25">
      <c r="I57" s="23">
        <f t="shared" si="64"/>
        <v>1529.2256297149222</v>
      </c>
      <c r="J57" s="23">
        <f t="shared" si="65"/>
        <v>1377.8398160065633</v>
      </c>
      <c r="K57" s="23">
        <f t="shared" si="66"/>
        <v>676.453008524251</v>
      </c>
      <c r="L57" s="26">
        <f t="shared" si="67"/>
        <v>676.453008524251</v>
      </c>
      <c r="M57" s="26">
        <v>3</v>
      </c>
      <c r="O57" s="27">
        <f t="shared" si="68"/>
        <v>0</v>
      </c>
      <c r="P57" s="27">
        <f t="shared" si="61"/>
        <v>0</v>
      </c>
      <c r="Q57" s="27">
        <f t="shared" si="61"/>
        <v>0</v>
      </c>
      <c r="R57" s="27">
        <f t="shared" si="61"/>
        <v>0</v>
      </c>
      <c r="S57" s="28">
        <f t="shared" si="69"/>
        <v>0</v>
      </c>
      <c r="T57" s="28">
        <f t="shared" si="70"/>
        <v>0</v>
      </c>
      <c r="U57" s="28">
        <f t="shared" si="71"/>
        <v>0</v>
      </c>
      <c r="V57" s="28">
        <f t="shared" si="72"/>
        <v>0</v>
      </c>
      <c r="W57" s="29">
        <f t="shared" si="73"/>
        <v>1.627</v>
      </c>
      <c r="X57" s="29">
        <f t="shared" si="74"/>
        <v>1556.4</v>
      </c>
      <c r="Y57" s="29">
        <f t="shared" si="75"/>
        <v>1.2</v>
      </c>
      <c r="Z57" s="29">
        <f t="shared" si="76"/>
        <v>2.0979999999999999</v>
      </c>
    </row>
    <row r="58" spans="9:26" x14ac:dyDescent="0.25">
      <c r="I58" s="23">
        <f t="shared" si="64"/>
        <v>2348.3703272101275</v>
      </c>
      <c r="J58" s="23">
        <f t="shared" si="65"/>
        <v>2116.7424323911027</v>
      </c>
      <c r="K58" s="23">
        <f t="shared" si="66"/>
        <v>934.31260153109145</v>
      </c>
      <c r="L58" s="26">
        <f t="shared" si="67"/>
        <v>934.31260153109145</v>
      </c>
      <c r="M58" s="26">
        <v>3</v>
      </c>
      <c r="O58" s="27">
        <f t="shared" si="68"/>
        <v>0</v>
      </c>
      <c r="P58" s="27">
        <f t="shared" si="61"/>
        <v>0</v>
      </c>
      <c r="Q58" s="27">
        <f t="shared" si="61"/>
        <v>0</v>
      </c>
      <c r="R58" s="27">
        <f t="shared" si="61"/>
        <v>0</v>
      </c>
      <c r="S58" s="28">
        <f t="shared" si="69"/>
        <v>0</v>
      </c>
      <c r="T58" s="28">
        <f t="shared" si="70"/>
        <v>0</v>
      </c>
      <c r="U58" s="28">
        <f t="shared" si="71"/>
        <v>0</v>
      </c>
      <c r="V58" s="28">
        <f t="shared" si="72"/>
        <v>0</v>
      </c>
      <c r="W58" s="29">
        <f t="shared" si="73"/>
        <v>2.101</v>
      </c>
      <c r="X58" s="29">
        <f t="shared" si="74"/>
        <v>2429.3000000000002</v>
      </c>
      <c r="Y58" s="29">
        <f t="shared" si="75"/>
        <v>1.23</v>
      </c>
      <c r="Z58" s="29">
        <f t="shared" si="76"/>
        <v>1.0640000000000001</v>
      </c>
    </row>
    <row r="59" spans="9:26" x14ac:dyDescent="0.25">
      <c r="I59" s="23">
        <f t="shared" si="64"/>
        <v>565.84551531668069</v>
      </c>
      <c r="J59" s="23">
        <f t="shared" si="65"/>
        <v>850.05052126094256</v>
      </c>
      <c r="K59" s="23">
        <f t="shared" si="66"/>
        <v>1632.1598454256675</v>
      </c>
      <c r="L59" s="26">
        <f t="shared" si="67"/>
        <v>565.84551531668069</v>
      </c>
      <c r="M59" s="26">
        <v>1</v>
      </c>
      <c r="O59" s="27">
        <f t="shared" si="68"/>
        <v>205</v>
      </c>
      <c r="P59" s="27">
        <f t="shared" si="61"/>
        <v>168.2</v>
      </c>
      <c r="Q59" s="27">
        <f t="shared" si="61"/>
        <v>1.1599999999999999</v>
      </c>
      <c r="R59" s="27">
        <f t="shared" si="61"/>
        <v>285</v>
      </c>
      <c r="S59" s="28">
        <f t="shared" si="69"/>
        <v>0</v>
      </c>
      <c r="T59" s="28">
        <f t="shared" si="70"/>
        <v>0</v>
      </c>
      <c r="U59" s="28">
        <f t="shared" si="71"/>
        <v>0</v>
      </c>
      <c r="V59" s="28">
        <f t="shared" si="72"/>
        <v>0</v>
      </c>
      <c r="W59" s="29">
        <f t="shared" si="73"/>
        <v>0</v>
      </c>
      <c r="X59" s="29">
        <f t="shared" si="74"/>
        <v>0</v>
      </c>
      <c r="Y59" s="29">
        <f t="shared" si="75"/>
        <v>0</v>
      </c>
      <c r="Z59" s="29">
        <f t="shared" si="76"/>
        <v>0</v>
      </c>
    </row>
    <row r="60" spans="9:26" x14ac:dyDescent="0.25">
      <c r="I60" s="23">
        <f t="shared" si="64"/>
        <v>568.46027420040537</v>
      </c>
      <c r="J60" s="23">
        <f t="shared" si="65"/>
        <v>815.45155380071481</v>
      </c>
      <c r="K60" s="23">
        <f t="shared" si="66"/>
        <v>1584.2576432440155</v>
      </c>
      <c r="L60" s="26">
        <f t="shared" si="67"/>
        <v>568.46027420040537</v>
      </c>
      <c r="M60" s="26">
        <v>1</v>
      </c>
      <c r="O60" s="27">
        <f t="shared" si="68"/>
        <v>204</v>
      </c>
      <c r="P60" s="27">
        <f t="shared" si="61"/>
        <v>219.7</v>
      </c>
      <c r="Q60" s="27">
        <f t="shared" si="61"/>
        <v>1.1499999999999999</v>
      </c>
      <c r="R60" s="27">
        <f t="shared" si="61"/>
        <v>199</v>
      </c>
      <c r="S60" s="28">
        <f t="shared" si="69"/>
        <v>0</v>
      </c>
      <c r="T60" s="28">
        <f t="shared" si="70"/>
        <v>0</v>
      </c>
      <c r="U60" s="28">
        <f t="shared" si="71"/>
        <v>0</v>
      </c>
      <c r="V60" s="28">
        <f t="shared" si="72"/>
        <v>0</v>
      </c>
      <c r="W60" s="29">
        <f t="shared" si="73"/>
        <v>0</v>
      </c>
      <c r="X60" s="29">
        <f t="shared" si="74"/>
        <v>0</v>
      </c>
      <c r="Y60" s="29">
        <f t="shared" si="75"/>
        <v>0</v>
      </c>
      <c r="Z60" s="29">
        <f t="shared" si="76"/>
        <v>0</v>
      </c>
    </row>
    <row r="61" spans="9:26" x14ac:dyDescent="0.25">
      <c r="I61" s="23">
        <f t="shared" si="64"/>
        <v>1017.3463695045066</v>
      </c>
      <c r="J61" s="23">
        <f t="shared" si="65"/>
        <v>520.20217096432793</v>
      </c>
      <c r="K61" s="23">
        <f t="shared" si="66"/>
        <v>1488.6376740621213</v>
      </c>
      <c r="L61" s="26">
        <f t="shared" si="67"/>
        <v>520.20217096432793</v>
      </c>
      <c r="M61" s="26">
        <v>2</v>
      </c>
      <c r="O61" s="27">
        <f t="shared" si="68"/>
        <v>0</v>
      </c>
      <c r="P61" s="27">
        <f t="shared" si="61"/>
        <v>0</v>
      </c>
      <c r="Q61" s="27">
        <f t="shared" si="61"/>
        <v>0</v>
      </c>
      <c r="R61" s="27">
        <f t="shared" si="61"/>
        <v>0</v>
      </c>
      <c r="S61" s="28">
        <f t="shared" si="69"/>
        <v>938</v>
      </c>
      <c r="T61" s="28">
        <f t="shared" si="70"/>
        <v>711.5</v>
      </c>
      <c r="U61" s="28">
        <f t="shared" si="71"/>
        <v>980</v>
      </c>
      <c r="V61" s="28">
        <f t="shared" si="72"/>
        <v>2.41</v>
      </c>
      <c r="W61" s="29">
        <f t="shared" si="73"/>
        <v>0</v>
      </c>
      <c r="X61" s="29">
        <f t="shared" si="74"/>
        <v>0</v>
      </c>
      <c r="Y61" s="29">
        <f t="shared" si="75"/>
        <v>0</v>
      </c>
      <c r="Z61" s="29">
        <f t="shared" si="76"/>
        <v>0</v>
      </c>
    </row>
    <row r="62" spans="9:26" x14ac:dyDescent="0.25">
      <c r="I62" s="23">
        <f t="shared" si="64"/>
        <v>2994.8897157397969</v>
      </c>
      <c r="J62" s="23">
        <f t="shared" si="65"/>
        <v>2529.0102710538763</v>
      </c>
      <c r="K62" s="23">
        <f t="shared" si="66"/>
        <v>1883.2849101935681</v>
      </c>
      <c r="L62" s="26">
        <f t="shared" si="67"/>
        <v>1883.2849101935681</v>
      </c>
      <c r="M62" s="26">
        <v>3</v>
      </c>
      <c r="O62" s="27">
        <f t="shared" si="68"/>
        <v>0</v>
      </c>
      <c r="P62" s="27">
        <f t="shared" si="61"/>
        <v>0</v>
      </c>
      <c r="Q62" s="27">
        <f t="shared" si="61"/>
        <v>0</v>
      </c>
      <c r="R62" s="27">
        <f t="shared" si="61"/>
        <v>0</v>
      </c>
      <c r="S62" s="28">
        <f t="shared" si="69"/>
        <v>0</v>
      </c>
      <c r="T62" s="28">
        <f t="shared" si="70"/>
        <v>0</v>
      </c>
      <c r="U62" s="28">
        <f t="shared" si="71"/>
        <v>0</v>
      </c>
      <c r="V62" s="28">
        <f t="shared" si="72"/>
        <v>0</v>
      </c>
      <c r="W62" s="29">
        <f t="shared" si="73"/>
        <v>2215</v>
      </c>
      <c r="X62" s="29">
        <f t="shared" si="74"/>
        <v>2179.4</v>
      </c>
      <c r="Y62" s="29">
        <f t="shared" si="75"/>
        <v>106</v>
      </c>
      <c r="Z62" s="29">
        <f t="shared" si="76"/>
        <v>1118</v>
      </c>
    </row>
    <row r="63" spans="9:26" x14ac:dyDescent="0.25">
      <c r="I63" s="23">
        <f t="shared" si="64"/>
        <v>1752.0315129791472</v>
      </c>
      <c r="J63" s="23">
        <f t="shared" si="65"/>
        <v>1569.9570759444348</v>
      </c>
      <c r="K63" s="23">
        <f t="shared" si="66"/>
        <v>646.96301382863044</v>
      </c>
      <c r="L63" s="26">
        <f t="shared" si="67"/>
        <v>646.96301382863044</v>
      </c>
      <c r="M63" s="26">
        <v>3</v>
      </c>
      <c r="O63" s="27">
        <f t="shared" si="68"/>
        <v>0</v>
      </c>
      <c r="P63" s="27">
        <f t="shared" si="61"/>
        <v>0</v>
      </c>
      <c r="Q63" s="27">
        <f t="shared" si="61"/>
        <v>0</v>
      </c>
      <c r="R63" s="27">
        <f t="shared" si="61"/>
        <v>0</v>
      </c>
      <c r="S63" s="28">
        <f t="shared" si="69"/>
        <v>0</v>
      </c>
      <c r="T63" s="28">
        <f t="shared" si="70"/>
        <v>0</v>
      </c>
      <c r="U63" s="28">
        <f t="shared" si="71"/>
        <v>0</v>
      </c>
      <c r="V63" s="28">
        <f t="shared" si="72"/>
        <v>0</v>
      </c>
      <c r="W63" s="29">
        <f t="shared" si="73"/>
        <v>1.762</v>
      </c>
      <c r="X63" s="29">
        <f t="shared" si="74"/>
        <v>1799.8</v>
      </c>
      <c r="Y63" s="29">
        <f t="shared" si="75"/>
        <v>1.1499999999999999</v>
      </c>
      <c r="Z63" s="29">
        <f t="shared" si="76"/>
        <v>4.7779999999999996</v>
      </c>
    </row>
    <row r="64" spans="9:26" x14ac:dyDescent="0.25">
      <c r="I64" s="23">
        <f t="shared" si="64"/>
        <v>788.57355653673801</v>
      </c>
      <c r="J64" s="23">
        <f t="shared" si="65"/>
        <v>420.56570547418619</v>
      </c>
      <c r="K64" s="23">
        <f t="shared" si="66"/>
        <v>1523.3968697554335</v>
      </c>
      <c r="L64" s="26">
        <f t="shared" si="67"/>
        <v>420.56570547418619</v>
      </c>
      <c r="M64" s="26">
        <v>2</v>
      </c>
      <c r="O64" s="27">
        <f t="shared" si="68"/>
        <v>0</v>
      </c>
      <c r="P64" s="27">
        <f t="shared" si="61"/>
        <v>0</v>
      </c>
      <c r="Q64" s="27">
        <f t="shared" si="61"/>
        <v>0</v>
      </c>
      <c r="R64" s="27">
        <f t="shared" si="61"/>
        <v>0</v>
      </c>
      <c r="S64" s="28">
        <f t="shared" si="69"/>
        <v>667</v>
      </c>
      <c r="T64" s="28">
        <f t="shared" si="70"/>
        <v>610.5</v>
      </c>
      <c r="U64" s="28">
        <f t="shared" si="71"/>
        <v>980</v>
      </c>
      <c r="V64" s="28">
        <f t="shared" si="72"/>
        <v>1.425</v>
      </c>
      <c r="W64" s="29">
        <f t="shared" si="73"/>
        <v>0</v>
      </c>
      <c r="X64" s="29">
        <f t="shared" si="74"/>
        <v>0</v>
      </c>
      <c r="Y64" s="29">
        <f t="shared" si="75"/>
        <v>0</v>
      </c>
      <c r="Z64" s="29">
        <f t="shared" si="76"/>
        <v>0</v>
      </c>
    </row>
    <row r="65" spans="9:26" x14ac:dyDescent="0.25">
      <c r="I65" s="23">
        <f t="shared" si="64"/>
        <v>1308.6681141771583</v>
      </c>
      <c r="J65" s="23">
        <f t="shared" si="65"/>
        <v>842.58811543719264</v>
      </c>
      <c r="K65" s="23">
        <f t="shared" si="66"/>
        <v>873.28917297598616</v>
      </c>
      <c r="L65" s="26">
        <f t="shared" si="67"/>
        <v>842.58811543719264</v>
      </c>
      <c r="M65" s="26">
        <v>2</v>
      </c>
      <c r="O65" s="27">
        <f t="shared" si="68"/>
        <v>0</v>
      </c>
      <c r="P65" s="27">
        <f t="shared" si="61"/>
        <v>0</v>
      </c>
      <c r="Q65" s="27">
        <f t="shared" si="61"/>
        <v>0</v>
      </c>
      <c r="R65" s="27">
        <f t="shared" si="61"/>
        <v>0</v>
      </c>
      <c r="S65" s="28">
        <f t="shared" si="69"/>
        <v>993</v>
      </c>
      <c r="T65" s="28">
        <f t="shared" si="70"/>
        <v>1032.5999999999999</v>
      </c>
      <c r="U65" s="28">
        <f t="shared" si="71"/>
        <v>1.1200000000000001</v>
      </c>
      <c r="V65" s="28">
        <f t="shared" si="72"/>
        <v>1.31</v>
      </c>
      <c r="W65" s="29">
        <f t="shared" si="73"/>
        <v>0</v>
      </c>
      <c r="X65" s="29">
        <f t="shared" si="74"/>
        <v>0</v>
      </c>
      <c r="Y65" s="29">
        <f t="shared" si="75"/>
        <v>0</v>
      </c>
      <c r="Z65" s="29">
        <f t="shared" si="76"/>
        <v>0</v>
      </c>
    </row>
    <row r="66" spans="9:26" x14ac:dyDescent="0.25">
      <c r="I66" s="23">
        <f t="shared" si="64"/>
        <v>1308.8431568392753</v>
      </c>
      <c r="J66" s="23">
        <f t="shared" si="65"/>
        <v>864.9107990475087</v>
      </c>
      <c r="K66" s="23">
        <f t="shared" si="66"/>
        <v>762.08169030103454</v>
      </c>
      <c r="L66" s="26">
        <f t="shared" si="67"/>
        <v>762.08169030103454</v>
      </c>
      <c r="M66" s="26">
        <v>3</v>
      </c>
      <c r="O66" s="27">
        <f t="shared" si="68"/>
        <v>0</v>
      </c>
      <c r="P66" s="27">
        <f t="shared" si="61"/>
        <v>0</v>
      </c>
      <c r="Q66" s="27">
        <f t="shared" si="61"/>
        <v>0</v>
      </c>
      <c r="R66" s="27">
        <f t="shared" si="61"/>
        <v>0</v>
      </c>
      <c r="S66" s="28">
        <f t="shared" si="69"/>
        <v>0</v>
      </c>
      <c r="T66" s="28">
        <f t="shared" si="70"/>
        <v>0</v>
      </c>
      <c r="U66" s="28">
        <f t="shared" si="71"/>
        <v>0</v>
      </c>
      <c r="V66" s="28">
        <f t="shared" si="72"/>
        <v>0</v>
      </c>
      <c r="W66" s="29">
        <f t="shared" si="73"/>
        <v>893</v>
      </c>
      <c r="X66" s="29">
        <f t="shared" si="74"/>
        <v>1113.5999999999999</v>
      </c>
      <c r="Y66" s="29">
        <f t="shared" si="75"/>
        <v>1.74</v>
      </c>
      <c r="Z66" s="29">
        <f t="shared" si="76"/>
        <v>1.639</v>
      </c>
    </row>
    <row r="67" spans="9:26" x14ac:dyDescent="0.25">
      <c r="I67" s="23">
        <f>SQRT((C19-$O$46)^2+(D19-$P$46)^2+(E19-$Q$46)^2+(F19-$R$46)^2)</f>
        <v>945.22692886100106</v>
      </c>
      <c r="J67" s="23">
        <f t="shared" si="65"/>
        <v>702.67769503236684</v>
      </c>
      <c r="K67" s="23">
        <f t="shared" si="66"/>
        <v>1162.9544811593059</v>
      </c>
      <c r="L67" s="26">
        <f t="shared" si="67"/>
        <v>702.67769503236684</v>
      </c>
      <c r="M67" s="26">
        <v>2</v>
      </c>
      <c r="O67" s="27">
        <f t="shared" si="68"/>
        <v>0</v>
      </c>
      <c r="P67" s="27">
        <f t="shared" ref="P67" si="77">IF($M67=1,D19,0)</f>
        <v>0</v>
      </c>
      <c r="Q67" s="27">
        <f t="shared" ref="Q67:R67" si="78">IF($M67=1,E19,0)</f>
        <v>0</v>
      </c>
      <c r="R67" s="27">
        <f t="shared" si="78"/>
        <v>0</v>
      </c>
      <c r="S67" s="28">
        <f t="shared" si="69"/>
        <v>793</v>
      </c>
      <c r="T67" s="28">
        <f t="shared" si="70"/>
        <v>624.79999999999995</v>
      </c>
      <c r="U67" s="28">
        <f t="shared" si="71"/>
        <v>1.1000000000000001</v>
      </c>
      <c r="V67" s="28">
        <f t="shared" si="72"/>
        <v>457</v>
      </c>
      <c r="W67" s="29">
        <f t="shared" si="73"/>
        <v>0</v>
      </c>
      <c r="X67" s="29">
        <f t="shared" si="74"/>
        <v>0</v>
      </c>
      <c r="Y67" s="29">
        <f t="shared" si="75"/>
        <v>0</v>
      </c>
      <c r="Z67" s="29">
        <f t="shared" si="76"/>
        <v>0</v>
      </c>
    </row>
    <row r="68" spans="9:26" x14ac:dyDescent="0.25">
      <c r="N68" s="1" t="s">
        <v>29</v>
      </c>
      <c r="O68" s="27">
        <f>SUM(O51:O67)</f>
        <v>1105</v>
      </c>
      <c r="P68" s="27">
        <f t="shared" ref="P68" si="79">SUM(P51:P67)</f>
        <v>868</v>
      </c>
      <c r="Q68" s="27">
        <f t="shared" ref="Q68" si="80">SUM(Q51:Q67)</f>
        <v>2827.31</v>
      </c>
      <c r="R68" s="27">
        <f t="shared" ref="R68" si="81">SUM(R51:R67)</f>
        <v>1234</v>
      </c>
      <c r="S68" s="28">
        <f>SUM(S51:S67)</f>
        <v>4414</v>
      </c>
      <c r="T68" s="28">
        <f t="shared" ref="T68" si="82">SUM(T51:T67)</f>
        <v>3600.1000000000004</v>
      </c>
      <c r="U68" s="28">
        <f t="shared" ref="U68" si="83">SUM(U51:U67)</f>
        <v>2908.37</v>
      </c>
      <c r="V68" s="28">
        <f t="shared" ref="V68" si="84">SUM(V51:V67)</f>
        <v>464.74</v>
      </c>
      <c r="W68" s="29">
        <f>SUM(W51:W67)</f>
        <v>3115.7340000000004</v>
      </c>
      <c r="X68" s="29">
        <f t="shared" ref="X68" si="85">SUM(X51:X67)</f>
        <v>11252</v>
      </c>
      <c r="Y68" s="29">
        <f t="shared" ref="Y68" si="86">SUM(Y51:Y67)</f>
        <v>112.37</v>
      </c>
      <c r="Z68" s="29">
        <f t="shared" ref="Z68" si="87">SUM(Z51:Z67)</f>
        <v>1934.5789999999997</v>
      </c>
    </row>
    <row r="69" spans="9:26" x14ac:dyDescent="0.25">
      <c r="N69" s="1" t="s">
        <v>30</v>
      </c>
      <c r="O69" s="30">
        <f>COUNTIF(O51:O67,"&lt;&gt;0")</f>
        <v>5</v>
      </c>
      <c r="P69" s="30">
        <f t="shared" ref="P69:Q69" si="88">COUNTIF(P51:P67,"&lt;&gt;0")</f>
        <v>5</v>
      </c>
      <c r="Q69" s="30">
        <f t="shared" si="88"/>
        <v>5</v>
      </c>
      <c r="R69" s="30">
        <f>COUNTIF(R51:R67,"&lt;&gt;0")</f>
        <v>5</v>
      </c>
      <c r="S69" s="28">
        <f>COUNTIF(S51:S67,"&lt;&gt;0")</f>
        <v>6</v>
      </c>
      <c r="T69" s="28">
        <f t="shared" ref="T69:V69" si="89">COUNTIF(T51:T67,"&lt;&gt;0")</f>
        <v>6</v>
      </c>
      <c r="U69" s="28">
        <f t="shared" si="89"/>
        <v>6</v>
      </c>
      <c r="V69" s="28">
        <f t="shared" si="89"/>
        <v>6</v>
      </c>
      <c r="W69" s="29">
        <f>COUNTIF(W51:W67,"&lt;&gt;0")</f>
        <v>6</v>
      </c>
      <c r="X69" s="29">
        <f t="shared" ref="X69:Z69" si="90">COUNTIF(X51:X67,"&lt;&gt;0")</f>
        <v>6</v>
      </c>
      <c r="Y69" s="29">
        <f t="shared" si="90"/>
        <v>6</v>
      </c>
      <c r="Z69" s="29">
        <f t="shared" si="90"/>
        <v>6</v>
      </c>
    </row>
    <row r="70" spans="9:26" x14ac:dyDescent="0.25">
      <c r="N70" s="1" t="s">
        <v>31</v>
      </c>
      <c r="O70" s="30">
        <f>O68/O69</f>
        <v>221</v>
      </c>
      <c r="P70" s="30">
        <f t="shared" ref="P70" si="91">P68/P69</f>
        <v>173.6</v>
      </c>
      <c r="Q70" s="30">
        <f t="shared" ref="Q70" si="92">Q68/Q69</f>
        <v>565.46199999999999</v>
      </c>
      <c r="R70" s="30">
        <f t="shared" ref="R70" si="93">R68/R69</f>
        <v>246.8</v>
      </c>
      <c r="S70" s="28">
        <f>S68/S69</f>
        <v>735.66666666666663</v>
      </c>
      <c r="T70" s="28">
        <f t="shared" ref="T70" si="94">T68/T69</f>
        <v>600.01666666666677</v>
      </c>
      <c r="U70" s="28">
        <f t="shared" ref="U70" si="95">U68/U69</f>
        <v>484.7283333333333</v>
      </c>
      <c r="V70" s="28">
        <f t="shared" ref="V70" si="96">V68/V69</f>
        <v>77.456666666666663</v>
      </c>
      <c r="W70" s="29">
        <f>W68/W69</f>
        <v>519.2890000000001</v>
      </c>
      <c r="X70" s="29">
        <f t="shared" ref="X70" si="97">X68/X69</f>
        <v>1875.3333333333333</v>
      </c>
      <c r="Y70" s="29">
        <f t="shared" ref="Y70" si="98">Y68/Y69</f>
        <v>18.728333333333335</v>
      </c>
      <c r="Z70" s="29">
        <f t="shared" ref="Z70" si="99">Z68/Z69</f>
        <v>322.42983333333331</v>
      </c>
    </row>
    <row r="73" spans="9:26" x14ac:dyDescent="0.25">
      <c r="I73" s="89" t="s">
        <v>35</v>
      </c>
      <c r="J73" s="89"/>
      <c r="K73" s="89"/>
      <c r="L73" s="89"/>
      <c r="M73" s="89"/>
      <c r="O73" s="90" t="s">
        <v>28</v>
      </c>
      <c r="P73" s="90"/>
      <c r="Q73" s="90"/>
      <c r="R73" s="90"/>
      <c r="S73" s="91" t="s">
        <v>24</v>
      </c>
      <c r="T73" s="91"/>
      <c r="U73" s="91"/>
      <c r="V73" s="91"/>
      <c r="W73" s="92" t="s">
        <v>25</v>
      </c>
      <c r="X73" s="92"/>
      <c r="Y73" s="92"/>
      <c r="Z73" s="92"/>
    </row>
    <row r="74" spans="9:26" x14ac:dyDescent="0.25">
      <c r="I74" s="19" t="s">
        <v>23</v>
      </c>
      <c r="J74" s="19" t="s">
        <v>24</v>
      </c>
      <c r="K74" s="19" t="s">
        <v>25</v>
      </c>
      <c r="L74" s="19" t="s">
        <v>26</v>
      </c>
      <c r="M74" s="19" t="s">
        <v>27</v>
      </c>
      <c r="O74" s="22" t="s">
        <v>16</v>
      </c>
      <c r="P74" s="22" t="s">
        <v>17</v>
      </c>
      <c r="Q74" s="22" t="s">
        <v>18</v>
      </c>
      <c r="R74" s="22" t="s">
        <v>19</v>
      </c>
      <c r="S74" s="20" t="s">
        <v>16</v>
      </c>
      <c r="T74" s="20" t="s">
        <v>17</v>
      </c>
      <c r="U74" s="20" t="s">
        <v>18</v>
      </c>
      <c r="V74" s="20" t="s">
        <v>19</v>
      </c>
      <c r="W74" s="21" t="s">
        <v>16</v>
      </c>
      <c r="X74" s="21" t="s">
        <v>17</v>
      </c>
      <c r="Y74" s="21" t="s">
        <v>18</v>
      </c>
      <c r="Z74" s="21" t="s">
        <v>19</v>
      </c>
    </row>
    <row r="75" spans="9:26" x14ac:dyDescent="0.25">
      <c r="I75" s="23">
        <f>SQRT((C3-$O$70)^2+(D3-$P$70)^2+(E3-$Q$70)^2+(F3-$R$70)^2)</f>
        <v>339.87508505920232</v>
      </c>
      <c r="J75" s="23">
        <f>SQRT((C3-$S$70)^2+(D3-$T$70)^2+(E3-$U$70)^2+(F3-$V$70)^2)</f>
        <v>838.03675559972385</v>
      </c>
      <c r="K75" s="23">
        <f>SQRT((C3-$W$70)^2+(D3-$X$70)^2+(E3-$Y$70)^2+(F3-$Z$70)^2)</f>
        <v>1974.6427632675527</v>
      </c>
      <c r="L75" s="26">
        <f>MIN(I75:K75)</f>
        <v>339.87508505920232</v>
      </c>
      <c r="M75" s="26">
        <v>1</v>
      </c>
      <c r="O75" s="27">
        <f>IF($M75=1,C3,0)</f>
        <v>184</v>
      </c>
      <c r="P75" s="27">
        <f t="shared" ref="P75:R75" si="100">IF($M75=1,D3,0)</f>
        <v>144</v>
      </c>
      <c r="Q75" s="27">
        <f t="shared" si="100"/>
        <v>900</v>
      </c>
      <c r="R75" s="27">
        <f t="shared" si="100"/>
        <v>210</v>
      </c>
      <c r="S75" s="28">
        <f>IF($M75=2,C3,0)</f>
        <v>0</v>
      </c>
      <c r="T75" s="28">
        <f t="shared" ref="T75:V75" si="101">IF($M75=2,D3,0)</f>
        <v>0</v>
      </c>
      <c r="U75" s="28">
        <f t="shared" si="101"/>
        <v>0</v>
      </c>
      <c r="V75" s="28">
        <f t="shared" si="101"/>
        <v>0</v>
      </c>
      <c r="W75" s="29">
        <f>IF($M75=3,C3,0)</f>
        <v>0</v>
      </c>
      <c r="X75" s="29">
        <f t="shared" ref="X75:Z75" si="102">IF($M75=3,D3,0)</f>
        <v>0</v>
      </c>
      <c r="Y75" s="29">
        <f t="shared" si="102"/>
        <v>0</v>
      </c>
      <c r="Z75" s="29">
        <f t="shared" si="102"/>
        <v>0</v>
      </c>
    </row>
    <row r="76" spans="9:26" x14ac:dyDescent="0.25">
      <c r="I76" s="23">
        <f t="shared" ref="I76:I91" si="103">SQRT((C4-$O$70)^2+(D4-$P$70)^2+(E4-$Q$70)^2+(F4-$R$70)^2)</f>
        <v>2163.2935869363641</v>
      </c>
      <c r="J76" s="23">
        <f t="shared" ref="J76:J91" si="104">SQRT((C4-$S$70)^2+(D4-$T$70)^2+(E4-$U$70)^2+(F4-$V$70)^2)</f>
        <v>1944.2059596671961</v>
      </c>
      <c r="K76" s="23">
        <f t="shared" ref="K76:K91" si="105">SQRT((C4-$W$70)^2+(D4-$X$70)^2+(E4-$Y$70)^2+(F4-$Z$70)^2)</f>
        <v>768.999130707517</v>
      </c>
      <c r="L76" s="26">
        <f t="shared" ref="L76:L91" si="106">MIN(I76:K76)</f>
        <v>768.999130707517</v>
      </c>
      <c r="M76" s="26">
        <v>3</v>
      </c>
      <c r="O76" s="27">
        <f t="shared" ref="O76:O91" si="107">IF($M76=1,C4,0)</f>
        <v>0</v>
      </c>
      <c r="P76" s="27">
        <f t="shared" ref="P76:P91" si="108">IF($M76=1,D4,0)</f>
        <v>0</v>
      </c>
      <c r="Q76" s="27">
        <f t="shared" ref="Q76:Q91" si="109">IF($M76=1,E4,0)</f>
        <v>0</v>
      </c>
      <c r="R76" s="27">
        <f t="shared" ref="R76:R91" si="110">IF($M76=1,F4,0)</f>
        <v>0</v>
      </c>
      <c r="S76" s="28">
        <f t="shared" ref="S76:S91" si="111">IF($M76=2,C4,0)</f>
        <v>0</v>
      </c>
      <c r="T76" s="28">
        <f t="shared" ref="T76:T91" si="112">IF($M76=2,D4,0)</f>
        <v>0</v>
      </c>
      <c r="U76" s="28">
        <f t="shared" ref="U76:U91" si="113">IF($M76=2,E4,0)</f>
        <v>0</v>
      </c>
      <c r="V76" s="28">
        <f t="shared" ref="V76:V91" si="114">IF($M76=2,F4,0)</f>
        <v>0</v>
      </c>
      <c r="W76" s="29">
        <f t="shared" ref="W76:W91" si="115">IF($M76=3,C4,0)</f>
        <v>2.2440000000000002</v>
      </c>
      <c r="X76" s="29">
        <f t="shared" ref="X76:X91" si="116">IF($M76=3,D4,0)</f>
        <v>2173.5</v>
      </c>
      <c r="Y76" s="29">
        <f t="shared" ref="Y76:Y91" si="117">IF($M76=3,E4,0)</f>
        <v>1.05</v>
      </c>
      <c r="Z76" s="29">
        <f t="shared" ref="Z76:Z91" si="118">IF($M76=3,F4,0)</f>
        <v>807</v>
      </c>
    </row>
    <row r="77" spans="9:26" x14ac:dyDescent="0.25">
      <c r="I77" s="23">
        <f t="shared" si="103"/>
        <v>411.85983470593493</v>
      </c>
      <c r="J77" s="23">
        <f t="shared" si="104"/>
        <v>873.40119288681478</v>
      </c>
      <c r="K77" s="23">
        <f t="shared" si="105"/>
        <v>2024.5982344302906</v>
      </c>
      <c r="L77" s="26">
        <f t="shared" si="106"/>
        <v>411.85983470593493</v>
      </c>
      <c r="M77" s="26">
        <v>1</v>
      </c>
      <c r="O77" s="27">
        <f t="shared" si="107"/>
        <v>172</v>
      </c>
      <c r="P77" s="27">
        <f t="shared" si="108"/>
        <v>123.5</v>
      </c>
      <c r="Q77" s="27">
        <f t="shared" si="109"/>
        <v>950</v>
      </c>
      <c r="R77" s="27">
        <f t="shared" si="110"/>
        <v>117</v>
      </c>
      <c r="S77" s="28">
        <f t="shared" si="111"/>
        <v>0</v>
      </c>
      <c r="T77" s="28">
        <f t="shared" si="112"/>
        <v>0</v>
      </c>
      <c r="U77" s="28">
        <f t="shared" si="113"/>
        <v>0</v>
      </c>
      <c r="V77" s="28">
        <f t="shared" si="114"/>
        <v>0</v>
      </c>
      <c r="W77" s="29">
        <f t="shared" si="115"/>
        <v>0</v>
      </c>
      <c r="X77" s="29">
        <f t="shared" si="116"/>
        <v>0</v>
      </c>
      <c r="Y77" s="29">
        <f t="shared" si="117"/>
        <v>0</v>
      </c>
      <c r="Z77" s="29">
        <f t="shared" si="118"/>
        <v>0</v>
      </c>
    </row>
    <row r="78" spans="9:26" x14ac:dyDescent="0.25">
      <c r="I78" s="23">
        <f t="shared" si="103"/>
        <v>463.08726331437794</v>
      </c>
      <c r="J78" s="23">
        <f t="shared" si="104"/>
        <v>816.33956603207992</v>
      </c>
      <c r="K78" s="23">
        <f t="shared" si="105"/>
        <v>1929.0921549245861</v>
      </c>
      <c r="L78" s="26">
        <f t="shared" si="106"/>
        <v>463.08726331437794</v>
      </c>
      <c r="M78" s="26">
        <v>1</v>
      </c>
      <c r="O78" s="27">
        <f t="shared" si="107"/>
        <v>340</v>
      </c>
      <c r="P78" s="27">
        <f t="shared" si="108"/>
        <v>212.6</v>
      </c>
      <c r="Q78" s="27">
        <f t="shared" si="109"/>
        <v>975</v>
      </c>
      <c r="R78" s="27">
        <f t="shared" si="110"/>
        <v>423</v>
      </c>
      <c r="S78" s="28">
        <f t="shared" si="111"/>
        <v>0</v>
      </c>
      <c r="T78" s="28">
        <f t="shared" si="112"/>
        <v>0</v>
      </c>
      <c r="U78" s="28">
        <f t="shared" si="113"/>
        <v>0</v>
      </c>
      <c r="V78" s="28">
        <f t="shared" si="114"/>
        <v>0</v>
      </c>
      <c r="W78" s="29">
        <f t="shared" si="115"/>
        <v>0</v>
      </c>
      <c r="X78" s="29">
        <f t="shared" si="116"/>
        <v>0</v>
      </c>
      <c r="Y78" s="29">
        <f t="shared" si="117"/>
        <v>0</v>
      </c>
      <c r="Z78" s="29">
        <f t="shared" si="118"/>
        <v>0</v>
      </c>
    </row>
    <row r="79" spans="9:26" x14ac:dyDescent="0.25">
      <c r="I79" s="23">
        <f t="shared" si="103"/>
        <v>526.92084763178616</v>
      </c>
      <c r="J79" s="23">
        <f t="shared" si="104"/>
        <v>618.2165815158238</v>
      </c>
      <c r="K79" s="23">
        <f t="shared" si="105"/>
        <v>1853.6030244305953</v>
      </c>
      <c r="L79" s="26">
        <f t="shared" si="106"/>
        <v>526.92084763178616</v>
      </c>
      <c r="M79" s="26">
        <v>1</v>
      </c>
      <c r="O79" s="27">
        <f t="shared" si="107"/>
        <v>459</v>
      </c>
      <c r="P79" s="27">
        <f t="shared" si="108"/>
        <v>303.3</v>
      </c>
      <c r="Q79" s="27">
        <f t="shared" si="109"/>
        <v>945</v>
      </c>
      <c r="R79" s="27">
        <f t="shared" si="110"/>
        <v>1.585</v>
      </c>
      <c r="S79" s="28">
        <f t="shared" si="111"/>
        <v>0</v>
      </c>
      <c r="T79" s="28">
        <f t="shared" si="112"/>
        <v>0</v>
      </c>
      <c r="U79" s="28">
        <f t="shared" si="113"/>
        <v>0</v>
      </c>
      <c r="V79" s="28">
        <f t="shared" si="114"/>
        <v>0</v>
      </c>
      <c r="W79" s="29">
        <f t="shared" si="115"/>
        <v>0</v>
      </c>
      <c r="X79" s="29">
        <f t="shared" si="116"/>
        <v>0</v>
      </c>
      <c r="Y79" s="29">
        <f t="shared" si="117"/>
        <v>0</v>
      </c>
      <c r="Z79" s="29">
        <f t="shared" si="118"/>
        <v>0</v>
      </c>
    </row>
    <row r="80" spans="9:26" x14ac:dyDescent="0.25">
      <c r="I80" s="23">
        <f t="shared" si="103"/>
        <v>719.15797808548291</v>
      </c>
      <c r="J80" s="23">
        <f t="shared" si="104"/>
        <v>590.79075994476352</v>
      </c>
      <c r="K80" s="23">
        <f t="shared" si="105"/>
        <v>1591.4694630104959</v>
      </c>
      <c r="L80" s="26">
        <f t="shared" si="106"/>
        <v>590.79075994476352</v>
      </c>
      <c r="M80" s="26">
        <v>2</v>
      </c>
      <c r="O80" s="27">
        <f t="shared" si="107"/>
        <v>0</v>
      </c>
      <c r="P80" s="27">
        <f t="shared" si="108"/>
        <v>0</v>
      </c>
      <c r="Q80" s="27">
        <f t="shared" si="109"/>
        <v>0</v>
      </c>
      <c r="R80" s="27">
        <f t="shared" si="110"/>
        <v>0</v>
      </c>
      <c r="S80" s="28">
        <f t="shared" si="111"/>
        <v>564</v>
      </c>
      <c r="T80" s="28">
        <f t="shared" si="112"/>
        <v>317.39999999999998</v>
      </c>
      <c r="U80" s="28">
        <f t="shared" si="113"/>
        <v>1.1499999999999999</v>
      </c>
      <c r="V80" s="28">
        <f t="shared" si="114"/>
        <v>1.01</v>
      </c>
      <c r="W80" s="29">
        <f t="shared" si="115"/>
        <v>0</v>
      </c>
      <c r="X80" s="29">
        <f t="shared" si="116"/>
        <v>0</v>
      </c>
      <c r="Y80" s="29">
        <f t="shared" si="117"/>
        <v>0</v>
      </c>
      <c r="Z80" s="29">
        <f t="shared" si="118"/>
        <v>0</v>
      </c>
    </row>
    <row r="81" spans="9:26" x14ac:dyDescent="0.25">
      <c r="I81" s="23">
        <f t="shared" si="103"/>
        <v>1529.2256297149222</v>
      </c>
      <c r="J81" s="23">
        <f t="shared" si="104"/>
        <v>1301.1386898773619</v>
      </c>
      <c r="K81" s="23">
        <f t="shared" si="105"/>
        <v>687.46792163071143</v>
      </c>
      <c r="L81" s="26">
        <f t="shared" si="106"/>
        <v>687.46792163071143</v>
      </c>
      <c r="M81" s="26">
        <v>3</v>
      </c>
      <c r="O81" s="27">
        <f t="shared" si="107"/>
        <v>0</v>
      </c>
      <c r="P81" s="27">
        <f t="shared" si="108"/>
        <v>0</v>
      </c>
      <c r="Q81" s="27">
        <f t="shared" si="109"/>
        <v>0</v>
      </c>
      <c r="R81" s="27">
        <f t="shared" si="110"/>
        <v>0</v>
      </c>
      <c r="S81" s="28">
        <f t="shared" si="111"/>
        <v>0</v>
      </c>
      <c r="T81" s="28">
        <f t="shared" si="112"/>
        <v>0</v>
      </c>
      <c r="U81" s="28">
        <f t="shared" si="113"/>
        <v>0</v>
      </c>
      <c r="V81" s="28">
        <f t="shared" si="114"/>
        <v>0</v>
      </c>
      <c r="W81" s="29">
        <f t="shared" si="115"/>
        <v>1.627</v>
      </c>
      <c r="X81" s="29">
        <f t="shared" si="116"/>
        <v>1556.4</v>
      </c>
      <c r="Y81" s="29">
        <f t="shared" si="117"/>
        <v>1.2</v>
      </c>
      <c r="Z81" s="29">
        <f t="shared" si="118"/>
        <v>2.0979999999999999</v>
      </c>
    </row>
    <row r="82" spans="9:26" x14ac:dyDescent="0.25">
      <c r="I82" s="23">
        <f t="shared" si="103"/>
        <v>2348.3703272101275</v>
      </c>
      <c r="J82" s="23">
        <f t="shared" si="104"/>
        <v>2030.7640381836038</v>
      </c>
      <c r="K82" s="23">
        <f t="shared" si="105"/>
        <v>823.37396462679726</v>
      </c>
      <c r="L82" s="26">
        <f t="shared" si="106"/>
        <v>823.37396462679726</v>
      </c>
      <c r="M82" s="26">
        <v>3</v>
      </c>
      <c r="O82" s="27">
        <f t="shared" si="107"/>
        <v>0</v>
      </c>
      <c r="P82" s="27">
        <f t="shared" si="108"/>
        <v>0</v>
      </c>
      <c r="Q82" s="27">
        <f t="shared" si="109"/>
        <v>0</v>
      </c>
      <c r="R82" s="27">
        <f t="shared" si="110"/>
        <v>0</v>
      </c>
      <c r="S82" s="28">
        <f t="shared" si="111"/>
        <v>0</v>
      </c>
      <c r="T82" s="28">
        <f t="shared" si="112"/>
        <v>0</v>
      </c>
      <c r="U82" s="28">
        <f t="shared" si="113"/>
        <v>0</v>
      </c>
      <c r="V82" s="28">
        <f t="shared" si="114"/>
        <v>0</v>
      </c>
      <c r="W82" s="29">
        <f t="shared" si="115"/>
        <v>2.101</v>
      </c>
      <c r="X82" s="29">
        <f t="shared" si="116"/>
        <v>2429.3000000000002</v>
      </c>
      <c r="Y82" s="29">
        <f t="shared" si="117"/>
        <v>1.23</v>
      </c>
      <c r="Z82" s="29">
        <f t="shared" si="118"/>
        <v>1.0640000000000001</v>
      </c>
    </row>
    <row r="83" spans="9:26" x14ac:dyDescent="0.25">
      <c r="I83" s="23">
        <f t="shared" si="103"/>
        <v>565.84551531668069</v>
      </c>
      <c r="J83" s="23">
        <f t="shared" si="104"/>
        <v>863.1253170519974</v>
      </c>
      <c r="K83" s="23">
        <f t="shared" si="105"/>
        <v>1736.3154759600141</v>
      </c>
      <c r="L83" s="26">
        <f t="shared" si="106"/>
        <v>565.84551531668069</v>
      </c>
      <c r="M83" s="26">
        <v>1</v>
      </c>
      <c r="O83" s="27">
        <f t="shared" si="107"/>
        <v>205</v>
      </c>
      <c r="P83" s="27">
        <f t="shared" si="108"/>
        <v>168.2</v>
      </c>
      <c r="Q83" s="27">
        <f t="shared" si="109"/>
        <v>1.1599999999999999</v>
      </c>
      <c r="R83" s="27">
        <f t="shared" si="110"/>
        <v>285</v>
      </c>
      <c r="S83" s="28">
        <f t="shared" si="111"/>
        <v>0</v>
      </c>
      <c r="T83" s="28">
        <f t="shared" si="112"/>
        <v>0</v>
      </c>
      <c r="U83" s="28">
        <f t="shared" si="113"/>
        <v>0</v>
      </c>
      <c r="V83" s="28">
        <f t="shared" si="114"/>
        <v>0</v>
      </c>
      <c r="W83" s="29">
        <f t="shared" si="115"/>
        <v>0</v>
      </c>
      <c r="X83" s="29">
        <f t="shared" si="116"/>
        <v>0</v>
      </c>
      <c r="Y83" s="29">
        <f t="shared" si="117"/>
        <v>0</v>
      </c>
      <c r="Z83" s="29">
        <f t="shared" si="118"/>
        <v>0</v>
      </c>
    </row>
    <row r="84" spans="9:26" x14ac:dyDescent="0.25">
      <c r="I84" s="23">
        <f t="shared" si="103"/>
        <v>568.46027420040537</v>
      </c>
      <c r="J84" s="23">
        <f t="shared" si="104"/>
        <v>822.15022820413492</v>
      </c>
      <c r="K84" s="23">
        <f t="shared" si="105"/>
        <v>1689.9919554615981</v>
      </c>
      <c r="L84" s="26">
        <f t="shared" si="106"/>
        <v>568.46027420040537</v>
      </c>
      <c r="M84" s="26">
        <v>1</v>
      </c>
      <c r="O84" s="27">
        <f t="shared" si="107"/>
        <v>204</v>
      </c>
      <c r="P84" s="27">
        <f t="shared" si="108"/>
        <v>219.7</v>
      </c>
      <c r="Q84" s="27">
        <f t="shared" si="109"/>
        <v>1.1499999999999999</v>
      </c>
      <c r="R84" s="27">
        <f t="shared" si="110"/>
        <v>199</v>
      </c>
      <c r="S84" s="28">
        <f t="shared" si="111"/>
        <v>0</v>
      </c>
      <c r="T84" s="28">
        <f t="shared" si="112"/>
        <v>0</v>
      </c>
      <c r="U84" s="28">
        <f t="shared" si="113"/>
        <v>0</v>
      </c>
      <c r="V84" s="28">
        <f t="shared" si="114"/>
        <v>0</v>
      </c>
      <c r="W84" s="29">
        <f t="shared" si="115"/>
        <v>0</v>
      </c>
      <c r="X84" s="29">
        <f t="shared" si="116"/>
        <v>0</v>
      </c>
      <c r="Y84" s="29">
        <f t="shared" si="117"/>
        <v>0</v>
      </c>
      <c r="Z84" s="29">
        <f t="shared" si="118"/>
        <v>0</v>
      </c>
    </row>
    <row r="85" spans="9:26" x14ac:dyDescent="0.25">
      <c r="I85" s="23">
        <f t="shared" si="103"/>
        <v>1017.3463695045066</v>
      </c>
      <c r="J85" s="23">
        <f t="shared" si="104"/>
        <v>551.62789756269979</v>
      </c>
      <c r="K85" s="23">
        <f t="shared" si="105"/>
        <v>1598.8379655742424</v>
      </c>
      <c r="L85" s="26">
        <f t="shared" si="106"/>
        <v>551.62789756269979</v>
      </c>
      <c r="M85" s="26">
        <v>2</v>
      </c>
      <c r="O85" s="27">
        <f t="shared" si="107"/>
        <v>0</v>
      </c>
      <c r="P85" s="27">
        <f t="shared" si="108"/>
        <v>0</v>
      </c>
      <c r="Q85" s="27">
        <f t="shared" si="109"/>
        <v>0</v>
      </c>
      <c r="R85" s="27">
        <f t="shared" si="110"/>
        <v>0</v>
      </c>
      <c r="S85" s="28">
        <f t="shared" si="111"/>
        <v>938</v>
      </c>
      <c r="T85" s="28">
        <f t="shared" si="112"/>
        <v>711.5</v>
      </c>
      <c r="U85" s="28">
        <f t="shared" si="113"/>
        <v>980</v>
      </c>
      <c r="V85" s="28">
        <f t="shared" si="114"/>
        <v>2.41</v>
      </c>
      <c r="W85" s="29">
        <f t="shared" si="115"/>
        <v>0</v>
      </c>
      <c r="X85" s="29">
        <f t="shared" si="116"/>
        <v>0</v>
      </c>
      <c r="Y85" s="29">
        <f t="shared" si="117"/>
        <v>0</v>
      </c>
      <c r="Z85" s="29">
        <f t="shared" si="118"/>
        <v>0</v>
      </c>
    </row>
    <row r="86" spans="9:26" x14ac:dyDescent="0.25">
      <c r="I86" s="23">
        <f t="shared" si="103"/>
        <v>2994.8897157397969</v>
      </c>
      <c r="J86" s="23">
        <f t="shared" si="104"/>
        <v>2430.8526083940405</v>
      </c>
      <c r="K86" s="23">
        <f t="shared" si="105"/>
        <v>1899.5895786173346</v>
      </c>
      <c r="L86" s="26">
        <f t="shared" si="106"/>
        <v>1899.5895786173346</v>
      </c>
      <c r="M86" s="26">
        <v>3</v>
      </c>
      <c r="O86" s="27">
        <f t="shared" si="107"/>
        <v>0</v>
      </c>
      <c r="P86" s="27">
        <f t="shared" si="108"/>
        <v>0</v>
      </c>
      <c r="Q86" s="27">
        <f t="shared" si="109"/>
        <v>0</v>
      </c>
      <c r="R86" s="27">
        <f t="shared" si="110"/>
        <v>0</v>
      </c>
      <c r="S86" s="28">
        <f t="shared" si="111"/>
        <v>0</v>
      </c>
      <c r="T86" s="28">
        <f t="shared" si="112"/>
        <v>0</v>
      </c>
      <c r="U86" s="28">
        <f t="shared" si="113"/>
        <v>0</v>
      </c>
      <c r="V86" s="28">
        <f t="shared" si="114"/>
        <v>0</v>
      </c>
      <c r="W86" s="29">
        <f t="shared" si="115"/>
        <v>2215</v>
      </c>
      <c r="X86" s="29">
        <f t="shared" si="116"/>
        <v>2179.4</v>
      </c>
      <c r="Y86" s="29">
        <f t="shared" si="117"/>
        <v>106</v>
      </c>
      <c r="Z86" s="29">
        <f t="shared" si="118"/>
        <v>1118</v>
      </c>
    </row>
    <row r="87" spans="9:26" x14ac:dyDescent="0.25">
      <c r="I87" s="23">
        <f t="shared" si="103"/>
        <v>1752.0315129791472</v>
      </c>
      <c r="J87" s="23">
        <f t="shared" si="104"/>
        <v>1489.0353588002686</v>
      </c>
      <c r="K87" s="23">
        <f t="shared" si="105"/>
        <v>612.16922921382627</v>
      </c>
      <c r="L87" s="26">
        <f t="shared" si="106"/>
        <v>612.16922921382627</v>
      </c>
      <c r="M87" s="26">
        <v>3</v>
      </c>
      <c r="O87" s="27">
        <f t="shared" si="107"/>
        <v>0</v>
      </c>
      <c r="P87" s="27">
        <f t="shared" si="108"/>
        <v>0</v>
      </c>
      <c r="Q87" s="27">
        <f t="shared" si="109"/>
        <v>0</v>
      </c>
      <c r="R87" s="27">
        <f t="shared" si="110"/>
        <v>0</v>
      </c>
      <c r="S87" s="28">
        <f t="shared" si="111"/>
        <v>0</v>
      </c>
      <c r="T87" s="28">
        <f t="shared" si="112"/>
        <v>0</v>
      </c>
      <c r="U87" s="28">
        <f t="shared" si="113"/>
        <v>0</v>
      </c>
      <c r="V87" s="28">
        <f t="shared" si="114"/>
        <v>0</v>
      </c>
      <c r="W87" s="29">
        <f t="shared" si="115"/>
        <v>1.762</v>
      </c>
      <c r="X87" s="29">
        <f t="shared" si="116"/>
        <v>1799.8</v>
      </c>
      <c r="Y87" s="29">
        <f t="shared" si="117"/>
        <v>1.1499999999999999</v>
      </c>
      <c r="Z87" s="29">
        <f t="shared" si="118"/>
        <v>4.7779999999999996</v>
      </c>
    </row>
    <row r="88" spans="9:26" x14ac:dyDescent="0.25">
      <c r="I88" s="23">
        <f t="shared" si="103"/>
        <v>788.57355653673801</v>
      </c>
      <c r="J88" s="23">
        <f t="shared" si="104"/>
        <v>505.86544607017566</v>
      </c>
      <c r="K88" s="23">
        <f t="shared" si="105"/>
        <v>1627.4855516383495</v>
      </c>
      <c r="L88" s="26">
        <f t="shared" si="106"/>
        <v>505.86544607017566</v>
      </c>
      <c r="M88" s="26">
        <v>2</v>
      </c>
      <c r="O88" s="27">
        <f t="shared" si="107"/>
        <v>0</v>
      </c>
      <c r="P88" s="27">
        <f t="shared" si="108"/>
        <v>0</v>
      </c>
      <c r="Q88" s="27">
        <f t="shared" si="109"/>
        <v>0</v>
      </c>
      <c r="R88" s="27">
        <f t="shared" si="110"/>
        <v>0</v>
      </c>
      <c r="S88" s="28">
        <f t="shared" si="111"/>
        <v>667</v>
      </c>
      <c r="T88" s="28">
        <f t="shared" si="112"/>
        <v>610.5</v>
      </c>
      <c r="U88" s="28">
        <f t="shared" si="113"/>
        <v>980</v>
      </c>
      <c r="V88" s="28">
        <f t="shared" si="114"/>
        <v>1.425</v>
      </c>
      <c r="W88" s="29">
        <f t="shared" si="115"/>
        <v>0</v>
      </c>
      <c r="X88" s="29">
        <f t="shared" si="116"/>
        <v>0</v>
      </c>
      <c r="Y88" s="29">
        <f t="shared" si="117"/>
        <v>0</v>
      </c>
      <c r="Z88" s="29">
        <f t="shared" si="118"/>
        <v>0</v>
      </c>
    </row>
    <row r="89" spans="9:26" x14ac:dyDescent="0.25">
      <c r="I89" s="23">
        <f t="shared" si="103"/>
        <v>1308.6681141771583</v>
      </c>
      <c r="J89" s="23">
        <f t="shared" si="104"/>
        <v>702.15676286432711</v>
      </c>
      <c r="K89" s="23">
        <f t="shared" si="105"/>
        <v>1018.8373684719836</v>
      </c>
      <c r="L89" s="26">
        <f t="shared" si="106"/>
        <v>702.15676286432711</v>
      </c>
      <c r="M89" s="26">
        <v>2</v>
      </c>
      <c r="O89" s="27">
        <f t="shared" si="107"/>
        <v>0</v>
      </c>
      <c r="P89" s="27">
        <f t="shared" si="108"/>
        <v>0</v>
      </c>
      <c r="Q89" s="27">
        <f t="shared" si="109"/>
        <v>0</v>
      </c>
      <c r="R89" s="27">
        <f t="shared" si="110"/>
        <v>0</v>
      </c>
      <c r="S89" s="28">
        <f t="shared" si="111"/>
        <v>993</v>
      </c>
      <c r="T89" s="28">
        <f t="shared" si="112"/>
        <v>1032.5999999999999</v>
      </c>
      <c r="U89" s="28">
        <f t="shared" si="113"/>
        <v>1.1200000000000001</v>
      </c>
      <c r="V89" s="28">
        <f t="shared" si="114"/>
        <v>1.31</v>
      </c>
      <c r="W89" s="29">
        <f t="shared" si="115"/>
        <v>0</v>
      </c>
      <c r="X89" s="29">
        <f t="shared" si="116"/>
        <v>0</v>
      </c>
      <c r="Y89" s="29">
        <f t="shared" si="117"/>
        <v>0</v>
      </c>
      <c r="Z89" s="29">
        <f t="shared" si="118"/>
        <v>0</v>
      </c>
    </row>
    <row r="90" spans="9:26" x14ac:dyDescent="0.25">
      <c r="I90" s="23">
        <f t="shared" si="103"/>
        <v>1308.8431568392753</v>
      </c>
      <c r="J90" s="23">
        <f t="shared" si="104"/>
        <v>726.32476673348003</v>
      </c>
      <c r="K90" s="23">
        <f t="shared" si="105"/>
        <v>907.24469954486369</v>
      </c>
      <c r="L90" s="26">
        <f t="shared" si="106"/>
        <v>726.32476673348003</v>
      </c>
      <c r="M90" s="26">
        <v>2</v>
      </c>
      <c r="O90" s="27">
        <f t="shared" si="107"/>
        <v>0</v>
      </c>
      <c r="P90" s="27">
        <f t="shared" si="108"/>
        <v>0</v>
      </c>
      <c r="Q90" s="27">
        <f t="shared" si="109"/>
        <v>0</v>
      </c>
      <c r="R90" s="27">
        <f t="shared" si="110"/>
        <v>0</v>
      </c>
      <c r="S90" s="28">
        <f t="shared" si="111"/>
        <v>893</v>
      </c>
      <c r="T90" s="28">
        <f t="shared" si="112"/>
        <v>1113.5999999999999</v>
      </c>
      <c r="U90" s="28">
        <f t="shared" si="113"/>
        <v>1.74</v>
      </c>
      <c r="V90" s="28">
        <f t="shared" si="114"/>
        <v>1.639</v>
      </c>
      <c r="W90" s="29">
        <f t="shared" si="115"/>
        <v>0</v>
      </c>
      <c r="X90" s="29">
        <f t="shared" si="116"/>
        <v>0</v>
      </c>
      <c r="Y90" s="29">
        <f t="shared" si="117"/>
        <v>0</v>
      </c>
      <c r="Z90" s="29">
        <f t="shared" si="118"/>
        <v>0</v>
      </c>
    </row>
    <row r="91" spans="9:26" x14ac:dyDescent="0.25">
      <c r="I91" s="23">
        <f t="shared" si="103"/>
        <v>945.22692886100106</v>
      </c>
      <c r="J91" s="23">
        <f t="shared" si="104"/>
        <v>617.94079927026803</v>
      </c>
      <c r="K91" s="23">
        <f t="shared" si="105"/>
        <v>1287.3116239635153</v>
      </c>
      <c r="L91" s="26">
        <f t="shared" si="106"/>
        <v>617.94079927026803</v>
      </c>
      <c r="M91" s="26">
        <v>2</v>
      </c>
      <c r="O91" s="27">
        <f t="shared" si="107"/>
        <v>0</v>
      </c>
      <c r="P91" s="27">
        <f t="shared" si="108"/>
        <v>0</v>
      </c>
      <c r="Q91" s="27">
        <f t="shared" si="109"/>
        <v>0</v>
      </c>
      <c r="R91" s="27">
        <f t="shared" si="110"/>
        <v>0</v>
      </c>
      <c r="S91" s="28">
        <f t="shared" si="111"/>
        <v>793</v>
      </c>
      <c r="T91" s="28">
        <f t="shared" si="112"/>
        <v>624.79999999999995</v>
      </c>
      <c r="U91" s="28">
        <f t="shared" si="113"/>
        <v>1.1000000000000001</v>
      </c>
      <c r="V91" s="28">
        <f t="shared" si="114"/>
        <v>457</v>
      </c>
      <c r="W91" s="29">
        <f t="shared" si="115"/>
        <v>0</v>
      </c>
      <c r="X91" s="29">
        <f t="shared" si="116"/>
        <v>0</v>
      </c>
      <c r="Y91" s="29">
        <f t="shared" si="117"/>
        <v>0</v>
      </c>
      <c r="Z91" s="29">
        <f t="shared" si="118"/>
        <v>0</v>
      </c>
    </row>
    <row r="92" spans="9:26" x14ac:dyDescent="0.25">
      <c r="N92" s="1" t="s">
        <v>29</v>
      </c>
      <c r="O92" s="27">
        <f>SUM(O75:O91)</f>
        <v>1564</v>
      </c>
      <c r="P92" s="27">
        <f t="shared" ref="P92" si="119">SUM(P75:P91)</f>
        <v>1171.3000000000002</v>
      </c>
      <c r="Q92" s="27">
        <f t="shared" ref="Q92" si="120">SUM(Q75:Q91)</f>
        <v>3772.31</v>
      </c>
      <c r="R92" s="27">
        <f t="shared" ref="R92" si="121">SUM(R75:R91)</f>
        <v>1235.585</v>
      </c>
      <c r="S92" s="28">
        <f>SUM(S75:S91)</f>
        <v>4848</v>
      </c>
      <c r="T92" s="28">
        <f t="shared" ref="T92" si="122">SUM(T75:T91)</f>
        <v>4410.3999999999996</v>
      </c>
      <c r="U92" s="28">
        <f t="shared" ref="U92" si="123">SUM(U75:U91)</f>
        <v>1965.11</v>
      </c>
      <c r="V92" s="28">
        <f t="shared" ref="V92" si="124">SUM(V75:V91)</f>
        <v>464.79399999999998</v>
      </c>
      <c r="W92" s="29">
        <f>SUM(W75:W91)</f>
        <v>2222.7340000000004</v>
      </c>
      <c r="X92" s="29">
        <f t="shared" ref="X92" si="125">SUM(X75:X91)</f>
        <v>10138.4</v>
      </c>
      <c r="Y92" s="29">
        <f t="shared" ref="Y92" si="126">SUM(Y75:Y91)</f>
        <v>110.63000000000001</v>
      </c>
      <c r="Z92" s="29">
        <f t="shared" ref="Z92" si="127">SUM(Z75:Z91)</f>
        <v>1932.9399999999998</v>
      </c>
    </row>
    <row r="93" spans="9:26" x14ac:dyDescent="0.25">
      <c r="N93" s="1" t="s">
        <v>30</v>
      </c>
      <c r="O93" s="30">
        <f>COUNTIF(O75:O91,"&lt;&gt;0")</f>
        <v>6</v>
      </c>
      <c r="P93" s="30">
        <f t="shared" ref="P93:Q93" si="128">COUNTIF(P75:P91,"&lt;&gt;0")</f>
        <v>6</v>
      </c>
      <c r="Q93" s="30">
        <f t="shared" si="128"/>
        <v>6</v>
      </c>
      <c r="R93" s="30">
        <f>COUNTIF(R75:R91,"&lt;&gt;0")</f>
        <v>6</v>
      </c>
      <c r="S93" s="28">
        <f>COUNTIF(S75:S91,"&lt;&gt;0")</f>
        <v>6</v>
      </c>
      <c r="T93" s="28">
        <f t="shared" ref="T93:V93" si="129">COUNTIF(T75:T91,"&lt;&gt;0")</f>
        <v>6</v>
      </c>
      <c r="U93" s="28">
        <f t="shared" si="129"/>
        <v>6</v>
      </c>
      <c r="V93" s="28">
        <f t="shared" si="129"/>
        <v>6</v>
      </c>
      <c r="W93" s="29">
        <f>COUNTIF(W75:W91,"&lt;&gt;0")</f>
        <v>5</v>
      </c>
      <c r="X93" s="29">
        <f t="shared" ref="X93:Z93" si="130">COUNTIF(X75:X91,"&lt;&gt;0")</f>
        <v>5</v>
      </c>
      <c r="Y93" s="29">
        <f t="shared" si="130"/>
        <v>5</v>
      </c>
      <c r="Z93" s="29">
        <f t="shared" si="130"/>
        <v>5</v>
      </c>
    </row>
    <row r="94" spans="9:26" x14ac:dyDescent="0.25">
      <c r="N94" s="1" t="s">
        <v>31</v>
      </c>
      <c r="O94" s="30">
        <f>O92/O93</f>
        <v>260.66666666666669</v>
      </c>
      <c r="P94" s="30">
        <f t="shared" ref="P94" si="131">P92/P93</f>
        <v>195.2166666666667</v>
      </c>
      <c r="Q94" s="30">
        <f t="shared" ref="Q94" si="132">Q92/Q93</f>
        <v>628.71833333333336</v>
      </c>
      <c r="R94" s="30">
        <f t="shared" ref="R94" si="133">R92/R93</f>
        <v>205.93083333333334</v>
      </c>
      <c r="S94" s="28">
        <f>S92/S93</f>
        <v>808</v>
      </c>
      <c r="T94" s="28">
        <f t="shared" ref="T94" si="134">T92/T93</f>
        <v>735.06666666666661</v>
      </c>
      <c r="U94" s="28">
        <f t="shared" ref="U94" si="135">U92/U93</f>
        <v>327.51833333333332</v>
      </c>
      <c r="V94" s="28">
        <f t="shared" ref="V94" si="136">V92/V93</f>
        <v>77.465666666666664</v>
      </c>
      <c r="W94" s="29">
        <f>W92/W93</f>
        <v>444.54680000000008</v>
      </c>
      <c r="X94" s="29">
        <f t="shared" ref="X94" si="137">X92/X93</f>
        <v>2027.6799999999998</v>
      </c>
      <c r="Y94" s="29">
        <f t="shared" ref="Y94" si="138">Y92/Y93</f>
        <v>22.126000000000001</v>
      </c>
      <c r="Z94" s="29">
        <f t="shared" ref="Z94" si="139">Z92/Z93</f>
        <v>386.58799999999997</v>
      </c>
    </row>
    <row r="97" spans="9:17" x14ac:dyDescent="0.25">
      <c r="I97" s="89" t="s">
        <v>36</v>
      </c>
      <c r="J97" s="89"/>
      <c r="K97" s="89"/>
      <c r="L97" s="89"/>
      <c r="M97" s="89"/>
    </row>
    <row r="98" spans="9:17" x14ac:dyDescent="0.25">
      <c r="I98" s="19" t="s">
        <v>23</v>
      </c>
      <c r="J98" s="19" t="s">
        <v>24</v>
      </c>
      <c r="K98" s="19" t="s">
        <v>25</v>
      </c>
      <c r="L98" s="19" t="s">
        <v>26</v>
      </c>
      <c r="M98" s="19" t="s">
        <v>27</v>
      </c>
      <c r="O98" s="31"/>
      <c r="P98" s="32"/>
      <c r="Q98" s="33"/>
    </row>
    <row r="99" spans="9:17" x14ac:dyDescent="0.25">
      <c r="I99" s="23">
        <f>SQRT((C3-$O$94)^2+(D3-$P$94)^2+(E3-$Q$94)^2+(F3-$R$94)^2)</f>
        <v>286.55056361666396</v>
      </c>
      <c r="J99" s="23">
        <f>SQRT((C3-$S$94)^2+(D3-$T$94)^2+(E3-$U$94)^2+(F3-$V$94)^2)</f>
        <v>1041.1706933188236</v>
      </c>
      <c r="K99" s="23">
        <f>SQRT((C3-$W$94)^2+(D3-$X$94)^2+(E3-$Y$94)^2+(F3-$Z$94)^2)</f>
        <v>2101.899393170434</v>
      </c>
      <c r="L99" s="26">
        <f>MIN(I99:K99)</f>
        <v>286.55056361666396</v>
      </c>
      <c r="M99" s="26">
        <v>1</v>
      </c>
      <c r="O99" s="31"/>
      <c r="P99" s="32"/>
      <c r="Q99" s="33"/>
    </row>
    <row r="100" spans="9:17" x14ac:dyDescent="0.25">
      <c r="I100" s="23">
        <f t="shared" ref="I100:I115" si="140">SQRT((C4-$O$94)^2+(D4-$P$94)^2+(E4-$Q$94)^2+(F4-$R$94)^2)</f>
        <v>2176.1523157578745</v>
      </c>
      <c r="J100" s="23">
        <f t="shared" ref="J100:J115" si="141">SQRT((C4-$S$94)^2+(D4-$T$94)^2+(E4-$U$94)^2+(F4-$V$94)^2)</f>
        <v>1832.2486463801795</v>
      </c>
      <c r="K100" s="23">
        <f t="shared" ref="K100:K114" si="142">SQRT((C4-$W$94)^2+(D4-$X$94)^2+(E4-$Y$94)^2+(F4-$Z$94)^2)</f>
        <v>627.7624445662866</v>
      </c>
      <c r="L100" s="26">
        <f t="shared" ref="L100:L115" si="143">MIN(I100:K100)</f>
        <v>627.7624445662866</v>
      </c>
      <c r="M100" s="26">
        <v>3</v>
      </c>
      <c r="O100" s="31"/>
      <c r="P100" s="32"/>
      <c r="Q100" s="33"/>
    </row>
    <row r="101" spans="9:17" x14ac:dyDescent="0.25">
      <c r="I101" s="23">
        <f t="shared" si="140"/>
        <v>352.32890955615289</v>
      </c>
      <c r="J101" s="23">
        <f t="shared" si="141"/>
        <v>1080.535134378332</v>
      </c>
      <c r="K101" s="23">
        <f t="shared" si="142"/>
        <v>2152.6288765623858</v>
      </c>
      <c r="L101" s="26">
        <f t="shared" si="143"/>
        <v>352.32890955615289</v>
      </c>
      <c r="M101" s="26">
        <v>1</v>
      </c>
      <c r="O101" s="31"/>
      <c r="P101" s="32"/>
      <c r="Q101" s="33"/>
    </row>
    <row r="102" spans="9:17" x14ac:dyDescent="0.25">
      <c r="I102" s="23">
        <f t="shared" si="140"/>
        <v>416.68450156246638</v>
      </c>
      <c r="J102" s="23">
        <f t="shared" si="141"/>
        <v>1015.1954993789784</v>
      </c>
      <c r="K102" s="23">
        <f t="shared" si="142"/>
        <v>2052.9832277469391</v>
      </c>
      <c r="L102" s="26">
        <f t="shared" si="143"/>
        <v>416.68450156246638</v>
      </c>
      <c r="M102" s="26">
        <v>1</v>
      </c>
      <c r="O102" s="31"/>
      <c r="P102" s="32"/>
      <c r="Q102" s="33"/>
    </row>
    <row r="103" spans="9:17" x14ac:dyDescent="0.25">
      <c r="I103" s="23">
        <f t="shared" si="140"/>
        <v>439.10070635982174</v>
      </c>
      <c r="J103" s="23">
        <f t="shared" si="141"/>
        <v>833.82548455157371</v>
      </c>
      <c r="K103" s="23">
        <f t="shared" si="142"/>
        <v>1993.3938419878896</v>
      </c>
      <c r="L103" s="26">
        <f t="shared" si="143"/>
        <v>439.10070635982174</v>
      </c>
      <c r="M103" s="26">
        <v>1</v>
      </c>
      <c r="O103" s="31"/>
      <c r="P103" s="32"/>
      <c r="Q103" s="33"/>
    </row>
    <row r="104" spans="9:17" x14ac:dyDescent="0.25">
      <c r="I104" s="23">
        <f t="shared" si="140"/>
        <v>736.73227090467606</v>
      </c>
      <c r="J104" s="23">
        <f t="shared" si="141"/>
        <v>588.50930528978608</v>
      </c>
      <c r="K104" s="23">
        <f t="shared" si="142"/>
        <v>1757.3949846435316</v>
      </c>
      <c r="L104" s="26">
        <f t="shared" si="143"/>
        <v>588.50930528978608</v>
      </c>
      <c r="M104" s="26">
        <v>2</v>
      </c>
      <c r="O104" s="31"/>
      <c r="P104" s="32"/>
      <c r="Q104" s="33"/>
    </row>
    <row r="105" spans="9:17" x14ac:dyDescent="0.25">
      <c r="I105" s="23">
        <f t="shared" si="140"/>
        <v>1534.6819535217587</v>
      </c>
      <c r="J105" s="23">
        <f t="shared" si="141"/>
        <v>1198.7450935964939</v>
      </c>
      <c r="K105" s="23">
        <f t="shared" si="142"/>
        <v>752.69731313990997</v>
      </c>
      <c r="L105" s="26">
        <f t="shared" si="143"/>
        <v>752.69731313990997</v>
      </c>
      <c r="M105" s="26">
        <v>3</v>
      </c>
      <c r="O105" s="31"/>
      <c r="P105" s="32"/>
      <c r="Q105" s="33"/>
    </row>
    <row r="106" spans="9:17" x14ac:dyDescent="0.25">
      <c r="I106" s="23">
        <f t="shared" si="140"/>
        <v>2343.8635993005287</v>
      </c>
      <c r="J106" s="23">
        <f t="shared" si="141"/>
        <v>1905.8334337285794</v>
      </c>
      <c r="K106" s="23">
        <f t="shared" si="142"/>
        <v>711.42273489792285</v>
      </c>
      <c r="L106" s="26">
        <f t="shared" si="143"/>
        <v>711.42273489792285</v>
      </c>
      <c r="M106" s="26">
        <v>3</v>
      </c>
      <c r="O106" s="31"/>
      <c r="P106" s="32"/>
      <c r="Q106" s="33"/>
    </row>
    <row r="107" spans="9:17" x14ac:dyDescent="0.25">
      <c r="I107" s="23">
        <f t="shared" si="140"/>
        <v>635.53919856215623</v>
      </c>
      <c r="J107" s="23">
        <f t="shared" si="141"/>
        <v>913.52453663051654</v>
      </c>
      <c r="K107" s="23">
        <f t="shared" si="142"/>
        <v>1877.713565667096</v>
      </c>
      <c r="L107" s="26">
        <f t="shared" si="143"/>
        <v>635.53919856215623</v>
      </c>
      <c r="M107" s="26">
        <v>1</v>
      </c>
      <c r="O107" s="31"/>
      <c r="P107" s="32"/>
      <c r="Q107" s="33"/>
    </row>
    <row r="108" spans="9:17" x14ac:dyDescent="0.25">
      <c r="I108" s="23">
        <f t="shared" si="140"/>
        <v>630.63507211040405</v>
      </c>
      <c r="J108" s="23">
        <f t="shared" si="141"/>
        <v>867.00962179935846</v>
      </c>
      <c r="K108" s="23">
        <f t="shared" si="142"/>
        <v>1833.6531007009582</v>
      </c>
      <c r="L108" s="26">
        <f t="shared" si="143"/>
        <v>630.63507211040405</v>
      </c>
      <c r="M108" s="26">
        <v>1</v>
      </c>
      <c r="O108" s="31"/>
      <c r="P108" s="32"/>
      <c r="Q108" s="33"/>
    </row>
    <row r="109" spans="9:17" x14ac:dyDescent="0.25">
      <c r="I109" s="23">
        <f t="shared" si="140"/>
        <v>943.47679550640123</v>
      </c>
      <c r="J109" s="23">
        <f t="shared" si="141"/>
        <v>669.94109159885591</v>
      </c>
      <c r="K109" s="23">
        <f t="shared" si="142"/>
        <v>1743.8294608562614</v>
      </c>
      <c r="L109" s="26">
        <f t="shared" si="143"/>
        <v>669.94109159885591</v>
      </c>
      <c r="M109" s="26">
        <v>2</v>
      </c>
      <c r="O109" s="31"/>
      <c r="P109" s="32"/>
      <c r="Q109" s="33"/>
    </row>
    <row r="110" spans="9:17" x14ac:dyDescent="0.25">
      <c r="I110" s="23">
        <f t="shared" si="140"/>
        <v>2976.8283287489658</v>
      </c>
      <c r="J110" s="23">
        <f t="shared" si="141"/>
        <v>2279.8091693442238</v>
      </c>
      <c r="K110" s="23">
        <f t="shared" si="142"/>
        <v>1923.414113863741</v>
      </c>
      <c r="L110" s="26">
        <f t="shared" si="143"/>
        <v>1923.414113863741</v>
      </c>
      <c r="M110" s="26">
        <v>3</v>
      </c>
      <c r="O110" s="31"/>
      <c r="P110" s="32"/>
      <c r="Q110" s="33"/>
    </row>
    <row r="111" spans="9:17" x14ac:dyDescent="0.25">
      <c r="I111" s="23">
        <f t="shared" si="140"/>
        <v>1753.8596795050894</v>
      </c>
      <c r="J111" s="23">
        <f t="shared" si="141"/>
        <v>1376.7630768012823</v>
      </c>
      <c r="K111" s="23">
        <f t="shared" si="142"/>
        <v>627.85869603521462</v>
      </c>
      <c r="L111" s="26">
        <f t="shared" si="143"/>
        <v>627.85869603521462</v>
      </c>
      <c r="M111" s="26">
        <v>3</v>
      </c>
      <c r="O111" s="31"/>
      <c r="P111" s="32"/>
      <c r="Q111" s="33"/>
    </row>
    <row r="112" spans="9:17" x14ac:dyDescent="0.25">
      <c r="I112" s="23">
        <f t="shared" si="140"/>
        <v>709.07578574204206</v>
      </c>
      <c r="J112" s="23">
        <f t="shared" si="141"/>
        <v>683.30985853247182</v>
      </c>
      <c r="K112" s="23">
        <f t="shared" si="142"/>
        <v>1767.4155467900694</v>
      </c>
      <c r="L112" s="26">
        <f t="shared" si="143"/>
        <v>683.30985853247182</v>
      </c>
      <c r="M112" s="26">
        <v>2</v>
      </c>
      <c r="O112" s="31"/>
      <c r="P112" s="32"/>
      <c r="Q112" s="33"/>
    </row>
    <row r="113" spans="9:17" x14ac:dyDescent="0.25">
      <c r="I113" s="23">
        <f t="shared" si="140"/>
        <v>1293.5502740490456</v>
      </c>
      <c r="J113" s="23">
        <f t="shared" si="141"/>
        <v>484.85734191890566</v>
      </c>
      <c r="K113" s="23">
        <f t="shared" si="142"/>
        <v>1199.9439604874219</v>
      </c>
      <c r="L113" s="26">
        <f t="shared" si="143"/>
        <v>484.85734191890566</v>
      </c>
      <c r="M113" s="26">
        <v>2</v>
      </c>
      <c r="O113" s="31"/>
      <c r="P113" s="32"/>
      <c r="Q113" s="33"/>
    </row>
    <row r="114" spans="9:17" x14ac:dyDescent="0.25">
      <c r="I114" s="23">
        <f t="shared" si="140"/>
        <v>1295.4189959333726</v>
      </c>
      <c r="J114" s="23">
        <f t="shared" si="141"/>
        <v>512.24378013956073</v>
      </c>
      <c r="K114" s="23">
        <f t="shared" si="142"/>
        <v>1088.6936394538363</v>
      </c>
      <c r="L114" s="26">
        <f t="shared" si="143"/>
        <v>512.24378013956073</v>
      </c>
      <c r="M114" s="26">
        <v>2</v>
      </c>
      <c r="O114" s="31"/>
      <c r="P114" s="32"/>
      <c r="Q114" s="33"/>
    </row>
    <row r="115" spans="9:17" x14ac:dyDescent="0.25">
      <c r="I115" s="23">
        <f t="shared" si="140"/>
        <v>961.69699845760204</v>
      </c>
      <c r="J115" s="23">
        <f t="shared" si="141"/>
        <v>512.81475826331928</v>
      </c>
      <c r="K115" s="23">
        <f>SQRT((C19-$W$94)^2+(D19-$X$94)^2+(E19-$Y$94)^2+(F19-$Z$94)^2)</f>
        <v>1447.3741290385979</v>
      </c>
      <c r="L115" s="26">
        <f t="shared" si="143"/>
        <v>512.81475826331928</v>
      </c>
      <c r="M115" s="26">
        <v>2</v>
      </c>
      <c r="O115" s="31"/>
      <c r="P115" s="32"/>
      <c r="Q115" s="33"/>
    </row>
  </sheetData>
  <mergeCells count="17">
    <mergeCell ref="O1:R1"/>
    <mergeCell ref="S1:V1"/>
    <mergeCell ref="W1:Z1"/>
    <mergeCell ref="I1:M1"/>
    <mergeCell ref="I25:M25"/>
    <mergeCell ref="O25:R25"/>
    <mergeCell ref="S25:V25"/>
    <mergeCell ref="W25:Z25"/>
    <mergeCell ref="I97:M97"/>
    <mergeCell ref="I49:M49"/>
    <mergeCell ref="O49:R49"/>
    <mergeCell ref="S49:V49"/>
    <mergeCell ref="W49:Z49"/>
    <mergeCell ref="I73:M73"/>
    <mergeCell ref="O73:R73"/>
    <mergeCell ref="S73:V73"/>
    <mergeCell ref="W73:Z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selection activeCell="B1" sqref="B1"/>
    </sheetView>
  </sheetViews>
  <sheetFormatPr defaultRowHeight="15" x14ac:dyDescent="0.25"/>
  <cols>
    <col min="2" max="2" width="23" customWidth="1"/>
    <col min="3" max="3" width="16.85546875" customWidth="1"/>
    <col min="4" max="4" width="14" customWidth="1"/>
    <col min="5" max="5" width="27.140625" customWidth="1"/>
    <col min="6" max="6" width="21.7109375" customWidth="1"/>
    <col min="11" max="11" width="14" customWidth="1"/>
    <col min="13" max="13" width="19.140625" customWidth="1"/>
    <col min="14" max="14" width="15.42578125" customWidth="1"/>
    <col min="15" max="15" width="13.5703125" customWidth="1"/>
    <col min="16" max="16" width="25.28515625" customWidth="1"/>
    <col min="17" max="17" width="18.140625" customWidth="1"/>
    <col min="18" max="18" width="15.42578125" customWidth="1"/>
    <col min="19" max="19" width="14.28515625" customWidth="1"/>
    <col min="20" max="20" width="25.5703125" customWidth="1"/>
    <col min="21" max="21" width="17" customWidth="1"/>
    <col min="22" max="22" width="14.7109375" customWidth="1"/>
    <col min="23" max="23" width="14" customWidth="1"/>
    <col min="24" max="24" width="24.85546875" customWidth="1"/>
    <col min="25" max="25" width="18.42578125" customWidth="1"/>
  </cols>
  <sheetData>
    <row r="1" spans="1:25" x14ac:dyDescent="0.25">
      <c r="B1" t="s">
        <v>41</v>
      </c>
    </row>
    <row r="2" spans="1:25" x14ac:dyDescent="0.25">
      <c r="H2" t="s">
        <v>32</v>
      </c>
    </row>
    <row r="3" spans="1:25" ht="15.75" x14ac:dyDescent="0.25">
      <c r="N3" s="37"/>
      <c r="O3" s="24"/>
      <c r="P3" s="24" t="s">
        <v>28</v>
      </c>
      <c r="Q3" s="24"/>
      <c r="R3" s="38"/>
      <c r="S3" s="25"/>
      <c r="T3" s="25" t="s">
        <v>39</v>
      </c>
      <c r="U3" s="25"/>
      <c r="V3" s="39"/>
      <c r="W3" s="40"/>
      <c r="X3" s="40" t="s">
        <v>39</v>
      </c>
      <c r="Y3" s="40"/>
    </row>
    <row r="4" spans="1:25" ht="15.75" x14ac:dyDescent="0.25">
      <c r="A4" s="9" t="s">
        <v>22</v>
      </c>
      <c r="B4" s="8" t="s">
        <v>0</v>
      </c>
      <c r="C4" s="9" t="s">
        <v>16</v>
      </c>
      <c r="D4" s="8" t="s">
        <v>17</v>
      </c>
      <c r="E4" s="8" t="s">
        <v>18</v>
      </c>
      <c r="F4" s="8" t="s">
        <v>19</v>
      </c>
      <c r="H4" s="19" t="s">
        <v>23</v>
      </c>
      <c r="I4" s="19" t="s">
        <v>24</v>
      </c>
      <c r="J4" s="19" t="s">
        <v>25</v>
      </c>
      <c r="K4" s="19" t="s">
        <v>26</v>
      </c>
      <c r="L4" s="19" t="s">
        <v>27</v>
      </c>
      <c r="N4" s="22" t="s">
        <v>16</v>
      </c>
      <c r="O4" s="22" t="s">
        <v>17</v>
      </c>
      <c r="P4" s="22" t="s">
        <v>18</v>
      </c>
      <c r="Q4" s="22" t="s">
        <v>19</v>
      </c>
      <c r="R4" s="20" t="s">
        <v>16</v>
      </c>
      <c r="S4" s="20" t="s">
        <v>17</v>
      </c>
      <c r="T4" s="20" t="s">
        <v>18</v>
      </c>
      <c r="U4" s="20" t="s">
        <v>19</v>
      </c>
      <c r="V4" s="41" t="s">
        <v>16</v>
      </c>
      <c r="W4" s="41" t="s">
        <v>17</v>
      </c>
      <c r="X4" s="41" t="s">
        <v>18</v>
      </c>
      <c r="Y4" s="41" t="s">
        <v>19</v>
      </c>
    </row>
    <row r="5" spans="1:25" ht="15.75" x14ac:dyDescent="0.25">
      <c r="A5" s="7">
        <v>1</v>
      </c>
      <c r="B5" s="11" t="s">
        <v>1</v>
      </c>
      <c r="C5" s="12">
        <v>50</v>
      </c>
      <c r="D5" s="12">
        <v>14.4</v>
      </c>
      <c r="E5" s="12">
        <v>600</v>
      </c>
      <c r="F5" s="11">
        <v>176</v>
      </c>
      <c r="H5" s="2">
        <f>SQRT((C5-$C$7)^2+(D5-$D$7)^2+(E5-$E$7)^2+(F5-$F$7)^2)</f>
        <v>173.54065806029433</v>
      </c>
      <c r="I5" s="2">
        <f>SQRT((C5-$C$9)^2+(D5-$D$9)^2+(E5-$E$9)^2+(F5-$F$9)^2)</f>
        <v>482.74009570368196</v>
      </c>
      <c r="J5" s="2">
        <f>SQRT((C5-$C$14)^2+(D5-$D$14)^2+(E5-$E$14)^2+(F5-$F$14)^2)</f>
        <v>166.54428840401582</v>
      </c>
      <c r="K5" s="2">
        <f>MIN(H5:J5)</f>
        <v>166.54428840401582</v>
      </c>
      <c r="L5" s="2">
        <v>3</v>
      </c>
      <c r="N5" s="12">
        <v>0</v>
      </c>
      <c r="O5" s="12">
        <v>0</v>
      </c>
      <c r="P5" s="12">
        <v>0</v>
      </c>
      <c r="Q5" s="12">
        <v>0</v>
      </c>
      <c r="R5" s="13">
        <v>0</v>
      </c>
      <c r="S5" s="13">
        <v>0</v>
      </c>
      <c r="T5" s="13">
        <v>0</v>
      </c>
      <c r="U5" s="13">
        <v>0</v>
      </c>
      <c r="V5" s="44">
        <v>50</v>
      </c>
      <c r="W5" s="44">
        <v>14.4</v>
      </c>
      <c r="X5" s="44">
        <v>600</v>
      </c>
      <c r="Y5" s="45">
        <v>176</v>
      </c>
    </row>
    <row r="6" spans="1:25" ht="15.75" x14ac:dyDescent="0.25">
      <c r="A6" s="7">
        <v>2</v>
      </c>
      <c r="B6" s="16" t="s">
        <v>2</v>
      </c>
      <c r="C6" s="17">
        <v>202</v>
      </c>
      <c r="D6" s="17">
        <v>83</v>
      </c>
      <c r="E6" s="17">
        <v>615</v>
      </c>
      <c r="F6" s="16">
        <v>240</v>
      </c>
      <c r="H6" s="2">
        <f>SQRT((C6-$C$7)^2+(D6-$D$7)^2+(E6-$E$7)^2+(F6-$F$7)^2)</f>
        <v>131.06349606202332</v>
      </c>
      <c r="I6" s="2">
        <f t="shared" ref="I6:I21" si="0">SQRT((C6-$C$9)^2+(D6-$D$9)^2+(E6-$E$9)^2+(F6-$F$9)^2)</f>
        <v>352.72845079465873</v>
      </c>
      <c r="J6" s="2">
        <f t="shared" ref="J6:J21" si="1">SQRT((C6-$C$14)^2+(D6-$D$14)^2+(E6-$E$14)^2+(F6-$F$14)^2)</f>
        <v>307.74398450660249</v>
      </c>
      <c r="K6" s="2">
        <f t="shared" ref="K6:K21" si="2">MIN(H6:J6)</f>
        <v>131.06349606202332</v>
      </c>
      <c r="L6" s="2">
        <v>1</v>
      </c>
      <c r="N6" s="12">
        <v>202</v>
      </c>
      <c r="O6" s="12">
        <v>83</v>
      </c>
      <c r="P6" s="12">
        <v>615</v>
      </c>
      <c r="Q6" s="11">
        <v>240</v>
      </c>
      <c r="R6" s="13">
        <v>0</v>
      </c>
      <c r="S6" s="13">
        <v>0</v>
      </c>
      <c r="T6" s="13">
        <v>0</v>
      </c>
      <c r="U6" s="13">
        <v>0</v>
      </c>
      <c r="V6" s="42">
        <v>0</v>
      </c>
      <c r="W6" s="42">
        <v>0</v>
      </c>
      <c r="X6" s="42">
        <v>0</v>
      </c>
      <c r="Y6" s="42">
        <v>0</v>
      </c>
    </row>
    <row r="7" spans="1:25" ht="15.75" x14ac:dyDescent="0.25">
      <c r="A7" s="7">
        <v>3</v>
      </c>
      <c r="B7" s="16" t="s">
        <v>3</v>
      </c>
      <c r="C7" s="17">
        <v>190</v>
      </c>
      <c r="D7" s="17">
        <v>88.8</v>
      </c>
      <c r="E7" s="17">
        <v>625</v>
      </c>
      <c r="F7" s="16">
        <v>110</v>
      </c>
      <c r="G7" t="s">
        <v>23</v>
      </c>
      <c r="H7" s="2">
        <f t="shared" ref="H7:H21" si="3">SQRT((C7-$C$7)^2+(D7-$D$7)^2+(E7-$E$7)^2+(F7-$F$7)^2)</f>
        <v>0</v>
      </c>
      <c r="I7" s="2">
        <f t="shared" si="0"/>
        <v>480.89495734515663</v>
      </c>
      <c r="J7" s="2">
        <f t="shared" si="1"/>
        <v>223.51501068160948</v>
      </c>
      <c r="K7" s="2">
        <f t="shared" si="2"/>
        <v>0</v>
      </c>
      <c r="L7" s="2">
        <v>1</v>
      </c>
      <c r="N7" s="12">
        <v>190</v>
      </c>
      <c r="O7" s="12">
        <v>88.8</v>
      </c>
      <c r="P7" s="12">
        <v>625</v>
      </c>
      <c r="Q7" s="11">
        <v>110</v>
      </c>
      <c r="R7" s="13">
        <v>0</v>
      </c>
      <c r="S7" s="13">
        <v>0</v>
      </c>
      <c r="T7" s="13">
        <v>0</v>
      </c>
      <c r="U7" s="13">
        <v>0</v>
      </c>
      <c r="V7" s="42">
        <v>0</v>
      </c>
      <c r="W7" s="42">
        <v>0</v>
      </c>
      <c r="X7" s="42">
        <v>0</v>
      </c>
      <c r="Y7" s="42">
        <v>0</v>
      </c>
    </row>
    <row r="8" spans="1:25" ht="15.75" x14ac:dyDescent="0.25">
      <c r="A8" s="7">
        <v>4</v>
      </c>
      <c r="B8" s="14" t="s">
        <v>4</v>
      </c>
      <c r="C8" s="15">
        <v>553</v>
      </c>
      <c r="D8" s="15">
        <v>180.8</v>
      </c>
      <c r="E8" s="15">
        <v>615</v>
      </c>
      <c r="F8" s="14">
        <v>605</v>
      </c>
      <c r="H8" s="2">
        <f>SQRT((C8-$C$7)^2+(D8-$D$7)^2+(E8-$E$7)^2+(F8-$F$7)^2)</f>
        <v>620.77209988851791</v>
      </c>
      <c r="I8" s="2">
        <f t="shared" si="0"/>
        <v>266.08562531636312</v>
      </c>
      <c r="J8" s="2">
        <f t="shared" si="1"/>
        <v>822.72265071529421</v>
      </c>
      <c r="K8" s="2">
        <f t="shared" si="2"/>
        <v>266.08562531636312</v>
      </c>
      <c r="L8" s="2">
        <v>2</v>
      </c>
      <c r="N8" s="12">
        <v>0</v>
      </c>
      <c r="O8" s="12">
        <v>0</v>
      </c>
      <c r="P8" s="12">
        <v>0</v>
      </c>
      <c r="Q8" s="12">
        <v>0</v>
      </c>
      <c r="R8" s="15">
        <v>553</v>
      </c>
      <c r="S8" s="15">
        <v>180.8</v>
      </c>
      <c r="T8" s="15">
        <v>615</v>
      </c>
      <c r="U8" s="14">
        <v>605</v>
      </c>
      <c r="V8" s="42">
        <v>0</v>
      </c>
      <c r="W8" s="42">
        <v>0</v>
      </c>
      <c r="X8" s="42">
        <v>0</v>
      </c>
      <c r="Y8" s="42">
        <v>0</v>
      </c>
    </row>
    <row r="9" spans="1:25" ht="15.75" x14ac:dyDescent="0.25">
      <c r="A9" s="7">
        <v>5</v>
      </c>
      <c r="B9" s="14" t="s">
        <v>21</v>
      </c>
      <c r="C9" s="15">
        <v>299</v>
      </c>
      <c r="D9" s="15">
        <v>107.4</v>
      </c>
      <c r="E9" s="15">
        <v>628</v>
      </c>
      <c r="F9" s="14">
        <v>578</v>
      </c>
      <c r="G9" t="s">
        <v>24</v>
      </c>
      <c r="H9" s="2">
        <f t="shared" si="3"/>
        <v>480.89495734515663</v>
      </c>
      <c r="I9" s="2">
        <f t="shared" si="0"/>
        <v>0</v>
      </c>
      <c r="J9" s="2">
        <f t="shared" si="1"/>
        <v>642.17520973640831</v>
      </c>
      <c r="K9" s="2">
        <f t="shared" si="2"/>
        <v>0</v>
      </c>
      <c r="L9" s="2">
        <v>2</v>
      </c>
      <c r="N9" s="12">
        <v>0</v>
      </c>
      <c r="O9" s="12">
        <v>0</v>
      </c>
      <c r="P9" s="12">
        <v>0</v>
      </c>
      <c r="Q9" s="12">
        <v>0</v>
      </c>
      <c r="R9" s="15">
        <v>299</v>
      </c>
      <c r="S9" s="15">
        <v>107.4</v>
      </c>
      <c r="T9" s="15">
        <v>628</v>
      </c>
      <c r="U9" s="14">
        <v>578</v>
      </c>
      <c r="V9" s="42">
        <v>0</v>
      </c>
      <c r="W9" s="42">
        <v>0</v>
      </c>
      <c r="X9" s="42">
        <v>0</v>
      </c>
      <c r="Y9" s="42">
        <v>0</v>
      </c>
    </row>
    <row r="10" spans="1:25" ht="15.75" x14ac:dyDescent="0.25">
      <c r="A10" s="7">
        <v>6</v>
      </c>
      <c r="B10" s="14" t="s">
        <v>5</v>
      </c>
      <c r="C10" s="15">
        <v>984</v>
      </c>
      <c r="D10" s="36">
        <v>340.4</v>
      </c>
      <c r="E10" s="15">
        <v>610</v>
      </c>
      <c r="F10" s="14">
        <v>912</v>
      </c>
      <c r="H10" s="2">
        <f>SQRT((C10-$C$7)^2+(D10-$D$7)^2+(E10-$E$7)^2+(F10-$F$7)^2)</f>
        <v>1156.3596153446383</v>
      </c>
      <c r="I10" s="2">
        <f>SQRT((C10-$C$9)^2+(D10-$D$9)^2+(E10-$E$9)^2+(F10-$F$9)^2)</f>
        <v>797.11605177665319</v>
      </c>
      <c r="J10" s="2">
        <f t="shared" si="1"/>
        <v>1368.0617676113898</v>
      </c>
      <c r="K10" s="2">
        <f t="shared" si="2"/>
        <v>797.11605177665319</v>
      </c>
      <c r="L10" s="2">
        <v>2</v>
      </c>
      <c r="N10" s="12">
        <v>0</v>
      </c>
      <c r="O10" s="12">
        <v>0</v>
      </c>
      <c r="P10" s="12">
        <v>0</v>
      </c>
      <c r="Q10" s="12">
        <v>0</v>
      </c>
      <c r="R10" s="15">
        <v>984</v>
      </c>
      <c r="S10" s="36">
        <v>340.4</v>
      </c>
      <c r="T10" s="15">
        <v>610</v>
      </c>
      <c r="U10" s="14">
        <v>912</v>
      </c>
      <c r="V10" s="42">
        <v>0</v>
      </c>
      <c r="W10" s="42">
        <v>0</v>
      </c>
      <c r="X10" s="42">
        <v>0</v>
      </c>
      <c r="Y10" s="42">
        <v>0</v>
      </c>
    </row>
    <row r="11" spans="1:25" ht="15.75" x14ac:dyDescent="0.25">
      <c r="A11" s="7">
        <v>7</v>
      </c>
      <c r="B11" s="16" t="s">
        <v>6</v>
      </c>
      <c r="C11" s="17">
        <v>1.8160000000000001</v>
      </c>
      <c r="D11" s="17">
        <v>588.4</v>
      </c>
      <c r="E11" s="17">
        <v>630</v>
      </c>
      <c r="F11" s="16">
        <v>1.54</v>
      </c>
      <c r="H11" s="2">
        <f t="shared" si="3"/>
        <v>544.79532804164171</v>
      </c>
      <c r="I11" s="2">
        <f t="shared" si="0"/>
        <v>807.45864380536545</v>
      </c>
      <c r="J11" s="2">
        <f t="shared" si="1"/>
        <v>586.47759160602209</v>
      </c>
      <c r="K11" s="2">
        <f t="shared" si="2"/>
        <v>544.79532804164171</v>
      </c>
      <c r="L11" s="2">
        <v>1</v>
      </c>
      <c r="N11" s="12">
        <v>1.8160000000000001</v>
      </c>
      <c r="O11" s="12">
        <v>588.4</v>
      </c>
      <c r="P11" s="12">
        <v>630</v>
      </c>
      <c r="Q11" s="11">
        <v>1.54</v>
      </c>
      <c r="R11" s="13">
        <v>0</v>
      </c>
      <c r="S11" s="13">
        <v>0</v>
      </c>
      <c r="T11" s="13">
        <v>0</v>
      </c>
      <c r="U11" s="13">
        <v>0</v>
      </c>
      <c r="V11" s="44">
        <v>1.8160000000000001</v>
      </c>
      <c r="W11" s="44">
        <v>588.4</v>
      </c>
      <c r="X11" s="44">
        <v>630</v>
      </c>
      <c r="Y11" s="45">
        <v>1.54</v>
      </c>
    </row>
    <row r="12" spans="1:25" ht="15.75" x14ac:dyDescent="0.25">
      <c r="A12" s="7">
        <v>8</v>
      </c>
      <c r="B12" s="14" t="s">
        <v>7</v>
      </c>
      <c r="C12" s="15">
        <v>499</v>
      </c>
      <c r="D12" s="15">
        <v>168.8</v>
      </c>
      <c r="E12" s="15">
        <v>625</v>
      </c>
      <c r="F12" s="14">
        <v>380</v>
      </c>
      <c r="H12" s="2">
        <f>SQRT((C12-$C$7)^2+(D12-$D$7)^2+(E12-$E$7)^2+(F12-$F$7)^2)</f>
        <v>418.06817625837056</v>
      </c>
      <c r="I12" s="2">
        <f t="shared" si="0"/>
        <v>288.06763094801192</v>
      </c>
      <c r="J12" s="2">
        <f t="shared" si="1"/>
        <v>634.36421714973801</v>
      </c>
      <c r="K12" s="2">
        <f t="shared" si="2"/>
        <v>288.06763094801192</v>
      </c>
      <c r="L12" s="2">
        <v>2</v>
      </c>
      <c r="N12" s="12">
        <v>0</v>
      </c>
      <c r="O12" s="12">
        <v>0</v>
      </c>
      <c r="P12" s="12">
        <v>0</v>
      </c>
      <c r="Q12" s="11">
        <v>0</v>
      </c>
      <c r="R12" s="15">
        <v>499</v>
      </c>
      <c r="S12" s="15">
        <v>168.8</v>
      </c>
      <c r="T12" s="15">
        <v>625</v>
      </c>
      <c r="U12" s="14">
        <v>380</v>
      </c>
      <c r="V12" s="42">
        <v>0</v>
      </c>
      <c r="W12" s="42">
        <v>0</v>
      </c>
      <c r="X12" s="42">
        <v>0</v>
      </c>
      <c r="Y12" s="42">
        <v>0</v>
      </c>
    </row>
    <row r="13" spans="1:25" ht="15.75" x14ac:dyDescent="0.25">
      <c r="A13" s="7">
        <v>9</v>
      </c>
      <c r="B13" s="3" t="s">
        <v>8</v>
      </c>
      <c r="C13" s="12">
        <v>45</v>
      </c>
      <c r="D13" s="12">
        <v>15</v>
      </c>
      <c r="E13" s="12">
        <v>600</v>
      </c>
      <c r="F13" s="11">
        <v>96</v>
      </c>
      <c r="H13" s="2">
        <f t="shared" si="3"/>
        <v>165.20423723379494</v>
      </c>
      <c r="I13" s="2">
        <f t="shared" si="0"/>
        <v>553.3188592484446</v>
      </c>
      <c r="J13" s="2">
        <f t="shared" si="1"/>
        <v>90.259403942193188</v>
      </c>
      <c r="K13" s="2">
        <f t="shared" si="2"/>
        <v>90.259403942193188</v>
      </c>
      <c r="L13" s="2">
        <v>3</v>
      </c>
      <c r="N13" s="12">
        <v>0</v>
      </c>
      <c r="O13" s="12">
        <v>0</v>
      </c>
      <c r="P13" s="12">
        <v>0</v>
      </c>
      <c r="Q13" s="12">
        <v>0</v>
      </c>
      <c r="R13" s="13">
        <v>0</v>
      </c>
      <c r="S13" s="13">
        <v>0</v>
      </c>
      <c r="T13" s="13">
        <v>0</v>
      </c>
      <c r="U13" s="13">
        <v>0</v>
      </c>
      <c r="V13" s="44">
        <v>45</v>
      </c>
      <c r="W13" s="44">
        <v>15</v>
      </c>
      <c r="X13" s="44">
        <v>600</v>
      </c>
      <c r="Y13" s="45">
        <v>96</v>
      </c>
    </row>
    <row r="14" spans="1:25" ht="15.75" x14ac:dyDescent="0.25">
      <c r="A14" s="7">
        <v>10</v>
      </c>
      <c r="B14" s="3" t="s">
        <v>9</v>
      </c>
      <c r="C14" s="12">
        <v>7</v>
      </c>
      <c r="D14" s="12">
        <v>2.4</v>
      </c>
      <c r="E14" s="12">
        <v>612</v>
      </c>
      <c r="F14" s="11">
        <v>16</v>
      </c>
      <c r="G14" t="s">
        <v>25</v>
      </c>
      <c r="H14" s="2">
        <f t="shared" si="3"/>
        <v>223.51501068160948</v>
      </c>
      <c r="I14" s="2">
        <f t="shared" si="0"/>
        <v>642.17520973640831</v>
      </c>
      <c r="J14" s="2">
        <f t="shared" si="1"/>
        <v>0</v>
      </c>
      <c r="K14" s="2">
        <f t="shared" si="2"/>
        <v>0</v>
      </c>
      <c r="L14" s="2">
        <v>3</v>
      </c>
      <c r="N14" s="12">
        <v>0</v>
      </c>
      <c r="O14" s="12">
        <v>0</v>
      </c>
      <c r="P14" s="12">
        <v>0</v>
      </c>
      <c r="Q14" s="12">
        <v>0</v>
      </c>
      <c r="R14" s="13">
        <v>0</v>
      </c>
      <c r="S14" s="13">
        <v>0</v>
      </c>
      <c r="T14" s="13">
        <v>0</v>
      </c>
      <c r="U14" s="13">
        <v>0</v>
      </c>
      <c r="V14" s="44">
        <v>7</v>
      </c>
      <c r="W14" s="44">
        <v>2.4</v>
      </c>
      <c r="X14" s="44">
        <v>612</v>
      </c>
      <c r="Y14" s="45">
        <v>16</v>
      </c>
    </row>
    <row r="15" spans="1:25" ht="15.75" x14ac:dyDescent="0.25">
      <c r="A15" s="7">
        <v>11</v>
      </c>
      <c r="B15" s="3" t="s">
        <v>10</v>
      </c>
      <c r="C15" s="15">
        <v>107</v>
      </c>
      <c r="D15" s="15">
        <v>57.3</v>
      </c>
      <c r="E15" s="15">
        <v>610</v>
      </c>
      <c r="F15" s="14">
        <v>860</v>
      </c>
      <c r="H15" s="2">
        <f t="shared" si="3"/>
        <v>755.38483569634889</v>
      </c>
      <c r="I15" s="2">
        <f t="shared" si="0"/>
        <v>345.28540368802157</v>
      </c>
      <c r="J15" s="2">
        <f t="shared" si="1"/>
        <v>851.67717475578741</v>
      </c>
      <c r="K15" s="2">
        <f t="shared" si="2"/>
        <v>345.28540368802157</v>
      </c>
      <c r="L15" s="2">
        <v>2</v>
      </c>
      <c r="N15" s="12">
        <v>0</v>
      </c>
      <c r="O15" s="12">
        <v>0</v>
      </c>
      <c r="P15" s="12">
        <v>0</v>
      </c>
      <c r="Q15" s="12">
        <v>0</v>
      </c>
      <c r="R15" s="15">
        <v>107</v>
      </c>
      <c r="S15" s="15">
        <v>57.3</v>
      </c>
      <c r="T15" s="15">
        <v>610</v>
      </c>
      <c r="U15" s="14">
        <v>860</v>
      </c>
      <c r="V15" s="42">
        <v>0</v>
      </c>
      <c r="W15" s="42">
        <v>0</v>
      </c>
      <c r="X15" s="42">
        <v>0</v>
      </c>
      <c r="Y15" s="42">
        <v>0</v>
      </c>
    </row>
    <row r="16" spans="1:25" ht="15.75" x14ac:dyDescent="0.25">
      <c r="A16" s="7">
        <v>12</v>
      </c>
      <c r="B16" s="3" t="s">
        <v>11</v>
      </c>
      <c r="C16" s="15">
        <v>148</v>
      </c>
      <c r="D16" s="15">
        <v>58.1</v>
      </c>
      <c r="E16" s="15">
        <v>625</v>
      </c>
      <c r="F16" s="14">
        <v>449</v>
      </c>
      <c r="H16" s="2">
        <f t="shared" si="3"/>
        <v>342.96864288153228</v>
      </c>
      <c r="I16" s="2">
        <f t="shared" si="0"/>
        <v>204.64967627631373</v>
      </c>
      <c r="J16" s="2">
        <f t="shared" si="1"/>
        <v>458.95695876628781</v>
      </c>
      <c r="K16" s="2">
        <f t="shared" si="2"/>
        <v>204.64967627631373</v>
      </c>
      <c r="L16" s="2">
        <v>2</v>
      </c>
      <c r="N16" s="12">
        <v>0</v>
      </c>
      <c r="O16" s="12">
        <v>0</v>
      </c>
      <c r="P16" s="12">
        <v>0</v>
      </c>
      <c r="Q16" s="12">
        <v>0</v>
      </c>
      <c r="R16" s="15">
        <v>148</v>
      </c>
      <c r="S16" s="15">
        <v>58.1</v>
      </c>
      <c r="T16" s="15">
        <v>625</v>
      </c>
      <c r="U16" s="14">
        <v>449</v>
      </c>
      <c r="V16" s="42">
        <v>0</v>
      </c>
      <c r="W16" s="42">
        <v>0</v>
      </c>
      <c r="X16" s="42">
        <v>0</v>
      </c>
      <c r="Y16" s="42">
        <v>0</v>
      </c>
    </row>
    <row r="17" spans="1:25" ht="15.75" x14ac:dyDescent="0.25">
      <c r="A17" s="7">
        <v>13</v>
      </c>
      <c r="B17" s="3" t="s">
        <v>12</v>
      </c>
      <c r="C17" s="17">
        <v>836</v>
      </c>
      <c r="D17" s="17">
        <v>350.9</v>
      </c>
      <c r="E17" s="17">
        <v>620</v>
      </c>
      <c r="F17" s="16">
        <v>2.0569999999999999</v>
      </c>
      <c r="H17" s="2">
        <f t="shared" si="3"/>
        <v>705.47083656874156</v>
      </c>
      <c r="I17" s="2">
        <f t="shared" si="0"/>
        <v>824.27882979547644</v>
      </c>
      <c r="J17" s="2">
        <f t="shared" si="1"/>
        <v>899.41739879157331</v>
      </c>
      <c r="K17" s="2">
        <f t="shared" si="2"/>
        <v>705.47083656874156</v>
      </c>
      <c r="L17" s="2">
        <v>1</v>
      </c>
      <c r="N17" s="12">
        <v>836</v>
      </c>
      <c r="O17" s="12">
        <v>350.9</v>
      </c>
      <c r="P17" s="12">
        <v>620</v>
      </c>
      <c r="Q17" s="11">
        <v>2.0569999999999999</v>
      </c>
      <c r="R17" s="36">
        <v>0</v>
      </c>
      <c r="S17" s="36">
        <v>0</v>
      </c>
      <c r="T17" s="36">
        <v>0</v>
      </c>
      <c r="U17" s="43">
        <v>0</v>
      </c>
      <c r="V17" s="42">
        <v>0</v>
      </c>
      <c r="W17" s="42">
        <v>0</v>
      </c>
      <c r="X17" s="42">
        <v>0</v>
      </c>
      <c r="Y17" s="42">
        <v>0</v>
      </c>
    </row>
    <row r="18" spans="1:25" ht="15.75" x14ac:dyDescent="0.25">
      <c r="A18" s="7">
        <v>14</v>
      </c>
      <c r="B18" s="3" t="s">
        <v>20</v>
      </c>
      <c r="C18" s="15">
        <v>512</v>
      </c>
      <c r="D18" s="15">
        <v>231.3</v>
      </c>
      <c r="E18" s="15">
        <v>625</v>
      </c>
      <c r="F18" s="14">
        <v>769</v>
      </c>
      <c r="H18" s="2">
        <f>SQRT((C18-$C$7)^2+(D18-$D$7)^2+(E18-$E$7)^2+(F18-$F$7)^2)</f>
        <v>747.17551485578008</v>
      </c>
      <c r="I18" s="2">
        <f>SQRT((C18-$C$9)^2+(D18-$D$9)^2+(E18-$E$9)^2+(F18-$F$9)^2)</f>
        <v>311.78551922756128</v>
      </c>
      <c r="J18" s="2">
        <f t="shared" si="1"/>
        <v>935.19955624454826</v>
      </c>
      <c r="K18" s="2">
        <f>MIN(H18:J18)</f>
        <v>311.78551922756128</v>
      </c>
      <c r="L18" s="2">
        <v>2</v>
      </c>
      <c r="N18" s="12">
        <v>0</v>
      </c>
      <c r="O18" s="12">
        <v>0</v>
      </c>
      <c r="P18" s="12">
        <v>0</v>
      </c>
      <c r="Q18" s="12">
        <v>0</v>
      </c>
      <c r="R18" s="15">
        <v>512</v>
      </c>
      <c r="S18" s="15">
        <v>231.3</v>
      </c>
      <c r="T18" s="15">
        <v>625</v>
      </c>
      <c r="U18" s="14">
        <v>769</v>
      </c>
      <c r="V18" s="42">
        <v>0</v>
      </c>
      <c r="W18" s="42">
        <v>0</v>
      </c>
      <c r="X18" s="42">
        <v>0</v>
      </c>
      <c r="Y18" s="42">
        <v>0</v>
      </c>
    </row>
    <row r="19" spans="1:25" ht="15.75" x14ac:dyDescent="0.25">
      <c r="A19" s="7">
        <v>15</v>
      </c>
      <c r="B19" s="3" t="s">
        <v>13</v>
      </c>
      <c r="C19" s="17">
        <v>534</v>
      </c>
      <c r="D19" s="17">
        <v>291.39999999999998</v>
      </c>
      <c r="E19" s="17">
        <v>620</v>
      </c>
      <c r="F19" s="16">
        <v>1.3839999999999999</v>
      </c>
      <c r="H19" s="2">
        <f t="shared" si="3"/>
        <v>413.76949556002796</v>
      </c>
      <c r="I19" s="2">
        <f t="shared" si="0"/>
        <v>649.33120320526723</v>
      </c>
      <c r="J19" s="2">
        <f t="shared" si="1"/>
        <v>601.27167524838558</v>
      </c>
      <c r="K19" s="2">
        <f t="shared" si="2"/>
        <v>413.76949556002796</v>
      </c>
      <c r="L19" s="2">
        <v>1</v>
      </c>
      <c r="N19" s="12">
        <v>534</v>
      </c>
      <c r="O19" s="12">
        <v>291.39999999999998</v>
      </c>
      <c r="P19" s="12">
        <v>620</v>
      </c>
      <c r="Q19" s="11">
        <v>1.3839999999999999</v>
      </c>
      <c r="R19" s="13">
        <v>0</v>
      </c>
      <c r="S19" s="13">
        <v>0</v>
      </c>
      <c r="T19" s="13">
        <v>0</v>
      </c>
      <c r="U19" s="13">
        <v>0</v>
      </c>
      <c r="V19" s="42">
        <v>0</v>
      </c>
      <c r="W19" s="42">
        <v>0</v>
      </c>
      <c r="X19" s="42">
        <v>0</v>
      </c>
      <c r="Y19" s="42">
        <v>0</v>
      </c>
    </row>
    <row r="20" spans="1:25" ht="15.75" x14ac:dyDescent="0.25">
      <c r="A20" s="7">
        <v>16</v>
      </c>
      <c r="B20" s="3" t="s">
        <v>14</v>
      </c>
      <c r="C20" s="17">
        <v>124</v>
      </c>
      <c r="D20" s="17">
        <v>25.4</v>
      </c>
      <c r="E20" s="17">
        <v>620</v>
      </c>
      <c r="F20" s="16">
        <v>115</v>
      </c>
      <c r="H20" s="2">
        <f>SQRT((C20-$C$7)^2+(D20-$D$7)^2+(E20-$E$7)^2+(F20-$F$7)^2)</f>
        <v>91.790849217119671</v>
      </c>
      <c r="I20" s="2">
        <f t="shared" si="0"/>
        <v>501.77883574339802</v>
      </c>
      <c r="J20" s="2">
        <f t="shared" si="1"/>
        <v>155.18698399028187</v>
      </c>
      <c r="K20" s="2">
        <f t="shared" si="2"/>
        <v>91.790849217119671</v>
      </c>
      <c r="L20" s="2">
        <v>1</v>
      </c>
      <c r="N20" s="12">
        <v>124</v>
      </c>
      <c r="O20" s="12">
        <v>25.4</v>
      </c>
      <c r="P20" s="12">
        <v>620</v>
      </c>
      <c r="Q20" s="11">
        <v>115</v>
      </c>
      <c r="R20" s="13">
        <v>0</v>
      </c>
      <c r="S20" s="13">
        <v>0</v>
      </c>
      <c r="T20" s="13">
        <v>0</v>
      </c>
      <c r="U20" s="13">
        <v>0</v>
      </c>
      <c r="V20" s="42">
        <v>0</v>
      </c>
      <c r="W20" s="42">
        <v>0</v>
      </c>
      <c r="X20" s="42">
        <v>0</v>
      </c>
      <c r="Y20" s="42">
        <v>0</v>
      </c>
    </row>
    <row r="21" spans="1:25" ht="15.75" x14ac:dyDescent="0.25">
      <c r="A21" s="7">
        <v>17</v>
      </c>
      <c r="B21" s="3" t="s">
        <v>15</v>
      </c>
      <c r="C21" s="17">
        <v>101</v>
      </c>
      <c r="D21" s="17">
        <v>47.6</v>
      </c>
      <c r="E21" s="17">
        <v>610</v>
      </c>
      <c r="F21" s="16">
        <v>219</v>
      </c>
      <c r="H21" s="2">
        <f t="shared" si="3"/>
        <v>147.39213004770642</v>
      </c>
      <c r="I21" s="2">
        <f t="shared" si="0"/>
        <v>414.71079079281265</v>
      </c>
      <c r="J21" s="2">
        <f t="shared" si="1"/>
        <v>228.23680684762482</v>
      </c>
      <c r="K21" s="2">
        <f t="shared" si="2"/>
        <v>147.39213004770642</v>
      </c>
      <c r="L21" s="2">
        <v>1</v>
      </c>
      <c r="N21" s="12">
        <v>101</v>
      </c>
      <c r="O21" s="12">
        <v>47.6</v>
      </c>
      <c r="P21" s="12">
        <v>610</v>
      </c>
      <c r="Q21" s="11">
        <v>219</v>
      </c>
      <c r="R21" s="13">
        <v>0</v>
      </c>
      <c r="S21" s="13">
        <v>0</v>
      </c>
      <c r="T21" s="13">
        <v>0</v>
      </c>
      <c r="U21" s="13">
        <v>0</v>
      </c>
      <c r="V21" s="42">
        <v>0</v>
      </c>
      <c r="W21" s="42">
        <v>0</v>
      </c>
      <c r="X21" s="42">
        <v>0</v>
      </c>
      <c r="Y21" s="42">
        <v>0</v>
      </c>
    </row>
    <row r="22" spans="1:25" ht="15.75" x14ac:dyDescent="0.25">
      <c r="M22" s="11" t="s">
        <v>29</v>
      </c>
      <c r="N22" s="10">
        <f>SUM(N5:N21)</f>
        <v>1988.816</v>
      </c>
      <c r="O22" s="10">
        <f t="shared" ref="O22:U22" si="4">SUM(O5:O21)</f>
        <v>1475.5</v>
      </c>
      <c r="P22" s="10">
        <f t="shared" si="4"/>
        <v>4340</v>
      </c>
      <c r="Q22" s="10">
        <f t="shared" si="4"/>
        <v>688.98099999999999</v>
      </c>
      <c r="R22" s="13">
        <f t="shared" si="4"/>
        <v>3102</v>
      </c>
      <c r="S22" s="13">
        <f t="shared" si="4"/>
        <v>1144.1000000000001</v>
      </c>
      <c r="T22" s="13">
        <f t="shared" si="4"/>
        <v>4338</v>
      </c>
      <c r="U22" s="13">
        <f t="shared" si="4"/>
        <v>4553</v>
      </c>
      <c r="V22" s="42">
        <f>SUM(V5:V21)</f>
        <v>103.816</v>
      </c>
      <c r="W22" s="42">
        <f t="shared" ref="W22:Y22" si="5">SUM(W5:W21)</f>
        <v>620.19999999999993</v>
      </c>
      <c r="X22" s="42">
        <f t="shared" si="5"/>
        <v>2442</v>
      </c>
      <c r="Y22" s="42">
        <f t="shared" si="5"/>
        <v>289.53999999999996</v>
      </c>
    </row>
    <row r="23" spans="1:25" ht="15.75" x14ac:dyDescent="0.25">
      <c r="M23" s="11" t="s">
        <v>30</v>
      </c>
      <c r="N23" s="12">
        <v>7</v>
      </c>
      <c r="O23" s="12">
        <v>7</v>
      </c>
      <c r="P23" s="12">
        <v>7</v>
      </c>
      <c r="Q23" s="12">
        <v>7</v>
      </c>
      <c r="R23" s="13">
        <v>7</v>
      </c>
      <c r="S23" s="13">
        <v>7</v>
      </c>
      <c r="T23" s="13">
        <v>7</v>
      </c>
      <c r="U23" s="13">
        <v>7</v>
      </c>
      <c r="V23" s="42">
        <v>4</v>
      </c>
      <c r="W23" s="42">
        <v>4</v>
      </c>
      <c r="X23" s="42">
        <v>4</v>
      </c>
      <c r="Y23" s="42">
        <v>4</v>
      </c>
    </row>
    <row r="24" spans="1:25" ht="15.75" x14ac:dyDescent="0.25">
      <c r="M24" s="11" t="s">
        <v>31</v>
      </c>
      <c r="N24" s="10">
        <f>(N22/N23)</f>
        <v>284.11657142857143</v>
      </c>
      <c r="O24" s="10">
        <f t="shared" ref="O24:S24" si="6">(O22/O23)</f>
        <v>210.78571428571428</v>
      </c>
      <c r="P24" s="10">
        <f t="shared" si="6"/>
        <v>620</v>
      </c>
      <c r="Q24" s="10">
        <f t="shared" si="6"/>
        <v>98.42585714285714</v>
      </c>
      <c r="R24" s="13">
        <f t="shared" si="6"/>
        <v>443.14285714285717</v>
      </c>
      <c r="S24" s="13">
        <f t="shared" si="6"/>
        <v>163.44285714285715</v>
      </c>
      <c r="T24" s="13">
        <f t="shared" ref="T24:U24" si="7">(T22/T23)</f>
        <v>619.71428571428567</v>
      </c>
      <c r="U24" s="13">
        <f t="shared" si="7"/>
        <v>650.42857142857144</v>
      </c>
      <c r="V24" s="42">
        <f>(V22/V23)</f>
        <v>25.954000000000001</v>
      </c>
      <c r="W24" s="42">
        <f t="shared" ref="W24:Y24" si="8">(W22/W23)</f>
        <v>155.04999999999998</v>
      </c>
      <c r="X24" s="42">
        <f t="shared" si="8"/>
        <v>610.5</v>
      </c>
      <c r="Y24" s="42">
        <f t="shared" si="8"/>
        <v>72.384999999999991</v>
      </c>
    </row>
    <row r="26" spans="1:25" ht="15.75" x14ac:dyDescent="0.25">
      <c r="J26" t="s">
        <v>33</v>
      </c>
      <c r="N26" s="37"/>
      <c r="O26" s="34"/>
      <c r="P26" s="34" t="s">
        <v>28</v>
      </c>
      <c r="Q26" s="34"/>
      <c r="R26" s="38"/>
      <c r="S26" s="35"/>
      <c r="T26" s="35" t="s">
        <v>39</v>
      </c>
      <c r="U26" s="35"/>
      <c r="V26" s="39"/>
      <c r="W26" s="40"/>
      <c r="X26" s="40" t="s">
        <v>39</v>
      </c>
      <c r="Y26" s="40"/>
    </row>
    <row r="27" spans="1:25" ht="15.75" x14ac:dyDescent="0.25">
      <c r="A27" s="9" t="s">
        <v>22</v>
      </c>
      <c r="B27" s="8" t="s">
        <v>0</v>
      </c>
      <c r="C27" s="9" t="s">
        <v>16</v>
      </c>
      <c r="D27" s="8" t="s">
        <v>17</v>
      </c>
      <c r="E27" s="8" t="s">
        <v>18</v>
      </c>
      <c r="F27" s="8" t="s">
        <v>19</v>
      </c>
      <c r="H27" s="19" t="s">
        <v>23</v>
      </c>
      <c r="I27" s="19" t="s">
        <v>24</v>
      </c>
      <c r="J27" s="19" t="s">
        <v>25</v>
      </c>
      <c r="K27" s="19" t="s">
        <v>26</v>
      </c>
      <c r="L27" s="19" t="s">
        <v>27</v>
      </c>
      <c r="N27" s="22" t="s">
        <v>16</v>
      </c>
      <c r="O27" s="22" t="s">
        <v>17</v>
      </c>
      <c r="P27" s="22" t="s">
        <v>18</v>
      </c>
      <c r="Q27" s="22" t="s">
        <v>19</v>
      </c>
      <c r="R27" s="20" t="s">
        <v>16</v>
      </c>
      <c r="S27" s="20" t="s">
        <v>17</v>
      </c>
      <c r="T27" s="20" t="s">
        <v>18</v>
      </c>
      <c r="U27" s="20" t="s">
        <v>19</v>
      </c>
      <c r="V27" s="41" t="s">
        <v>16</v>
      </c>
      <c r="W27" s="41" t="s">
        <v>17</v>
      </c>
      <c r="X27" s="41" t="s">
        <v>18</v>
      </c>
      <c r="Y27" s="41" t="s">
        <v>19</v>
      </c>
    </row>
    <row r="28" spans="1:25" ht="15.75" x14ac:dyDescent="0.25">
      <c r="A28" s="7">
        <v>1</v>
      </c>
      <c r="B28" s="45" t="s">
        <v>1</v>
      </c>
      <c r="C28" s="44">
        <v>50</v>
      </c>
      <c r="D28" s="44">
        <v>14.4</v>
      </c>
      <c r="E28" s="44">
        <v>600</v>
      </c>
      <c r="F28" s="45">
        <v>176</v>
      </c>
      <c r="H28" s="2">
        <f t="shared" ref="H28:H44" si="9">SQRT((C5-$N$24)^2+(D5-$O$24)^2+(E5-$P$24)^2+(F5-$Q$24)^2)</f>
        <v>315.90451948808834</v>
      </c>
      <c r="I28" s="2">
        <f t="shared" ref="I28:I44" si="10">SQRT((C5-$R$24)^2+(D5-$S$24)^2+(E5-$T$24)^2+(F5-$U$24)^2)</f>
        <v>634.22882450794896</v>
      </c>
      <c r="J28" s="2">
        <f t="shared" ref="J28:J44" si="11">SQRT((C5-$V$24)^2+(D5-$W$24)^2+(E5-$X$24)^2+(F5-$Y$24)^2)</f>
        <v>176.65489192490537</v>
      </c>
      <c r="K28" s="2">
        <f>MIN(H28:J28)</f>
        <v>176.65489192490537</v>
      </c>
      <c r="L28" s="2">
        <v>3</v>
      </c>
      <c r="N28" s="10">
        <v>0</v>
      </c>
      <c r="O28" s="10">
        <v>0</v>
      </c>
      <c r="P28" s="10">
        <v>0</v>
      </c>
      <c r="Q28" s="10">
        <v>0</v>
      </c>
      <c r="R28" s="13">
        <v>0</v>
      </c>
      <c r="S28" s="13">
        <v>0</v>
      </c>
      <c r="T28" s="13">
        <v>0</v>
      </c>
      <c r="U28" s="13">
        <v>0</v>
      </c>
      <c r="V28" s="44">
        <v>50</v>
      </c>
      <c r="W28" s="44">
        <v>14.4</v>
      </c>
      <c r="X28" s="44">
        <v>600</v>
      </c>
      <c r="Y28" s="45">
        <v>176</v>
      </c>
    </row>
    <row r="29" spans="1:25" ht="15.75" x14ac:dyDescent="0.25">
      <c r="A29" s="7">
        <v>2</v>
      </c>
      <c r="B29" s="11" t="s">
        <v>2</v>
      </c>
      <c r="C29" s="12">
        <v>202</v>
      </c>
      <c r="D29" s="12">
        <v>83</v>
      </c>
      <c r="E29" s="12">
        <v>615</v>
      </c>
      <c r="F29" s="11">
        <v>240</v>
      </c>
      <c r="H29" s="2">
        <f t="shared" si="9"/>
        <v>207.70305246776846</v>
      </c>
      <c r="I29" s="2">
        <f t="shared" si="10"/>
        <v>482.79888934319268</v>
      </c>
      <c r="J29" s="2">
        <f t="shared" si="11"/>
        <v>253.57136045105725</v>
      </c>
      <c r="K29" s="2">
        <f t="shared" ref="K29:K44" si="12">MIN(H29:J29)</f>
        <v>207.70305246776846</v>
      </c>
      <c r="L29" s="2">
        <v>1</v>
      </c>
      <c r="N29" s="12">
        <v>202</v>
      </c>
      <c r="O29" s="12">
        <v>83</v>
      </c>
      <c r="P29" s="12">
        <v>615</v>
      </c>
      <c r="Q29" s="11">
        <v>240</v>
      </c>
      <c r="R29" s="13">
        <v>0</v>
      </c>
      <c r="S29" s="13">
        <v>0</v>
      </c>
      <c r="T29" s="13">
        <v>0</v>
      </c>
      <c r="U29" s="13">
        <v>0</v>
      </c>
      <c r="V29" s="42">
        <v>0</v>
      </c>
      <c r="W29" s="42">
        <v>0</v>
      </c>
      <c r="X29" s="42">
        <v>0</v>
      </c>
      <c r="Y29" s="42">
        <v>0</v>
      </c>
    </row>
    <row r="30" spans="1:25" ht="15.75" x14ac:dyDescent="0.25">
      <c r="A30" s="7">
        <v>3</v>
      </c>
      <c r="B30" s="11" t="s">
        <v>3</v>
      </c>
      <c r="C30" s="12">
        <v>190</v>
      </c>
      <c r="D30" s="12">
        <v>88.8</v>
      </c>
      <c r="E30" s="12">
        <v>625</v>
      </c>
      <c r="F30" s="11">
        <v>110</v>
      </c>
      <c r="H30" s="2">
        <f t="shared" si="9"/>
        <v>154.58785298380613</v>
      </c>
      <c r="I30" s="2">
        <f t="shared" si="10"/>
        <v>601.45144595115471</v>
      </c>
      <c r="J30" s="2">
        <f t="shared" si="11"/>
        <v>181.4532745392047</v>
      </c>
      <c r="K30" s="2">
        <f t="shared" si="12"/>
        <v>154.58785298380613</v>
      </c>
      <c r="L30" s="2">
        <v>1</v>
      </c>
      <c r="N30" s="12">
        <v>190</v>
      </c>
      <c r="O30" s="12">
        <v>88.8</v>
      </c>
      <c r="P30" s="12">
        <v>625</v>
      </c>
      <c r="Q30" s="11">
        <v>110</v>
      </c>
      <c r="R30" s="13">
        <v>0</v>
      </c>
      <c r="S30" s="13">
        <v>0</v>
      </c>
      <c r="T30" s="13">
        <v>0</v>
      </c>
      <c r="U30" s="13">
        <v>0</v>
      </c>
      <c r="V30" s="42">
        <v>0</v>
      </c>
      <c r="W30" s="42">
        <v>0</v>
      </c>
      <c r="X30" s="42">
        <v>0</v>
      </c>
      <c r="Y30" s="42">
        <v>0</v>
      </c>
    </row>
    <row r="31" spans="1:25" ht="15.75" x14ac:dyDescent="0.25">
      <c r="A31" s="7">
        <v>4</v>
      </c>
      <c r="B31" s="14" t="s">
        <v>4</v>
      </c>
      <c r="C31" s="15">
        <v>553</v>
      </c>
      <c r="D31" s="15">
        <v>180.8</v>
      </c>
      <c r="E31" s="15">
        <v>615</v>
      </c>
      <c r="F31" s="14">
        <v>605</v>
      </c>
      <c r="H31" s="2">
        <f t="shared" si="9"/>
        <v>574.31681451355746</v>
      </c>
      <c r="I31" s="2">
        <f t="shared" si="10"/>
        <v>120.23244918379851</v>
      </c>
      <c r="J31" s="2">
        <f t="shared" si="11"/>
        <v>749.7596527161221</v>
      </c>
      <c r="K31" s="2">
        <f t="shared" si="12"/>
        <v>120.23244918379851</v>
      </c>
      <c r="L31" s="2">
        <v>2</v>
      </c>
      <c r="N31" s="10">
        <v>0</v>
      </c>
      <c r="O31" s="10">
        <v>0</v>
      </c>
      <c r="P31" s="10">
        <v>0</v>
      </c>
      <c r="Q31" s="10">
        <v>0</v>
      </c>
      <c r="R31" s="15">
        <v>553</v>
      </c>
      <c r="S31" s="15">
        <v>180.8</v>
      </c>
      <c r="T31" s="15">
        <v>615</v>
      </c>
      <c r="U31" s="14">
        <v>605</v>
      </c>
      <c r="V31" s="42">
        <v>0</v>
      </c>
      <c r="W31" s="42">
        <v>0</v>
      </c>
      <c r="X31" s="42">
        <v>0</v>
      </c>
      <c r="Y31" s="42">
        <v>0</v>
      </c>
    </row>
    <row r="32" spans="1:25" ht="15.75" x14ac:dyDescent="0.25">
      <c r="A32" s="7">
        <v>5</v>
      </c>
      <c r="B32" s="14" t="s">
        <v>21</v>
      </c>
      <c r="C32" s="15">
        <v>299</v>
      </c>
      <c r="D32" s="15">
        <v>107.4</v>
      </c>
      <c r="E32" s="15">
        <v>628</v>
      </c>
      <c r="F32" s="14">
        <v>578</v>
      </c>
      <c r="H32" s="2">
        <f t="shared" si="9"/>
        <v>490.88234930741953</v>
      </c>
      <c r="I32" s="2">
        <f t="shared" si="10"/>
        <v>170.97519154090452</v>
      </c>
      <c r="J32" s="2">
        <f t="shared" si="11"/>
        <v>576.86863222140971</v>
      </c>
      <c r="K32" s="2">
        <f t="shared" si="12"/>
        <v>170.97519154090452</v>
      </c>
      <c r="L32" s="2">
        <v>2</v>
      </c>
      <c r="N32" s="10">
        <v>0</v>
      </c>
      <c r="O32" s="10">
        <v>0</v>
      </c>
      <c r="P32" s="10">
        <v>0</v>
      </c>
      <c r="Q32" s="10">
        <v>0</v>
      </c>
      <c r="R32" s="15">
        <v>299</v>
      </c>
      <c r="S32" s="15">
        <v>107.4</v>
      </c>
      <c r="T32" s="15">
        <v>628</v>
      </c>
      <c r="U32" s="14">
        <v>578</v>
      </c>
      <c r="V32" s="42">
        <v>0</v>
      </c>
      <c r="W32" s="42">
        <v>0</v>
      </c>
      <c r="X32" s="42">
        <v>0</v>
      </c>
      <c r="Y32" s="42">
        <v>0</v>
      </c>
    </row>
    <row r="33" spans="1:25" ht="15.75" x14ac:dyDescent="0.25">
      <c r="A33" s="7">
        <v>6</v>
      </c>
      <c r="B33" s="14" t="s">
        <v>5</v>
      </c>
      <c r="C33" s="15">
        <v>984</v>
      </c>
      <c r="D33" s="36">
        <v>340.4</v>
      </c>
      <c r="E33" s="15">
        <v>610</v>
      </c>
      <c r="F33" s="14">
        <v>912</v>
      </c>
      <c r="H33" s="2">
        <f t="shared" si="9"/>
        <v>1081.036337305947</v>
      </c>
      <c r="I33" s="2">
        <f t="shared" si="10"/>
        <v>626.38187951088742</v>
      </c>
      <c r="J33" s="2">
        <f t="shared" si="11"/>
        <v>1287.3074065043672</v>
      </c>
      <c r="K33" s="2">
        <f t="shared" si="12"/>
        <v>626.38187951088742</v>
      </c>
      <c r="L33" s="2">
        <v>2</v>
      </c>
      <c r="N33" s="10">
        <v>0</v>
      </c>
      <c r="O33" s="10">
        <v>0</v>
      </c>
      <c r="P33" s="10">
        <v>0</v>
      </c>
      <c r="Q33" s="10">
        <v>0</v>
      </c>
      <c r="R33" s="15">
        <v>984</v>
      </c>
      <c r="S33" s="15">
        <v>340.4</v>
      </c>
      <c r="T33" s="15">
        <v>610</v>
      </c>
      <c r="U33" s="14">
        <v>912</v>
      </c>
      <c r="V33" s="42">
        <v>0</v>
      </c>
      <c r="W33" s="42">
        <v>0</v>
      </c>
      <c r="X33" s="42">
        <v>0</v>
      </c>
      <c r="Y33" s="42">
        <v>0</v>
      </c>
    </row>
    <row r="34" spans="1:25" ht="15.75" x14ac:dyDescent="0.25">
      <c r="A34" s="7">
        <v>7</v>
      </c>
      <c r="B34" s="45" t="s">
        <v>6</v>
      </c>
      <c r="C34" s="44">
        <v>1.8160000000000001</v>
      </c>
      <c r="D34" s="44">
        <v>588.4</v>
      </c>
      <c r="E34" s="44">
        <v>630</v>
      </c>
      <c r="F34" s="45">
        <v>1.54</v>
      </c>
      <c r="H34" s="2">
        <f t="shared" si="9"/>
        <v>481.42811583736392</v>
      </c>
      <c r="I34" s="2">
        <f t="shared" si="10"/>
        <v>892.47977128329228</v>
      </c>
      <c r="J34" s="2">
        <f t="shared" si="11"/>
        <v>440.197830036678</v>
      </c>
      <c r="K34" s="2">
        <f t="shared" si="12"/>
        <v>440.197830036678</v>
      </c>
      <c r="L34" s="2">
        <v>3</v>
      </c>
      <c r="N34" s="10">
        <v>0</v>
      </c>
      <c r="O34" s="10">
        <v>0</v>
      </c>
      <c r="P34" s="10">
        <v>0</v>
      </c>
      <c r="Q34" s="10">
        <v>0</v>
      </c>
      <c r="R34" s="13">
        <v>0</v>
      </c>
      <c r="S34" s="13">
        <v>0</v>
      </c>
      <c r="T34" s="13">
        <v>0</v>
      </c>
      <c r="U34" s="13">
        <v>0</v>
      </c>
      <c r="V34" s="44">
        <v>1.8160000000000001</v>
      </c>
      <c r="W34" s="44">
        <v>588.4</v>
      </c>
      <c r="X34" s="44">
        <v>630</v>
      </c>
      <c r="Y34" s="45">
        <v>1.54</v>
      </c>
    </row>
    <row r="35" spans="1:25" ht="15.75" x14ac:dyDescent="0.25">
      <c r="A35" s="7">
        <v>8</v>
      </c>
      <c r="B35" s="14" t="s">
        <v>7</v>
      </c>
      <c r="C35" s="15">
        <v>499</v>
      </c>
      <c r="D35" s="15">
        <v>168.8</v>
      </c>
      <c r="E35" s="15">
        <v>625</v>
      </c>
      <c r="F35" s="14">
        <v>380</v>
      </c>
      <c r="H35" s="2">
        <f t="shared" si="9"/>
        <v>356.71653452626578</v>
      </c>
      <c r="I35" s="2">
        <f t="shared" si="10"/>
        <v>276.23951637693563</v>
      </c>
      <c r="J35" s="2">
        <f t="shared" si="11"/>
        <v>564.62272256879635</v>
      </c>
      <c r="K35" s="2">
        <f t="shared" si="12"/>
        <v>276.23951637693563</v>
      </c>
      <c r="L35" s="2">
        <v>2</v>
      </c>
      <c r="N35" s="10">
        <v>0</v>
      </c>
      <c r="O35" s="10">
        <v>0</v>
      </c>
      <c r="P35" s="10">
        <v>0</v>
      </c>
      <c r="Q35" s="10">
        <v>0</v>
      </c>
      <c r="R35" s="15">
        <v>499</v>
      </c>
      <c r="S35" s="15">
        <v>168.8</v>
      </c>
      <c r="T35" s="15">
        <v>625</v>
      </c>
      <c r="U35" s="14">
        <v>380</v>
      </c>
      <c r="V35" s="42">
        <v>0</v>
      </c>
      <c r="W35" s="42">
        <v>0</v>
      </c>
      <c r="X35" s="42">
        <v>0</v>
      </c>
      <c r="Y35" s="42">
        <v>0</v>
      </c>
    </row>
    <row r="36" spans="1:25" ht="15.75" x14ac:dyDescent="0.25">
      <c r="A36" s="7">
        <v>9</v>
      </c>
      <c r="B36" s="45" t="s">
        <v>8</v>
      </c>
      <c r="C36" s="44">
        <v>45</v>
      </c>
      <c r="D36" s="44">
        <v>15</v>
      </c>
      <c r="E36" s="44">
        <v>600</v>
      </c>
      <c r="F36" s="45">
        <v>96</v>
      </c>
      <c r="H36" s="2">
        <f t="shared" si="9"/>
        <v>309.70092901539704</v>
      </c>
      <c r="I36" s="2">
        <f t="shared" si="10"/>
        <v>698.80806406921454</v>
      </c>
      <c r="J36" s="2">
        <f t="shared" si="11"/>
        <v>143.68253491987116</v>
      </c>
      <c r="K36" s="2">
        <f t="shared" si="12"/>
        <v>143.68253491987116</v>
      </c>
      <c r="L36" s="2">
        <v>3</v>
      </c>
      <c r="N36" s="10">
        <v>0</v>
      </c>
      <c r="O36" s="10">
        <v>0</v>
      </c>
      <c r="P36" s="10">
        <v>0</v>
      </c>
      <c r="Q36" s="10">
        <v>0</v>
      </c>
      <c r="R36" s="13">
        <v>0</v>
      </c>
      <c r="S36" s="13">
        <v>0</v>
      </c>
      <c r="T36" s="13">
        <v>0</v>
      </c>
      <c r="U36" s="13">
        <v>0</v>
      </c>
      <c r="V36" s="44">
        <v>45</v>
      </c>
      <c r="W36" s="44">
        <v>15</v>
      </c>
      <c r="X36" s="44">
        <v>600</v>
      </c>
      <c r="Y36" s="45">
        <v>96</v>
      </c>
    </row>
    <row r="37" spans="1:25" ht="15.75" x14ac:dyDescent="0.25">
      <c r="A37" s="7">
        <v>10</v>
      </c>
      <c r="B37" s="45" t="s">
        <v>9</v>
      </c>
      <c r="C37" s="44">
        <v>7</v>
      </c>
      <c r="D37" s="44">
        <v>2.4</v>
      </c>
      <c r="E37" s="44">
        <v>612</v>
      </c>
      <c r="F37" s="45">
        <v>16</v>
      </c>
      <c r="H37" s="2">
        <f t="shared" si="9"/>
        <v>356.47751963402766</v>
      </c>
      <c r="I37" s="2">
        <f t="shared" si="10"/>
        <v>786.58408077105719</v>
      </c>
      <c r="J37" s="2">
        <f t="shared" si="11"/>
        <v>163.83770884933662</v>
      </c>
      <c r="K37" s="2">
        <f t="shared" si="12"/>
        <v>163.83770884933662</v>
      </c>
      <c r="L37" s="2">
        <v>3</v>
      </c>
      <c r="N37" s="10">
        <v>0</v>
      </c>
      <c r="O37" s="10">
        <v>0</v>
      </c>
      <c r="P37" s="10">
        <v>0</v>
      </c>
      <c r="Q37" s="10">
        <v>0</v>
      </c>
      <c r="R37" s="13">
        <v>0</v>
      </c>
      <c r="S37" s="13">
        <v>0</v>
      </c>
      <c r="T37" s="13">
        <v>0</v>
      </c>
      <c r="U37" s="13">
        <v>0</v>
      </c>
      <c r="V37" s="44">
        <v>7</v>
      </c>
      <c r="W37" s="44">
        <v>2.4</v>
      </c>
      <c r="X37" s="44">
        <v>612</v>
      </c>
      <c r="Y37" s="45">
        <v>16</v>
      </c>
    </row>
    <row r="38" spans="1:25" ht="15.75" x14ac:dyDescent="0.25">
      <c r="A38" s="7">
        <v>11</v>
      </c>
      <c r="B38" s="3" t="s">
        <v>10</v>
      </c>
      <c r="C38" s="15">
        <v>107</v>
      </c>
      <c r="D38" s="15">
        <v>57.3</v>
      </c>
      <c r="E38" s="15">
        <v>610</v>
      </c>
      <c r="F38" s="14">
        <v>860</v>
      </c>
      <c r="H38" s="2">
        <f t="shared" si="9"/>
        <v>796.88350430473838</v>
      </c>
      <c r="I38" s="2">
        <f t="shared" si="10"/>
        <v>410.21077210504893</v>
      </c>
      <c r="J38" s="2">
        <f t="shared" si="11"/>
        <v>797.78515581640147</v>
      </c>
      <c r="K38" s="2">
        <f t="shared" si="12"/>
        <v>410.21077210504893</v>
      </c>
      <c r="L38" s="2">
        <v>2</v>
      </c>
      <c r="N38" s="10">
        <v>0</v>
      </c>
      <c r="O38" s="10">
        <v>0</v>
      </c>
      <c r="P38" s="10">
        <v>0</v>
      </c>
      <c r="Q38" s="10">
        <v>0</v>
      </c>
      <c r="R38" s="15">
        <v>107</v>
      </c>
      <c r="S38" s="15">
        <v>57.3</v>
      </c>
      <c r="T38" s="15">
        <v>610</v>
      </c>
      <c r="U38" s="14">
        <v>860</v>
      </c>
      <c r="V38" s="42">
        <v>0</v>
      </c>
      <c r="W38" s="42">
        <v>0</v>
      </c>
      <c r="X38" s="42">
        <v>0</v>
      </c>
      <c r="Y38" s="42">
        <v>0</v>
      </c>
    </row>
    <row r="39" spans="1:25" ht="15.75" x14ac:dyDescent="0.25">
      <c r="A39" s="7">
        <v>12</v>
      </c>
      <c r="B39" s="3" t="s">
        <v>11</v>
      </c>
      <c r="C39" s="15">
        <v>148</v>
      </c>
      <c r="D39" s="15">
        <v>58.1</v>
      </c>
      <c r="E39" s="15">
        <v>625</v>
      </c>
      <c r="F39" s="14">
        <v>449</v>
      </c>
      <c r="H39" s="2">
        <f t="shared" si="9"/>
        <v>405.91609724723725</v>
      </c>
      <c r="I39" s="2">
        <f t="shared" si="10"/>
        <v>372.56923093129245</v>
      </c>
      <c r="J39" s="2">
        <f t="shared" si="11"/>
        <v>407.85246945556185</v>
      </c>
      <c r="K39" s="2">
        <f t="shared" si="12"/>
        <v>372.56923093129245</v>
      </c>
      <c r="L39" s="2">
        <v>2</v>
      </c>
      <c r="N39" s="10">
        <v>0</v>
      </c>
      <c r="O39" s="10">
        <v>0</v>
      </c>
      <c r="P39" s="10">
        <v>0</v>
      </c>
      <c r="Q39" s="10">
        <v>0</v>
      </c>
      <c r="R39" s="15">
        <v>148</v>
      </c>
      <c r="S39" s="15">
        <v>58.1</v>
      </c>
      <c r="T39" s="15">
        <v>625</v>
      </c>
      <c r="U39" s="14">
        <v>449</v>
      </c>
      <c r="V39" s="42">
        <v>0</v>
      </c>
      <c r="W39" s="42">
        <v>0</v>
      </c>
      <c r="X39" s="42">
        <v>0</v>
      </c>
      <c r="Y39" s="42">
        <v>0</v>
      </c>
    </row>
    <row r="40" spans="1:25" ht="15.75" x14ac:dyDescent="0.25">
      <c r="A40" s="7">
        <v>13</v>
      </c>
      <c r="B40" s="11" t="s">
        <v>12</v>
      </c>
      <c r="C40" s="12">
        <v>836</v>
      </c>
      <c r="D40" s="12">
        <v>350.9</v>
      </c>
      <c r="E40" s="12">
        <v>620</v>
      </c>
      <c r="F40" s="11">
        <v>2.0569999999999999</v>
      </c>
      <c r="H40" s="2">
        <f t="shared" si="9"/>
        <v>577.4896435608174</v>
      </c>
      <c r="I40" s="2">
        <f t="shared" si="10"/>
        <v>780.9370598015239</v>
      </c>
      <c r="J40" s="2">
        <f t="shared" si="11"/>
        <v>836.40183058144976</v>
      </c>
      <c r="K40" s="2">
        <f t="shared" si="12"/>
        <v>577.4896435608174</v>
      </c>
      <c r="L40" s="2">
        <v>1</v>
      </c>
      <c r="N40" s="12">
        <v>836</v>
      </c>
      <c r="O40" s="12">
        <v>350.9</v>
      </c>
      <c r="P40" s="12">
        <v>620</v>
      </c>
      <c r="Q40" s="11">
        <v>2.0569999999999999</v>
      </c>
      <c r="R40" s="13">
        <v>0</v>
      </c>
      <c r="S40" s="13">
        <v>0</v>
      </c>
      <c r="T40" s="13">
        <v>0</v>
      </c>
      <c r="U40" s="13">
        <v>0</v>
      </c>
      <c r="V40" s="42">
        <v>0</v>
      </c>
      <c r="W40" s="42">
        <v>0</v>
      </c>
      <c r="X40" s="42">
        <v>0</v>
      </c>
      <c r="Y40" s="42">
        <v>0</v>
      </c>
    </row>
    <row r="41" spans="1:25" ht="15.75" x14ac:dyDescent="0.25">
      <c r="A41" s="7">
        <v>14</v>
      </c>
      <c r="B41" s="3" t="s">
        <v>20</v>
      </c>
      <c r="C41" s="15">
        <v>512</v>
      </c>
      <c r="D41" s="15">
        <v>231.3</v>
      </c>
      <c r="E41" s="15">
        <v>625</v>
      </c>
      <c r="F41" s="14">
        <v>769</v>
      </c>
      <c r="H41" s="2">
        <f t="shared" si="9"/>
        <v>708.55230858732557</v>
      </c>
      <c r="I41" s="2">
        <f t="shared" si="10"/>
        <v>153.07847793913834</v>
      </c>
      <c r="J41" s="2">
        <f t="shared" si="11"/>
        <v>852.95807918150354</v>
      </c>
      <c r="K41" s="2">
        <f t="shared" si="12"/>
        <v>153.07847793913834</v>
      </c>
      <c r="L41" s="2">
        <v>2</v>
      </c>
      <c r="N41" s="10">
        <v>0</v>
      </c>
      <c r="O41" s="10">
        <v>0</v>
      </c>
      <c r="P41" s="10">
        <v>0</v>
      </c>
      <c r="Q41" s="10">
        <v>0</v>
      </c>
      <c r="R41" s="15">
        <v>512</v>
      </c>
      <c r="S41" s="15">
        <v>231.3</v>
      </c>
      <c r="T41" s="15">
        <v>625</v>
      </c>
      <c r="U41" s="14">
        <v>769</v>
      </c>
      <c r="V41" s="42">
        <v>0</v>
      </c>
      <c r="W41" s="42">
        <v>0</v>
      </c>
      <c r="X41" s="42">
        <v>0</v>
      </c>
      <c r="Y41" s="42">
        <v>0</v>
      </c>
    </row>
    <row r="42" spans="1:25" ht="15.75" x14ac:dyDescent="0.25">
      <c r="A42" s="7">
        <v>15</v>
      </c>
      <c r="B42" s="11" t="s">
        <v>13</v>
      </c>
      <c r="C42" s="12">
        <v>534</v>
      </c>
      <c r="D42" s="12">
        <v>291.39999999999998</v>
      </c>
      <c r="E42" s="12">
        <v>620</v>
      </c>
      <c r="F42" s="11">
        <v>1.3839999999999999</v>
      </c>
      <c r="H42" s="2">
        <f t="shared" si="9"/>
        <v>279.92412002821658</v>
      </c>
      <c r="I42" s="2">
        <f t="shared" si="10"/>
        <v>667.74769797422562</v>
      </c>
      <c r="J42" s="2">
        <f t="shared" si="11"/>
        <v>530.87988530080884</v>
      </c>
      <c r="K42" s="2">
        <f t="shared" si="12"/>
        <v>279.92412002821658</v>
      </c>
      <c r="L42" s="2">
        <v>1</v>
      </c>
      <c r="N42" s="12">
        <v>534</v>
      </c>
      <c r="O42" s="12">
        <v>291.39999999999998</v>
      </c>
      <c r="P42" s="12">
        <v>620</v>
      </c>
      <c r="Q42" s="11">
        <v>1.3839999999999999</v>
      </c>
      <c r="R42" s="13">
        <v>0</v>
      </c>
      <c r="S42" s="13">
        <v>0</v>
      </c>
      <c r="T42" s="13">
        <v>0</v>
      </c>
      <c r="U42" s="13">
        <v>0</v>
      </c>
      <c r="V42" s="42">
        <v>0</v>
      </c>
      <c r="W42" s="42">
        <v>0</v>
      </c>
      <c r="X42" s="42">
        <v>0</v>
      </c>
      <c r="Y42" s="42">
        <v>0</v>
      </c>
    </row>
    <row r="43" spans="1:25" ht="15.75" x14ac:dyDescent="0.25">
      <c r="A43" s="7">
        <v>16</v>
      </c>
      <c r="B43" s="11" t="s">
        <v>14</v>
      </c>
      <c r="C43" s="12">
        <v>124</v>
      </c>
      <c r="D43" s="12">
        <v>25.4</v>
      </c>
      <c r="E43" s="12">
        <v>620</v>
      </c>
      <c r="F43" s="11">
        <v>115</v>
      </c>
      <c r="H43" s="2">
        <f t="shared" si="9"/>
        <v>245.51961575139833</v>
      </c>
      <c r="I43" s="2">
        <f t="shared" si="10"/>
        <v>638.42918981525531</v>
      </c>
      <c r="J43" s="2">
        <f t="shared" si="11"/>
        <v>168.31051316242844</v>
      </c>
      <c r="K43" s="2">
        <f t="shared" si="12"/>
        <v>168.31051316242844</v>
      </c>
      <c r="L43" s="2">
        <v>1</v>
      </c>
      <c r="N43" s="12">
        <v>124</v>
      </c>
      <c r="O43" s="12">
        <v>25.4</v>
      </c>
      <c r="P43" s="12">
        <v>620</v>
      </c>
      <c r="Q43" s="11">
        <v>115</v>
      </c>
      <c r="R43" s="13">
        <v>0</v>
      </c>
      <c r="S43" s="13">
        <v>0</v>
      </c>
      <c r="T43" s="13">
        <v>0</v>
      </c>
      <c r="U43" s="13">
        <v>0</v>
      </c>
      <c r="V43" s="42">
        <v>0</v>
      </c>
      <c r="W43" s="42">
        <v>0</v>
      </c>
      <c r="X43" s="42">
        <v>0</v>
      </c>
      <c r="Y43" s="42">
        <v>0</v>
      </c>
    </row>
    <row r="44" spans="1:25" ht="15.75" x14ac:dyDescent="0.25">
      <c r="A44" s="7">
        <v>17</v>
      </c>
      <c r="B44" s="11" t="s">
        <v>15</v>
      </c>
      <c r="C44" s="12">
        <v>101</v>
      </c>
      <c r="D44" s="12">
        <v>47.6</v>
      </c>
      <c r="E44" s="12">
        <v>610</v>
      </c>
      <c r="F44" s="11">
        <v>219</v>
      </c>
      <c r="H44" s="2">
        <f t="shared" si="9"/>
        <v>273.49475315703694</v>
      </c>
      <c r="I44" s="2">
        <f t="shared" si="10"/>
        <v>562.76663177265118</v>
      </c>
      <c r="J44" s="2">
        <f t="shared" si="11"/>
        <v>196.65607755927604</v>
      </c>
      <c r="K44" s="2">
        <f t="shared" si="12"/>
        <v>196.65607755927604</v>
      </c>
      <c r="L44" s="2">
        <v>1</v>
      </c>
      <c r="N44" s="12">
        <v>101</v>
      </c>
      <c r="O44" s="12">
        <v>47.6</v>
      </c>
      <c r="P44" s="12">
        <v>610</v>
      </c>
      <c r="Q44" s="11">
        <v>219</v>
      </c>
      <c r="R44" s="13">
        <v>0</v>
      </c>
      <c r="S44" s="13">
        <v>0</v>
      </c>
      <c r="T44" s="13">
        <v>0</v>
      </c>
      <c r="U44" s="13">
        <v>0</v>
      </c>
      <c r="V44" s="42">
        <v>0</v>
      </c>
      <c r="W44" s="42">
        <v>0</v>
      </c>
      <c r="X44" s="42">
        <v>0</v>
      </c>
      <c r="Y44" s="42">
        <v>0</v>
      </c>
    </row>
    <row r="45" spans="1:25" ht="15.75" x14ac:dyDescent="0.25">
      <c r="M45" s="48" t="s">
        <v>29</v>
      </c>
      <c r="N45" s="10">
        <f t="shared" ref="N45:V45" si="13">SUM(N28:N44)</f>
        <v>1987</v>
      </c>
      <c r="O45" s="10">
        <f t="shared" si="13"/>
        <v>887.1</v>
      </c>
      <c r="P45" s="10">
        <f t="shared" si="13"/>
        <v>3710</v>
      </c>
      <c r="Q45" s="10">
        <f t="shared" si="13"/>
        <v>687.44100000000003</v>
      </c>
      <c r="R45" s="13">
        <f t="shared" si="13"/>
        <v>3102</v>
      </c>
      <c r="S45" s="13">
        <f t="shared" si="13"/>
        <v>1144.1000000000001</v>
      </c>
      <c r="T45" s="13">
        <f t="shared" si="13"/>
        <v>4338</v>
      </c>
      <c r="U45" s="13">
        <f t="shared" si="13"/>
        <v>4553</v>
      </c>
      <c r="V45" s="42">
        <f t="shared" si="13"/>
        <v>103.816</v>
      </c>
      <c r="W45" s="42">
        <f t="shared" ref="W45:Y45" si="14">SUM(W28:W44)</f>
        <v>620.19999999999993</v>
      </c>
      <c r="X45" s="42">
        <f t="shared" si="14"/>
        <v>2442</v>
      </c>
      <c r="Y45" s="42">
        <f t="shared" si="14"/>
        <v>289.53999999999996</v>
      </c>
    </row>
    <row r="46" spans="1:25" ht="15.75" x14ac:dyDescent="0.25">
      <c r="M46" s="48" t="s">
        <v>30</v>
      </c>
      <c r="N46" s="12">
        <v>6</v>
      </c>
      <c r="O46" s="12">
        <v>6</v>
      </c>
      <c r="P46" s="12">
        <v>6</v>
      </c>
      <c r="Q46" s="11">
        <v>6</v>
      </c>
      <c r="R46" s="15">
        <v>7</v>
      </c>
      <c r="S46" s="15">
        <v>7</v>
      </c>
      <c r="T46" s="15">
        <v>7</v>
      </c>
      <c r="U46" s="15">
        <v>7</v>
      </c>
      <c r="V46" s="44">
        <v>3</v>
      </c>
      <c r="W46" s="44">
        <v>3</v>
      </c>
      <c r="X46" s="44">
        <v>3</v>
      </c>
      <c r="Y46" s="44">
        <v>3</v>
      </c>
    </row>
    <row r="47" spans="1:25" ht="15.75" x14ac:dyDescent="0.25">
      <c r="J47" t="s">
        <v>34</v>
      </c>
      <c r="M47" s="48" t="s">
        <v>31</v>
      </c>
      <c r="N47" s="10">
        <f>N45/N46</f>
        <v>331.16666666666669</v>
      </c>
      <c r="O47" s="10">
        <f>O45/O46</f>
        <v>147.85</v>
      </c>
      <c r="P47" s="10">
        <f>P45/P46</f>
        <v>618.33333333333337</v>
      </c>
      <c r="Q47" s="10">
        <f>Q45/Q46</f>
        <v>114.57350000000001</v>
      </c>
      <c r="R47" s="13">
        <f>R45/R46</f>
        <v>443.14285714285717</v>
      </c>
      <c r="S47" s="13">
        <f t="shared" ref="S47:T47" si="15">S45/S46</f>
        <v>163.44285714285715</v>
      </c>
      <c r="T47" s="13">
        <f t="shared" si="15"/>
        <v>619.71428571428567</v>
      </c>
      <c r="U47" s="13">
        <f>U45/U46</f>
        <v>650.42857142857144</v>
      </c>
      <c r="V47" s="42">
        <f>V45/V46</f>
        <v>34.605333333333334</v>
      </c>
      <c r="W47" s="42">
        <f t="shared" ref="W47:Y47" si="16">W45/W46</f>
        <v>206.73333333333332</v>
      </c>
      <c r="X47" s="42">
        <f t="shared" si="16"/>
        <v>814</v>
      </c>
      <c r="Y47" s="42">
        <f t="shared" si="16"/>
        <v>96.513333333333321</v>
      </c>
    </row>
    <row r="48" spans="1:25" ht="15.75" x14ac:dyDescent="0.25">
      <c r="A48" s="9" t="s">
        <v>22</v>
      </c>
      <c r="B48" s="8" t="s">
        <v>0</v>
      </c>
      <c r="C48" s="9" t="s">
        <v>16</v>
      </c>
      <c r="D48" s="8" t="s">
        <v>17</v>
      </c>
      <c r="E48" s="8" t="s">
        <v>18</v>
      </c>
      <c r="F48" s="8" t="s">
        <v>19</v>
      </c>
      <c r="H48" s="19" t="s">
        <v>23</v>
      </c>
      <c r="I48" s="19" t="s">
        <v>24</v>
      </c>
      <c r="J48" s="19" t="s">
        <v>25</v>
      </c>
      <c r="K48" s="19" t="s">
        <v>26</v>
      </c>
      <c r="L48" s="19" t="s">
        <v>27</v>
      </c>
    </row>
    <row r="49" spans="1:16" ht="15.75" x14ac:dyDescent="0.25">
      <c r="A49" s="7">
        <v>1</v>
      </c>
      <c r="B49" s="45" t="s">
        <v>1</v>
      </c>
      <c r="C49" s="44">
        <v>50</v>
      </c>
      <c r="D49" s="44">
        <v>14.4</v>
      </c>
      <c r="E49" s="44">
        <v>600</v>
      </c>
      <c r="F49" s="45">
        <v>176</v>
      </c>
      <c r="H49" s="2">
        <f>SQRT((C49-$N$47)^2+(D49-$O$47)^2+(E49-$P$47)^2+(F49-$Q$47)^2)</f>
        <v>317.76236869366005</v>
      </c>
      <c r="I49" s="2">
        <f>SQRT((C49-$R$47)^2+(D49-$S$47)^2+(E49-$T$47)^2+(F49-$U$47)^2)</f>
        <v>634.22882450794896</v>
      </c>
      <c r="J49" s="2">
        <f>SQRT((C49-$V$47)^2+(D49-$W$47)^2+(E49-$X$47)^2+(F49-$Y$47)^2)</f>
        <v>298.9033908316643</v>
      </c>
      <c r="K49" s="2">
        <f>MIN(H49:J49)</f>
        <v>298.9033908316643</v>
      </c>
      <c r="L49" s="2">
        <v>3</v>
      </c>
    </row>
    <row r="50" spans="1:16" ht="15.75" x14ac:dyDescent="0.25">
      <c r="A50" s="7">
        <v>2</v>
      </c>
      <c r="B50" s="11" t="s">
        <v>2</v>
      </c>
      <c r="C50" s="12">
        <v>202</v>
      </c>
      <c r="D50" s="12">
        <v>83</v>
      </c>
      <c r="E50" s="12">
        <v>615</v>
      </c>
      <c r="F50" s="11">
        <v>240</v>
      </c>
      <c r="H50" s="2">
        <f t="shared" ref="H50:H65" si="17">SQRT((C50-$N$47)^2+(D50-$O$47)^2+(E50-$P$47)^2+(F50-$Q$47)^2)</f>
        <v>191.39610312422479</v>
      </c>
      <c r="I50" s="2">
        <f t="shared" ref="I50:I65" si="18">SQRT((C50-$R$47)^2+(D50-$S$47)^2+(E50-$T$47)^2+(F50-$U$47)^2)</f>
        <v>482.79888934319268</v>
      </c>
      <c r="J50" s="2">
        <f t="shared" ref="J50:J65" si="19">SQRT((C50-$V$47)^2+(D50-$W$47)^2+(E50-$X$47)^2+(F50-$Y$47)^2)</f>
        <v>321.74576254759495</v>
      </c>
      <c r="K50" s="2">
        <f t="shared" ref="K50:K65" si="20">MIN(H50:J50)</f>
        <v>191.39610312422479</v>
      </c>
      <c r="L50" s="2">
        <v>1</v>
      </c>
    </row>
    <row r="51" spans="1:16" ht="15.75" x14ac:dyDescent="0.25">
      <c r="A51" s="7">
        <v>3</v>
      </c>
      <c r="B51" s="11" t="s">
        <v>3</v>
      </c>
      <c r="C51" s="12">
        <v>190</v>
      </c>
      <c r="D51" s="12">
        <v>88.8</v>
      </c>
      <c r="E51" s="12">
        <v>625</v>
      </c>
      <c r="F51" s="11">
        <v>110</v>
      </c>
      <c r="H51" s="2">
        <f t="shared" si="17"/>
        <v>153.2328020512326</v>
      </c>
      <c r="I51" s="2">
        <f t="shared" si="18"/>
        <v>601.45144595115471</v>
      </c>
      <c r="J51" s="2">
        <f t="shared" si="19"/>
        <v>271.95342196290403</v>
      </c>
      <c r="K51" s="2">
        <f t="shared" si="20"/>
        <v>153.2328020512326</v>
      </c>
      <c r="L51" s="2">
        <v>1</v>
      </c>
    </row>
    <row r="52" spans="1:16" ht="15.75" x14ac:dyDescent="0.25">
      <c r="A52" s="7">
        <v>4</v>
      </c>
      <c r="B52" s="14" t="s">
        <v>4</v>
      </c>
      <c r="C52" s="15">
        <v>553</v>
      </c>
      <c r="D52" s="15">
        <v>180.8</v>
      </c>
      <c r="E52" s="15">
        <v>615</v>
      </c>
      <c r="F52" s="14">
        <v>605</v>
      </c>
      <c r="H52" s="2">
        <f t="shared" si="17"/>
        <v>539.2819237570817</v>
      </c>
      <c r="I52" s="2">
        <f t="shared" si="18"/>
        <v>120.23244918379851</v>
      </c>
      <c r="J52" s="2">
        <f t="shared" si="19"/>
        <v>753.36927093159306</v>
      </c>
      <c r="K52" s="2">
        <f t="shared" si="20"/>
        <v>120.23244918379851</v>
      </c>
      <c r="L52" s="2">
        <v>2</v>
      </c>
    </row>
    <row r="53" spans="1:16" ht="15.75" x14ac:dyDescent="0.25">
      <c r="A53" s="7">
        <v>5</v>
      </c>
      <c r="B53" s="14" t="s">
        <v>21</v>
      </c>
      <c r="C53" s="15">
        <v>299</v>
      </c>
      <c r="D53" s="15">
        <v>107.4</v>
      </c>
      <c r="E53" s="15">
        <v>628</v>
      </c>
      <c r="F53" s="14">
        <v>578</v>
      </c>
      <c r="H53" s="2">
        <f t="shared" si="17"/>
        <v>466.39946643530681</v>
      </c>
      <c r="I53" s="2">
        <f t="shared" si="18"/>
        <v>170.97519154090452</v>
      </c>
      <c r="J53" s="2">
        <f t="shared" si="19"/>
        <v>588.38512986875071</v>
      </c>
      <c r="K53" s="2">
        <f t="shared" si="20"/>
        <v>170.97519154090452</v>
      </c>
      <c r="L53" s="2">
        <v>2</v>
      </c>
    </row>
    <row r="54" spans="1:16" ht="18.75" x14ac:dyDescent="0.25">
      <c r="A54" s="7">
        <v>6</v>
      </c>
      <c r="B54" s="14" t="s">
        <v>5</v>
      </c>
      <c r="C54" s="15">
        <v>984</v>
      </c>
      <c r="D54" s="36">
        <v>340.4</v>
      </c>
      <c r="E54" s="15">
        <v>610</v>
      </c>
      <c r="F54" s="14">
        <v>912</v>
      </c>
      <c r="H54" s="2">
        <f t="shared" si="17"/>
        <v>1048.4394741508952</v>
      </c>
      <c r="I54" s="2">
        <f t="shared" si="18"/>
        <v>626.38187951088742</v>
      </c>
      <c r="J54" s="2">
        <f t="shared" si="19"/>
        <v>1275.0888260760503</v>
      </c>
      <c r="K54" s="2">
        <f t="shared" si="20"/>
        <v>626.38187951088742</v>
      </c>
      <c r="L54" s="2">
        <v>2</v>
      </c>
      <c r="P54" s="49" t="s">
        <v>40</v>
      </c>
    </row>
    <row r="55" spans="1:16" ht="15.75" x14ac:dyDescent="0.25">
      <c r="A55" s="7">
        <v>7</v>
      </c>
      <c r="B55" s="45" t="s">
        <v>6</v>
      </c>
      <c r="C55" s="44">
        <v>1.8160000000000001</v>
      </c>
      <c r="D55" s="44">
        <v>588.4</v>
      </c>
      <c r="E55" s="44">
        <v>630</v>
      </c>
      <c r="F55" s="45">
        <v>1.54</v>
      </c>
      <c r="H55" s="2">
        <f t="shared" si="17"/>
        <v>561.66613514359119</v>
      </c>
      <c r="I55" s="2">
        <f t="shared" si="18"/>
        <v>892.47977128329228</v>
      </c>
      <c r="J55" s="2">
        <f t="shared" si="19"/>
        <v>435.45438207616337</v>
      </c>
      <c r="K55" s="2">
        <f t="shared" si="20"/>
        <v>435.45438207616337</v>
      </c>
      <c r="L55" s="2">
        <v>3</v>
      </c>
    </row>
    <row r="56" spans="1:16" ht="15.75" x14ac:dyDescent="0.25">
      <c r="A56" s="7">
        <v>8</v>
      </c>
      <c r="B56" s="14" t="s">
        <v>7</v>
      </c>
      <c r="C56" s="15">
        <v>499</v>
      </c>
      <c r="D56" s="15">
        <v>168.8</v>
      </c>
      <c r="E56" s="15">
        <v>625</v>
      </c>
      <c r="F56" s="14">
        <v>380</v>
      </c>
      <c r="H56" s="2">
        <f t="shared" si="17"/>
        <v>314.80565691307424</v>
      </c>
      <c r="I56" s="2">
        <f t="shared" si="18"/>
        <v>276.23951637693563</v>
      </c>
      <c r="J56" s="2">
        <f t="shared" si="19"/>
        <v>577.2235566779998</v>
      </c>
      <c r="K56" s="2">
        <f t="shared" si="20"/>
        <v>276.23951637693563</v>
      </c>
      <c r="L56" s="2">
        <v>2</v>
      </c>
    </row>
    <row r="57" spans="1:16" ht="15.75" x14ac:dyDescent="0.25">
      <c r="A57" s="7">
        <v>9</v>
      </c>
      <c r="B57" s="45" t="s">
        <v>8</v>
      </c>
      <c r="C57" s="44">
        <v>45</v>
      </c>
      <c r="D57" s="44">
        <v>15</v>
      </c>
      <c r="E57" s="44">
        <v>600</v>
      </c>
      <c r="F57" s="45">
        <v>96</v>
      </c>
      <c r="H57" s="2">
        <f t="shared" si="17"/>
        <v>316.57790451083639</v>
      </c>
      <c r="I57" s="2">
        <f t="shared" si="18"/>
        <v>698.80806406921454</v>
      </c>
      <c r="J57" s="2">
        <f t="shared" si="19"/>
        <v>287.51692770571498</v>
      </c>
      <c r="K57" s="2">
        <f t="shared" si="20"/>
        <v>287.51692770571498</v>
      </c>
      <c r="L57" s="2">
        <v>3</v>
      </c>
    </row>
    <row r="58" spans="1:16" ht="15.75" x14ac:dyDescent="0.25">
      <c r="A58" s="7">
        <v>10</v>
      </c>
      <c r="B58" s="45" t="s">
        <v>9</v>
      </c>
      <c r="C58" s="44">
        <v>7</v>
      </c>
      <c r="D58" s="44">
        <v>2.4</v>
      </c>
      <c r="E58" s="44">
        <v>612</v>
      </c>
      <c r="F58" s="45">
        <v>16</v>
      </c>
      <c r="H58" s="2">
        <f t="shared" si="17"/>
        <v>368.77713634543414</v>
      </c>
      <c r="I58" s="2">
        <f t="shared" si="18"/>
        <v>786.58408077105719</v>
      </c>
      <c r="J58" s="2">
        <f t="shared" si="19"/>
        <v>299.6674196238223</v>
      </c>
      <c r="K58" s="2">
        <f t="shared" si="20"/>
        <v>299.6674196238223</v>
      </c>
      <c r="L58" s="2">
        <v>3</v>
      </c>
      <c r="O58" t="s">
        <v>38</v>
      </c>
    </row>
    <row r="59" spans="1:16" ht="15.75" x14ac:dyDescent="0.25">
      <c r="A59" s="7">
        <v>11</v>
      </c>
      <c r="B59" s="3" t="s">
        <v>10</v>
      </c>
      <c r="C59" s="15">
        <v>107</v>
      </c>
      <c r="D59" s="15">
        <v>57.3</v>
      </c>
      <c r="E59" s="15">
        <v>610</v>
      </c>
      <c r="F59" s="14">
        <v>860</v>
      </c>
      <c r="H59" s="2">
        <f t="shared" si="17"/>
        <v>783.69643886592905</v>
      </c>
      <c r="I59" s="2">
        <f t="shared" si="18"/>
        <v>410.21077210504893</v>
      </c>
      <c r="J59" s="2">
        <f t="shared" si="19"/>
        <v>807.52659340152184</v>
      </c>
      <c r="K59" s="2">
        <f t="shared" si="20"/>
        <v>410.21077210504893</v>
      </c>
      <c r="L59" s="2">
        <v>2</v>
      </c>
    </row>
    <row r="60" spans="1:16" ht="15.75" x14ac:dyDescent="0.25">
      <c r="A60" s="7">
        <v>12</v>
      </c>
      <c r="B60" s="3" t="s">
        <v>11</v>
      </c>
      <c r="C60" s="15">
        <v>148</v>
      </c>
      <c r="D60" s="15">
        <v>58.1</v>
      </c>
      <c r="E60" s="15">
        <v>625</v>
      </c>
      <c r="F60" s="14">
        <v>449</v>
      </c>
      <c r="H60" s="2">
        <f t="shared" si="17"/>
        <v>391.77878786947133</v>
      </c>
      <c r="I60" s="2">
        <f t="shared" si="18"/>
        <v>372.56923093129245</v>
      </c>
      <c r="J60" s="2">
        <f t="shared" si="19"/>
        <v>441.4952642826421</v>
      </c>
      <c r="K60" s="2">
        <f t="shared" si="20"/>
        <v>372.56923093129245</v>
      </c>
      <c r="L60" s="2">
        <v>2</v>
      </c>
    </row>
    <row r="61" spans="1:16" ht="15.75" x14ac:dyDescent="0.25">
      <c r="A61" s="7">
        <v>13</v>
      </c>
      <c r="B61" s="11" t="s">
        <v>12</v>
      </c>
      <c r="C61" s="12">
        <v>836</v>
      </c>
      <c r="D61" s="12">
        <v>350.9</v>
      </c>
      <c r="E61" s="12">
        <v>620</v>
      </c>
      <c r="F61" s="11">
        <v>2.0569999999999999</v>
      </c>
      <c r="H61" s="2">
        <f t="shared" si="17"/>
        <v>555.65163321497778</v>
      </c>
      <c r="I61" s="2">
        <f t="shared" si="18"/>
        <v>780.9370598015239</v>
      </c>
      <c r="J61" s="2">
        <f t="shared" si="19"/>
        <v>842.36300871200024</v>
      </c>
      <c r="K61" s="2">
        <f t="shared" si="20"/>
        <v>555.65163321497778</v>
      </c>
      <c r="L61" s="2">
        <v>1</v>
      </c>
    </row>
    <row r="62" spans="1:16" ht="15.75" x14ac:dyDescent="0.25">
      <c r="A62" s="7">
        <v>14</v>
      </c>
      <c r="B62" s="3" t="s">
        <v>20</v>
      </c>
      <c r="C62" s="15">
        <v>512</v>
      </c>
      <c r="D62" s="15">
        <v>231.3</v>
      </c>
      <c r="E62" s="15">
        <v>625</v>
      </c>
      <c r="F62" s="14">
        <v>769</v>
      </c>
      <c r="H62" s="2">
        <f t="shared" si="17"/>
        <v>684.09289229690069</v>
      </c>
      <c r="I62" s="2">
        <f t="shared" si="18"/>
        <v>153.07847793913834</v>
      </c>
      <c r="J62" s="2">
        <f t="shared" si="19"/>
        <v>846.44462649208981</v>
      </c>
      <c r="K62" s="2">
        <f t="shared" si="20"/>
        <v>153.07847793913834</v>
      </c>
      <c r="L62" s="2">
        <v>2</v>
      </c>
    </row>
    <row r="63" spans="1:16" ht="15.75" x14ac:dyDescent="0.25">
      <c r="A63" s="7">
        <v>15</v>
      </c>
      <c r="B63" s="11" t="s">
        <v>13</v>
      </c>
      <c r="C63" s="12">
        <v>534</v>
      </c>
      <c r="D63" s="12">
        <v>291.39999999999998</v>
      </c>
      <c r="E63" s="12">
        <v>620</v>
      </c>
      <c r="F63" s="11">
        <v>1.3839999999999999</v>
      </c>
      <c r="H63" s="2">
        <f>SQRT((C63-$N$47)^2+(D63-$O$47)^2+(E63-$P$47)^2+(F63-$Q$47)^2)</f>
        <v>273.06153939934291</v>
      </c>
      <c r="I63" s="2">
        <f t="shared" si="18"/>
        <v>667.74769797422562</v>
      </c>
      <c r="J63" s="2">
        <f t="shared" si="19"/>
        <v>550.68054950215924</v>
      </c>
      <c r="K63" s="2">
        <f t="shared" si="20"/>
        <v>273.06153939934291</v>
      </c>
      <c r="L63" s="2">
        <v>1</v>
      </c>
    </row>
    <row r="64" spans="1:16" ht="15.75" x14ac:dyDescent="0.25">
      <c r="A64" s="7">
        <v>16</v>
      </c>
      <c r="B64" s="11" t="s">
        <v>14</v>
      </c>
      <c r="C64" s="12">
        <v>124</v>
      </c>
      <c r="D64" s="12">
        <v>25.4</v>
      </c>
      <c r="E64" s="12">
        <v>620</v>
      </c>
      <c r="F64" s="11">
        <v>115</v>
      </c>
      <c r="H64" s="2">
        <f t="shared" si="17"/>
        <v>240.6553343639105</v>
      </c>
      <c r="I64" s="2">
        <f t="shared" si="18"/>
        <v>638.42918981525531</v>
      </c>
      <c r="J64" s="2">
        <f t="shared" si="19"/>
        <v>280.80409728254796</v>
      </c>
      <c r="K64" s="2">
        <f t="shared" si="20"/>
        <v>240.6553343639105</v>
      </c>
      <c r="L64" s="2">
        <v>1</v>
      </c>
    </row>
    <row r="65" spans="1:12" ht="15.75" x14ac:dyDescent="0.25">
      <c r="A65" s="7">
        <v>17</v>
      </c>
      <c r="B65" s="11" t="s">
        <v>15</v>
      </c>
      <c r="C65" s="12">
        <v>101</v>
      </c>
      <c r="D65" s="12">
        <v>47.6</v>
      </c>
      <c r="E65" s="12">
        <v>610</v>
      </c>
      <c r="F65" s="11">
        <v>219</v>
      </c>
      <c r="H65" s="2">
        <f t="shared" si="17"/>
        <v>272.03142335241142</v>
      </c>
      <c r="I65" s="2">
        <f t="shared" si="18"/>
        <v>562.76663177265118</v>
      </c>
      <c r="J65" s="2">
        <f t="shared" si="19"/>
        <v>293.85481627951356</v>
      </c>
      <c r="K65" s="2">
        <f t="shared" si="20"/>
        <v>272.03142335241142</v>
      </c>
      <c r="L65" s="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opLeftCell="I64" workbookViewId="0">
      <selection activeCell="N80" sqref="N80:R80"/>
    </sheetView>
  </sheetViews>
  <sheetFormatPr defaultRowHeight="15" x14ac:dyDescent="0.25"/>
  <cols>
    <col min="1" max="1" width="8.42578125" customWidth="1"/>
    <col min="2" max="2" width="22.7109375" customWidth="1"/>
    <col min="3" max="3" width="14.7109375" customWidth="1"/>
    <col min="4" max="4" width="15.140625" customWidth="1"/>
    <col min="5" max="5" width="25" customWidth="1"/>
    <col min="6" max="6" width="20.5703125" customWidth="1"/>
    <col min="11" max="11" width="15.28515625" customWidth="1"/>
    <col min="13" max="13" width="13.140625" customWidth="1"/>
    <col min="14" max="14" width="15.5703125" customWidth="1"/>
    <col min="15" max="15" width="15" customWidth="1"/>
    <col min="16" max="16" width="24.42578125" customWidth="1"/>
    <col min="17" max="17" width="18" customWidth="1"/>
    <col min="18" max="18" width="13.28515625" customWidth="1"/>
    <col min="19" max="19" width="14.140625" customWidth="1"/>
    <col min="20" max="20" width="24.7109375" customWidth="1"/>
    <col min="21" max="21" width="18.7109375" customWidth="1"/>
    <col min="22" max="23" width="16.140625" customWidth="1"/>
    <col min="24" max="24" width="24.85546875" customWidth="1"/>
    <col min="25" max="25" width="17.5703125" customWidth="1"/>
  </cols>
  <sheetData>
    <row r="1" spans="1:25" ht="15.75" x14ac:dyDescent="0.25">
      <c r="B1" s="1" t="s">
        <v>37</v>
      </c>
    </row>
    <row r="2" spans="1:25" ht="15.75" x14ac:dyDescent="0.25">
      <c r="N2" s="37"/>
      <c r="O2" s="34"/>
      <c r="P2" s="34" t="s">
        <v>28</v>
      </c>
      <c r="Q2" s="34"/>
      <c r="R2" s="38"/>
      <c r="S2" s="35"/>
      <c r="T2" s="35" t="s">
        <v>39</v>
      </c>
      <c r="U2" s="35"/>
      <c r="V2" s="39"/>
      <c r="W2" s="40"/>
      <c r="X2" s="40" t="s">
        <v>39</v>
      </c>
      <c r="Y2" s="40"/>
    </row>
    <row r="3" spans="1:25" ht="15.75" x14ac:dyDescent="0.25">
      <c r="A3" s="9" t="s">
        <v>22</v>
      </c>
      <c r="B3" s="8" t="s">
        <v>0</v>
      </c>
      <c r="C3" s="9" t="s">
        <v>16</v>
      </c>
      <c r="D3" s="8" t="s">
        <v>17</v>
      </c>
      <c r="E3" s="8" t="s">
        <v>18</v>
      </c>
      <c r="F3" s="8" t="s">
        <v>19</v>
      </c>
      <c r="H3" s="19" t="s">
        <v>23</v>
      </c>
      <c r="I3" s="19" t="s">
        <v>24</v>
      </c>
      <c r="J3" s="19" t="s">
        <v>25</v>
      </c>
      <c r="K3" s="19" t="s">
        <v>26</v>
      </c>
      <c r="L3" s="19" t="s">
        <v>27</v>
      </c>
      <c r="N3" s="22" t="s">
        <v>16</v>
      </c>
      <c r="O3" s="22" t="s">
        <v>17</v>
      </c>
      <c r="P3" s="22" t="s">
        <v>18</v>
      </c>
      <c r="Q3" s="22" t="s">
        <v>19</v>
      </c>
      <c r="R3" s="20" t="s">
        <v>16</v>
      </c>
      <c r="S3" s="20" t="s">
        <v>17</v>
      </c>
      <c r="T3" s="20" t="s">
        <v>18</v>
      </c>
      <c r="U3" s="20" t="s">
        <v>19</v>
      </c>
      <c r="V3" s="41" t="s">
        <v>16</v>
      </c>
      <c r="W3" s="41" t="s">
        <v>17</v>
      </c>
      <c r="X3" s="41" t="s">
        <v>18</v>
      </c>
      <c r="Y3" s="41" t="s">
        <v>19</v>
      </c>
    </row>
    <row r="4" spans="1:25" ht="15.75" x14ac:dyDescent="0.25">
      <c r="A4" s="2">
        <v>1</v>
      </c>
      <c r="B4" s="11" t="s">
        <v>1</v>
      </c>
      <c r="C4" s="12">
        <v>263</v>
      </c>
      <c r="D4" s="12">
        <v>186.2</v>
      </c>
      <c r="E4" s="12">
        <v>760</v>
      </c>
      <c r="F4" s="12">
        <v>316</v>
      </c>
      <c r="H4" s="2">
        <f>SQRT((C4-$C$9)^2+(D4-$D$9)^2+(E4-$E$9)^2+(F4-$F$9)^2)</f>
        <v>190.62224424237587</v>
      </c>
      <c r="I4" s="2">
        <f>SQRT((C4-$C$13)^2+(D4-$D$13)^2+(E4-$E$13)^2+(F4-$F$13)^2)</f>
        <v>429.23625196388065</v>
      </c>
      <c r="J4" s="2">
        <f>SQRT((C4-$C$16)^2+(D4-$D$16)^2+(E4-$E$16)^2+(F4-$F$16)^2)</f>
        <v>895.28758685463754</v>
      </c>
      <c r="K4" s="2">
        <f>MIN(H4:J4)</f>
        <v>190.62224424237587</v>
      </c>
      <c r="L4" s="2">
        <v>1</v>
      </c>
      <c r="N4" s="12">
        <v>263</v>
      </c>
      <c r="O4" s="12">
        <v>186.2</v>
      </c>
      <c r="P4" s="12">
        <v>760</v>
      </c>
      <c r="Q4" s="12">
        <v>316</v>
      </c>
      <c r="R4" s="15">
        <v>0</v>
      </c>
      <c r="S4" s="15">
        <v>0</v>
      </c>
      <c r="T4" s="15">
        <v>0</v>
      </c>
      <c r="U4" s="15">
        <v>0</v>
      </c>
      <c r="V4" s="44">
        <v>0</v>
      </c>
      <c r="W4" s="44">
        <v>0</v>
      </c>
      <c r="X4" s="44">
        <v>0</v>
      </c>
      <c r="Y4" s="44">
        <v>0</v>
      </c>
    </row>
    <row r="5" spans="1:25" ht="15.75" x14ac:dyDescent="0.25">
      <c r="A5" s="2">
        <v>2</v>
      </c>
      <c r="B5" s="11" t="s">
        <v>2</v>
      </c>
      <c r="C5" s="12">
        <v>145</v>
      </c>
      <c r="D5" s="12">
        <v>102.2</v>
      </c>
      <c r="E5" s="12">
        <v>780</v>
      </c>
      <c r="F5" s="12">
        <v>327</v>
      </c>
      <c r="H5" s="2">
        <f t="shared" ref="H5:H20" si="0">SQRT((C5-$C$9)^2+(D5-$D$9)^2+(E5-$E$9)^2+(F5-$F$9)^2)</f>
        <v>56.304884335197777</v>
      </c>
      <c r="I5" s="2">
        <f t="shared" ref="I5:I20" si="1">SQRT((C5-$C$13)^2+(D5-$D$13)^2+(E5-$E$13)^2+(F5-$F$13)^2)</f>
        <v>348.95208840183204</v>
      </c>
      <c r="J5" s="2">
        <f t="shared" ref="J5:J20" si="2">SQRT((C5-$C$16)^2+(D5-$D$16)^2+(E5-$E$16)^2+(F5-$F$16)^2)</f>
        <v>948.79666271335509</v>
      </c>
      <c r="K5" s="2">
        <f t="shared" ref="K5:K20" si="3">MIN(H5:J5)</f>
        <v>56.304884335197777</v>
      </c>
      <c r="L5" s="2">
        <v>1</v>
      </c>
      <c r="N5" s="12">
        <v>145</v>
      </c>
      <c r="O5" s="12">
        <v>102.2</v>
      </c>
      <c r="P5" s="12">
        <v>780</v>
      </c>
      <c r="Q5" s="12">
        <v>327</v>
      </c>
      <c r="R5" s="15">
        <v>0</v>
      </c>
      <c r="S5" s="15">
        <v>0</v>
      </c>
      <c r="T5" s="15">
        <v>0</v>
      </c>
      <c r="U5" s="15">
        <v>0</v>
      </c>
      <c r="V5" s="44">
        <v>0</v>
      </c>
      <c r="W5" s="44">
        <v>0</v>
      </c>
      <c r="X5" s="44">
        <v>0</v>
      </c>
      <c r="Y5" s="44">
        <v>0</v>
      </c>
    </row>
    <row r="6" spans="1:25" ht="15.75" x14ac:dyDescent="0.25">
      <c r="A6" s="7">
        <v>3</v>
      </c>
      <c r="B6" s="11" t="s">
        <v>3</v>
      </c>
      <c r="C6" s="12">
        <v>171</v>
      </c>
      <c r="D6" s="12">
        <v>117</v>
      </c>
      <c r="E6" s="12">
        <v>750</v>
      </c>
      <c r="F6" s="12">
        <v>129</v>
      </c>
      <c r="H6" s="2">
        <f t="shared" si="0"/>
        <v>200.65891457894415</v>
      </c>
      <c r="I6" s="2">
        <f t="shared" si="1"/>
        <v>224.98719963589039</v>
      </c>
      <c r="J6" s="2">
        <f t="shared" si="2"/>
        <v>891.65173648459859</v>
      </c>
      <c r="K6" s="2">
        <f t="shared" si="3"/>
        <v>200.65891457894415</v>
      </c>
      <c r="L6" s="2">
        <v>1</v>
      </c>
      <c r="N6" s="12">
        <v>171</v>
      </c>
      <c r="O6" s="12">
        <v>117</v>
      </c>
      <c r="P6" s="12">
        <v>750</v>
      </c>
      <c r="Q6" s="12">
        <v>129</v>
      </c>
      <c r="R6" s="15">
        <v>0</v>
      </c>
      <c r="S6" s="15">
        <v>0</v>
      </c>
      <c r="T6" s="15">
        <v>0</v>
      </c>
      <c r="U6" s="15">
        <v>0</v>
      </c>
      <c r="V6" s="44">
        <v>0</v>
      </c>
      <c r="W6" s="44">
        <v>0</v>
      </c>
      <c r="X6" s="44">
        <v>0</v>
      </c>
      <c r="Y6" s="44">
        <v>0</v>
      </c>
    </row>
    <row r="7" spans="1:25" ht="15.75" x14ac:dyDescent="0.25">
      <c r="A7" s="2">
        <v>4</v>
      </c>
      <c r="B7" s="11" t="s">
        <v>4</v>
      </c>
      <c r="C7" s="12">
        <v>242</v>
      </c>
      <c r="D7" s="12">
        <v>120</v>
      </c>
      <c r="E7" s="12">
        <v>750</v>
      </c>
      <c r="F7" s="12">
        <v>320</v>
      </c>
      <c r="H7" s="2">
        <f t="shared" si="0"/>
        <v>138.80561948278606</v>
      </c>
      <c r="I7" s="2">
        <f t="shared" si="1"/>
        <v>395.559654161038</v>
      </c>
      <c r="J7" s="2">
        <f t="shared" si="2"/>
        <v>950.84809048343789</v>
      </c>
      <c r="K7" s="2">
        <f t="shared" si="3"/>
        <v>138.80561948278606</v>
      </c>
      <c r="L7" s="2">
        <v>1</v>
      </c>
      <c r="N7" s="12">
        <v>242</v>
      </c>
      <c r="O7" s="12">
        <v>120</v>
      </c>
      <c r="P7" s="12">
        <v>750</v>
      </c>
      <c r="Q7" s="12">
        <v>320</v>
      </c>
      <c r="R7" s="15">
        <v>0</v>
      </c>
      <c r="S7" s="15">
        <v>0</v>
      </c>
      <c r="T7" s="15">
        <v>0</v>
      </c>
      <c r="U7" s="15">
        <v>0</v>
      </c>
      <c r="V7" s="44">
        <v>0</v>
      </c>
      <c r="W7" s="44">
        <v>0</v>
      </c>
      <c r="X7" s="44">
        <v>0</v>
      </c>
      <c r="Y7" s="44">
        <v>0</v>
      </c>
    </row>
    <row r="8" spans="1:25" ht="15.75" x14ac:dyDescent="0.25">
      <c r="A8" s="7">
        <v>5</v>
      </c>
      <c r="B8" s="11" t="s">
        <v>21</v>
      </c>
      <c r="C8" s="12">
        <v>154</v>
      </c>
      <c r="D8" s="12">
        <v>97.5</v>
      </c>
      <c r="E8" s="12">
        <v>750</v>
      </c>
      <c r="F8" s="12">
        <v>210</v>
      </c>
      <c r="H8" s="2">
        <f t="shared" si="0"/>
        <v>116.26800935769047</v>
      </c>
      <c r="I8" s="2">
        <f t="shared" si="1"/>
        <v>255.07781165754108</v>
      </c>
      <c r="J8" s="2">
        <f t="shared" si="2"/>
        <v>922.41138608323786</v>
      </c>
      <c r="K8" s="2">
        <f t="shared" si="3"/>
        <v>116.26800935769047</v>
      </c>
      <c r="L8" s="2">
        <v>1</v>
      </c>
      <c r="N8" s="12">
        <v>154</v>
      </c>
      <c r="O8" s="12">
        <v>97.5</v>
      </c>
      <c r="P8" s="12">
        <v>750</v>
      </c>
      <c r="Q8" s="12">
        <v>210</v>
      </c>
      <c r="R8" s="15">
        <v>0</v>
      </c>
      <c r="S8" s="15">
        <v>0</v>
      </c>
      <c r="T8" s="15">
        <v>0</v>
      </c>
      <c r="U8" s="15">
        <v>0</v>
      </c>
      <c r="V8" s="44">
        <v>0</v>
      </c>
      <c r="W8" s="44">
        <v>0</v>
      </c>
      <c r="X8" s="44">
        <v>0</v>
      </c>
      <c r="Y8" s="44">
        <v>0</v>
      </c>
    </row>
    <row r="9" spans="1:25" ht="15.75" x14ac:dyDescent="0.25">
      <c r="A9" s="7">
        <v>6</v>
      </c>
      <c r="B9" s="11" t="s">
        <v>5</v>
      </c>
      <c r="C9" s="12">
        <v>113</v>
      </c>
      <c r="D9" s="12">
        <v>69</v>
      </c>
      <c r="E9" s="12">
        <v>750</v>
      </c>
      <c r="F9" s="12">
        <v>315</v>
      </c>
      <c r="G9" t="s">
        <v>23</v>
      </c>
      <c r="H9" s="2">
        <f t="shared" si="0"/>
        <v>0</v>
      </c>
      <c r="I9" s="2">
        <f t="shared" si="1"/>
        <v>317.08049451204027</v>
      </c>
      <c r="J9" s="2">
        <f t="shared" si="2"/>
        <v>972.61096188352724</v>
      </c>
      <c r="K9" s="2">
        <f t="shared" si="3"/>
        <v>0</v>
      </c>
      <c r="L9" s="2">
        <v>1</v>
      </c>
      <c r="N9" s="12">
        <v>113</v>
      </c>
      <c r="O9" s="12">
        <v>69</v>
      </c>
      <c r="P9" s="12">
        <v>750</v>
      </c>
      <c r="Q9" s="12">
        <v>315</v>
      </c>
      <c r="R9" s="15">
        <v>0</v>
      </c>
      <c r="S9" s="15">
        <v>0</v>
      </c>
      <c r="T9" s="15">
        <v>0</v>
      </c>
      <c r="U9" s="15">
        <v>0</v>
      </c>
      <c r="V9" s="44">
        <v>0</v>
      </c>
      <c r="W9" s="44">
        <v>0</v>
      </c>
      <c r="X9" s="44">
        <v>0</v>
      </c>
      <c r="Y9" s="44">
        <v>0</v>
      </c>
    </row>
    <row r="10" spans="1:25" ht="15.75" x14ac:dyDescent="0.25">
      <c r="A10" s="7">
        <v>7</v>
      </c>
      <c r="B10" s="45" t="s">
        <v>6</v>
      </c>
      <c r="C10" s="44">
        <v>3.016</v>
      </c>
      <c r="D10" s="50">
        <v>2280</v>
      </c>
      <c r="E10" s="44">
        <v>800</v>
      </c>
      <c r="F10" s="44">
        <v>1.75</v>
      </c>
      <c r="H10" s="2">
        <f>SQRT((C10-$C$9)^2+(D10-$D$9)^2+(E10-$E$9)^2+(F10-$F$9)^2)</f>
        <v>2236.345913036711</v>
      </c>
      <c r="I10" s="2">
        <f t="shared" si="1"/>
        <v>2276.853715712979</v>
      </c>
      <c r="J10" s="2">
        <f t="shared" si="2"/>
        <v>1298.401169193867</v>
      </c>
      <c r="K10" s="2">
        <f t="shared" si="3"/>
        <v>1298.401169193867</v>
      </c>
      <c r="L10" s="2">
        <v>3</v>
      </c>
      <c r="N10" s="12">
        <v>0</v>
      </c>
      <c r="O10" s="12">
        <v>0</v>
      </c>
      <c r="P10" s="12">
        <v>0</v>
      </c>
      <c r="Q10" s="12">
        <v>0</v>
      </c>
      <c r="R10" s="15">
        <v>0</v>
      </c>
      <c r="S10" s="15">
        <v>0</v>
      </c>
      <c r="T10" s="15">
        <v>0</v>
      </c>
      <c r="U10" s="15">
        <v>0</v>
      </c>
      <c r="V10" s="44">
        <v>3.016</v>
      </c>
      <c r="W10" s="50">
        <v>2280</v>
      </c>
      <c r="X10" s="44">
        <v>800</v>
      </c>
      <c r="Y10" s="44">
        <v>1.75</v>
      </c>
    </row>
    <row r="11" spans="1:25" ht="15.75" x14ac:dyDescent="0.25">
      <c r="A11" s="2">
        <v>8</v>
      </c>
      <c r="B11" s="11" t="s">
        <v>7</v>
      </c>
      <c r="C11" s="12">
        <v>448</v>
      </c>
      <c r="D11" s="12">
        <v>255.2</v>
      </c>
      <c r="E11" s="12">
        <v>800</v>
      </c>
      <c r="F11" s="12">
        <v>1.0529999999999999</v>
      </c>
      <c r="H11" s="2">
        <f t="shared" si="0"/>
        <v>497.95397258079987</v>
      </c>
      <c r="I11" s="2">
        <f t="shared" si="1"/>
        <v>509.68973975252828</v>
      </c>
      <c r="J11" s="2">
        <f t="shared" si="2"/>
        <v>852.77283653092525</v>
      </c>
      <c r="K11" s="2">
        <f t="shared" si="3"/>
        <v>497.95397258079987</v>
      </c>
      <c r="L11" s="2">
        <v>1</v>
      </c>
      <c r="N11" s="12">
        <v>448</v>
      </c>
      <c r="O11" s="12">
        <v>255.2</v>
      </c>
      <c r="P11" s="12">
        <v>800</v>
      </c>
      <c r="Q11" s="12">
        <v>1.0529999999999999</v>
      </c>
      <c r="R11" s="15">
        <v>0</v>
      </c>
      <c r="S11" s="15">
        <v>0</v>
      </c>
      <c r="T11" s="15">
        <v>0</v>
      </c>
      <c r="U11" s="15">
        <v>0</v>
      </c>
      <c r="V11" s="44">
        <v>0</v>
      </c>
      <c r="W11" s="44">
        <v>0</v>
      </c>
      <c r="X11" s="44">
        <v>0</v>
      </c>
      <c r="Y11" s="44">
        <v>0</v>
      </c>
    </row>
    <row r="12" spans="1:25" ht="15.75" x14ac:dyDescent="0.25">
      <c r="A12" s="2">
        <v>9</v>
      </c>
      <c r="B12" s="14" t="s">
        <v>8</v>
      </c>
      <c r="C12" s="15">
        <v>63</v>
      </c>
      <c r="D12" s="15">
        <v>34.5</v>
      </c>
      <c r="E12" s="15">
        <v>750</v>
      </c>
      <c r="F12" s="15">
        <v>140</v>
      </c>
      <c r="H12" s="2">
        <f t="shared" si="0"/>
        <v>185.24375832939688</v>
      </c>
      <c r="I12" s="2">
        <f t="shared" si="1"/>
        <v>132.87772574814787</v>
      </c>
      <c r="J12" s="2">
        <f t="shared" si="2"/>
        <v>960.43356520688098</v>
      </c>
      <c r="K12" s="2">
        <f t="shared" si="3"/>
        <v>132.87772574814787</v>
      </c>
      <c r="L12" s="2">
        <v>2</v>
      </c>
      <c r="N12" s="12">
        <v>0</v>
      </c>
      <c r="O12" s="12">
        <v>0</v>
      </c>
      <c r="P12" s="12">
        <v>0</v>
      </c>
      <c r="Q12" s="12">
        <v>0</v>
      </c>
      <c r="R12" s="15">
        <v>63</v>
      </c>
      <c r="S12" s="15">
        <v>34.5</v>
      </c>
      <c r="T12" s="15">
        <v>750</v>
      </c>
      <c r="U12" s="15">
        <v>140</v>
      </c>
      <c r="V12" s="44">
        <v>0</v>
      </c>
      <c r="W12" s="44">
        <v>0</v>
      </c>
      <c r="X12" s="44">
        <v>0</v>
      </c>
      <c r="Y12" s="44">
        <v>0</v>
      </c>
    </row>
    <row r="13" spans="1:25" ht="15.75" x14ac:dyDescent="0.25">
      <c r="A13" s="2">
        <v>10</v>
      </c>
      <c r="B13" s="14" t="s">
        <v>9</v>
      </c>
      <c r="C13" s="15">
        <v>8</v>
      </c>
      <c r="D13" s="15">
        <v>3.8</v>
      </c>
      <c r="E13" s="15">
        <v>750</v>
      </c>
      <c r="F13" s="15">
        <v>23</v>
      </c>
      <c r="G13" t="s">
        <v>24</v>
      </c>
      <c r="H13" s="2">
        <f t="shared" si="0"/>
        <v>317.08049451204027</v>
      </c>
      <c r="I13" s="2">
        <f t="shared" si="1"/>
        <v>0</v>
      </c>
      <c r="J13" s="2">
        <f t="shared" si="2"/>
        <v>979.33209034320942</v>
      </c>
      <c r="K13" s="2">
        <f t="shared" si="3"/>
        <v>0</v>
      </c>
      <c r="L13" s="2">
        <v>2</v>
      </c>
      <c r="N13" s="12">
        <v>0</v>
      </c>
      <c r="O13" s="12">
        <v>0</v>
      </c>
      <c r="P13" s="12">
        <v>0</v>
      </c>
      <c r="Q13" s="12">
        <v>0</v>
      </c>
      <c r="R13" s="15">
        <v>8</v>
      </c>
      <c r="S13" s="15">
        <v>3.8</v>
      </c>
      <c r="T13" s="15">
        <v>750</v>
      </c>
      <c r="U13" s="15">
        <v>23</v>
      </c>
      <c r="V13" s="44">
        <v>0</v>
      </c>
      <c r="W13" s="44">
        <v>0</v>
      </c>
      <c r="X13" s="44">
        <v>0</v>
      </c>
      <c r="Y13" s="44">
        <v>0</v>
      </c>
    </row>
    <row r="14" spans="1:25" ht="15.75" x14ac:dyDescent="0.25">
      <c r="A14" s="2">
        <v>11</v>
      </c>
      <c r="B14" s="11" t="s">
        <v>10</v>
      </c>
      <c r="C14" s="12">
        <v>179</v>
      </c>
      <c r="D14" s="12">
        <v>101.3</v>
      </c>
      <c r="E14" s="12">
        <v>750</v>
      </c>
      <c r="F14" s="12">
        <v>234</v>
      </c>
      <c r="H14" s="2">
        <f t="shared" si="0"/>
        <v>109.36311078238403</v>
      </c>
      <c r="I14" s="2">
        <f t="shared" si="1"/>
        <v>288.56238493608276</v>
      </c>
      <c r="J14" s="2">
        <f t="shared" si="2"/>
        <v>928.96354351287653</v>
      </c>
      <c r="K14" s="2">
        <f t="shared" si="3"/>
        <v>109.36311078238403</v>
      </c>
      <c r="L14" s="2">
        <v>1</v>
      </c>
      <c r="N14" s="12">
        <v>179</v>
      </c>
      <c r="O14" s="12">
        <v>101.3</v>
      </c>
      <c r="P14" s="12">
        <v>750</v>
      </c>
      <c r="Q14" s="12">
        <v>234</v>
      </c>
      <c r="R14" s="15">
        <v>0</v>
      </c>
      <c r="S14" s="15">
        <v>0</v>
      </c>
      <c r="T14" s="15">
        <v>0</v>
      </c>
      <c r="U14" s="15">
        <v>0</v>
      </c>
      <c r="V14" s="44">
        <v>0</v>
      </c>
      <c r="W14" s="44">
        <v>0</v>
      </c>
      <c r="X14" s="44">
        <v>0</v>
      </c>
      <c r="Y14" s="44">
        <v>0</v>
      </c>
    </row>
    <row r="15" spans="1:25" ht="15.75" x14ac:dyDescent="0.25">
      <c r="A15" s="2">
        <v>12</v>
      </c>
      <c r="B15" s="11" t="s">
        <v>11</v>
      </c>
      <c r="C15" s="12">
        <v>239</v>
      </c>
      <c r="D15" s="12">
        <v>131.30000000000001</v>
      </c>
      <c r="E15" s="12">
        <v>750</v>
      </c>
      <c r="F15" s="12">
        <v>401</v>
      </c>
      <c r="H15" s="2">
        <f t="shared" si="0"/>
        <v>164.78255368818631</v>
      </c>
      <c r="I15" s="2">
        <f t="shared" si="1"/>
        <v>460.9785786780119</v>
      </c>
      <c r="J15" s="2">
        <f t="shared" si="2"/>
        <v>970.28668195332864</v>
      </c>
      <c r="K15" s="2">
        <f t="shared" si="3"/>
        <v>164.78255368818631</v>
      </c>
      <c r="L15" s="2">
        <v>1</v>
      </c>
      <c r="N15" s="12">
        <v>239</v>
      </c>
      <c r="O15" s="12">
        <v>131.30000000000001</v>
      </c>
      <c r="P15" s="12">
        <v>750</v>
      </c>
      <c r="Q15" s="12">
        <v>401</v>
      </c>
      <c r="R15" s="15">
        <v>0</v>
      </c>
      <c r="S15" s="15">
        <v>0</v>
      </c>
      <c r="T15" s="15">
        <v>0</v>
      </c>
      <c r="U15" s="15">
        <v>0</v>
      </c>
      <c r="V15" s="44">
        <v>0</v>
      </c>
      <c r="W15" s="44">
        <v>0</v>
      </c>
      <c r="X15" s="44">
        <v>0</v>
      </c>
      <c r="Y15" s="44">
        <v>0</v>
      </c>
    </row>
    <row r="16" spans="1:25" ht="15.75" x14ac:dyDescent="0.25">
      <c r="A16" s="2">
        <v>13</v>
      </c>
      <c r="B16" s="45" t="s">
        <v>12</v>
      </c>
      <c r="C16" s="44">
        <v>1.274</v>
      </c>
      <c r="D16" s="44">
        <v>981.6</v>
      </c>
      <c r="E16" s="44">
        <v>800</v>
      </c>
      <c r="F16" s="44">
        <v>1.71</v>
      </c>
      <c r="G16" t="s">
        <v>25</v>
      </c>
      <c r="H16" s="2">
        <f t="shared" si="0"/>
        <v>972.61096188352724</v>
      </c>
      <c r="I16" s="2">
        <f t="shared" si="1"/>
        <v>979.33209034320942</v>
      </c>
      <c r="J16" s="2">
        <f t="shared" si="2"/>
        <v>0</v>
      </c>
      <c r="K16" s="2">
        <f t="shared" si="3"/>
        <v>0</v>
      </c>
      <c r="L16" s="2">
        <v>3</v>
      </c>
      <c r="N16" s="12">
        <v>0</v>
      </c>
      <c r="O16" s="12">
        <v>0</v>
      </c>
      <c r="P16" s="12">
        <v>0</v>
      </c>
      <c r="Q16" s="12">
        <v>0</v>
      </c>
      <c r="R16" s="15">
        <v>0</v>
      </c>
      <c r="S16" s="15">
        <v>0</v>
      </c>
      <c r="T16" s="15">
        <v>0</v>
      </c>
      <c r="U16" s="15">
        <v>0</v>
      </c>
      <c r="V16" s="44">
        <v>1.274</v>
      </c>
      <c r="W16" s="44">
        <v>981.6</v>
      </c>
      <c r="X16" s="44">
        <v>800</v>
      </c>
      <c r="Y16" s="44">
        <v>1.71</v>
      </c>
    </row>
    <row r="17" spans="1:25" ht="15.75" x14ac:dyDescent="0.25">
      <c r="A17" s="2">
        <v>14</v>
      </c>
      <c r="B17" s="11" t="s">
        <v>20</v>
      </c>
      <c r="C17" s="12">
        <v>715</v>
      </c>
      <c r="D17" s="12">
        <v>536</v>
      </c>
      <c r="E17" s="12">
        <v>800</v>
      </c>
      <c r="F17" s="12">
        <v>1.2390000000000001</v>
      </c>
      <c r="H17" s="2">
        <f t="shared" si="0"/>
        <v>825.49316479362813</v>
      </c>
      <c r="I17" s="2">
        <f t="shared" si="1"/>
        <v>886.59989912079288</v>
      </c>
      <c r="J17" s="2">
        <f t="shared" si="2"/>
        <v>841.40619495996111</v>
      </c>
      <c r="K17" s="2">
        <f t="shared" si="3"/>
        <v>825.49316479362813</v>
      </c>
      <c r="L17" s="2">
        <v>1</v>
      </c>
      <c r="N17" s="12">
        <v>715</v>
      </c>
      <c r="O17" s="12">
        <v>536</v>
      </c>
      <c r="P17" s="12">
        <v>800</v>
      </c>
      <c r="Q17" s="12">
        <v>1.2390000000000001</v>
      </c>
      <c r="R17" s="15">
        <v>0</v>
      </c>
      <c r="S17" s="15">
        <v>0</v>
      </c>
      <c r="T17" s="15">
        <v>0</v>
      </c>
      <c r="U17" s="15">
        <v>0</v>
      </c>
      <c r="V17" s="44">
        <v>0</v>
      </c>
      <c r="W17" s="44">
        <v>0</v>
      </c>
      <c r="X17" s="44">
        <v>0</v>
      </c>
      <c r="Y17" s="44">
        <v>0</v>
      </c>
    </row>
    <row r="18" spans="1:25" ht="15.75" x14ac:dyDescent="0.25">
      <c r="A18" s="2">
        <v>15</v>
      </c>
      <c r="B18" s="11" t="s">
        <v>13</v>
      </c>
      <c r="C18" s="12">
        <v>476</v>
      </c>
      <c r="D18" s="12">
        <v>339</v>
      </c>
      <c r="E18" s="12">
        <v>750</v>
      </c>
      <c r="F18" s="12">
        <v>1.4319999999999999</v>
      </c>
      <c r="H18" s="2">
        <f t="shared" si="0"/>
        <v>550.4488083591425</v>
      </c>
      <c r="I18" s="2">
        <f t="shared" si="1"/>
        <v>576.06268636668347</v>
      </c>
      <c r="J18" s="2">
        <f t="shared" si="2"/>
        <v>800.4996017238235</v>
      </c>
      <c r="K18" s="2">
        <f t="shared" si="3"/>
        <v>550.4488083591425</v>
      </c>
      <c r="L18" s="2">
        <v>1</v>
      </c>
      <c r="N18" s="12">
        <v>476</v>
      </c>
      <c r="O18" s="12">
        <v>339</v>
      </c>
      <c r="P18" s="12">
        <v>750</v>
      </c>
      <c r="Q18" s="12">
        <v>1.4319999999999999</v>
      </c>
      <c r="R18" s="15">
        <v>0</v>
      </c>
      <c r="S18" s="15">
        <v>0</v>
      </c>
      <c r="T18" s="15">
        <v>0</v>
      </c>
      <c r="U18" s="15">
        <v>0</v>
      </c>
      <c r="V18" s="44">
        <v>0</v>
      </c>
      <c r="W18" s="44">
        <v>0</v>
      </c>
      <c r="X18" s="44">
        <v>0</v>
      </c>
      <c r="Y18" s="44">
        <v>0</v>
      </c>
    </row>
    <row r="19" spans="1:25" ht="15.75" x14ac:dyDescent="0.25">
      <c r="A19" s="2">
        <v>16</v>
      </c>
      <c r="B19" s="11" t="s">
        <v>14</v>
      </c>
      <c r="C19" s="12">
        <v>134</v>
      </c>
      <c r="D19" s="12">
        <v>56.3</v>
      </c>
      <c r="E19" s="12">
        <v>750</v>
      </c>
      <c r="F19" s="12">
        <v>223</v>
      </c>
      <c r="H19" s="2">
        <f t="shared" si="0"/>
        <v>95.21706779774307</v>
      </c>
      <c r="I19" s="2">
        <f t="shared" si="1"/>
        <v>242.14097133694662</v>
      </c>
      <c r="J19" s="2">
        <f t="shared" si="2"/>
        <v>961.90724354066492</v>
      </c>
      <c r="K19" s="2">
        <f t="shared" si="3"/>
        <v>95.21706779774307</v>
      </c>
      <c r="L19" s="2">
        <v>1</v>
      </c>
      <c r="N19" s="12">
        <v>134</v>
      </c>
      <c r="O19" s="12">
        <v>56.3</v>
      </c>
      <c r="P19" s="12">
        <v>750</v>
      </c>
      <c r="Q19" s="12">
        <v>223</v>
      </c>
      <c r="R19" s="15">
        <v>0</v>
      </c>
      <c r="S19" s="15">
        <v>0</v>
      </c>
      <c r="T19" s="15">
        <v>0</v>
      </c>
      <c r="U19" s="15">
        <v>0</v>
      </c>
      <c r="V19" s="44">
        <v>0</v>
      </c>
      <c r="W19" s="44">
        <v>0</v>
      </c>
      <c r="X19" s="44">
        <v>0</v>
      </c>
      <c r="Y19" s="44">
        <v>0</v>
      </c>
    </row>
    <row r="20" spans="1:25" ht="15.75" x14ac:dyDescent="0.25">
      <c r="A20" s="2">
        <v>17</v>
      </c>
      <c r="B20" s="11" t="s">
        <v>15</v>
      </c>
      <c r="C20" s="12">
        <v>143</v>
      </c>
      <c r="D20" s="12">
        <v>87.4</v>
      </c>
      <c r="E20" s="12">
        <v>760</v>
      </c>
      <c r="F20" s="12">
        <v>138</v>
      </c>
      <c r="H20" s="2">
        <f t="shared" si="0"/>
        <v>180.74169413834761</v>
      </c>
      <c r="I20" s="2">
        <f t="shared" si="1"/>
        <v>196.31342287271139</v>
      </c>
      <c r="J20" s="2">
        <f t="shared" si="2"/>
        <v>916.43595694189128</v>
      </c>
      <c r="K20" s="2">
        <f t="shared" si="3"/>
        <v>180.74169413834761</v>
      </c>
      <c r="L20" s="2">
        <v>1</v>
      </c>
      <c r="N20" s="12">
        <v>143</v>
      </c>
      <c r="O20" s="12">
        <v>87.4</v>
      </c>
      <c r="P20" s="12">
        <v>760</v>
      </c>
      <c r="Q20" s="12">
        <v>138</v>
      </c>
      <c r="R20" s="15">
        <v>0</v>
      </c>
      <c r="S20" s="15">
        <v>0</v>
      </c>
      <c r="T20" s="15">
        <v>0</v>
      </c>
      <c r="U20" s="15">
        <v>0</v>
      </c>
      <c r="V20" s="44">
        <v>0</v>
      </c>
      <c r="W20" s="44">
        <v>0</v>
      </c>
      <c r="X20" s="44">
        <v>0</v>
      </c>
      <c r="Y20" s="44">
        <v>0</v>
      </c>
    </row>
    <row r="21" spans="1:25" ht="15.75" x14ac:dyDescent="0.25">
      <c r="M21" s="11" t="s">
        <v>29</v>
      </c>
      <c r="N21" s="10">
        <f t="shared" ref="N21:Y21" si="4">SUM(N4:N20)</f>
        <v>3422</v>
      </c>
      <c r="O21" s="10">
        <f t="shared" si="4"/>
        <v>2198.4</v>
      </c>
      <c r="P21" s="10">
        <f t="shared" si="4"/>
        <v>9900</v>
      </c>
      <c r="Q21" s="10">
        <f t="shared" si="4"/>
        <v>2616.7239999999997</v>
      </c>
      <c r="R21" s="13">
        <f t="shared" si="4"/>
        <v>71</v>
      </c>
      <c r="S21" s="13">
        <f t="shared" si="4"/>
        <v>38.299999999999997</v>
      </c>
      <c r="T21" s="13">
        <f t="shared" si="4"/>
        <v>1500</v>
      </c>
      <c r="U21" s="13">
        <f t="shared" si="4"/>
        <v>163</v>
      </c>
      <c r="V21" s="42">
        <f t="shared" si="4"/>
        <v>4.29</v>
      </c>
      <c r="W21" s="42">
        <f t="shared" si="4"/>
        <v>3261.6</v>
      </c>
      <c r="X21" s="42">
        <f t="shared" si="4"/>
        <v>1600</v>
      </c>
      <c r="Y21" s="42">
        <f t="shared" si="4"/>
        <v>3.46</v>
      </c>
    </row>
    <row r="22" spans="1:25" ht="15.75" x14ac:dyDescent="0.25">
      <c r="M22" s="11" t="s">
        <v>30</v>
      </c>
      <c r="N22" s="12">
        <v>13</v>
      </c>
      <c r="O22" s="12">
        <v>13</v>
      </c>
      <c r="P22" s="12">
        <v>13</v>
      </c>
      <c r="Q22" s="12">
        <v>13</v>
      </c>
      <c r="R22" s="15">
        <v>2</v>
      </c>
      <c r="S22" s="15">
        <v>2</v>
      </c>
      <c r="T22" s="15">
        <v>2</v>
      </c>
      <c r="U22" s="15">
        <v>2</v>
      </c>
      <c r="V22" s="44">
        <v>2</v>
      </c>
      <c r="W22" s="44">
        <v>2</v>
      </c>
      <c r="X22" s="44">
        <v>2</v>
      </c>
      <c r="Y22" s="44">
        <v>2</v>
      </c>
    </row>
    <row r="23" spans="1:25" ht="15.75" x14ac:dyDescent="0.25">
      <c r="M23" s="11" t="s">
        <v>31</v>
      </c>
      <c r="N23" s="10">
        <f>N21/N22</f>
        <v>263.23076923076923</v>
      </c>
      <c r="O23" s="10">
        <f t="shared" ref="O23:Q23" si="5">O21/O22</f>
        <v>169.1076923076923</v>
      </c>
      <c r="P23" s="10">
        <f t="shared" si="5"/>
        <v>761.53846153846155</v>
      </c>
      <c r="Q23" s="10">
        <f t="shared" si="5"/>
        <v>201.28646153846151</v>
      </c>
      <c r="R23" s="13">
        <f>R21/R22</f>
        <v>35.5</v>
      </c>
      <c r="S23" s="13">
        <f t="shared" ref="S23:U23" si="6">S21/S22</f>
        <v>19.149999999999999</v>
      </c>
      <c r="T23" s="13">
        <f t="shared" si="6"/>
        <v>750</v>
      </c>
      <c r="U23" s="13">
        <f t="shared" si="6"/>
        <v>81.5</v>
      </c>
      <c r="V23" s="42">
        <f>V21/V22</f>
        <v>2.145</v>
      </c>
      <c r="W23" s="42">
        <f t="shared" ref="W23:Y23" si="7">W21/W22</f>
        <v>1630.8</v>
      </c>
      <c r="X23" s="42">
        <f t="shared" si="7"/>
        <v>800</v>
      </c>
      <c r="Y23" s="42">
        <f t="shared" si="7"/>
        <v>1.73</v>
      </c>
    </row>
    <row r="25" spans="1:25" ht="15.75" x14ac:dyDescent="0.25">
      <c r="N25" s="37"/>
      <c r="O25" s="46"/>
      <c r="P25" s="46" t="s">
        <v>28</v>
      </c>
      <c r="Q25" s="46"/>
      <c r="R25" s="38"/>
      <c r="S25" s="47"/>
      <c r="T25" s="47" t="s">
        <v>39</v>
      </c>
      <c r="U25" s="47"/>
      <c r="V25" s="39"/>
      <c r="W25" s="40"/>
      <c r="X25" s="40" t="s">
        <v>39</v>
      </c>
      <c r="Y25" s="40"/>
    </row>
    <row r="26" spans="1:25" ht="15.75" x14ac:dyDescent="0.25">
      <c r="A26" s="9" t="s">
        <v>22</v>
      </c>
      <c r="B26" s="8" t="s">
        <v>0</v>
      </c>
      <c r="C26" s="9" t="s">
        <v>16</v>
      </c>
      <c r="D26" s="8" t="s">
        <v>17</v>
      </c>
      <c r="E26" s="8" t="s">
        <v>18</v>
      </c>
      <c r="F26" s="8" t="s">
        <v>19</v>
      </c>
      <c r="H26" s="19" t="s">
        <v>23</v>
      </c>
      <c r="I26" s="19" t="s">
        <v>24</v>
      </c>
      <c r="J26" s="19" t="s">
        <v>25</v>
      </c>
      <c r="K26" s="19" t="s">
        <v>26</v>
      </c>
      <c r="L26" s="19" t="s">
        <v>27</v>
      </c>
      <c r="N26" s="22" t="s">
        <v>16</v>
      </c>
      <c r="O26" s="22" t="s">
        <v>17</v>
      </c>
      <c r="P26" s="22" t="s">
        <v>18</v>
      </c>
      <c r="Q26" s="22" t="s">
        <v>19</v>
      </c>
      <c r="R26" s="20" t="s">
        <v>16</v>
      </c>
      <c r="S26" s="20" t="s">
        <v>17</v>
      </c>
      <c r="T26" s="20" t="s">
        <v>18</v>
      </c>
      <c r="U26" s="20" t="s">
        <v>19</v>
      </c>
      <c r="V26" s="41" t="s">
        <v>16</v>
      </c>
      <c r="W26" s="41" t="s">
        <v>17</v>
      </c>
      <c r="X26" s="41" t="s">
        <v>18</v>
      </c>
      <c r="Y26" s="41" t="s">
        <v>19</v>
      </c>
    </row>
    <row r="27" spans="1:25" ht="15.75" x14ac:dyDescent="0.25">
      <c r="A27" s="2">
        <v>1</v>
      </c>
      <c r="B27" s="3" t="s">
        <v>1</v>
      </c>
      <c r="C27" s="12">
        <v>263</v>
      </c>
      <c r="D27" s="12">
        <v>186.2</v>
      </c>
      <c r="E27" s="12">
        <v>760</v>
      </c>
      <c r="F27" s="12">
        <v>316</v>
      </c>
      <c r="H27" s="2">
        <f t="shared" ref="H27:H43" si="8">SQRT((C27-$N$23)^2+(D27-$O$23)^2+(E27-$P$23)^2+(F27-$Q$23)^2)</f>
        <v>115.99035738783887</v>
      </c>
      <c r="I27" s="2">
        <f>SQRT((C27-$R$23)^2+(D27-$S$23)^2+(E27-$T$23)^2+(F27-$F$27)^2)</f>
        <v>282.42158646250823</v>
      </c>
      <c r="J27" s="2">
        <f t="shared" ref="J27:J43" si="9">SQRT((C27-$V$23)^2+(D27-$W$23)^2+(E27-$X$23)^2+(F27-$Y$23)^2)</f>
        <v>1501.7590099363479</v>
      </c>
      <c r="K27" s="2">
        <f>MIN(H27:J27)</f>
        <v>115.99035738783887</v>
      </c>
      <c r="L27" s="2">
        <v>1</v>
      </c>
      <c r="N27" s="12">
        <v>263</v>
      </c>
      <c r="O27" s="12">
        <v>186.2</v>
      </c>
      <c r="P27" s="12">
        <v>760</v>
      </c>
      <c r="Q27" s="12">
        <v>316</v>
      </c>
      <c r="R27" s="15">
        <v>0</v>
      </c>
      <c r="S27" s="15">
        <v>0</v>
      </c>
      <c r="T27" s="15">
        <v>0</v>
      </c>
      <c r="U27" s="15">
        <v>0</v>
      </c>
      <c r="V27" s="44">
        <v>0</v>
      </c>
      <c r="W27" s="44">
        <v>0</v>
      </c>
      <c r="X27" s="44">
        <v>0</v>
      </c>
      <c r="Y27" s="44">
        <v>0</v>
      </c>
    </row>
    <row r="28" spans="1:25" ht="15.75" x14ac:dyDescent="0.25">
      <c r="A28" s="2">
        <v>2</v>
      </c>
      <c r="B28" s="3" t="s">
        <v>2</v>
      </c>
      <c r="C28" s="12">
        <v>145</v>
      </c>
      <c r="D28" s="12">
        <v>102.2</v>
      </c>
      <c r="E28" s="12">
        <v>780</v>
      </c>
      <c r="F28" s="12">
        <v>327</v>
      </c>
      <c r="H28" s="2">
        <f t="shared" si="8"/>
        <v>186.01041970203664</v>
      </c>
      <c r="I28" s="2">
        <f t="shared" ref="I28:I43" si="10">SQRT((C28-$R$23)^2+(D28-$S$23)^2+(E28-$T$23)^2+(F28-$F$27)^2)</f>
        <v>141.09767007289668</v>
      </c>
      <c r="J28" s="2">
        <f t="shared" si="9"/>
        <v>1569.4668151716364</v>
      </c>
      <c r="K28" s="2">
        <f t="shared" ref="K28:K43" si="11">MIN(H28:J28)</f>
        <v>141.09767007289668</v>
      </c>
      <c r="L28" s="2">
        <v>1</v>
      </c>
      <c r="N28" s="12">
        <v>145</v>
      </c>
      <c r="O28" s="12">
        <v>102.2</v>
      </c>
      <c r="P28" s="12">
        <v>780</v>
      </c>
      <c r="Q28" s="12">
        <v>327</v>
      </c>
      <c r="R28" s="15">
        <v>0</v>
      </c>
      <c r="S28" s="15">
        <v>0</v>
      </c>
      <c r="T28" s="15">
        <v>0</v>
      </c>
      <c r="U28" s="15">
        <v>0</v>
      </c>
      <c r="V28" s="44">
        <v>0</v>
      </c>
      <c r="W28" s="44">
        <v>0</v>
      </c>
      <c r="X28" s="44">
        <v>0</v>
      </c>
      <c r="Y28" s="44">
        <v>0</v>
      </c>
    </row>
    <row r="29" spans="1:25" ht="15.75" x14ac:dyDescent="0.25">
      <c r="A29" s="7">
        <v>3</v>
      </c>
      <c r="B29" s="3" t="s">
        <v>3</v>
      </c>
      <c r="C29" s="12">
        <v>171</v>
      </c>
      <c r="D29" s="12">
        <v>117</v>
      </c>
      <c r="E29" s="12">
        <v>750</v>
      </c>
      <c r="F29" s="12">
        <v>129</v>
      </c>
      <c r="H29" s="2">
        <f t="shared" si="8"/>
        <v>128.76410605039968</v>
      </c>
      <c r="I29" s="2">
        <f t="shared" si="10"/>
        <v>250.80644429519748</v>
      </c>
      <c r="J29" s="2">
        <f t="shared" si="9"/>
        <v>1529.3136054861343</v>
      </c>
      <c r="K29" s="2">
        <f t="shared" si="11"/>
        <v>128.76410605039968</v>
      </c>
      <c r="L29" s="2">
        <v>1</v>
      </c>
      <c r="N29" s="12">
        <v>171</v>
      </c>
      <c r="O29" s="12">
        <v>117</v>
      </c>
      <c r="P29" s="12">
        <v>750</v>
      </c>
      <c r="Q29" s="12">
        <v>129</v>
      </c>
      <c r="R29" s="15">
        <v>0</v>
      </c>
      <c r="S29" s="15">
        <v>0</v>
      </c>
      <c r="T29" s="15">
        <v>0</v>
      </c>
      <c r="U29" s="15">
        <v>0</v>
      </c>
      <c r="V29" s="44">
        <v>0</v>
      </c>
      <c r="W29" s="44">
        <v>0</v>
      </c>
      <c r="X29" s="44">
        <v>0</v>
      </c>
      <c r="Y29" s="44">
        <v>0</v>
      </c>
    </row>
    <row r="30" spans="1:25" ht="15.75" x14ac:dyDescent="0.25">
      <c r="A30" s="2">
        <v>4</v>
      </c>
      <c r="B30" s="3" t="s">
        <v>4</v>
      </c>
      <c r="C30" s="12">
        <v>242</v>
      </c>
      <c r="D30" s="12">
        <v>120</v>
      </c>
      <c r="E30" s="12">
        <v>750</v>
      </c>
      <c r="F30" s="12">
        <v>320</v>
      </c>
      <c r="H30" s="2">
        <f t="shared" si="8"/>
        <v>130.72242085675623</v>
      </c>
      <c r="I30" s="2">
        <f t="shared" si="10"/>
        <v>229.8455405266763</v>
      </c>
      <c r="J30" s="2">
        <f t="shared" si="9"/>
        <v>1563.2795188081368</v>
      </c>
      <c r="K30" s="2">
        <f>MIN(H30:J30)</f>
        <v>130.72242085675623</v>
      </c>
      <c r="L30" s="2">
        <v>1</v>
      </c>
      <c r="N30" s="12">
        <v>242</v>
      </c>
      <c r="O30" s="12">
        <v>120</v>
      </c>
      <c r="P30" s="12">
        <v>750</v>
      </c>
      <c r="Q30" s="12">
        <v>320</v>
      </c>
      <c r="R30" s="15">
        <v>0</v>
      </c>
      <c r="S30" s="15">
        <v>0</v>
      </c>
      <c r="T30" s="15">
        <v>0</v>
      </c>
      <c r="U30" s="15">
        <v>0</v>
      </c>
      <c r="V30" s="44">
        <v>0</v>
      </c>
      <c r="W30" s="44">
        <v>0</v>
      </c>
      <c r="X30" s="44">
        <v>0</v>
      </c>
      <c r="Y30" s="44">
        <v>0</v>
      </c>
    </row>
    <row r="31" spans="1:25" ht="15.75" x14ac:dyDescent="0.25">
      <c r="A31" s="7">
        <v>5</v>
      </c>
      <c r="B31" s="3" t="s">
        <v>21</v>
      </c>
      <c r="C31" s="12">
        <v>154</v>
      </c>
      <c r="D31" s="12">
        <v>97.5</v>
      </c>
      <c r="E31" s="12">
        <v>750</v>
      </c>
      <c r="F31" s="12">
        <v>210</v>
      </c>
      <c r="H31" s="2">
        <f t="shared" si="8"/>
        <v>131.40808343315095</v>
      </c>
      <c r="I31" s="2">
        <f t="shared" si="10"/>
        <v>177.2483356762483</v>
      </c>
      <c r="J31" s="2">
        <f t="shared" si="9"/>
        <v>1555.6173128134694</v>
      </c>
      <c r="K31" s="2">
        <f t="shared" si="11"/>
        <v>131.40808343315095</v>
      </c>
      <c r="L31" s="2">
        <v>1</v>
      </c>
      <c r="N31" s="12">
        <v>154</v>
      </c>
      <c r="O31" s="12">
        <v>97.5</v>
      </c>
      <c r="P31" s="12">
        <v>750</v>
      </c>
      <c r="Q31" s="12">
        <v>210</v>
      </c>
      <c r="R31" s="15">
        <v>0</v>
      </c>
      <c r="S31" s="15">
        <v>0</v>
      </c>
      <c r="T31" s="15">
        <v>0</v>
      </c>
      <c r="U31" s="15">
        <v>0</v>
      </c>
      <c r="V31" s="44">
        <v>0</v>
      </c>
      <c r="W31" s="44">
        <v>0</v>
      </c>
      <c r="X31" s="44">
        <v>0</v>
      </c>
      <c r="Y31" s="44">
        <v>0</v>
      </c>
    </row>
    <row r="32" spans="1:25" ht="15.75" x14ac:dyDescent="0.25">
      <c r="A32" s="7">
        <v>6</v>
      </c>
      <c r="B32" s="3" t="s">
        <v>5</v>
      </c>
      <c r="C32" s="12">
        <v>113</v>
      </c>
      <c r="D32" s="12">
        <v>69</v>
      </c>
      <c r="E32" s="12">
        <v>750</v>
      </c>
      <c r="F32" s="12">
        <v>315</v>
      </c>
      <c r="H32" s="2">
        <f t="shared" si="8"/>
        <v>213.66969604265032</v>
      </c>
      <c r="I32" s="2">
        <f t="shared" si="10"/>
        <v>92.153526790893892</v>
      </c>
      <c r="J32" s="2">
        <f t="shared" si="9"/>
        <v>1597.5437909256198</v>
      </c>
      <c r="K32" s="2">
        <f t="shared" si="11"/>
        <v>92.153526790893892</v>
      </c>
      <c r="L32" s="2">
        <v>1</v>
      </c>
      <c r="N32" s="12">
        <v>113</v>
      </c>
      <c r="O32" s="12">
        <v>69</v>
      </c>
      <c r="P32" s="12">
        <v>750</v>
      </c>
      <c r="Q32" s="12">
        <v>315</v>
      </c>
      <c r="R32" s="15">
        <v>0</v>
      </c>
      <c r="S32" s="15">
        <v>0</v>
      </c>
      <c r="T32" s="15">
        <v>0</v>
      </c>
      <c r="U32" s="15">
        <v>0</v>
      </c>
      <c r="V32" s="44">
        <v>0</v>
      </c>
      <c r="W32" s="44">
        <v>0</v>
      </c>
      <c r="X32" s="44">
        <v>0</v>
      </c>
      <c r="Y32" s="44">
        <v>0</v>
      </c>
    </row>
    <row r="33" spans="1:25" ht="15.75" x14ac:dyDescent="0.25">
      <c r="A33" s="7">
        <v>7</v>
      </c>
      <c r="B33" s="3" t="s">
        <v>6</v>
      </c>
      <c r="C33" s="44">
        <v>3.016</v>
      </c>
      <c r="D33" s="50">
        <v>2280</v>
      </c>
      <c r="E33" s="44">
        <v>800</v>
      </c>
      <c r="F33" s="44">
        <v>1.75</v>
      </c>
      <c r="H33" s="2">
        <f t="shared" si="8"/>
        <v>2136.5561425397877</v>
      </c>
      <c r="I33" s="2">
        <f t="shared" si="10"/>
        <v>2283.3639646924444</v>
      </c>
      <c r="J33" s="2">
        <f t="shared" si="9"/>
        <v>649.20058459693348</v>
      </c>
      <c r="K33" s="2">
        <f t="shared" si="11"/>
        <v>649.20058459693348</v>
      </c>
      <c r="L33" s="2">
        <v>3</v>
      </c>
      <c r="N33" s="12">
        <v>0</v>
      </c>
      <c r="O33" s="12">
        <v>0</v>
      </c>
      <c r="P33" s="12">
        <v>0</v>
      </c>
      <c r="Q33" s="12">
        <v>0</v>
      </c>
      <c r="R33" s="15">
        <v>0</v>
      </c>
      <c r="S33" s="15">
        <v>0</v>
      </c>
      <c r="T33" s="15">
        <v>0</v>
      </c>
      <c r="U33" s="15">
        <v>0</v>
      </c>
      <c r="V33" s="44">
        <v>3.016</v>
      </c>
      <c r="W33" s="50">
        <v>2280</v>
      </c>
      <c r="X33" s="44">
        <v>800</v>
      </c>
      <c r="Y33" s="44">
        <v>1.75</v>
      </c>
    </row>
    <row r="34" spans="1:25" ht="15.75" x14ac:dyDescent="0.25">
      <c r="A34" s="2">
        <v>8</v>
      </c>
      <c r="B34" s="3" t="s">
        <v>7</v>
      </c>
      <c r="C34" s="12">
        <v>448</v>
      </c>
      <c r="D34" s="12">
        <v>255.2</v>
      </c>
      <c r="E34" s="12">
        <v>800</v>
      </c>
      <c r="F34" s="12">
        <v>1.0529999999999999</v>
      </c>
      <c r="H34" s="2">
        <f t="shared" si="8"/>
        <v>288.31282167698191</v>
      </c>
      <c r="I34" s="2">
        <f t="shared" si="10"/>
        <v>572.33509879178303</v>
      </c>
      <c r="J34" s="2">
        <f t="shared" si="9"/>
        <v>1446.0506558741295</v>
      </c>
      <c r="K34" s="2">
        <f t="shared" si="11"/>
        <v>288.31282167698191</v>
      </c>
      <c r="L34" s="2">
        <v>1</v>
      </c>
      <c r="N34" s="12">
        <v>448</v>
      </c>
      <c r="O34" s="12">
        <v>255.2</v>
      </c>
      <c r="P34" s="12">
        <v>800</v>
      </c>
      <c r="Q34" s="12">
        <v>1.0529999999999999</v>
      </c>
      <c r="R34" s="15">
        <v>0</v>
      </c>
      <c r="S34" s="15">
        <v>0</v>
      </c>
      <c r="T34" s="15">
        <v>0</v>
      </c>
      <c r="U34" s="15">
        <v>0</v>
      </c>
      <c r="V34" s="44">
        <v>0</v>
      </c>
      <c r="W34" s="44">
        <v>0</v>
      </c>
      <c r="X34" s="44">
        <v>0</v>
      </c>
      <c r="Y34" s="44">
        <v>0</v>
      </c>
    </row>
    <row r="35" spans="1:25" ht="15.75" x14ac:dyDescent="0.25">
      <c r="A35" s="2">
        <v>9</v>
      </c>
      <c r="B35" s="3" t="s">
        <v>8</v>
      </c>
      <c r="C35" s="12">
        <v>63</v>
      </c>
      <c r="D35" s="12">
        <v>34.5</v>
      </c>
      <c r="E35" s="12">
        <v>750</v>
      </c>
      <c r="F35" s="12">
        <v>140</v>
      </c>
      <c r="H35" s="2">
        <f t="shared" si="8"/>
        <v>249.20023723449344</v>
      </c>
      <c r="I35" s="2">
        <f t="shared" si="10"/>
        <v>178.79561655700624</v>
      </c>
      <c r="J35" s="2">
        <f t="shared" si="9"/>
        <v>1604.2118357389713</v>
      </c>
      <c r="K35" s="2">
        <f t="shared" si="11"/>
        <v>178.79561655700624</v>
      </c>
      <c r="L35" s="2">
        <v>1</v>
      </c>
      <c r="N35" s="12">
        <v>63</v>
      </c>
      <c r="O35" s="12">
        <v>34.5</v>
      </c>
      <c r="P35" s="12">
        <v>750</v>
      </c>
      <c r="Q35" s="12">
        <v>140</v>
      </c>
      <c r="R35" s="15">
        <v>0</v>
      </c>
      <c r="S35" s="15">
        <v>0</v>
      </c>
      <c r="T35" s="15">
        <v>0</v>
      </c>
      <c r="U35" s="15">
        <v>0</v>
      </c>
      <c r="V35" s="44">
        <v>0</v>
      </c>
      <c r="W35" s="44">
        <v>0</v>
      </c>
      <c r="X35" s="44">
        <v>0</v>
      </c>
      <c r="Y35" s="44">
        <v>0</v>
      </c>
    </row>
    <row r="36" spans="1:25" ht="15.75" x14ac:dyDescent="0.25">
      <c r="A36" s="2">
        <v>10</v>
      </c>
      <c r="B36" s="3" t="s">
        <v>9</v>
      </c>
      <c r="C36" s="15">
        <v>8</v>
      </c>
      <c r="D36" s="15">
        <v>3.8</v>
      </c>
      <c r="E36" s="15">
        <v>750</v>
      </c>
      <c r="F36" s="15">
        <v>23</v>
      </c>
      <c r="H36" s="2">
        <f t="shared" si="8"/>
        <v>352.68764815457416</v>
      </c>
      <c r="I36" s="2">
        <f t="shared" si="10"/>
        <v>294.68775424167188</v>
      </c>
      <c r="J36" s="2">
        <f t="shared" si="9"/>
        <v>1627.9175943287178</v>
      </c>
      <c r="K36" s="2">
        <f t="shared" si="11"/>
        <v>294.68775424167188</v>
      </c>
      <c r="L36" s="2">
        <v>2</v>
      </c>
      <c r="N36" s="12">
        <v>0</v>
      </c>
      <c r="O36" s="12">
        <v>0</v>
      </c>
      <c r="P36" s="12">
        <v>0</v>
      </c>
      <c r="Q36" s="12">
        <v>0</v>
      </c>
      <c r="R36" s="15">
        <v>8</v>
      </c>
      <c r="S36" s="15">
        <v>3.8</v>
      </c>
      <c r="T36" s="15">
        <v>750</v>
      </c>
      <c r="U36" s="15">
        <v>23</v>
      </c>
      <c r="V36" s="44">
        <v>0</v>
      </c>
      <c r="W36" s="44">
        <v>0</v>
      </c>
      <c r="X36" s="44">
        <v>0</v>
      </c>
      <c r="Y36" s="44">
        <v>0</v>
      </c>
    </row>
    <row r="37" spans="1:25" ht="15.75" x14ac:dyDescent="0.25">
      <c r="A37" s="2">
        <v>11</v>
      </c>
      <c r="B37" s="3" t="s">
        <v>10</v>
      </c>
      <c r="C37" s="12">
        <v>179</v>
      </c>
      <c r="D37" s="12">
        <v>101.3</v>
      </c>
      <c r="E37" s="12">
        <v>750</v>
      </c>
      <c r="F37" s="12">
        <v>234</v>
      </c>
      <c r="H37" s="2">
        <f t="shared" si="8"/>
        <v>113.56063276792221</v>
      </c>
      <c r="I37" s="2">
        <f t="shared" si="10"/>
        <v>184.56671558003083</v>
      </c>
      <c r="J37" s="2">
        <f t="shared" si="9"/>
        <v>1557.9144051985013</v>
      </c>
      <c r="K37" s="2">
        <f t="shared" si="11"/>
        <v>113.56063276792221</v>
      </c>
      <c r="L37" s="2">
        <v>1</v>
      </c>
      <c r="N37" s="12">
        <v>179</v>
      </c>
      <c r="O37" s="12">
        <v>101.3</v>
      </c>
      <c r="P37" s="12">
        <v>750</v>
      </c>
      <c r="Q37" s="12">
        <v>234</v>
      </c>
      <c r="R37" s="15">
        <v>0</v>
      </c>
      <c r="S37" s="15">
        <v>0</v>
      </c>
      <c r="T37" s="15">
        <v>0</v>
      </c>
      <c r="U37" s="15">
        <v>0</v>
      </c>
      <c r="V37" s="44">
        <v>0</v>
      </c>
      <c r="W37" s="44">
        <v>0</v>
      </c>
      <c r="X37" s="44">
        <v>0</v>
      </c>
      <c r="Y37" s="44">
        <v>0</v>
      </c>
    </row>
    <row r="38" spans="1:25" ht="15.75" x14ac:dyDescent="0.25">
      <c r="A38" s="2">
        <v>12</v>
      </c>
      <c r="B38" s="3" t="s">
        <v>11</v>
      </c>
      <c r="C38" s="12">
        <v>239</v>
      </c>
      <c r="D38" s="12">
        <v>131.30000000000001</v>
      </c>
      <c r="E38" s="12">
        <v>750</v>
      </c>
      <c r="F38" s="12">
        <v>401</v>
      </c>
      <c r="H38" s="2">
        <f t="shared" si="8"/>
        <v>205.0248407258274</v>
      </c>
      <c r="I38" s="2">
        <f t="shared" si="10"/>
        <v>247.41639497009893</v>
      </c>
      <c r="J38" s="2">
        <f t="shared" si="9"/>
        <v>1570.5149072597178</v>
      </c>
      <c r="K38" s="2">
        <f t="shared" si="11"/>
        <v>205.0248407258274</v>
      </c>
      <c r="L38" s="2">
        <v>1</v>
      </c>
      <c r="N38" s="12">
        <v>239</v>
      </c>
      <c r="O38" s="12">
        <v>131.30000000000001</v>
      </c>
      <c r="P38" s="12">
        <v>750</v>
      </c>
      <c r="Q38" s="12">
        <v>401</v>
      </c>
      <c r="R38" s="15">
        <v>0</v>
      </c>
      <c r="S38" s="15">
        <v>0</v>
      </c>
      <c r="T38" s="15">
        <v>0</v>
      </c>
      <c r="U38" s="15">
        <v>0</v>
      </c>
      <c r="V38" s="44">
        <v>0</v>
      </c>
      <c r="W38" s="44">
        <v>0</v>
      </c>
      <c r="X38" s="44">
        <v>0</v>
      </c>
      <c r="Y38" s="44">
        <v>0</v>
      </c>
    </row>
    <row r="39" spans="1:25" ht="15.75" x14ac:dyDescent="0.25">
      <c r="A39" s="2">
        <v>13</v>
      </c>
      <c r="B39" s="3" t="s">
        <v>12</v>
      </c>
      <c r="C39" s="44">
        <v>1.274</v>
      </c>
      <c r="D39" s="44">
        <v>981.6</v>
      </c>
      <c r="E39" s="44">
        <v>800</v>
      </c>
      <c r="F39" s="44">
        <v>1.71</v>
      </c>
      <c r="H39" s="2">
        <f t="shared" si="8"/>
        <v>877.53926005964854</v>
      </c>
      <c r="I39" s="2">
        <f t="shared" si="10"/>
        <v>1014.2778838543213</v>
      </c>
      <c r="J39" s="2">
        <f t="shared" si="9"/>
        <v>649.20058459693325</v>
      </c>
      <c r="K39" s="2">
        <f t="shared" si="11"/>
        <v>649.20058459693325</v>
      </c>
      <c r="L39" s="2">
        <v>3</v>
      </c>
      <c r="N39" s="12">
        <v>0</v>
      </c>
      <c r="O39" s="12">
        <v>0</v>
      </c>
      <c r="P39" s="12">
        <v>0</v>
      </c>
      <c r="Q39" s="12">
        <v>0</v>
      </c>
      <c r="R39" s="15">
        <v>0</v>
      </c>
      <c r="S39" s="15">
        <v>0</v>
      </c>
      <c r="T39" s="15">
        <v>0</v>
      </c>
      <c r="U39" s="15">
        <v>0</v>
      </c>
      <c r="V39" s="44">
        <v>1.274</v>
      </c>
      <c r="W39" s="44">
        <v>981.6</v>
      </c>
      <c r="X39" s="44">
        <v>800</v>
      </c>
      <c r="Y39" s="44">
        <v>1.71</v>
      </c>
    </row>
    <row r="40" spans="1:25" ht="15.75" x14ac:dyDescent="0.25">
      <c r="A40" s="2">
        <v>14</v>
      </c>
      <c r="B40" s="3" t="s">
        <v>20</v>
      </c>
      <c r="C40" s="12">
        <v>715</v>
      </c>
      <c r="D40" s="12">
        <v>536</v>
      </c>
      <c r="E40" s="12">
        <v>800</v>
      </c>
      <c r="F40" s="12">
        <v>1.2390000000000001</v>
      </c>
      <c r="H40" s="2">
        <f t="shared" si="8"/>
        <v>616.60658455973373</v>
      </c>
      <c r="I40" s="2">
        <f t="shared" si="10"/>
        <v>911.27858507758208</v>
      </c>
      <c r="J40" s="2">
        <f t="shared" si="9"/>
        <v>1306.4262444187195</v>
      </c>
      <c r="K40" s="2">
        <f t="shared" si="11"/>
        <v>616.60658455973373</v>
      </c>
      <c r="L40" s="2">
        <v>1</v>
      </c>
      <c r="N40" s="12">
        <v>715</v>
      </c>
      <c r="O40" s="12">
        <v>536</v>
      </c>
      <c r="P40" s="12">
        <v>800</v>
      </c>
      <c r="Q40" s="12">
        <v>1.2390000000000001</v>
      </c>
      <c r="R40" s="15">
        <v>0</v>
      </c>
      <c r="S40" s="15">
        <v>0</v>
      </c>
      <c r="T40" s="15">
        <v>0</v>
      </c>
      <c r="U40" s="15">
        <v>0</v>
      </c>
      <c r="V40" s="44">
        <v>0</v>
      </c>
      <c r="W40" s="44">
        <v>0</v>
      </c>
      <c r="X40" s="44">
        <v>0</v>
      </c>
      <c r="Y40" s="44">
        <v>0</v>
      </c>
    </row>
    <row r="41" spans="1:25" ht="15.75" x14ac:dyDescent="0.25">
      <c r="A41" s="2">
        <v>15</v>
      </c>
      <c r="B41" s="3" t="s">
        <v>13</v>
      </c>
      <c r="C41" s="12">
        <v>476</v>
      </c>
      <c r="D41" s="12">
        <v>339</v>
      </c>
      <c r="E41" s="12">
        <v>750</v>
      </c>
      <c r="F41" s="12">
        <v>1.4319999999999999</v>
      </c>
      <c r="H41" s="2">
        <f t="shared" si="8"/>
        <v>337.94834467215679</v>
      </c>
      <c r="I41" s="2">
        <f t="shared" si="10"/>
        <v>628.72672849497974</v>
      </c>
      <c r="J41" s="2">
        <f t="shared" si="9"/>
        <v>1376.8754082446967</v>
      </c>
      <c r="K41" s="2">
        <f t="shared" si="11"/>
        <v>337.94834467215679</v>
      </c>
      <c r="L41" s="2">
        <v>1</v>
      </c>
      <c r="N41" s="12">
        <v>476</v>
      </c>
      <c r="O41" s="12">
        <v>339</v>
      </c>
      <c r="P41" s="12">
        <v>750</v>
      </c>
      <c r="Q41" s="12">
        <v>1.4319999999999999</v>
      </c>
      <c r="R41" s="15">
        <v>0</v>
      </c>
      <c r="S41" s="15">
        <v>0</v>
      </c>
      <c r="T41" s="15">
        <v>0</v>
      </c>
      <c r="U41" s="15">
        <v>0</v>
      </c>
      <c r="V41" s="44">
        <v>0</v>
      </c>
      <c r="W41" s="44">
        <v>0</v>
      </c>
      <c r="X41" s="44">
        <v>0</v>
      </c>
      <c r="Y41" s="44">
        <v>0</v>
      </c>
    </row>
    <row r="42" spans="1:25" ht="15.75" x14ac:dyDescent="0.25">
      <c r="A42" s="2">
        <v>16</v>
      </c>
      <c r="B42" s="3" t="s">
        <v>14</v>
      </c>
      <c r="C42" s="12">
        <v>134</v>
      </c>
      <c r="D42" s="12">
        <v>56.3</v>
      </c>
      <c r="E42" s="12">
        <v>750</v>
      </c>
      <c r="F42" s="12">
        <v>223</v>
      </c>
      <c r="H42" s="2">
        <f t="shared" si="8"/>
        <v>173.29391508924536</v>
      </c>
      <c r="I42" s="2">
        <f t="shared" si="10"/>
        <v>140.46840392059701</v>
      </c>
      <c r="J42" s="2">
        <f t="shared" si="9"/>
        <v>1596.2131448916839</v>
      </c>
      <c r="K42" s="2">
        <f t="shared" si="11"/>
        <v>140.46840392059701</v>
      </c>
      <c r="L42" s="2">
        <v>1</v>
      </c>
      <c r="N42" s="12">
        <v>134</v>
      </c>
      <c r="O42" s="12">
        <v>56.3</v>
      </c>
      <c r="P42" s="12">
        <v>750</v>
      </c>
      <c r="Q42" s="12">
        <v>223</v>
      </c>
      <c r="R42" s="15">
        <v>0</v>
      </c>
      <c r="S42" s="15">
        <v>0</v>
      </c>
      <c r="T42" s="15">
        <v>0</v>
      </c>
      <c r="U42" s="15">
        <v>0</v>
      </c>
      <c r="V42" s="44">
        <v>0</v>
      </c>
      <c r="W42" s="44">
        <v>0</v>
      </c>
      <c r="X42" s="44">
        <v>0</v>
      </c>
      <c r="Y42" s="44">
        <v>0</v>
      </c>
    </row>
    <row r="43" spans="1:25" ht="15.75" x14ac:dyDescent="0.25">
      <c r="A43" s="2">
        <v>17</v>
      </c>
      <c r="B43" s="3" t="s">
        <v>15</v>
      </c>
      <c r="C43" s="12">
        <v>143</v>
      </c>
      <c r="D43" s="12">
        <v>87.4</v>
      </c>
      <c r="E43" s="12">
        <v>760</v>
      </c>
      <c r="F43" s="12">
        <v>138</v>
      </c>
      <c r="H43" s="2">
        <f t="shared" si="8"/>
        <v>158.55323374196911</v>
      </c>
      <c r="I43" s="2">
        <f t="shared" si="10"/>
        <v>219.08517179398518</v>
      </c>
      <c r="J43" s="2">
        <f t="shared" si="9"/>
        <v>1556.3075544136511</v>
      </c>
      <c r="K43" s="2">
        <f t="shared" si="11"/>
        <v>158.55323374196911</v>
      </c>
      <c r="L43" s="2">
        <v>1</v>
      </c>
      <c r="N43" s="12">
        <v>143</v>
      </c>
      <c r="O43" s="12">
        <v>87.4</v>
      </c>
      <c r="P43" s="12">
        <v>760</v>
      </c>
      <c r="Q43" s="12">
        <v>138</v>
      </c>
      <c r="R43" s="15">
        <v>0</v>
      </c>
      <c r="S43" s="15">
        <v>0</v>
      </c>
      <c r="T43" s="15">
        <v>0</v>
      </c>
      <c r="U43" s="15">
        <v>0</v>
      </c>
      <c r="V43" s="44">
        <v>0</v>
      </c>
      <c r="W43" s="44">
        <v>0</v>
      </c>
      <c r="X43" s="44">
        <v>0</v>
      </c>
      <c r="Y43" s="44">
        <v>0</v>
      </c>
    </row>
    <row r="44" spans="1:25" ht="15.75" x14ac:dyDescent="0.25">
      <c r="M44" s="11" t="s">
        <v>29</v>
      </c>
      <c r="N44" s="10">
        <f t="shared" ref="N44:Y44" si="12">SUM(N27:N43)</f>
        <v>3485</v>
      </c>
      <c r="O44" s="10">
        <f t="shared" si="12"/>
        <v>2232.9</v>
      </c>
      <c r="P44" s="10">
        <f t="shared" si="12"/>
        <v>10650</v>
      </c>
      <c r="Q44" s="10">
        <f t="shared" si="12"/>
        <v>2756.7239999999997</v>
      </c>
      <c r="R44" s="13">
        <f t="shared" si="12"/>
        <v>8</v>
      </c>
      <c r="S44" s="13">
        <f t="shared" si="12"/>
        <v>3.8</v>
      </c>
      <c r="T44" s="13">
        <f t="shared" si="12"/>
        <v>750</v>
      </c>
      <c r="U44" s="13">
        <f t="shared" si="12"/>
        <v>23</v>
      </c>
      <c r="V44" s="42">
        <f t="shared" si="12"/>
        <v>4.29</v>
      </c>
      <c r="W44" s="42">
        <f t="shared" si="12"/>
        <v>3261.6</v>
      </c>
      <c r="X44" s="42">
        <f t="shared" si="12"/>
        <v>1600</v>
      </c>
      <c r="Y44" s="42">
        <f t="shared" si="12"/>
        <v>3.46</v>
      </c>
    </row>
    <row r="45" spans="1:25" ht="15.75" x14ac:dyDescent="0.25">
      <c r="M45" s="11" t="s">
        <v>30</v>
      </c>
      <c r="N45" s="10">
        <v>14</v>
      </c>
      <c r="O45" s="10">
        <v>14</v>
      </c>
      <c r="P45" s="10">
        <v>14</v>
      </c>
      <c r="Q45" s="10">
        <v>14</v>
      </c>
      <c r="R45" s="13">
        <v>1</v>
      </c>
      <c r="S45" s="13">
        <v>1</v>
      </c>
      <c r="T45" s="13">
        <v>1</v>
      </c>
      <c r="U45" s="13">
        <v>1</v>
      </c>
      <c r="V45" s="42">
        <v>2</v>
      </c>
      <c r="W45" s="42">
        <v>2</v>
      </c>
      <c r="X45" s="42">
        <v>2</v>
      </c>
      <c r="Y45" s="42">
        <v>2</v>
      </c>
    </row>
    <row r="46" spans="1:25" ht="15.75" x14ac:dyDescent="0.25">
      <c r="M46" s="11" t="s">
        <v>31</v>
      </c>
      <c r="N46" s="10">
        <f>N44/N45</f>
        <v>248.92857142857142</v>
      </c>
      <c r="O46" s="10">
        <f t="shared" ref="O46:Q46" si="13">O44/O45</f>
        <v>159.49285714285716</v>
      </c>
      <c r="P46" s="10">
        <f t="shared" si="13"/>
        <v>760.71428571428567</v>
      </c>
      <c r="Q46" s="10">
        <f t="shared" si="13"/>
        <v>196.90885714285713</v>
      </c>
      <c r="R46" s="13">
        <f>R44/R45</f>
        <v>8</v>
      </c>
      <c r="S46" s="13">
        <f t="shared" ref="S46:U46" si="14">S44/S45</f>
        <v>3.8</v>
      </c>
      <c r="T46" s="13">
        <f t="shared" si="14"/>
        <v>750</v>
      </c>
      <c r="U46" s="13">
        <f t="shared" si="14"/>
        <v>23</v>
      </c>
      <c r="V46" s="42">
        <f>V44/V45</f>
        <v>2.145</v>
      </c>
      <c r="W46" s="42">
        <f t="shared" ref="W46:Y46" si="15">W44/W45</f>
        <v>1630.8</v>
      </c>
      <c r="X46" s="42">
        <f t="shared" si="15"/>
        <v>800</v>
      </c>
      <c r="Y46" s="42">
        <f t="shared" si="15"/>
        <v>1.73</v>
      </c>
    </row>
    <row r="48" spans="1:25" ht="15.75" x14ac:dyDescent="0.25">
      <c r="N48" s="37"/>
      <c r="O48" s="46"/>
      <c r="P48" s="46" t="s">
        <v>28</v>
      </c>
      <c r="Q48" s="46"/>
      <c r="R48" s="38"/>
      <c r="S48" s="47"/>
      <c r="T48" s="47" t="s">
        <v>39</v>
      </c>
      <c r="U48" s="47"/>
      <c r="V48" s="39"/>
      <c r="W48" s="40"/>
      <c r="X48" s="40" t="s">
        <v>39</v>
      </c>
      <c r="Y48" s="40"/>
    </row>
    <row r="49" spans="1:25" ht="15.75" x14ac:dyDescent="0.25">
      <c r="A49" s="9" t="s">
        <v>22</v>
      </c>
      <c r="B49" s="8" t="s">
        <v>0</v>
      </c>
      <c r="C49" s="9" t="s">
        <v>16</v>
      </c>
      <c r="D49" s="8" t="s">
        <v>17</v>
      </c>
      <c r="E49" s="8" t="s">
        <v>18</v>
      </c>
      <c r="F49" s="8" t="s">
        <v>19</v>
      </c>
      <c r="H49" s="19" t="s">
        <v>23</v>
      </c>
      <c r="I49" s="19" t="s">
        <v>24</v>
      </c>
      <c r="J49" s="19" t="s">
        <v>25</v>
      </c>
      <c r="K49" s="19" t="s">
        <v>26</v>
      </c>
      <c r="L49" s="19" t="s">
        <v>27</v>
      </c>
      <c r="N49" s="55" t="s">
        <v>16</v>
      </c>
      <c r="O49" s="55" t="s">
        <v>17</v>
      </c>
      <c r="P49" s="55" t="s">
        <v>18</v>
      </c>
      <c r="Q49" s="55" t="s">
        <v>19</v>
      </c>
      <c r="R49" s="56" t="s">
        <v>16</v>
      </c>
      <c r="S49" s="56" t="s">
        <v>17</v>
      </c>
      <c r="T49" s="56" t="s">
        <v>18</v>
      </c>
      <c r="U49" s="56" t="s">
        <v>19</v>
      </c>
      <c r="V49" s="57" t="s">
        <v>16</v>
      </c>
      <c r="W49" s="57" t="s">
        <v>17</v>
      </c>
      <c r="X49" s="57" t="s">
        <v>18</v>
      </c>
      <c r="Y49" s="57" t="s">
        <v>19</v>
      </c>
    </row>
    <row r="50" spans="1:25" ht="15.75" x14ac:dyDescent="0.25">
      <c r="A50" s="2">
        <v>1</v>
      </c>
      <c r="B50" s="3" t="s">
        <v>1</v>
      </c>
      <c r="C50" s="12">
        <v>263</v>
      </c>
      <c r="D50" s="12">
        <v>186.2</v>
      </c>
      <c r="E50" s="12">
        <v>760</v>
      </c>
      <c r="F50" s="12">
        <v>316</v>
      </c>
      <c r="H50" s="2">
        <f t="shared" ref="H50:H66" si="16">SQRT((C50-$N$46)^2+(D50-$O$46)^2+(E50-$P$46)^2+(F50-$Q$46)^2)</f>
        <v>122.85962352512195</v>
      </c>
      <c r="I50" s="2">
        <f t="shared" ref="I50:I66" si="17">SQRT(C50-$R$46)^2+(D50-$S$46)^2+(E50-$T$46)^2+(F50-$U$46)^2</f>
        <v>119473.76</v>
      </c>
      <c r="J50" s="2">
        <f t="shared" ref="J50:J66" si="18">SQRT((C50-$V$46)^2+(D50-$W$46)^2+(E50-$X$46)^2+(F50-$Y$46)^2)</f>
        <v>1501.7590099363479</v>
      </c>
      <c r="K50" s="2">
        <f>MIN(H50:J50)</f>
        <v>122.85962352512195</v>
      </c>
      <c r="L50" s="2">
        <v>1</v>
      </c>
      <c r="N50" s="12">
        <v>263</v>
      </c>
      <c r="O50" s="12">
        <v>186.2</v>
      </c>
      <c r="P50" s="12">
        <v>760</v>
      </c>
      <c r="Q50" s="12">
        <v>316</v>
      </c>
      <c r="R50" s="15">
        <v>0</v>
      </c>
      <c r="S50" s="15">
        <v>0</v>
      </c>
      <c r="T50" s="15">
        <v>0</v>
      </c>
      <c r="U50" s="15">
        <v>0</v>
      </c>
      <c r="V50" s="44">
        <v>0</v>
      </c>
      <c r="W50" s="44">
        <v>0</v>
      </c>
      <c r="X50" s="44">
        <v>0</v>
      </c>
      <c r="Y50" s="44">
        <v>0</v>
      </c>
    </row>
    <row r="51" spans="1:25" ht="15.75" x14ac:dyDescent="0.25">
      <c r="A51" s="2">
        <v>2</v>
      </c>
      <c r="B51" s="3" t="s">
        <v>2</v>
      </c>
      <c r="C51" s="12">
        <v>145</v>
      </c>
      <c r="D51" s="12">
        <v>102.2</v>
      </c>
      <c r="E51" s="12">
        <v>780</v>
      </c>
      <c r="F51" s="12">
        <v>327</v>
      </c>
      <c r="H51" s="2">
        <f t="shared" si="16"/>
        <v>177.14193084688694</v>
      </c>
      <c r="I51" s="2">
        <f t="shared" si="17"/>
        <v>103135.56</v>
      </c>
      <c r="J51" s="2">
        <f t="shared" si="18"/>
        <v>1569.4668151716364</v>
      </c>
      <c r="K51" s="2">
        <f t="shared" ref="K51:K66" si="19">MIN(H51:J51)</f>
        <v>177.14193084688694</v>
      </c>
      <c r="L51" s="2">
        <v>1</v>
      </c>
      <c r="N51" s="12">
        <v>145</v>
      </c>
      <c r="O51" s="12">
        <v>102.2</v>
      </c>
      <c r="P51" s="12">
        <v>780</v>
      </c>
      <c r="Q51" s="12">
        <v>327</v>
      </c>
      <c r="R51" s="15">
        <v>0</v>
      </c>
      <c r="S51" s="15">
        <v>0</v>
      </c>
      <c r="T51" s="15">
        <v>0</v>
      </c>
      <c r="U51" s="15">
        <v>0</v>
      </c>
      <c r="V51" s="44">
        <v>0</v>
      </c>
      <c r="W51" s="44">
        <v>0</v>
      </c>
      <c r="X51" s="44">
        <v>0</v>
      </c>
      <c r="Y51" s="44">
        <v>0</v>
      </c>
    </row>
    <row r="52" spans="1:25" ht="15.75" x14ac:dyDescent="0.25">
      <c r="A52" s="7">
        <v>3</v>
      </c>
      <c r="B52" s="3" t="s">
        <v>3</v>
      </c>
      <c r="C52" s="12">
        <v>171</v>
      </c>
      <c r="D52" s="12">
        <v>117</v>
      </c>
      <c r="E52" s="12">
        <v>750</v>
      </c>
      <c r="F52" s="12">
        <v>129</v>
      </c>
      <c r="H52" s="2">
        <f t="shared" si="16"/>
        <v>112.27160794197947</v>
      </c>
      <c r="I52" s="2">
        <f t="shared" si="17"/>
        <v>24213.239999999998</v>
      </c>
      <c r="J52" s="2">
        <f t="shared" si="18"/>
        <v>1529.3136054861343</v>
      </c>
      <c r="K52" s="2">
        <f t="shared" si="19"/>
        <v>112.27160794197947</v>
      </c>
      <c r="L52" s="2">
        <v>1</v>
      </c>
      <c r="N52" s="12">
        <v>171</v>
      </c>
      <c r="O52" s="12">
        <v>117</v>
      </c>
      <c r="P52" s="12">
        <v>750</v>
      </c>
      <c r="Q52" s="12">
        <v>129</v>
      </c>
      <c r="R52" s="15">
        <v>0</v>
      </c>
      <c r="S52" s="15">
        <v>0</v>
      </c>
      <c r="T52" s="15">
        <v>0</v>
      </c>
      <c r="U52" s="15">
        <v>0</v>
      </c>
      <c r="V52" s="44">
        <v>0</v>
      </c>
      <c r="W52" s="44">
        <v>0</v>
      </c>
      <c r="X52" s="44">
        <v>0</v>
      </c>
      <c r="Y52" s="44">
        <v>0</v>
      </c>
    </row>
    <row r="53" spans="1:25" ht="15.75" x14ac:dyDescent="0.25">
      <c r="A53" s="2">
        <v>4</v>
      </c>
      <c r="B53" s="3" t="s">
        <v>4</v>
      </c>
      <c r="C53" s="12">
        <v>242</v>
      </c>
      <c r="D53" s="12">
        <v>120</v>
      </c>
      <c r="E53" s="12">
        <v>750</v>
      </c>
      <c r="F53" s="12">
        <v>320</v>
      </c>
      <c r="H53" s="2">
        <f t="shared" si="16"/>
        <v>129.89963908953652</v>
      </c>
      <c r="I53" s="2">
        <f t="shared" si="17"/>
        <v>101945.44</v>
      </c>
      <c r="J53" s="2">
        <f t="shared" si="18"/>
        <v>1563.2795188081368</v>
      </c>
      <c r="K53" s="2">
        <f t="shared" si="19"/>
        <v>129.89963908953652</v>
      </c>
      <c r="L53" s="2">
        <v>1</v>
      </c>
      <c r="N53" s="12">
        <v>242</v>
      </c>
      <c r="O53" s="12">
        <v>120</v>
      </c>
      <c r="P53" s="12">
        <v>750</v>
      </c>
      <c r="Q53" s="12">
        <v>320</v>
      </c>
      <c r="R53" s="15">
        <v>0</v>
      </c>
      <c r="S53" s="15">
        <v>0</v>
      </c>
      <c r="T53" s="15">
        <v>0</v>
      </c>
      <c r="U53" s="15">
        <v>0</v>
      </c>
      <c r="V53" s="44">
        <v>0</v>
      </c>
      <c r="W53" s="44">
        <v>0</v>
      </c>
      <c r="X53" s="44">
        <v>0</v>
      </c>
      <c r="Y53" s="44">
        <v>0</v>
      </c>
    </row>
    <row r="54" spans="1:25" ht="15.75" x14ac:dyDescent="0.25">
      <c r="A54" s="7">
        <v>5</v>
      </c>
      <c r="B54" s="3" t="s">
        <v>21</v>
      </c>
      <c r="C54" s="12">
        <v>154</v>
      </c>
      <c r="D54" s="12">
        <v>97.5</v>
      </c>
      <c r="E54" s="12">
        <v>750</v>
      </c>
      <c r="F54" s="12">
        <v>210</v>
      </c>
      <c r="H54" s="2">
        <f t="shared" si="16"/>
        <v>114.6329880526437</v>
      </c>
      <c r="I54" s="2">
        <f t="shared" si="17"/>
        <v>43894.69</v>
      </c>
      <c r="J54" s="2">
        <f t="shared" si="18"/>
        <v>1555.6173128134694</v>
      </c>
      <c r="K54" s="2">
        <f t="shared" si="19"/>
        <v>114.6329880526437</v>
      </c>
      <c r="L54" s="2">
        <v>1</v>
      </c>
      <c r="N54" s="12">
        <v>154</v>
      </c>
      <c r="O54" s="12">
        <v>97.5</v>
      </c>
      <c r="P54" s="12">
        <v>750</v>
      </c>
      <c r="Q54" s="12">
        <v>210</v>
      </c>
      <c r="R54" s="15">
        <v>0</v>
      </c>
      <c r="S54" s="15">
        <v>0</v>
      </c>
      <c r="T54" s="15">
        <v>0</v>
      </c>
      <c r="U54" s="15">
        <v>0</v>
      </c>
      <c r="V54" s="44">
        <v>0</v>
      </c>
      <c r="W54" s="44">
        <v>0</v>
      </c>
      <c r="X54" s="44">
        <v>0</v>
      </c>
      <c r="Y54" s="44">
        <v>0</v>
      </c>
    </row>
    <row r="55" spans="1:25" ht="15.75" x14ac:dyDescent="0.25">
      <c r="A55" s="7">
        <v>6</v>
      </c>
      <c r="B55" s="3" t="s">
        <v>5</v>
      </c>
      <c r="C55" s="12">
        <v>113</v>
      </c>
      <c r="D55" s="12">
        <v>69</v>
      </c>
      <c r="E55" s="12">
        <v>750</v>
      </c>
      <c r="F55" s="12">
        <v>315</v>
      </c>
      <c r="H55" s="2">
        <f t="shared" si="16"/>
        <v>201.80646090787891</v>
      </c>
      <c r="I55" s="2">
        <f t="shared" si="17"/>
        <v>89620.04</v>
      </c>
      <c r="J55" s="2">
        <f t="shared" si="18"/>
        <v>1597.5437909256198</v>
      </c>
      <c r="K55" s="2">
        <f t="shared" si="19"/>
        <v>201.80646090787891</v>
      </c>
      <c r="L55" s="2">
        <v>1</v>
      </c>
      <c r="N55" s="12">
        <v>113</v>
      </c>
      <c r="O55" s="12">
        <v>69</v>
      </c>
      <c r="P55" s="12">
        <v>750</v>
      </c>
      <c r="Q55" s="12">
        <v>315</v>
      </c>
      <c r="R55" s="15">
        <v>0</v>
      </c>
      <c r="S55" s="15">
        <v>0</v>
      </c>
      <c r="T55" s="15">
        <v>0</v>
      </c>
      <c r="U55" s="15">
        <v>0</v>
      </c>
      <c r="V55" s="44">
        <v>0</v>
      </c>
      <c r="W55" s="44">
        <v>0</v>
      </c>
      <c r="X55" s="44">
        <v>0</v>
      </c>
      <c r="Y55" s="44">
        <v>0</v>
      </c>
    </row>
    <row r="56" spans="1:25" ht="15.75" x14ac:dyDescent="0.25">
      <c r="A56" s="7">
        <v>7</v>
      </c>
      <c r="B56" s="3" t="s">
        <v>6</v>
      </c>
      <c r="C56" s="51">
        <v>3016</v>
      </c>
      <c r="D56" s="50">
        <v>228000</v>
      </c>
      <c r="E56" s="44">
        <v>800</v>
      </c>
      <c r="F56" s="44">
        <v>1.75</v>
      </c>
      <c r="H56" s="2">
        <f t="shared" si="16"/>
        <v>227857.3962147203</v>
      </c>
      <c r="I56" s="2">
        <f t="shared" si="17"/>
        <v>51982273174.002502</v>
      </c>
      <c r="J56" s="2">
        <f t="shared" si="18"/>
        <v>226389.26218043431</v>
      </c>
      <c r="K56" s="2">
        <f t="shared" si="19"/>
        <v>226389.26218043431</v>
      </c>
      <c r="L56" s="2">
        <v>3</v>
      </c>
      <c r="N56" s="12">
        <v>0</v>
      </c>
      <c r="O56" s="12">
        <v>0</v>
      </c>
      <c r="P56" s="12">
        <v>0</v>
      </c>
      <c r="Q56" s="12">
        <v>0</v>
      </c>
      <c r="R56" s="15">
        <v>0</v>
      </c>
      <c r="S56" s="15">
        <v>0</v>
      </c>
      <c r="T56" s="15">
        <v>0</v>
      </c>
      <c r="U56" s="15">
        <v>0</v>
      </c>
      <c r="V56" s="51">
        <v>3016</v>
      </c>
      <c r="W56" s="50">
        <v>228000</v>
      </c>
      <c r="X56" s="44">
        <v>800</v>
      </c>
      <c r="Y56" s="44">
        <v>1.75</v>
      </c>
    </row>
    <row r="57" spans="1:25" ht="15.75" x14ac:dyDescent="0.25">
      <c r="A57" s="2">
        <v>8</v>
      </c>
      <c r="B57" s="3" t="s">
        <v>7</v>
      </c>
      <c r="C57" s="12">
        <v>448</v>
      </c>
      <c r="D57" s="12">
        <v>255.2</v>
      </c>
      <c r="E57" s="12">
        <v>800</v>
      </c>
      <c r="F57" s="12">
        <v>1.0529999999999999</v>
      </c>
      <c r="H57" s="2">
        <f t="shared" si="16"/>
        <v>297.81231504329867</v>
      </c>
      <c r="I57" s="2">
        <f t="shared" si="17"/>
        <v>66623.630808999995</v>
      </c>
      <c r="J57" s="2">
        <f t="shared" si="18"/>
        <v>1446.0506558741295</v>
      </c>
      <c r="K57" s="2">
        <f t="shared" si="19"/>
        <v>297.81231504329867</v>
      </c>
      <c r="L57" s="2">
        <v>1</v>
      </c>
      <c r="N57" s="12">
        <v>448</v>
      </c>
      <c r="O57" s="12">
        <v>255.2</v>
      </c>
      <c r="P57" s="12">
        <v>800</v>
      </c>
      <c r="Q57" s="12">
        <v>1.0529999999999999</v>
      </c>
      <c r="R57" s="15">
        <v>0</v>
      </c>
      <c r="S57" s="15">
        <v>0</v>
      </c>
      <c r="T57" s="15">
        <v>0</v>
      </c>
      <c r="U57" s="15">
        <v>0</v>
      </c>
      <c r="V57" s="44">
        <v>0</v>
      </c>
      <c r="W57" s="44">
        <v>0</v>
      </c>
      <c r="X57" s="44">
        <v>0</v>
      </c>
      <c r="Y57" s="44">
        <v>0</v>
      </c>
    </row>
    <row r="58" spans="1:25" ht="15.75" x14ac:dyDescent="0.25">
      <c r="A58" s="2">
        <v>9</v>
      </c>
      <c r="B58" s="3" t="s">
        <v>8</v>
      </c>
      <c r="C58" s="12">
        <v>63</v>
      </c>
      <c r="D58" s="12">
        <v>34.5</v>
      </c>
      <c r="E58" s="12">
        <v>750</v>
      </c>
      <c r="F58" s="12">
        <v>140</v>
      </c>
      <c r="H58" s="2">
        <f t="shared" si="16"/>
        <v>231.40022028917247</v>
      </c>
      <c r="I58" s="2">
        <f t="shared" si="17"/>
        <v>14686.49</v>
      </c>
      <c r="J58" s="2">
        <f t="shared" si="18"/>
        <v>1604.2118357389713</v>
      </c>
      <c r="K58" s="2">
        <f t="shared" si="19"/>
        <v>231.40022028917247</v>
      </c>
      <c r="L58" s="2">
        <v>1</v>
      </c>
      <c r="N58" s="12">
        <v>63</v>
      </c>
      <c r="O58" s="12">
        <v>34.5</v>
      </c>
      <c r="P58" s="12">
        <v>750</v>
      </c>
      <c r="Q58" s="12">
        <v>140</v>
      </c>
      <c r="R58" s="15">
        <v>0</v>
      </c>
      <c r="S58" s="15">
        <v>0</v>
      </c>
      <c r="T58" s="15">
        <v>0</v>
      </c>
      <c r="U58" s="15">
        <v>0</v>
      </c>
      <c r="V58" s="44">
        <v>0</v>
      </c>
      <c r="W58" s="44">
        <v>0</v>
      </c>
      <c r="X58" s="44">
        <v>0</v>
      </c>
      <c r="Y58" s="44">
        <v>0</v>
      </c>
    </row>
    <row r="59" spans="1:25" ht="15.75" x14ac:dyDescent="0.25">
      <c r="A59" s="2">
        <v>10</v>
      </c>
      <c r="B59" s="3" t="s">
        <v>9</v>
      </c>
      <c r="C59" s="15">
        <v>8</v>
      </c>
      <c r="D59" s="15">
        <v>3.8</v>
      </c>
      <c r="E59" s="15">
        <v>750</v>
      </c>
      <c r="F59" s="15">
        <v>23</v>
      </c>
      <c r="H59" s="2">
        <f t="shared" si="16"/>
        <v>335.62766394774496</v>
      </c>
      <c r="I59" s="2">
        <f t="shared" si="17"/>
        <v>0</v>
      </c>
      <c r="J59" s="2">
        <f t="shared" si="18"/>
        <v>1627.9175943287178</v>
      </c>
      <c r="K59" s="2">
        <f t="shared" si="19"/>
        <v>0</v>
      </c>
      <c r="L59" s="2">
        <v>2</v>
      </c>
      <c r="N59" s="12">
        <v>0</v>
      </c>
      <c r="O59" s="12">
        <v>0</v>
      </c>
      <c r="P59" s="12">
        <v>0</v>
      </c>
      <c r="Q59" s="12">
        <v>0</v>
      </c>
      <c r="R59" s="15">
        <v>8</v>
      </c>
      <c r="S59" s="15">
        <v>3.8</v>
      </c>
      <c r="T59" s="15">
        <v>750</v>
      </c>
      <c r="U59" s="15">
        <v>23</v>
      </c>
      <c r="V59" s="44">
        <v>0</v>
      </c>
      <c r="W59" s="44">
        <v>0</v>
      </c>
      <c r="X59" s="44">
        <v>0</v>
      </c>
      <c r="Y59" s="44">
        <v>0</v>
      </c>
    </row>
    <row r="60" spans="1:25" ht="15.75" x14ac:dyDescent="0.25">
      <c r="A60" s="2">
        <v>11</v>
      </c>
      <c r="B60" s="3" t="s">
        <v>10</v>
      </c>
      <c r="C60" s="12">
        <v>179</v>
      </c>
      <c r="D60" s="12">
        <v>101.3</v>
      </c>
      <c r="E60" s="12">
        <v>750</v>
      </c>
      <c r="F60" s="12">
        <v>234</v>
      </c>
      <c r="H60" s="2">
        <f t="shared" si="16"/>
        <v>98.827944030553041</v>
      </c>
      <c r="I60" s="2">
        <f t="shared" si="17"/>
        <v>54198.25</v>
      </c>
      <c r="J60" s="2">
        <f t="shared" si="18"/>
        <v>1557.9144051985013</v>
      </c>
      <c r="K60" s="2">
        <f t="shared" si="19"/>
        <v>98.827944030553041</v>
      </c>
      <c r="L60" s="2">
        <v>1</v>
      </c>
      <c r="N60" s="12">
        <v>179</v>
      </c>
      <c r="O60" s="12">
        <v>101.3</v>
      </c>
      <c r="P60" s="12">
        <v>750</v>
      </c>
      <c r="Q60" s="12">
        <v>234</v>
      </c>
      <c r="R60" s="15">
        <v>0</v>
      </c>
      <c r="S60" s="15">
        <v>0</v>
      </c>
      <c r="T60" s="15">
        <v>0</v>
      </c>
      <c r="U60" s="15">
        <v>0</v>
      </c>
      <c r="V60" s="44">
        <v>0</v>
      </c>
      <c r="W60" s="44">
        <v>0</v>
      </c>
      <c r="X60" s="44">
        <v>0</v>
      </c>
      <c r="Y60" s="44">
        <v>0</v>
      </c>
    </row>
    <row r="61" spans="1:25" ht="15.75" x14ac:dyDescent="0.25">
      <c r="A61" s="2">
        <v>12</v>
      </c>
      <c r="B61" s="3" t="s">
        <v>11</v>
      </c>
      <c r="C61" s="12">
        <v>239</v>
      </c>
      <c r="D61" s="12">
        <v>131.30000000000001</v>
      </c>
      <c r="E61" s="12">
        <v>750</v>
      </c>
      <c r="F61" s="12">
        <v>401</v>
      </c>
      <c r="H61" s="2">
        <f t="shared" si="16"/>
        <v>206.54637308747843</v>
      </c>
      <c r="I61" s="2">
        <f t="shared" si="17"/>
        <v>159371.25</v>
      </c>
      <c r="J61" s="2">
        <f t="shared" si="18"/>
        <v>1570.5149072597178</v>
      </c>
      <c r="K61" s="2">
        <f t="shared" si="19"/>
        <v>206.54637308747843</v>
      </c>
      <c r="L61" s="2">
        <v>1</v>
      </c>
      <c r="N61" s="12">
        <v>239</v>
      </c>
      <c r="O61" s="12">
        <v>131.30000000000001</v>
      </c>
      <c r="P61" s="12">
        <v>750</v>
      </c>
      <c r="Q61" s="12">
        <v>401</v>
      </c>
      <c r="R61" s="15">
        <v>0</v>
      </c>
      <c r="S61" s="15">
        <v>0</v>
      </c>
      <c r="T61" s="15">
        <v>0</v>
      </c>
      <c r="U61" s="15">
        <v>0</v>
      </c>
      <c r="V61" s="44">
        <v>0</v>
      </c>
      <c r="W61" s="44">
        <v>0</v>
      </c>
      <c r="X61" s="44">
        <v>0</v>
      </c>
      <c r="Y61" s="44">
        <v>0</v>
      </c>
    </row>
    <row r="62" spans="1:25" ht="15.75" x14ac:dyDescent="0.25">
      <c r="A62" s="2">
        <v>13</v>
      </c>
      <c r="B62" s="3" t="s">
        <v>12</v>
      </c>
      <c r="C62" s="52">
        <v>1274</v>
      </c>
      <c r="D62" s="12">
        <v>981.6</v>
      </c>
      <c r="E62" s="12">
        <v>800</v>
      </c>
      <c r="F62" s="12">
        <v>1.71</v>
      </c>
      <c r="H62" s="2">
        <f t="shared" si="16"/>
        <v>1329.0137505635601</v>
      </c>
      <c r="I62" s="2">
        <f t="shared" si="17"/>
        <v>960312.10410000011</v>
      </c>
      <c r="J62" s="2">
        <f t="shared" si="18"/>
        <v>1427.9621078393502</v>
      </c>
      <c r="K62" s="2">
        <f t="shared" si="19"/>
        <v>1329.0137505635601</v>
      </c>
      <c r="L62" s="2">
        <v>1</v>
      </c>
      <c r="N62" s="52">
        <v>1274</v>
      </c>
      <c r="O62" s="12">
        <v>981.6</v>
      </c>
      <c r="P62" s="12">
        <v>800</v>
      </c>
      <c r="Q62" s="12">
        <v>1.71</v>
      </c>
      <c r="R62" s="15">
        <v>0</v>
      </c>
      <c r="S62" s="15">
        <v>0</v>
      </c>
      <c r="T62" s="15">
        <v>0</v>
      </c>
      <c r="U62" s="15">
        <v>0</v>
      </c>
      <c r="V62" s="44">
        <v>0</v>
      </c>
      <c r="W62" s="44">
        <v>0</v>
      </c>
      <c r="X62" s="44">
        <v>0</v>
      </c>
      <c r="Y62" s="44">
        <v>0</v>
      </c>
    </row>
    <row r="63" spans="1:25" ht="15.75" x14ac:dyDescent="0.25">
      <c r="A63" s="2">
        <v>14</v>
      </c>
      <c r="B63" s="3" t="s">
        <v>20</v>
      </c>
      <c r="C63" s="12">
        <v>715</v>
      </c>
      <c r="D63" s="12">
        <v>536</v>
      </c>
      <c r="E63" s="12">
        <v>800</v>
      </c>
      <c r="F63" s="12">
        <v>1.2390000000000001</v>
      </c>
      <c r="H63" s="2">
        <f t="shared" si="16"/>
        <v>631.51426388824029</v>
      </c>
      <c r="I63" s="2">
        <f t="shared" si="17"/>
        <v>286917.38112100004</v>
      </c>
      <c r="J63" s="2">
        <f t="shared" si="18"/>
        <v>1306.4262444187195</v>
      </c>
      <c r="K63" s="2">
        <f t="shared" si="19"/>
        <v>631.51426388824029</v>
      </c>
      <c r="L63" s="2">
        <v>1</v>
      </c>
      <c r="N63" s="12">
        <v>715</v>
      </c>
      <c r="O63" s="12">
        <v>536</v>
      </c>
      <c r="P63" s="12">
        <v>800</v>
      </c>
      <c r="Q63" s="12">
        <v>1.2390000000000001</v>
      </c>
      <c r="R63" s="15">
        <v>0</v>
      </c>
      <c r="S63" s="15">
        <v>0</v>
      </c>
      <c r="T63" s="15">
        <v>0</v>
      </c>
      <c r="U63" s="15">
        <v>0</v>
      </c>
      <c r="V63" s="44">
        <v>0</v>
      </c>
      <c r="W63" s="44">
        <v>0</v>
      </c>
      <c r="X63" s="44">
        <v>0</v>
      </c>
      <c r="Y63" s="44">
        <v>0</v>
      </c>
    </row>
    <row r="64" spans="1:25" ht="15.75" x14ac:dyDescent="0.25">
      <c r="A64" s="2">
        <v>15</v>
      </c>
      <c r="B64" s="3" t="s">
        <v>13</v>
      </c>
      <c r="C64" s="12">
        <v>476</v>
      </c>
      <c r="D64" s="12">
        <v>339</v>
      </c>
      <c r="E64" s="12">
        <v>750</v>
      </c>
      <c r="F64" s="12">
        <v>1.4319999999999999</v>
      </c>
      <c r="H64" s="2">
        <f t="shared" si="16"/>
        <v>349.44276442218751</v>
      </c>
      <c r="I64" s="2">
        <f t="shared" si="17"/>
        <v>113292.21862399999</v>
      </c>
      <c r="J64" s="2">
        <f t="shared" si="18"/>
        <v>1376.8754082446967</v>
      </c>
      <c r="K64" s="2">
        <f t="shared" si="19"/>
        <v>349.44276442218751</v>
      </c>
      <c r="L64" s="2">
        <v>1</v>
      </c>
      <c r="N64" s="12">
        <v>476</v>
      </c>
      <c r="O64" s="12">
        <v>339</v>
      </c>
      <c r="P64" s="12">
        <v>750</v>
      </c>
      <c r="Q64" s="12">
        <v>1.4319999999999999</v>
      </c>
      <c r="R64" s="15">
        <v>0</v>
      </c>
      <c r="S64" s="15">
        <v>0</v>
      </c>
      <c r="T64" s="15">
        <v>0</v>
      </c>
      <c r="U64" s="15">
        <v>0</v>
      </c>
      <c r="V64" s="44">
        <v>0</v>
      </c>
      <c r="W64" s="44">
        <v>0</v>
      </c>
      <c r="X64" s="44">
        <v>0</v>
      </c>
      <c r="Y64" s="44">
        <v>0</v>
      </c>
    </row>
    <row r="65" spans="1:25" ht="15.75" x14ac:dyDescent="0.25">
      <c r="A65" s="2">
        <v>16</v>
      </c>
      <c r="B65" s="3" t="s">
        <v>14</v>
      </c>
      <c r="C65" s="12">
        <v>134</v>
      </c>
      <c r="D65" s="12">
        <v>56.3</v>
      </c>
      <c r="E65" s="12">
        <v>750</v>
      </c>
      <c r="F65" s="12">
        <v>223</v>
      </c>
      <c r="H65" s="2">
        <f t="shared" si="16"/>
        <v>157.01237514883198</v>
      </c>
      <c r="I65" s="2">
        <f t="shared" si="17"/>
        <v>42882.25</v>
      </c>
      <c r="J65" s="2">
        <f t="shared" si="18"/>
        <v>1596.2131448916839</v>
      </c>
      <c r="K65" s="2">
        <f t="shared" si="19"/>
        <v>157.01237514883198</v>
      </c>
      <c r="L65" s="2">
        <v>1</v>
      </c>
      <c r="N65" s="12">
        <v>134</v>
      </c>
      <c r="O65" s="12">
        <v>56.3</v>
      </c>
      <c r="P65" s="12">
        <v>750</v>
      </c>
      <c r="Q65" s="12">
        <v>223</v>
      </c>
      <c r="R65" s="15">
        <v>0</v>
      </c>
      <c r="S65" s="15">
        <v>0</v>
      </c>
      <c r="T65" s="15">
        <v>0</v>
      </c>
      <c r="U65" s="15">
        <v>0</v>
      </c>
      <c r="V65" s="44">
        <v>0</v>
      </c>
      <c r="W65" s="44">
        <v>0</v>
      </c>
      <c r="X65" s="44">
        <v>0</v>
      </c>
      <c r="Y65" s="44">
        <v>0</v>
      </c>
    </row>
    <row r="66" spans="1:25" ht="15.75" x14ac:dyDescent="0.25">
      <c r="A66" s="2">
        <v>17</v>
      </c>
      <c r="B66" s="3" t="s">
        <v>15</v>
      </c>
      <c r="C66" s="12">
        <v>143</v>
      </c>
      <c r="D66" s="12">
        <v>87.4</v>
      </c>
      <c r="E66" s="12">
        <v>760</v>
      </c>
      <c r="F66" s="12">
        <v>138</v>
      </c>
      <c r="H66" s="2">
        <f t="shared" si="16"/>
        <v>141.0283870356516</v>
      </c>
      <c r="I66" s="2">
        <f t="shared" si="17"/>
        <v>20448.960000000003</v>
      </c>
      <c r="J66" s="2">
        <f t="shared" si="18"/>
        <v>1556.3075544136511</v>
      </c>
      <c r="K66" s="2">
        <f t="shared" si="19"/>
        <v>141.0283870356516</v>
      </c>
      <c r="L66" s="2">
        <v>1</v>
      </c>
      <c r="N66" s="12">
        <v>143</v>
      </c>
      <c r="O66" s="12">
        <v>87.4</v>
      </c>
      <c r="P66" s="12">
        <v>760</v>
      </c>
      <c r="Q66" s="12">
        <v>138</v>
      </c>
      <c r="R66" s="15">
        <v>0</v>
      </c>
      <c r="S66" s="15">
        <v>0</v>
      </c>
      <c r="T66" s="15">
        <v>0</v>
      </c>
      <c r="U66" s="15">
        <v>0</v>
      </c>
      <c r="V66" s="44">
        <v>0</v>
      </c>
      <c r="W66" s="44">
        <v>0</v>
      </c>
      <c r="X66" s="44">
        <v>0</v>
      </c>
      <c r="Y66" s="44">
        <v>0</v>
      </c>
    </row>
    <row r="67" spans="1:25" ht="15.75" x14ac:dyDescent="0.25">
      <c r="M67" s="11" t="s">
        <v>29</v>
      </c>
      <c r="N67" s="10">
        <f>SUM(N50:N66)</f>
        <v>4759</v>
      </c>
      <c r="O67" s="10">
        <f>SUM(O50:O66)</f>
        <v>3214.5</v>
      </c>
      <c r="P67" s="10">
        <f>SUM(P50:P66)</f>
        <v>11450</v>
      </c>
      <c r="Q67" s="10">
        <f>SUM(Q50:Q66)</f>
        <v>2758.4339999999997</v>
      </c>
      <c r="R67" s="13">
        <f>SUM(R50:R66)</f>
        <v>8</v>
      </c>
      <c r="S67" s="13">
        <f t="shared" ref="S67:U67" si="20">SUM(S50:S66)</f>
        <v>3.8</v>
      </c>
      <c r="T67" s="13">
        <f t="shared" si="20"/>
        <v>750</v>
      </c>
      <c r="U67" s="13">
        <f t="shared" si="20"/>
        <v>23</v>
      </c>
      <c r="V67" s="42">
        <f>SUM(V50:V66)</f>
        <v>3016</v>
      </c>
      <c r="W67" s="42">
        <f>SUM(W50:W66)</f>
        <v>228000</v>
      </c>
      <c r="X67" s="42">
        <f>SUM(X50:X66)</f>
        <v>800</v>
      </c>
      <c r="Y67" s="42">
        <f>SUM(Y50:Y66)</f>
        <v>1.75</v>
      </c>
    </row>
    <row r="68" spans="1:25" ht="15.75" x14ac:dyDescent="0.25">
      <c r="M68" s="11" t="s">
        <v>30</v>
      </c>
      <c r="N68" s="12">
        <v>15</v>
      </c>
      <c r="O68" s="12">
        <v>15</v>
      </c>
      <c r="P68" s="12">
        <v>15</v>
      </c>
      <c r="Q68" s="12">
        <v>15</v>
      </c>
      <c r="R68" s="15">
        <v>1</v>
      </c>
      <c r="S68" s="15">
        <v>1</v>
      </c>
      <c r="T68" s="15">
        <v>1</v>
      </c>
      <c r="U68" s="15">
        <v>1</v>
      </c>
      <c r="V68" s="44">
        <v>1</v>
      </c>
      <c r="W68" s="44">
        <v>1</v>
      </c>
      <c r="X68" s="44">
        <v>1</v>
      </c>
      <c r="Y68" s="44">
        <v>1</v>
      </c>
    </row>
    <row r="69" spans="1:25" ht="15.75" x14ac:dyDescent="0.25">
      <c r="M69" s="11" t="s">
        <v>31</v>
      </c>
      <c r="N69" s="10">
        <f>N67/N68</f>
        <v>317.26666666666665</v>
      </c>
      <c r="O69" s="10">
        <f t="shared" ref="O69:Q69" si="21">O67/O68</f>
        <v>214.3</v>
      </c>
      <c r="P69" s="10">
        <f t="shared" si="21"/>
        <v>763.33333333333337</v>
      </c>
      <c r="Q69" s="10">
        <f t="shared" si="21"/>
        <v>183.89559999999997</v>
      </c>
      <c r="R69" s="13">
        <f>R67/R68</f>
        <v>8</v>
      </c>
      <c r="S69" s="13">
        <f t="shared" ref="S69:U69" si="22">S67/S68</f>
        <v>3.8</v>
      </c>
      <c r="T69" s="13">
        <f t="shared" si="22"/>
        <v>750</v>
      </c>
      <c r="U69" s="13">
        <f t="shared" si="22"/>
        <v>23</v>
      </c>
      <c r="V69" s="42">
        <f>V67/V68</f>
        <v>3016</v>
      </c>
      <c r="W69" s="42">
        <f t="shared" ref="W69:Y69" si="23">W67/W68</f>
        <v>228000</v>
      </c>
      <c r="X69" s="42">
        <f t="shared" si="23"/>
        <v>800</v>
      </c>
      <c r="Y69" s="42">
        <f t="shared" si="23"/>
        <v>1.75</v>
      </c>
    </row>
    <row r="72" spans="1:25" ht="15.75" x14ac:dyDescent="0.25">
      <c r="A72" s="9" t="s">
        <v>22</v>
      </c>
      <c r="B72" s="8" t="s">
        <v>0</v>
      </c>
      <c r="C72" s="9" t="s">
        <v>16</v>
      </c>
      <c r="D72" s="8" t="s">
        <v>17</v>
      </c>
      <c r="E72" s="8" t="s">
        <v>18</v>
      </c>
      <c r="F72" s="8" t="s">
        <v>19</v>
      </c>
      <c r="H72" s="19" t="s">
        <v>23</v>
      </c>
      <c r="I72" s="19" t="s">
        <v>24</v>
      </c>
      <c r="J72" s="19" t="s">
        <v>25</v>
      </c>
      <c r="K72" s="19" t="s">
        <v>26</v>
      </c>
      <c r="L72" s="19" t="s">
        <v>27</v>
      </c>
    </row>
    <row r="73" spans="1:25" ht="15.75" x14ac:dyDescent="0.25">
      <c r="A73" s="2">
        <v>1</v>
      </c>
      <c r="B73" s="3" t="s">
        <v>1</v>
      </c>
      <c r="C73" s="12">
        <v>263</v>
      </c>
      <c r="D73" s="12">
        <v>186.2</v>
      </c>
      <c r="E73" s="12">
        <v>760</v>
      </c>
      <c r="F73" s="12">
        <v>316</v>
      </c>
      <c r="H73" s="2">
        <f>SQRT((C73-$N$69)^2+(D73-$O$69)^2+(E73-$P$69)^2+(F73-$Q$69)^2)</f>
        <v>145.59246107399321</v>
      </c>
      <c r="I73" s="2">
        <f>SQRT(C73-$R$69)^2+(D73-$S$69)^2+(E73-$T$69)^2+(F73-$U$69)^2</f>
        <v>119473.76</v>
      </c>
      <c r="J73" s="2">
        <f>SQRT((C73-$V$69)^2+(D73-$W$69)^2+(E73-$X$69)^2+(F73-$Y$69)^2)</f>
        <v>227830.6538473313</v>
      </c>
      <c r="K73" s="2">
        <f>MIN(H73:J73)</f>
        <v>145.59246107399321</v>
      </c>
      <c r="L73" s="2">
        <v>1</v>
      </c>
    </row>
    <row r="74" spans="1:25" ht="15.75" x14ac:dyDescent="0.25">
      <c r="A74" s="2">
        <v>2</v>
      </c>
      <c r="B74" s="3" t="s">
        <v>2</v>
      </c>
      <c r="C74" s="12">
        <v>145</v>
      </c>
      <c r="D74" s="12">
        <v>102.2</v>
      </c>
      <c r="E74" s="12">
        <v>780</v>
      </c>
      <c r="F74" s="12">
        <v>327</v>
      </c>
      <c r="H74" s="2">
        <f t="shared" ref="H74:H89" si="24">SQRT((C74-$N$69)^2+(D74-$O$69)^2+(E74-$P$69)^2+(F74-$Q$69)^2)</f>
        <v>250.9957400466833</v>
      </c>
      <c r="I74" s="2">
        <f t="shared" ref="I74:I89" si="25">SQRT(C74-$R$69)^2+(D74-$S$69)^2+(E74-$T$69)^2+(F74-$U$69)^2</f>
        <v>103135.56</v>
      </c>
      <c r="J74" s="2">
        <f t="shared" ref="J74:J89" si="26">SQRT((C74-$V$69)^2+(D74-$W$69)^2+(E74-$X$69)^2+(F74-$Y$69)^2)</f>
        <v>227916.11630905457</v>
      </c>
      <c r="K74" s="2">
        <f t="shared" ref="K74:K89" si="27">MIN(H74:J74)</f>
        <v>250.9957400466833</v>
      </c>
      <c r="L74" s="2">
        <v>1</v>
      </c>
    </row>
    <row r="75" spans="1:25" ht="15.75" x14ac:dyDescent="0.25">
      <c r="A75" s="7">
        <v>3</v>
      </c>
      <c r="B75" s="3" t="s">
        <v>3</v>
      </c>
      <c r="C75" s="12">
        <v>171</v>
      </c>
      <c r="D75" s="12">
        <v>117</v>
      </c>
      <c r="E75" s="12">
        <v>750</v>
      </c>
      <c r="F75" s="12">
        <v>129</v>
      </c>
      <c r="H75" s="2">
        <f t="shared" si="24"/>
        <v>184.53328278366359</v>
      </c>
      <c r="I75" s="2">
        <f t="shared" si="25"/>
        <v>24213.239999999998</v>
      </c>
      <c r="J75" s="2">
        <f t="shared" si="26"/>
        <v>227900.7994864487</v>
      </c>
      <c r="K75" s="2">
        <f t="shared" si="27"/>
        <v>184.53328278366359</v>
      </c>
      <c r="L75" s="2">
        <v>1</v>
      </c>
    </row>
    <row r="76" spans="1:25" ht="15.75" x14ac:dyDescent="0.25">
      <c r="A76" s="2">
        <v>4</v>
      </c>
      <c r="B76" s="3" t="s">
        <v>4</v>
      </c>
      <c r="C76" s="12">
        <v>242</v>
      </c>
      <c r="D76" s="12">
        <v>120</v>
      </c>
      <c r="E76" s="12">
        <v>750</v>
      </c>
      <c r="F76" s="12">
        <v>320</v>
      </c>
      <c r="H76" s="2">
        <f t="shared" si="24"/>
        <v>182.37254888894023</v>
      </c>
      <c r="I76" s="2">
        <f t="shared" si="25"/>
        <v>101945.44</v>
      </c>
      <c r="J76" s="2">
        <f t="shared" si="26"/>
        <v>227897.11112487252</v>
      </c>
      <c r="K76" s="2">
        <f t="shared" si="27"/>
        <v>182.37254888894023</v>
      </c>
      <c r="L76" s="2">
        <v>1</v>
      </c>
    </row>
    <row r="77" spans="1:25" ht="15.75" x14ac:dyDescent="0.25">
      <c r="A77" s="7">
        <v>5</v>
      </c>
      <c r="B77" s="3" t="s">
        <v>21</v>
      </c>
      <c r="C77" s="12">
        <v>154</v>
      </c>
      <c r="D77" s="12">
        <v>97.5</v>
      </c>
      <c r="E77" s="12">
        <v>750</v>
      </c>
      <c r="F77" s="12">
        <v>210</v>
      </c>
      <c r="H77" s="2">
        <f t="shared" si="24"/>
        <v>202.87301920556666</v>
      </c>
      <c r="I77" s="2">
        <f t="shared" si="25"/>
        <v>43894.69</v>
      </c>
      <c r="J77" s="2">
        <f t="shared" si="26"/>
        <v>227920.57041502968</v>
      </c>
      <c r="K77" s="2">
        <f t="shared" si="27"/>
        <v>202.87301920556666</v>
      </c>
      <c r="L77" s="2">
        <v>1</v>
      </c>
    </row>
    <row r="78" spans="1:25" ht="15.75" x14ac:dyDescent="0.25">
      <c r="A78" s="7">
        <v>6</v>
      </c>
      <c r="B78" s="3" t="s">
        <v>5</v>
      </c>
      <c r="C78" s="12">
        <v>113</v>
      </c>
      <c r="D78" s="12">
        <v>69</v>
      </c>
      <c r="E78" s="12">
        <v>750</v>
      </c>
      <c r="F78" s="12">
        <v>315</v>
      </c>
      <c r="H78" s="2">
        <f t="shared" si="24"/>
        <v>283.20152292713561</v>
      </c>
      <c r="I78" s="2">
        <f t="shared" si="25"/>
        <v>89620.04</v>
      </c>
      <c r="J78" s="2">
        <f t="shared" si="26"/>
        <v>227949.70672401073</v>
      </c>
      <c r="K78" s="2">
        <f t="shared" si="27"/>
        <v>283.20152292713561</v>
      </c>
      <c r="L78" s="2">
        <v>1</v>
      </c>
    </row>
    <row r="79" spans="1:25" ht="15.75" x14ac:dyDescent="0.25">
      <c r="A79" s="7">
        <v>7</v>
      </c>
      <c r="B79" s="3" t="s">
        <v>6</v>
      </c>
      <c r="C79" s="51">
        <v>3016</v>
      </c>
      <c r="D79" s="50">
        <v>228000</v>
      </c>
      <c r="E79" s="44">
        <v>800</v>
      </c>
      <c r="F79" s="44">
        <v>1.75</v>
      </c>
      <c r="H79" s="2">
        <f t="shared" si="24"/>
        <v>227801.76208176813</v>
      </c>
      <c r="I79" s="2">
        <f t="shared" si="25"/>
        <v>51982273174.002502</v>
      </c>
      <c r="J79" s="2">
        <f t="shared" si="26"/>
        <v>0</v>
      </c>
      <c r="K79" s="2">
        <f t="shared" si="27"/>
        <v>0</v>
      </c>
      <c r="L79" s="2">
        <v>3</v>
      </c>
    </row>
    <row r="80" spans="1:25" ht="18.75" x14ac:dyDescent="0.25">
      <c r="A80" s="2">
        <v>8</v>
      </c>
      <c r="B80" s="3" t="s">
        <v>7</v>
      </c>
      <c r="C80" s="12">
        <v>448</v>
      </c>
      <c r="D80" s="12">
        <v>255.2</v>
      </c>
      <c r="E80" s="12">
        <v>800</v>
      </c>
      <c r="F80" s="12">
        <v>1.0529999999999999</v>
      </c>
      <c r="H80" s="2">
        <f t="shared" si="24"/>
        <v>231.38685196797348</v>
      </c>
      <c r="I80" s="2">
        <f t="shared" si="25"/>
        <v>66623.630808999995</v>
      </c>
      <c r="J80" s="2">
        <f t="shared" si="26"/>
        <v>227759.27764094662</v>
      </c>
      <c r="K80" s="2">
        <f t="shared" si="27"/>
        <v>231.38685196797348</v>
      </c>
      <c r="L80" s="2">
        <v>1</v>
      </c>
      <c r="P80" s="49" t="s">
        <v>40</v>
      </c>
    </row>
    <row r="81" spans="1:12" ht="15.75" x14ac:dyDescent="0.25">
      <c r="A81" s="2">
        <v>9</v>
      </c>
      <c r="B81" s="3" t="s">
        <v>8</v>
      </c>
      <c r="C81" s="12">
        <v>63</v>
      </c>
      <c r="D81" s="12">
        <v>34.5</v>
      </c>
      <c r="E81" s="12">
        <v>750</v>
      </c>
      <c r="F81" s="12">
        <v>140</v>
      </c>
      <c r="H81" s="2">
        <f t="shared" si="24"/>
        <v>314.77639564445673</v>
      </c>
      <c r="I81" s="2">
        <f t="shared" si="25"/>
        <v>14686.49</v>
      </c>
      <c r="J81" s="2">
        <f t="shared" si="26"/>
        <v>227984.67275743012</v>
      </c>
      <c r="K81" s="2">
        <f t="shared" si="27"/>
        <v>314.77639564445673</v>
      </c>
      <c r="L81" s="2">
        <v>1</v>
      </c>
    </row>
    <row r="82" spans="1:12" ht="15.75" x14ac:dyDescent="0.25">
      <c r="A82" s="2">
        <v>10</v>
      </c>
      <c r="B82" s="3" t="s">
        <v>9</v>
      </c>
      <c r="C82" s="15">
        <v>8</v>
      </c>
      <c r="D82" s="15">
        <v>3.8</v>
      </c>
      <c r="E82" s="15">
        <v>750</v>
      </c>
      <c r="F82" s="15">
        <v>23</v>
      </c>
      <c r="H82" s="2">
        <f t="shared" si="24"/>
        <v>407.45710570347018</v>
      </c>
      <c r="I82" s="2">
        <f t="shared" si="25"/>
        <v>0</v>
      </c>
      <c r="J82" s="2">
        <f t="shared" si="26"/>
        <v>228016.04818521548</v>
      </c>
      <c r="K82" s="2">
        <f t="shared" si="27"/>
        <v>0</v>
      </c>
      <c r="L82" s="2">
        <v>2</v>
      </c>
    </row>
    <row r="83" spans="1:12" ht="15.75" x14ac:dyDescent="0.25">
      <c r="A83" s="2">
        <v>11</v>
      </c>
      <c r="B83" s="3" t="s">
        <v>10</v>
      </c>
      <c r="C83" s="12">
        <v>179</v>
      </c>
      <c r="D83" s="12">
        <v>101.3</v>
      </c>
      <c r="E83" s="12">
        <v>750</v>
      </c>
      <c r="F83" s="12">
        <v>234</v>
      </c>
      <c r="H83" s="2">
        <f t="shared" si="24"/>
        <v>185.94327034945064</v>
      </c>
      <c r="I83" s="2">
        <f t="shared" si="25"/>
        <v>54198.25</v>
      </c>
      <c r="J83" s="2">
        <f t="shared" si="26"/>
        <v>227916.48134953406</v>
      </c>
      <c r="K83" s="2">
        <f t="shared" si="27"/>
        <v>185.94327034945064</v>
      </c>
      <c r="L83" s="2">
        <v>1</v>
      </c>
    </row>
    <row r="84" spans="1:12" ht="15.75" x14ac:dyDescent="0.25">
      <c r="A84" s="2">
        <v>12</v>
      </c>
      <c r="B84" s="3" t="s">
        <v>11</v>
      </c>
      <c r="C84" s="12">
        <v>239</v>
      </c>
      <c r="D84" s="12">
        <v>131.30000000000001</v>
      </c>
      <c r="E84" s="12">
        <v>750</v>
      </c>
      <c r="F84" s="12">
        <v>401</v>
      </c>
      <c r="H84" s="2">
        <f t="shared" si="24"/>
        <v>245.61508379627034</v>
      </c>
      <c r="I84" s="2">
        <f t="shared" si="25"/>
        <v>159371.25</v>
      </c>
      <c r="J84" s="2">
        <f t="shared" si="26"/>
        <v>227885.97602584609</v>
      </c>
      <c r="K84" s="2">
        <f t="shared" si="27"/>
        <v>245.61508379627034</v>
      </c>
      <c r="L84" s="2">
        <v>1</v>
      </c>
    </row>
    <row r="85" spans="1:12" ht="15.75" x14ac:dyDescent="0.25">
      <c r="A85" s="2">
        <v>13</v>
      </c>
      <c r="B85" s="3" t="s">
        <v>12</v>
      </c>
      <c r="C85" s="52">
        <v>1274</v>
      </c>
      <c r="D85" s="12">
        <v>981.6</v>
      </c>
      <c r="E85" s="12">
        <v>800</v>
      </c>
      <c r="F85" s="12">
        <v>1.71</v>
      </c>
      <c r="H85" s="2">
        <f t="shared" si="24"/>
        <v>1240.4128338593227</v>
      </c>
      <c r="I85" s="2">
        <f t="shared" si="25"/>
        <v>960312.10410000011</v>
      </c>
      <c r="J85" s="2">
        <f t="shared" si="26"/>
        <v>227025.0834215497</v>
      </c>
      <c r="K85" s="2">
        <f t="shared" si="27"/>
        <v>1240.4128338593227</v>
      </c>
      <c r="L85" s="2">
        <v>1</v>
      </c>
    </row>
    <row r="86" spans="1:12" ht="15.75" x14ac:dyDescent="0.25">
      <c r="A86" s="2">
        <v>14</v>
      </c>
      <c r="B86" s="3" t="s">
        <v>20</v>
      </c>
      <c r="C86" s="12">
        <v>715</v>
      </c>
      <c r="D86" s="12">
        <v>536</v>
      </c>
      <c r="E86" s="12">
        <v>800</v>
      </c>
      <c r="F86" s="12">
        <v>1.2390000000000001</v>
      </c>
      <c r="H86" s="2">
        <f t="shared" si="24"/>
        <v>544.41764520673723</v>
      </c>
      <c r="I86" s="2">
        <f t="shared" si="25"/>
        <v>286917.38112100004</v>
      </c>
      <c r="J86" s="2">
        <f t="shared" si="26"/>
        <v>227475.63803023199</v>
      </c>
      <c r="K86" s="2">
        <f t="shared" si="27"/>
        <v>544.41764520673723</v>
      </c>
      <c r="L86" s="2">
        <v>1</v>
      </c>
    </row>
    <row r="87" spans="1:12" ht="15.75" x14ac:dyDescent="0.25">
      <c r="A87" s="2">
        <v>15</v>
      </c>
      <c r="B87" s="3" t="s">
        <v>13</v>
      </c>
      <c r="C87" s="12">
        <v>476</v>
      </c>
      <c r="D87" s="12">
        <v>339</v>
      </c>
      <c r="E87" s="12">
        <v>750</v>
      </c>
      <c r="F87" s="12">
        <v>1.4319999999999999</v>
      </c>
      <c r="H87" s="2">
        <f t="shared" si="24"/>
        <v>272.42816340064564</v>
      </c>
      <c r="I87" s="2">
        <f t="shared" si="25"/>
        <v>113292.21862399999</v>
      </c>
      <c r="J87" s="2">
        <f t="shared" si="26"/>
        <v>227675.17436273355</v>
      </c>
      <c r="K87" s="2">
        <f t="shared" si="27"/>
        <v>272.42816340064564</v>
      </c>
      <c r="L87" s="2">
        <v>1</v>
      </c>
    </row>
    <row r="88" spans="1:12" ht="15.75" x14ac:dyDescent="0.25">
      <c r="A88" s="2">
        <v>16</v>
      </c>
      <c r="B88" s="3" t="s">
        <v>14</v>
      </c>
      <c r="C88" s="12">
        <v>134</v>
      </c>
      <c r="D88" s="12">
        <v>56.3</v>
      </c>
      <c r="E88" s="12">
        <v>750</v>
      </c>
      <c r="F88" s="12">
        <v>223</v>
      </c>
      <c r="H88" s="2">
        <f t="shared" si="24"/>
        <v>245.47424098721416</v>
      </c>
      <c r="I88" s="2">
        <f t="shared" si="25"/>
        <v>42882.25</v>
      </c>
      <c r="J88" s="2">
        <f t="shared" si="26"/>
        <v>227962.03136762162</v>
      </c>
      <c r="K88" s="2">
        <f t="shared" si="27"/>
        <v>245.47424098721416</v>
      </c>
      <c r="L88" s="2">
        <v>1</v>
      </c>
    </row>
    <row r="89" spans="1:12" ht="15.75" x14ac:dyDescent="0.25">
      <c r="A89" s="2">
        <v>17</v>
      </c>
      <c r="B89" s="3" t="s">
        <v>15</v>
      </c>
      <c r="C89" s="12">
        <v>143</v>
      </c>
      <c r="D89" s="12">
        <v>87.4</v>
      </c>
      <c r="E89" s="12">
        <v>760</v>
      </c>
      <c r="F89" s="12">
        <v>138</v>
      </c>
      <c r="H89" s="2">
        <f t="shared" si="24"/>
        <v>220.43139141597374</v>
      </c>
      <c r="I89" s="2">
        <f t="shared" si="25"/>
        <v>20448.960000000003</v>
      </c>
      <c r="J89" s="2">
        <f t="shared" si="26"/>
        <v>227930.75161509583</v>
      </c>
      <c r="K89" s="2">
        <f t="shared" si="27"/>
        <v>220.43139141597374</v>
      </c>
      <c r="L89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E44" zoomScale="85" zoomScaleNormal="85" workbookViewId="0">
      <selection activeCell="N57" sqref="N57:R57"/>
    </sheetView>
  </sheetViews>
  <sheetFormatPr defaultRowHeight="15" x14ac:dyDescent="0.25"/>
  <cols>
    <col min="2" max="2" width="23.28515625" customWidth="1"/>
    <col min="3" max="3" width="16.28515625" customWidth="1"/>
    <col min="4" max="4" width="19.140625" customWidth="1"/>
    <col min="5" max="5" width="17.140625" customWidth="1"/>
    <col min="6" max="6" width="14.42578125" customWidth="1"/>
    <col min="11" max="11" width="14.7109375" customWidth="1"/>
    <col min="14" max="14" width="17.85546875" customWidth="1"/>
    <col min="15" max="15" width="18.7109375" customWidth="1"/>
    <col min="16" max="16" width="25.28515625" customWidth="1"/>
    <col min="17" max="17" width="18.28515625" customWidth="1"/>
    <col min="18" max="18" width="19.5703125" customWidth="1"/>
    <col min="19" max="19" width="17.5703125" customWidth="1"/>
    <col min="20" max="20" width="24.5703125" customWidth="1"/>
    <col min="21" max="21" width="18.42578125" customWidth="1"/>
    <col min="22" max="22" width="20.7109375" customWidth="1"/>
    <col min="23" max="23" width="31.42578125" customWidth="1"/>
    <col min="24" max="24" width="25.7109375" customWidth="1"/>
    <col min="25" max="25" width="20.28515625" customWidth="1"/>
  </cols>
  <sheetData>
    <row r="1" spans="1:25" x14ac:dyDescent="0.25">
      <c r="C1" t="s">
        <v>42</v>
      </c>
    </row>
    <row r="2" spans="1:25" ht="15.75" x14ac:dyDescent="0.25">
      <c r="N2" s="37"/>
      <c r="O2" s="53"/>
      <c r="P2" s="53" t="s">
        <v>28</v>
      </c>
      <c r="Q2" s="53"/>
      <c r="R2" s="38"/>
      <c r="S2" s="54"/>
      <c r="T2" s="54" t="s">
        <v>39</v>
      </c>
      <c r="U2" s="54"/>
      <c r="V2" s="68"/>
      <c r="W2" s="40"/>
      <c r="X2" s="40" t="s">
        <v>39</v>
      </c>
      <c r="Y2" s="40"/>
    </row>
    <row r="3" spans="1:25" ht="15.75" x14ac:dyDescent="0.25">
      <c r="A3" s="9"/>
      <c r="B3" s="8" t="s">
        <v>0</v>
      </c>
      <c r="C3" s="61" t="s">
        <v>43</v>
      </c>
      <c r="D3" s="62" t="s">
        <v>44</v>
      </c>
      <c r="E3" s="62" t="s">
        <v>45</v>
      </c>
      <c r="F3" s="63" t="s">
        <v>46</v>
      </c>
      <c r="H3" s="19" t="s">
        <v>23</v>
      </c>
      <c r="I3" s="19" t="s">
        <v>24</v>
      </c>
      <c r="J3" s="19" t="s">
        <v>25</v>
      </c>
      <c r="K3" s="19" t="s">
        <v>26</v>
      </c>
      <c r="L3" s="19" t="s">
        <v>27</v>
      </c>
      <c r="N3" s="22" t="s">
        <v>48</v>
      </c>
      <c r="O3" s="22" t="s">
        <v>49</v>
      </c>
      <c r="P3" s="22" t="s">
        <v>50</v>
      </c>
      <c r="Q3" s="22" t="s">
        <v>51</v>
      </c>
      <c r="R3" s="20" t="s">
        <v>48</v>
      </c>
      <c r="S3" s="20" t="s">
        <v>49</v>
      </c>
      <c r="T3" s="20" t="s">
        <v>50</v>
      </c>
      <c r="U3" s="20" t="s">
        <v>51</v>
      </c>
      <c r="V3" s="41" t="s">
        <v>48</v>
      </c>
      <c r="W3" s="41" t="s">
        <v>49</v>
      </c>
      <c r="X3" s="41" t="s">
        <v>50</v>
      </c>
      <c r="Y3" s="41" t="s">
        <v>51</v>
      </c>
    </row>
    <row r="4" spans="1:25" ht="15.75" x14ac:dyDescent="0.25">
      <c r="A4" s="2">
        <v>1</v>
      </c>
      <c r="B4" s="3" t="s">
        <v>1</v>
      </c>
      <c r="C4" s="10">
        <v>13</v>
      </c>
      <c r="D4" s="10">
        <v>14</v>
      </c>
      <c r="E4" s="10">
        <v>72.790000000000006</v>
      </c>
      <c r="F4" s="64">
        <v>1019</v>
      </c>
      <c r="H4" s="2">
        <f>SQRT((C4-$C$7)^2+(D4-$D$7)^2+(E4-$E$7)^2+(F4-$F$7)^2)</f>
        <v>42.91857523264256</v>
      </c>
      <c r="I4" s="2">
        <f>SQRT((C4-$C$11)^2+(D4-$D$11)^2+(E4-$E$11)^2+(F4-$F$11)^2)</f>
        <v>131.20549378741731</v>
      </c>
      <c r="J4" s="2">
        <f>SQRT((C4-$C$14)^2+(D4-$D$14)^2+(E4-$E$14)^2+(F4-$F$14)^2)</f>
        <v>170.07088051750657</v>
      </c>
      <c r="K4" s="2">
        <f>MIN(H4:J4)</f>
        <v>42.91857523264256</v>
      </c>
      <c r="L4" s="2">
        <v>1</v>
      </c>
      <c r="N4" s="10">
        <v>12</v>
      </c>
      <c r="O4" s="10">
        <v>14</v>
      </c>
      <c r="P4" s="10">
        <v>72.790000000000006</v>
      </c>
      <c r="Q4" s="64">
        <v>1019</v>
      </c>
      <c r="R4" s="13">
        <v>0</v>
      </c>
      <c r="S4" s="13">
        <v>0</v>
      </c>
      <c r="T4" s="13">
        <v>0</v>
      </c>
      <c r="U4" s="13">
        <v>0</v>
      </c>
      <c r="V4" s="67"/>
      <c r="W4" s="67">
        <v>0</v>
      </c>
      <c r="X4" s="67">
        <v>0</v>
      </c>
      <c r="Y4" s="67">
        <v>0</v>
      </c>
    </row>
    <row r="5" spans="1:25" ht="15.75" x14ac:dyDescent="0.25">
      <c r="A5" s="2">
        <v>2</v>
      </c>
      <c r="B5" s="3" t="s">
        <v>2</v>
      </c>
      <c r="C5" s="10">
        <v>117</v>
      </c>
      <c r="D5" s="10">
        <v>120</v>
      </c>
      <c r="E5" s="10">
        <v>183.33</v>
      </c>
      <c r="F5" s="64">
        <v>22000</v>
      </c>
      <c r="H5" s="2">
        <f t="shared" ref="H5:H20" si="0">SQRT((C5-$C$7)^2+(D5-$D$7)^2+(E5-$E$7)^2+(F5-$F$7)^2)</f>
        <v>21015.731491644539</v>
      </c>
      <c r="I5" s="2">
        <f t="shared" ref="I5:I20" si="1">SQRT((C5-$C$11)^2+(D5-$D$11)^2+(E5-$E$11)^2+(F5-$F$11)^2)</f>
        <v>21106.705183339251</v>
      </c>
      <c r="J5" s="2">
        <f t="shared" ref="J5:J20" si="2">SQRT((C5-$C$14)^2+(D5-$D$14)^2+(E5-$E$14)^2+(F5-$F$14)^2)</f>
        <v>21135.635204686892</v>
      </c>
      <c r="K5" s="2">
        <f t="shared" ref="K5:K20" si="3">MIN(H5:J5)</f>
        <v>21015.731491644539</v>
      </c>
      <c r="L5" s="2">
        <v>1</v>
      </c>
      <c r="N5" s="10">
        <v>117</v>
      </c>
      <c r="O5" s="10">
        <v>120</v>
      </c>
      <c r="P5" s="10">
        <v>183.33</v>
      </c>
      <c r="Q5" s="64">
        <v>22000</v>
      </c>
      <c r="R5" s="13">
        <v>0</v>
      </c>
      <c r="S5" s="13">
        <v>0</v>
      </c>
      <c r="T5" s="13">
        <v>0</v>
      </c>
      <c r="U5" s="13">
        <v>0</v>
      </c>
      <c r="V5" s="67"/>
      <c r="W5" s="67">
        <v>0</v>
      </c>
      <c r="X5" s="67">
        <v>0</v>
      </c>
      <c r="Y5" s="67">
        <v>0</v>
      </c>
    </row>
    <row r="6" spans="1:25" ht="15.75" x14ac:dyDescent="0.25">
      <c r="A6" s="7">
        <v>3</v>
      </c>
      <c r="B6" s="3" t="s">
        <v>3</v>
      </c>
      <c r="C6" s="10">
        <v>14</v>
      </c>
      <c r="D6" s="10">
        <v>13</v>
      </c>
      <c r="E6" s="10">
        <v>121</v>
      </c>
      <c r="F6" s="64">
        <v>1573</v>
      </c>
      <c r="H6" s="2">
        <f t="shared" si="0"/>
        <v>588.45156979992839</v>
      </c>
      <c r="I6" s="2">
        <f t="shared" si="1"/>
        <v>679.1174879945296</v>
      </c>
      <c r="J6" s="2">
        <f t="shared" si="2"/>
        <v>708.45878419284213</v>
      </c>
      <c r="K6" s="2">
        <f t="shared" si="3"/>
        <v>588.45156979992839</v>
      </c>
      <c r="L6" s="2">
        <v>1</v>
      </c>
      <c r="N6" s="10">
        <v>14</v>
      </c>
      <c r="O6" s="10">
        <v>13</v>
      </c>
      <c r="P6" s="10">
        <v>121</v>
      </c>
      <c r="Q6" s="64">
        <v>1573</v>
      </c>
      <c r="R6" s="13">
        <v>0</v>
      </c>
      <c r="S6" s="13">
        <v>0</v>
      </c>
      <c r="T6" s="13">
        <v>0</v>
      </c>
      <c r="U6" s="13">
        <v>0</v>
      </c>
      <c r="V6" s="67"/>
      <c r="W6" s="67">
        <v>0</v>
      </c>
      <c r="X6" s="67">
        <v>0</v>
      </c>
      <c r="Y6" s="67">
        <v>0</v>
      </c>
    </row>
    <row r="7" spans="1:25" ht="15.75" x14ac:dyDescent="0.25">
      <c r="A7" s="2">
        <v>4</v>
      </c>
      <c r="B7" s="3" t="s">
        <v>4</v>
      </c>
      <c r="C7" s="10">
        <v>10</v>
      </c>
      <c r="D7" s="10">
        <v>10</v>
      </c>
      <c r="E7" s="10">
        <v>98.5</v>
      </c>
      <c r="F7" s="64">
        <v>985</v>
      </c>
      <c r="G7" t="s">
        <v>23</v>
      </c>
      <c r="H7" s="2">
        <f t="shared" si="0"/>
        <v>0</v>
      </c>
      <c r="I7" s="2">
        <f t="shared" si="1"/>
        <v>92.030226012979014</v>
      </c>
      <c r="J7" s="2">
        <f t="shared" si="2"/>
        <v>128.52139471698865</v>
      </c>
      <c r="K7" s="2">
        <f t="shared" si="3"/>
        <v>0</v>
      </c>
      <c r="L7" s="2">
        <v>1</v>
      </c>
      <c r="N7" s="10">
        <v>10</v>
      </c>
      <c r="O7" s="10">
        <v>10</v>
      </c>
      <c r="P7" s="10">
        <v>98.5</v>
      </c>
      <c r="Q7" s="64">
        <v>985</v>
      </c>
      <c r="R7" s="13">
        <v>0</v>
      </c>
      <c r="S7" s="13">
        <v>0</v>
      </c>
      <c r="T7" s="13">
        <v>0</v>
      </c>
      <c r="U7" s="13">
        <v>0</v>
      </c>
      <c r="V7" s="67"/>
      <c r="W7" s="67">
        <v>0</v>
      </c>
      <c r="X7" s="67">
        <v>0</v>
      </c>
      <c r="Y7" s="67">
        <v>0</v>
      </c>
    </row>
    <row r="8" spans="1:25" ht="15.75" x14ac:dyDescent="0.25">
      <c r="A8" s="7">
        <v>5</v>
      </c>
      <c r="B8" s="3" t="s">
        <v>21</v>
      </c>
      <c r="C8" s="42">
        <v>11</v>
      </c>
      <c r="D8" s="42">
        <v>14</v>
      </c>
      <c r="E8" s="42">
        <v>124.64</v>
      </c>
      <c r="F8" s="65">
        <v>1745</v>
      </c>
      <c r="H8" s="2">
        <f t="shared" si="0"/>
        <v>760.46058385691504</v>
      </c>
      <c r="I8" s="2">
        <f t="shared" si="1"/>
        <v>851.1281643207443</v>
      </c>
      <c r="J8" s="2">
        <f t="shared" si="2"/>
        <v>880.2672440230865</v>
      </c>
      <c r="K8" s="2">
        <f t="shared" si="3"/>
        <v>760.46058385691504</v>
      </c>
      <c r="L8" s="2">
        <v>3</v>
      </c>
      <c r="N8" s="10">
        <v>0</v>
      </c>
      <c r="O8" s="10">
        <v>0</v>
      </c>
      <c r="P8" s="10">
        <v>0</v>
      </c>
      <c r="Q8" s="10">
        <v>0</v>
      </c>
      <c r="R8" s="13">
        <v>0</v>
      </c>
      <c r="S8" s="13">
        <v>0</v>
      </c>
      <c r="T8" s="13">
        <v>0</v>
      </c>
      <c r="U8" s="13">
        <v>0</v>
      </c>
      <c r="V8" s="42">
        <v>11</v>
      </c>
      <c r="W8" s="42">
        <v>14</v>
      </c>
      <c r="X8" s="42">
        <v>124.64</v>
      </c>
      <c r="Y8" s="65">
        <v>1745</v>
      </c>
    </row>
    <row r="9" spans="1:25" ht="15.75" x14ac:dyDescent="0.25">
      <c r="A9" s="7">
        <v>6</v>
      </c>
      <c r="B9" s="3" t="s">
        <v>5</v>
      </c>
      <c r="C9" s="10">
        <v>16</v>
      </c>
      <c r="D9" s="10">
        <v>16</v>
      </c>
      <c r="E9" s="10">
        <v>122</v>
      </c>
      <c r="F9" s="64">
        <v>1952</v>
      </c>
      <c r="H9" s="2">
        <f t="shared" si="0"/>
        <v>967.32272277663367</v>
      </c>
      <c r="I9" s="2">
        <f t="shared" si="1"/>
        <v>1058.1181703855198</v>
      </c>
      <c r="J9" s="2">
        <f t="shared" si="2"/>
        <v>1087.3180348453714</v>
      </c>
      <c r="K9" s="2">
        <f t="shared" si="3"/>
        <v>967.32272277663367</v>
      </c>
      <c r="L9" s="2">
        <v>1</v>
      </c>
      <c r="N9" s="10">
        <v>16</v>
      </c>
      <c r="O9" s="10">
        <v>16</v>
      </c>
      <c r="P9" s="10">
        <v>122</v>
      </c>
      <c r="Q9" s="64">
        <v>1952</v>
      </c>
      <c r="R9" s="13">
        <v>0</v>
      </c>
      <c r="S9" s="13">
        <v>0</v>
      </c>
      <c r="T9" s="13">
        <v>0</v>
      </c>
      <c r="U9" s="13">
        <v>0</v>
      </c>
      <c r="V9" s="67"/>
      <c r="W9" s="67">
        <v>0</v>
      </c>
      <c r="X9" s="67">
        <v>0</v>
      </c>
      <c r="Y9" s="67">
        <v>0</v>
      </c>
    </row>
    <row r="10" spans="1:25" ht="15.75" x14ac:dyDescent="0.25">
      <c r="A10" s="7">
        <v>7</v>
      </c>
      <c r="B10" s="3" t="s">
        <v>6</v>
      </c>
      <c r="C10" s="10">
        <v>18</v>
      </c>
      <c r="D10" s="10">
        <v>17</v>
      </c>
      <c r="E10" s="10">
        <v>188.24</v>
      </c>
      <c r="F10" s="64">
        <v>3200</v>
      </c>
      <c r="H10" s="2">
        <f t="shared" si="0"/>
        <v>2216.8426348299963</v>
      </c>
      <c r="I10" s="2">
        <f t="shared" si="1"/>
        <v>2307.3120118657553</v>
      </c>
      <c r="J10" s="2">
        <f t="shared" si="2"/>
        <v>2335.472578494554</v>
      </c>
      <c r="K10" s="2">
        <f t="shared" si="3"/>
        <v>2216.8426348299963</v>
      </c>
      <c r="L10" s="2">
        <v>1</v>
      </c>
      <c r="N10" s="10">
        <v>18</v>
      </c>
      <c r="O10" s="10">
        <v>17</v>
      </c>
      <c r="P10" s="10">
        <v>188.24</v>
      </c>
      <c r="Q10" s="64">
        <v>3200</v>
      </c>
      <c r="R10" s="13">
        <v>0</v>
      </c>
      <c r="S10" s="13">
        <v>0</v>
      </c>
      <c r="T10" s="13">
        <v>0</v>
      </c>
      <c r="U10" s="13">
        <v>0</v>
      </c>
      <c r="V10" s="67"/>
      <c r="W10" s="67">
        <v>0</v>
      </c>
      <c r="X10" s="67">
        <v>0</v>
      </c>
      <c r="Y10" s="67">
        <v>0</v>
      </c>
    </row>
    <row r="11" spans="1:25" ht="15.75" x14ac:dyDescent="0.25">
      <c r="A11" s="2">
        <v>8</v>
      </c>
      <c r="B11" s="3" t="s">
        <v>7</v>
      </c>
      <c r="C11" s="13">
        <v>7</v>
      </c>
      <c r="D11" s="13">
        <v>8</v>
      </c>
      <c r="E11" s="13">
        <v>111.75</v>
      </c>
      <c r="F11" s="66">
        <v>894</v>
      </c>
      <c r="G11" t="s">
        <v>24</v>
      </c>
      <c r="H11" s="2">
        <f t="shared" si="0"/>
        <v>92.030226012979014</v>
      </c>
      <c r="I11" s="2">
        <f t="shared" si="1"/>
        <v>0</v>
      </c>
      <c r="J11" s="2">
        <f t="shared" si="2"/>
        <v>43.55521093967976</v>
      </c>
      <c r="K11" s="2">
        <f t="shared" si="3"/>
        <v>0</v>
      </c>
      <c r="L11" s="2">
        <v>2</v>
      </c>
      <c r="N11" s="10">
        <v>0</v>
      </c>
      <c r="O11" s="10">
        <v>0</v>
      </c>
      <c r="P11" s="10">
        <v>0</v>
      </c>
      <c r="Q11" s="10">
        <v>0</v>
      </c>
      <c r="R11" s="13">
        <v>7</v>
      </c>
      <c r="S11" s="13">
        <v>8</v>
      </c>
      <c r="T11" s="13">
        <v>111.75</v>
      </c>
      <c r="U11" s="66">
        <v>894</v>
      </c>
      <c r="V11" s="67"/>
      <c r="W11" s="67">
        <v>0</v>
      </c>
      <c r="X11" s="67">
        <v>0</v>
      </c>
      <c r="Y11" s="67">
        <v>0</v>
      </c>
    </row>
    <row r="12" spans="1:25" ht="15.75" x14ac:dyDescent="0.25">
      <c r="A12" s="2">
        <v>9</v>
      </c>
      <c r="B12" s="3" t="s">
        <v>8</v>
      </c>
      <c r="C12" s="10">
        <v>8</v>
      </c>
      <c r="D12" s="10">
        <v>9</v>
      </c>
      <c r="E12" s="10">
        <v>212.22</v>
      </c>
      <c r="F12" s="64">
        <v>1910</v>
      </c>
      <c r="H12" s="2">
        <f t="shared" si="0"/>
        <v>931.96686550542131</v>
      </c>
      <c r="I12" s="2">
        <f t="shared" si="1"/>
        <v>1020.9565225316894</v>
      </c>
      <c r="J12" s="2">
        <f t="shared" si="2"/>
        <v>1047.2195579246979</v>
      </c>
      <c r="K12" s="2">
        <f t="shared" si="3"/>
        <v>931.96686550542131</v>
      </c>
      <c r="L12" s="2">
        <v>1</v>
      </c>
      <c r="N12" s="10">
        <v>8</v>
      </c>
      <c r="O12" s="10">
        <v>9</v>
      </c>
      <c r="P12" s="10">
        <v>212.22</v>
      </c>
      <c r="Q12" s="64">
        <v>1910</v>
      </c>
      <c r="R12" s="13">
        <v>0</v>
      </c>
      <c r="S12" s="13">
        <v>0</v>
      </c>
      <c r="T12" s="13">
        <v>0</v>
      </c>
      <c r="U12" s="13">
        <v>0</v>
      </c>
      <c r="V12" s="67"/>
      <c r="W12" s="67">
        <v>0</v>
      </c>
      <c r="X12" s="67">
        <v>0</v>
      </c>
      <c r="Y12" s="67">
        <v>0</v>
      </c>
    </row>
    <row r="13" spans="1:25" ht="15.75" x14ac:dyDescent="0.25">
      <c r="A13" s="2">
        <v>10</v>
      </c>
      <c r="B13" s="3" t="s">
        <v>9</v>
      </c>
      <c r="C13" s="10">
        <v>8</v>
      </c>
      <c r="D13" s="10">
        <v>8</v>
      </c>
      <c r="E13" s="10">
        <v>153.88</v>
      </c>
      <c r="F13" s="64">
        <v>1231</v>
      </c>
      <c r="H13" s="2">
        <f t="shared" si="0"/>
        <v>252.17244972438999</v>
      </c>
      <c r="I13" s="2">
        <f t="shared" si="1"/>
        <v>339.62470007347815</v>
      </c>
      <c r="J13" s="2">
        <f t="shared" si="2"/>
        <v>366.13970571354315</v>
      </c>
      <c r="K13" s="2">
        <f t="shared" si="3"/>
        <v>252.17244972438999</v>
      </c>
      <c r="L13" s="2">
        <v>1</v>
      </c>
      <c r="N13" s="10">
        <v>8</v>
      </c>
      <c r="O13" s="10">
        <v>8</v>
      </c>
      <c r="P13" s="10">
        <v>153.88</v>
      </c>
      <c r="Q13" s="64">
        <v>1231</v>
      </c>
      <c r="R13" s="13">
        <v>0</v>
      </c>
      <c r="S13" s="13">
        <v>0</v>
      </c>
      <c r="T13" s="13">
        <v>0</v>
      </c>
      <c r="U13" s="13">
        <v>0</v>
      </c>
      <c r="V13" s="67"/>
      <c r="W13" s="67">
        <v>0</v>
      </c>
      <c r="X13" s="67">
        <v>0</v>
      </c>
      <c r="Y13" s="67">
        <v>0</v>
      </c>
    </row>
    <row r="14" spans="1:25" ht="15.75" x14ac:dyDescent="0.25">
      <c r="A14" s="2">
        <v>11</v>
      </c>
      <c r="B14" s="3" t="s">
        <v>10</v>
      </c>
      <c r="C14" s="42">
        <v>6</v>
      </c>
      <c r="D14" s="42">
        <v>6</v>
      </c>
      <c r="E14" s="42">
        <v>144.16999999999999</v>
      </c>
      <c r="F14" s="65">
        <v>865</v>
      </c>
      <c r="G14" t="s">
        <v>25</v>
      </c>
      <c r="H14" s="2">
        <f t="shared" si="0"/>
        <v>128.52139471698865</v>
      </c>
      <c r="I14" s="2">
        <f t="shared" si="1"/>
        <v>43.55521093967976</v>
      </c>
      <c r="J14" s="2">
        <f t="shared" si="2"/>
        <v>0</v>
      </c>
      <c r="K14" s="2">
        <f t="shared" si="3"/>
        <v>0</v>
      </c>
      <c r="L14" s="2">
        <v>3</v>
      </c>
      <c r="N14" s="10">
        <v>0</v>
      </c>
      <c r="O14" s="10">
        <v>0</v>
      </c>
      <c r="P14" s="10">
        <v>0</v>
      </c>
      <c r="Q14" s="10">
        <v>0</v>
      </c>
      <c r="R14" s="13">
        <v>0</v>
      </c>
      <c r="S14" s="13">
        <v>0</v>
      </c>
      <c r="T14" s="13">
        <v>0</v>
      </c>
      <c r="U14" s="13">
        <v>0</v>
      </c>
      <c r="V14" s="42">
        <v>6</v>
      </c>
      <c r="W14" s="42">
        <v>6</v>
      </c>
      <c r="X14" s="42">
        <v>144.16999999999999</v>
      </c>
      <c r="Y14" s="65">
        <v>865</v>
      </c>
    </row>
    <row r="15" spans="1:25" ht="15.75" x14ac:dyDescent="0.25">
      <c r="A15" s="2">
        <v>12</v>
      </c>
      <c r="B15" s="3" t="s">
        <v>11</v>
      </c>
      <c r="C15" s="10">
        <v>15</v>
      </c>
      <c r="D15" s="10">
        <v>17</v>
      </c>
      <c r="E15" s="10">
        <v>83.41</v>
      </c>
      <c r="F15" s="64">
        <v>1418</v>
      </c>
      <c r="H15" s="2">
        <f t="shared" si="0"/>
        <v>433.34825267906643</v>
      </c>
      <c r="I15" s="2">
        <f t="shared" si="1"/>
        <v>524.90394892780148</v>
      </c>
      <c r="J15" s="2">
        <f t="shared" si="2"/>
        <v>556.5094586797245</v>
      </c>
      <c r="K15" s="2">
        <f t="shared" si="3"/>
        <v>433.34825267906643</v>
      </c>
      <c r="L15" s="2">
        <v>1</v>
      </c>
      <c r="N15" s="10">
        <v>15</v>
      </c>
      <c r="O15" s="10">
        <v>17</v>
      </c>
      <c r="P15" s="10">
        <v>83.41</v>
      </c>
      <c r="Q15" s="64">
        <v>1418</v>
      </c>
      <c r="R15" s="13">
        <v>0</v>
      </c>
      <c r="S15" s="13">
        <v>0</v>
      </c>
      <c r="T15" s="13">
        <v>0</v>
      </c>
      <c r="U15" s="13">
        <v>0</v>
      </c>
      <c r="V15" s="67"/>
      <c r="W15" s="67">
        <v>0</v>
      </c>
      <c r="X15" s="67">
        <v>0</v>
      </c>
      <c r="Y15" s="67">
        <v>0</v>
      </c>
    </row>
    <row r="16" spans="1:25" ht="15.75" x14ac:dyDescent="0.25">
      <c r="A16" s="2">
        <v>13</v>
      </c>
      <c r="B16" s="3" t="s">
        <v>12</v>
      </c>
      <c r="C16" s="10">
        <v>18</v>
      </c>
      <c r="D16" s="10">
        <v>21</v>
      </c>
      <c r="E16" s="10">
        <v>135</v>
      </c>
      <c r="F16" s="64">
        <v>2835</v>
      </c>
      <c r="H16" s="2">
        <f t="shared" si="0"/>
        <v>1850.4100221302306</v>
      </c>
      <c r="I16" s="2">
        <f t="shared" si="1"/>
        <v>1941.2139404249085</v>
      </c>
      <c r="J16" s="2">
        <f t="shared" si="2"/>
        <v>1970.1149938265025</v>
      </c>
      <c r="K16" s="2">
        <f t="shared" si="3"/>
        <v>1850.4100221302306</v>
      </c>
      <c r="L16" s="2">
        <v>1</v>
      </c>
      <c r="N16" s="10">
        <v>18</v>
      </c>
      <c r="O16" s="10">
        <v>21</v>
      </c>
      <c r="P16" s="10">
        <v>135</v>
      </c>
      <c r="Q16" s="64">
        <v>2835</v>
      </c>
      <c r="R16" s="13">
        <v>0</v>
      </c>
      <c r="S16" s="13">
        <v>0</v>
      </c>
      <c r="T16" s="13">
        <v>0</v>
      </c>
      <c r="U16" s="13">
        <v>0</v>
      </c>
      <c r="V16" s="67"/>
      <c r="W16" s="67">
        <v>0</v>
      </c>
      <c r="X16" s="67">
        <v>0</v>
      </c>
      <c r="Y16" s="67">
        <v>0</v>
      </c>
    </row>
    <row r="17" spans="1:25" ht="15.75" x14ac:dyDescent="0.25">
      <c r="A17" s="2">
        <v>14</v>
      </c>
      <c r="B17" s="3" t="s">
        <v>20</v>
      </c>
      <c r="C17" s="10">
        <v>6</v>
      </c>
      <c r="D17" s="10">
        <v>7</v>
      </c>
      <c r="E17" s="10">
        <v>199.29</v>
      </c>
      <c r="F17" s="64">
        <v>1395</v>
      </c>
      <c r="H17" s="2">
        <f t="shared" si="0"/>
        <v>422.23645520016385</v>
      </c>
      <c r="I17" s="2">
        <f t="shared" si="1"/>
        <v>508.59242188613075</v>
      </c>
      <c r="J17" s="2">
        <f t="shared" si="2"/>
        <v>532.85946965405424</v>
      </c>
      <c r="K17" s="2">
        <f t="shared" si="3"/>
        <v>422.23645520016385</v>
      </c>
      <c r="L17" s="2">
        <v>1</v>
      </c>
      <c r="N17" s="10">
        <v>6</v>
      </c>
      <c r="O17" s="10">
        <v>7</v>
      </c>
      <c r="P17" s="10">
        <v>199.29</v>
      </c>
      <c r="Q17" s="64">
        <v>1395</v>
      </c>
      <c r="R17" s="13">
        <v>0</v>
      </c>
      <c r="S17" s="13">
        <v>0</v>
      </c>
      <c r="T17" s="13">
        <v>0</v>
      </c>
      <c r="U17" s="13">
        <v>0</v>
      </c>
      <c r="V17" s="67"/>
      <c r="W17" s="67">
        <v>0</v>
      </c>
      <c r="X17" s="67">
        <v>0</v>
      </c>
      <c r="Y17" s="67">
        <v>0</v>
      </c>
    </row>
    <row r="18" spans="1:25" ht="15.75" x14ac:dyDescent="0.25">
      <c r="A18" s="2">
        <v>15</v>
      </c>
      <c r="B18" s="3" t="s">
        <v>13</v>
      </c>
      <c r="C18" s="10">
        <v>8</v>
      </c>
      <c r="D18" s="10">
        <v>8</v>
      </c>
      <c r="E18" s="10">
        <v>131.25</v>
      </c>
      <c r="F18" s="64">
        <v>1050</v>
      </c>
      <c r="H18" s="2">
        <f t="shared" si="0"/>
        <v>72.83929228102096</v>
      </c>
      <c r="I18" s="2">
        <f t="shared" si="1"/>
        <v>157.21720643746346</v>
      </c>
      <c r="J18" s="2">
        <f t="shared" si="2"/>
        <v>185.47217149750526</v>
      </c>
      <c r="K18" s="2">
        <f t="shared" si="3"/>
        <v>72.83929228102096</v>
      </c>
      <c r="L18" s="2">
        <v>1</v>
      </c>
      <c r="N18" s="10">
        <v>8</v>
      </c>
      <c r="O18" s="10">
        <v>8</v>
      </c>
      <c r="P18" s="10">
        <v>131.25</v>
      </c>
      <c r="Q18" s="64">
        <v>1050</v>
      </c>
      <c r="R18" s="13">
        <v>0</v>
      </c>
      <c r="S18" s="13">
        <v>0</v>
      </c>
      <c r="T18" s="13">
        <v>0</v>
      </c>
      <c r="U18" s="13">
        <v>0</v>
      </c>
      <c r="V18" s="67"/>
      <c r="W18" s="67">
        <v>0</v>
      </c>
      <c r="X18" s="67">
        <v>0</v>
      </c>
      <c r="Y18" s="67">
        <v>0</v>
      </c>
    </row>
    <row r="19" spans="1:25" ht="15.75" x14ac:dyDescent="0.25">
      <c r="A19" s="2">
        <v>16</v>
      </c>
      <c r="B19" s="3" t="s">
        <v>14</v>
      </c>
      <c r="C19" s="42">
        <v>12</v>
      </c>
      <c r="D19" s="42">
        <v>11</v>
      </c>
      <c r="E19" s="42">
        <v>56.55</v>
      </c>
      <c r="F19" s="65">
        <v>622</v>
      </c>
      <c r="H19" s="2">
        <f t="shared" si="0"/>
        <v>365.42277227890435</v>
      </c>
      <c r="I19" s="2">
        <f t="shared" si="1"/>
        <v>277.60590771811752</v>
      </c>
      <c r="J19" s="2">
        <f t="shared" si="2"/>
        <v>258.43232073407535</v>
      </c>
      <c r="K19" s="2">
        <f>MIN(H19:J19)</f>
        <v>258.43232073407535</v>
      </c>
      <c r="L19" s="2">
        <v>3</v>
      </c>
      <c r="N19" s="10">
        <v>0</v>
      </c>
      <c r="O19" s="10">
        <v>0</v>
      </c>
      <c r="P19" s="10">
        <v>0</v>
      </c>
      <c r="Q19" s="10">
        <v>0</v>
      </c>
      <c r="R19" s="13">
        <v>0</v>
      </c>
      <c r="S19" s="13">
        <v>0</v>
      </c>
      <c r="T19" s="13">
        <v>0</v>
      </c>
      <c r="U19" s="13">
        <v>0</v>
      </c>
      <c r="V19" s="42">
        <v>12</v>
      </c>
      <c r="W19" s="42">
        <v>11</v>
      </c>
      <c r="X19" s="42">
        <v>56.55</v>
      </c>
      <c r="Y19" s="65">
        <v>622</v>
      </c>
    </row>
    <row r="20" spans="1:25" ht="15.75" x14ac:dyDescent="0.25">
      <c r="A20" s="2">
        <v>17</v>
      </c>
      <c r="B20" s="3" t="s">
        <v>15</v>
      </c>
      <c r="C20" s="42">
        <v>20</v>
      </c>
      <c r="D20" s="42">
        <v>22</v>
      </c>
      <c r="E20" s="42">
        <v>21.82</v>
      </c>
      <c r="F20" s="65">
        <v>546</v>
      </c>
      <c r="H20" s="2">
        <f t="shared" si="0"/>
        <v>445.92019734477157</v>
      </c>
      <c r="I20" s="2">
        <f t="shared" si="1"/>
        <v>359.93944615726684</v>
      </c>
      <c r="J20" s="2">
        <f t="shared" si="2"/>
        <v>342.31932825944841</v>
      </c>
      <c r="K20" s="2">
        <f t="shared" si="3"/>
        <v>342.31932825944841</v>
      </c>
      <c r="L20" s="2">
        <v>3</v>
      </c>
      <c r="N20" s="10">
        <v>0</v>
      </c>
      <c r="O20" s="10">
        <v>0</v>
      </c>
      <c r="P20" s="10">
        <v>0</v>
      </c>
      <c r="Q20" s="10">
        <v>0</v>
      </c>
      <c r="R20" s="13">
        <v>0</v>
      </c>
      <c r="S20" s="13">
        <v>0</v>
      </c>
      <c r="T20" s="13">
        <v>0</v>
      </c>
      <c r="U20" s="13">
        <v>0</v>
      </c>
      <c r="V20" s="42">
        <v>20</v>
      </c>
      <c r="W20" s="42">
        <v>22</v>
      </c>
      <c r="X20" s="42">
        <v>21.82</v>
      </c>
      <c r="Y20" s="65">
        <v>546</v>
      </c>
    </row>
    <row r="21" spans="1:25" ht="15.75" x14ac:dyDescent="0.25">
      <c r="M21" s="11" t="s">
        <v>29</v>
      </c>
      <c r="N21" s="10">
        <f>SUM(N4:N20)</f>
        <v>250</v>
      </c>
      <c r="O21" s="10">
        <f>SUM(O4:O20)</f>
        <v>260</v>
      </c>
      <c r="P21" s="10">
        <f>SUM(P4:P20)</f>
        <v>1700.91</v>
      </c>
      <c r="Q21" s="64">
        <f>SUM(Q4:Q20)</f>
        <v>40568</v>
      </c>
      <c r="R21" s="13">
        <f>SUM(R4:R20)</f>
        <v>7</v>
      </c>
      <c r="S21" s="13">
        <f t="shared" ref="S21:U21" si="4">SUM(S4:S20)</f>
        <v>8</v>
      </c>
      <c r="T21" s="13">
        <f t="shared" si="4"/>
        <v>111.75</v>
      </c>
      <c r="U21" s="13">
        <f t="shared" si="4"/>
        <v>894</v>
      </c>
      <c r="V21" s="67">
        <f>SUM(V4:V20)</f>
        <v>49</v>
      </c>
      <c r="W21" s="67">
        <f>SUM(W4:W20)</f>
        <v>53</v>
      </c>
      <c r="X21" s="67">
        <f t="shared" ref="X21:Y21" si="5">SUM(X4:X20)</f>
        <v>347.18</v>
      </c>
      <c r="Y21" s="67">
        <f t="shared" si="5"/>
        <v>3778</v>
      </c>
    </row>
    <row r="22" spans="1:25" ht="15.75" x14ac:dyDescent="0.25">
      <c r="M22" s="11" t="s">
        <v>30</v>
      </c>
      <c r="N22" s="10">
        <v>12</v>
      </c>
      <c r="O22" s="10">
        <v>12</v>
      </c>
      <c r="P22" s="10">
        <v>12</v>
      </c>
      <c r="Q22" s="10">
        <v>12</v>
      </c>
      <c r="R22" s="13">
        <v>1</v>
      </c>
      <c r="S22" s="13">
        <v>1</v>
      </c>
      <c r="T22" s="13">
        <v>1</v>
      </c>
      <c r="U22" s="13">
        <v>1</v>
      </c>
      <c r="V22" s="67">
        <v>4</v>
      </c>
      <c r="W22" s="67">
        <v>4</v>
      </c>
      <c r="X22" s="67">
        <v>4</v>
      </c>
      <c r="Y22" s="67">
        <v>4</v>
      </c>
    </row>
    <row r="23" spans="1:25" ht="15.75" x14ac:dyDescent="0.25">
      <c r="M23" s="11" t="s">
        <v>31</v>
      </c>
      <c r="N23" s="10">
        <f>N21/N22</f>
        <v>20.833333333333332</v>
      </c>
      <c r="O23" s="10">
        <f t="shared" ref="O23:Q23" si="6">O21/O22</f>
        <v>21.666666666666668</v>
      </c>
      <c r="P23" s="10">
        <f t="shared" si="6"/>
        <v>141.74250000000001</v>
      </c>
      <c r="Q23" s="10">
        <f t="shared" si="6"/>
        <v>3380.6666666666665</v>
      </c>
      <c r="R23" s="13">
        <f>R21/R22</f>
        <v>7</v>
      </c>
      <c r="S23" s="13">
        <f t="shared" ref="S23:U23" si="7">S21/S22</f>
        <v>8</v>
      </c>
      <c r="T23" s="13">
        <f t="shared" si="7"/>
        <v>111.75</v>
      </c>
      <c r="U23" s="13">
        <f t="shared" si="7"/>
        <v>894</v>
      </c>
      <c r="V23" s="67">
        <f>V21/V22</f>
        <v>12.25</v>
      </c>
      <c r="W23" s="67">
        <f>W21/W22</f>
        <v>13.25</v>
      </c>
      <c r="X23" s="67">
        <f t="shared" ref="X23:Y23" si="8">X21/X22</f>
        <v>86.795000000000002</v>
      </c>
      <c r="Y23" s="67">
        <f t="shared" si="8"/>
        <v>944.5</v>
      </c>
    </row>
    <row r="25" spans="1:25" ht="15.75" x14ac:dyDescent="0.25">
      <c r="N25" s="37"/>
      <c r="O25" s="59"/>
      <c r="P25" s="59" t="s">
        <v>28</v>
      </c>
      <c r="Q25" s="59"/>
      <c r="R25" s="38"/>
      <c r="S25" s="60"/>
      <c r="T25" s="60" t="s">
        <v>39</v>
      </c>
      <c r="U25" s="60"/>
      <c r="V25" s="68"/>
      <c r="W25" s="40"/>
      <c r="X25" s="40" t="s">
        <v>39</v>
      </c>
      <c r="Y25" s="40"/>
    </row>
    <row r="26" spans="1:25" ht="15.75" x14ac:dyDescent="0.25">
      <c r="A26" s="9"/>
      <c r="B26" s="8" t="s">
        <v>0</v>
      </c>
      <c r="C26" s="61" t="s">
        <v>43</v>
      </c>
      <c r="D26" s="62" t="s">
        <v>44</v>
      </c>
      <c r="E26" s="62" t="s">
        <v>45</v>
      </c>
      <c r="F26" s="63" t="s">
        <v>46</v>
      </c>
      <c r="H26" s="19" t="s">
        <v>23</v>
      </c>
      <c r="I26" s="19" t="s">
        <v>24</v>
      </c>
      <c r="J26" s="19" t="s">
        <v>25</v>
      </c>
      <c r="K26" s="19" t="s">
        <v>26</v>
      </c>
      <c r="L26" s="19" t="s">
        <v>27</v>
      </c>
      <c r="N26" s="22" t="s">
        <v>16</v>
      </c>
      <c r="O26" s="22" t="s">
        <v>17</v>
      </c>
      <c r="P26" s="22" t="s">
        <v>18</v>
      </c>
      <c r="Q26" s="22" t="s">
        <v>19</v>
      </c>
      <c r="R26" s="20" t="s">
        <v>16</v>
      </c>
      <c r="S26" s="20" t="s">
        <v>17</v>
      </c>
      <c r="T26" s="20" t="s">
        <v>18</v>
      </c>
      <c r="U26" s="20" t="s">
        <v>19</v>
      </c>
      <c r="V26" s="69" t="s">
        <v>16</v>
      </c>
      <c r="W26" s="41" t="s">
        <v>17</v>
      </c>
      <c r="X26" s="41" t="s">
        <v>18</v>
      </c>
      <c r="Y26" s="41" t="s">
        <v>19</v>
      </c>
    </row>
    <row r="27" spans="1:25" ht="15.75" x14ac:dyDescent="0.25">
      <c r="A27" s="2">
        <v>1</v>
      </c>
      <c r="B27" s="3" t="s">
        <v>1</v>
      </c>
      <c r="C27" s="42">
        <v>12</v>
      </c>
      <c r="D27" s="42">
        <v>14</v>
      </c>
      <c r="E27" s="42">
        <v>72.790000000000006</v>
      </c>
      <c r="F27" s="65">
        <v>1019</v>
      </c>
      <c r="H27" s="2">
        <f>SQRT((C27-$N$23)^2+(D27-$O$23)^2+(E27-$P$23)^2+(F27-$Q$23)^2)</f>
        <v>2362.7019907843328</v>
      </c>
      <c r="I27" s="58">
        <f>SQRT((C27-$R$23)^2+(D27-$S$23)^2+(E27-$T$23)^2+(F27-$U$23)^2)</f>
        <v>131.16356811249076</v>
      </c>
      <c r="J27" s="2">
        <f>SQRT((C27-$V$23)^2+(D27-$W$23)^2+(E27-$X$23)^2+(F27-$Y$23)^2)</f>
        <v>75.809069543162181</v>
      </c>
      <c r="K27" s="2">
        <f>MIN(H27:J27)</f>
        <v>75.809069543162181</v>
      </c>
      <c r="L27" s="2">
        <v>3</v>
      </c>
      <c r="N27" s="10">
        <v>0</v>
      </c>
      <c r="O27" s="10">
        <v>0</v>
      </c>
      <c r="P27" s="10">
        <v>0</v>
      </c>
      <c r="Q27" s="10">
        <v>0</v>
      </c>
      <c r="R27" s="13">
        <v>0</v>
      </c>
      <c r="S27" s="13">
        <v>0</v>
      </c>
      <c r="T27" s="13">
        <v>0</v>
      </c>
      <c r="U27" s="13">
        <v>0</v>
      </c>
      <c r="V27" s="73">
        <v>12</v>
      </c>
      <c r="W27" s="42">
        <v>14</v>
      </c>
      <c r="X27" s="42">
        <v>72.790000000000006</v>
      </c>
      <c r="Y27" s="65">
        <v>1019</v>
      </c>
    </row>
    <row r="28" spans="1:25" ht="15.75" x14ac:dyDescent="0.25">
      <c r="A28" s="2">
        <v>2</v>
      </c>
      <c r="B28" s="3" t="s">
        <v>2</v>
      </c>
      <c r="C28" s="10">
        <v>117</v>
      </c>
      <c r="D28" s="10">
        <v>120</v>
      </c>
      <c r="E28" s="10">
        <v>183.33</v>
      </c>
      <c r="F28" s="64">
        <v>22000</v>
      </c>
      <c r="H28" s="2">
        <f t="shared" ref="H28:H43" si="9">SQRT((C28-$N$23)^2+(D28-$O$23)^2+(E28-$P$23)^2+(F28-$Q$23)^2)</f>
        <v>18619.887775444731</v>
      </c>
      <c r="I28" s="58">
        <f t="shared" ref="I28:I43" si="10">SQRT((C28-$R$23)^2+(D28-$S$23)^2+(E28-$T$23)^2+(F28-$U$23)^2)</f>
        <v>21106.705183339251</v>
      </c>
      <c r="J28" s="2">
        <f t="shared" ref="J28:J43" si="11">SQRT((C28-$V$23)^2+(D28-$W$23)^2+(E28-$X$23)^2+(F28-$Y$23)^2)</f>
        <v>21056.252453397898</v>
      </c>
      <c r="K28" s="2">
        <f t="shared" ref="K28:K43" si="12">MIN(H28:J28)</f>
        <v>18619.887775444731</v>
      </c>
      <c r="L28" s="2">
        <v>1</v>
      </c>
      <c r="N28" s="10">
        <v>117</v>
      </c>
      <c r="O28" s="10">
        <v>120</v>
      </c>
      <c r="P28" s="10">
        <v>183.33</v>
      </c>
      <c r="Q28" s="64">
        <v>22000</v>
      </c>
      <c r="R28" s="13">
        <v>0</v>
      </c>
      <c r="S28" s="13">
        <v>0</v>
      </c>
      <c r="T28" s="13">
        <v>0</v>
      </c>
      <c r="U28" s="13">
        <v>0</v>
      </c>
      <c r="V28" s="42">
        <v>0</v>
      </c>
      <c r="W28" s="42">
        <v>0</v>
      </c>
      <c r="X28" s="42">
        <v>0</v>
      </c>
      <c r="Y28" s="42">
        <v>0</v>
      </c>
    </row>
    <row r="29" spans="1:25" ht="15.75" x14ac:dyDescent="0.25">
      <c r="A29" s="7">
        <v>3</v>
      </c>
      <c r="B29" s="3" t="s">
        <v>3</v>
      </c>
      <c r="C29" s="42">
        <v>14</v>
      </c>
      <c r="D29" s="42">
        <v>13</v>
      </c>
      <c r="E29" s="42">
        <v>121</v>
      </c>
      <c r="F29" s="65">
        <v>1573</v>
      </c>
      <c r="H29" s="2">
        <f t="shared" si="9"/>
        <v>1807.8193589624996</v>
      </c>
      <c r="I29" s="58">
        <f t="shared" si="10"/>
        <v>679.1174879945296</v>
      </c>
      <c r="J29" s="2">
        <f t="shared" si="11"/>
        <v>629.43256749631246</v>
      </c>
      <c r="K29" s="2">
        <f t="shared" si="12"/>
        <v>629.43256749631246</v>
      </c>
      <c r="L29" s="2">
        <v>3</v>
      </c>
      <c r="N29" s="10">
        <v>0</v>
      </c>
      <c r="O29" s="10">
        <v>0</v>
      </c>
      <c r="P29" s="10">
        <v>0</v>
      </c>
      <c r="Q29" s="10">
        <v>0</v>
      </c>
      <c r="R29" s="13">
        <v>0</v>
      </c>
      <c r="S29" s="13">
        <v>0</v>
      </c>
      <c r="T29" s="13">
        <v>0</v>
      </c>
      <c r="U29" s="13">
        <v>0</v>
      </c>
      <c r="V29" s="42">
        <v>14</v>
      </c>
      <c r="W29" s="42">
        <v>13</v>
      </c>
      <c r="X29" s="42">
        <v>121</v>
      </c>
      <c r="Y29" s="65">
        <v>1573</v>
      </c>
    </row>
    <row r="30" spans="1:25" ht="15.75" x14ac:dyDescent="0.25">
      <c r="A30" s="2">
        <v>4</v>
      </c>
      <c r="B30" s="3" t="s">
        <v>4</v>
      </c>
      <c r="C30" s="42">
        <v>10</v>
      </c>
      <c r="D30" s="42">
        <v>10</v>
      </c>
      <c r="E30" s="42">
        <v>98.5</v>
      </c>
      <c r="F30" s="65">
        <v>985</v>
      </c>
      <c r="H30" s="2">
        <f t="shared" si="9"/>
        <v>2396.1097979446286</v>
      </c>
      <c r="I30" s="58">
        <f t="shared" si="10"/>
        <v>92.030226012979014</v>
      </c>
      <c r="J30" s="2">
        <f t="shared" si="11"/>
        <v>42.342437636489471</v>
      </c>
      <c r="K30" s="2">
        <f t="shared" si="12"/>
        <v>42.342437636489471</v>
      </c>
      <c r="L30" s="2">
        <v>3</v>
      </c>
      <c r="N30" s="10">
        <v>0</v>
      </c>
      <c r="O30" s="10">
        <v>0</v>
      </c>
      <c r="P30" s="10">
        <v>0</v>
      </c>
      <c r="Q30" s="10">
        <v>0</v>
      </c>
      <c r="R30" s="13">
        <v>0</v>
      </c>
      <c r="S30" s="13">
        <v>0</v>
      </c>
      <c r="T30" s="13">
        <v>0</v>
      </c>
      <c r="U30" s="13">
        <v>0</v>
      </c>
      <c r="V30" s="42">
        <v>10</v>
      </c>
      <c r="W30" s="42">
        <v>10</v>
      </c>
      <c r="X30" s="42">
        <v>98.5</v>
      </c>
      <c r="Y30" s="65">
        <v>985</v>
      </c>
    </row>
    <row r="31" spans="1:25" ht="15.75" x14ac:dyDescent="0.25">
      <c r="A31" s="7">
        <v>5</v>
      </c>
      <c r="B31" s="3" t="s">
        <v>21</v>
      </c>
      <c r="C31" s="42">
        <v>11</v>
      </c>
      <c r="D31" s="42">
        <v>14</v>
      </c>
      <c r="E31" s="42">
        <v>124.64</v>
      </c>
      <c r="F31" s="65">
        <v>1745</v>
      </c>
      <c r="H31" s="2">
        <f t="shared" si="9"/>
        <v>1635.8035982882898</v>
      </c>
      <c r="I31" s="58">
        <f t="shared" si="10"/>
        <v>851.1281643207443</v>
      </c>
      <c r="J31" s="2">
        <f t="shared" si="11"/>
        <v>801.39541989270197</v>
      </c>
      <c r="K31" s="2">
        <f t="shared" si="12"/>
        <v>801.39541989270197</v>
      </c>
      <c r="L31" s="2">
        <v>3</v>
      </c>
      <c r="N31" s="10">
        <v>0</v>
      </c>
      <c r="O31" s="10">
        <v>0</v>
      </c>
      <c r="P31" s="10">
        <v>0</v>
      </c>
      <c r="Q31" s="10">
        <v>0</v>
      </c>
      <c r="R31" s="13">
        <v>0</v>
      </c>
      <c r="S31" s="13">
        <v>0</v>
      </c>
      <c r="T31" s="13">
        <v>0</v>
      </c>
      <c r="U31" s="13">
        <v>0</v>
      </c>
      <c r="V31" s="42">
        <v>11</v>
      </c>
      <c r="W31" s="42">
        <v>14</v>
      </c>
      <c r="X31" s="42">
        <v>124.64</v>
      </c>
      <c r="Y31" s="65">
        <v>1745</v>
      </c>
    </row>
    <row r="32" spans="1:25" ht="15.75" x14ac:dyDescent="0.25">
      <c r="A32" s="7">
        <v>6</v>
      </c>
      <c r="B32" s="3" t="s">
        <v>5</v>
      </c>
      <c r="C32" s="42">
        <v>16</v>
      </c>
      <c r="D32" s="42">
        <v>16</v>
      </c>
      <c r="E32" s="42">
        <v>122</v>
      </c>
      <c r="F32" s="65">
        <v>1952</v>
      </c>
      <c r="H32" s="2">
        <f t="shared" si="9"/>
        <v>1428.8224812666253</v>
      </c>
      <c r="I32" s="58">
        <f t="shared" si="10"/>
        <v>1058.1181703855198</v>
      </c>
      <c r="J32" s="2">
        <f t="shared" si="11"/>
        <v>1008.1256206569695</v>
      </c>
      <c r="K32" s="2">
        <f t="shared" si="12"/>
        <v>1008.1256206569695</v>
      </c>
      <c r="L32" s="2">
        <v>3</v>
      </c>
      <c r="N32" s="10">
        <v>0</v>
      </c>
      <c r="O32" s="10">
        <v>0</v>
      </c>
      <c r="P32" s="10">
        <v>0</v>
      </c>
      <c r="Q32" s="10">
        <v>0</v>
      </c>
      <c r="R32" s="13">
        <v>0</v>
      </c>
      <c r="S32" s="13">
        <v>0</v>
      </c>
      <c r="T32" s="13">
        <v>0</v>
      </c>
      <c r="U32" s="13">
        <v>0</v>
      </c>
      <c r="V32" s="42">
        <v>16</v>
      </c>
      <c r="W32" s="42">
        <v>16</v>
      </c>
      <c r="X32" s="42">
        <v>122</v>
      </c>
      <c r="Y32" s="65">
        <v>1952</v>
      </c>
    </row>
    <row r="33" spans="1:25" ht="15.75" x14ac:dyDescent="0.25">
      <c r="A33" s="7">
        <v>7</v>
      </c>
      <c r="B33" s="3" t="s">
        <v>6</v>
      </c>
      <c r="C33" s="10">
        <v>18</v>
      </c>
      <c r="D33" s="10">
        <v>17</v>
      </c>
      <c r="E33" s="10">
        <v>188.24</v>
      </c>
      <c r="F33" s="64">
        <v>3200</v>
      </c>
      <c r="H33" s="2">
        <f t="shared" si="9"/>
        <v>186.63404701782028</v>
      </c>
      <c r="I33" s="58">
        <f t="shared" si="10"/>
        <v>2307.3120118657553</v>
      </c>
      <c r="J33" s="2">
        <f t="shared" si="11"/>
        <v>2257.7906154081252</v>
      </c>
      <c r="K33" s="2">
        <f t="shared" si="12"/>
        <v>186.63404701782028</v>
      </c>
      <c r="L33" s="2">
        <v>1</v>
      </c>
      <c r="N33" s="10">
        <v>18</v>
      </c>
      <c r="O33" s="10">
        <v>17</v>
      </c>
      <c r="P33" s="10">
        <v>188.24</v>
      </c>
      <c r="Q33" s="64">
        <v>3200</v>
      </c>
      <c r="R33" s="13">
        <v>0</v>
      </c>
      <c r="S33" s="13">
        <v>0</v>
      </c>
      <c r="T33" s="13">
        <v>0</v>
      </c>
      <c r="U33" s="13">
        <v>0</v>
      </c>
      <c r="V33" s="42">
        <v>0</v>
      </c>
      <c r="W33" s="42">
        <v>0</v>
      </c>
      <c r="X33" s="42">
        <v>0</v>
      </c>
      <c r="Y33" s="42">
        <v>0</v>
      </c>
    </row>
    <row r="34" spans="1:25" ht="15.75" x14ac:dyDescent="0.25">
      <c r="A34" s="2">
        <v>8</v>
      </c>
      <c r="B34" s="3" t="s">
        <v>7</v>
      </c>
      <c r="C34" s="13">
        <v>7</v>
      </c>
      <c r="D34" s="13">
        <v>8</v>
      </c>
      <c r="E34" s="13">
        <v>111.75</v>
      </c>
      <c r="F34" s="66">
        <v>894</v>
      </c>
      <c r="H34" s="2">
        <f t="shared" si="9"/>
        <v>2486.9235613617579</v>
      </c>
      <c r="I34" s="58">
        <f t="shared" si="10"/>
        <v>0</v>
      </c>
      <c r="J34" s="2">
        <f t="shared" si="11"/>
        <v>56.81660870731374</v>
      </c>
      <c r="K34" s="2">
        <f t="shared" si="12"/>
        <v>0</v>
      </c>
      <c r="L34" s="2">
        <v>2</v>
      </c>
      <c r="N34" s="10">
        <v>0</v>
      </c>
      <c r="O34" s="10">
        <v>0</v>
      </c>
      <c r="P34" s="10">
        <v>0</v>
      </c>
      <c r="Q34" s="10">
        <v>0</v>
      </c>
      <c r="R34" s="13">
        <v>7</v>
      </c>
      <c r="S34" s="13">
        <v>8</v>
      </c>
      <c r="T34" s="13">
        <v>111.75</v>
      </c>
      <c r="U34" s="66">
        <v>894</v>
      </c>
      <c r="V34" s="42">
        <v>0</v>
      </c>
      <c r="W34" s="42">
        <v>0</v>
      </c>
      <c r="X34" s="42">
        <v>0</v>
      </c>
      <c r="Y34" s="42">
        <v>0</v>
      </c>
    </row>
    <row r="35" spans="1:25" ht="15.75" x14ac:dyDescent="0.25">
      <c r="A35" s="2">
        <v>9</v>
      </c>
      <c r="B35" s="3" t="s">
        <v>8</v>
      </c>
      <c r="C35" s="42">
        <v>8</v>
      </c>
      <c r="D35" s="42">
        <v>9</v>
      </c>
      <c r="E35" s="42">
        <v>212.22</v>
      </c>
      <c r="F35" s="65">
        <v>1910</v>
      </c>
      <c r="H35" s="2">
        <f t="shared" si="9"/>
        <v>1472.4648251620758</v>
      </c>
      <c r="I35" s="58">
        <f t="shared" si="10"/>
        <v>1020.9565225316894</v>
      </c>
      <c r="J35" s="2">
        <f t="shared" si="11"/>
        <v>973.63124725175089</v>
      </c>
      <c r="K35" s="2">
        <f t="shared" si="12"/>
        <v>973.63124725175089</v>
      </c>
      <c r="L35" s="2">
        <v>3</v>
      </c>
      <c r="N35" s="10">
        <v>0</v>
      </c>
      <c r="O35" s="10">
        <v>0</v>
      </c>
      <c r="P35" s="10">
        <v>0</v>
      </c>
      <c r="Q35" s="10">
        <v>0</v>
      </c>
      <c r="R35" s="13">
        <v>0</v>
      </c>
      <c r="S35" s="13">
        <v>0</v>
      </c>
      <c r="T35" s="13">
        <v>0</v>
      </c>
      <c r="U35" s="13">
        <v>0</v>
      </c>
      <c r="V35" s="42">
        <v>8</v>
      </c>
      <c r="W35" s="42">
        <v>9</v>
      </c>
      <c r="X35" s="42">
        <v>212.22</v>
      </c>
      <c r="Y35" s="65">
        <v>1910</v>
      </c>
    </row>
    <row r="36" spans="1:25" ht="15.75" x14ac:dyDescent="0.25">
      <c r="A36" s="2">
        <v>10</v>
      </c>
      <c r="B36" s="3" t="s">
        <v>9</v>
      </c>
      <c r="C36" s="42">
        <v>8</v>
      </c>
      <c r="D36" s="42">
        <v>8</v>
      </c>
      <c r="E36" s="42">
        <v>153.88</v>
      </c>
      <c r="F36" s="65">
        <v>1231</v>
      </c>
      <c r="H36" s="2">
        <f t="shared" si="9"/>
        <v>2149.7826794600073</v>
      </c>
      <c r="I36" s="58">
        <f t="shared" si="10"/>
        <v>339.62470007347815</v>
      </c>
      <c r="J36" s="2">
        <f t="shared" si="11"/>
        <v>294.32681193700313</v>
      </c>
      <c r="K36" s="2">
        <f t="shared" si="12"/>
        <v>294.32681193700313</v>
      </c>
      <c r="L36" s="2">
        <v>3</v>
      </c>
      <c r="N36" s="10">
        <v>0</v>
      </c>
      <c r="O36" s="10">
        <v>0</v>
      </c>
      <c r="P36" s="10">
        <v>0</v>
      </c>
      <c r="Q36" s="10">
        <v>0</v>
      </c>
      <c r="R36" s="13">
        <v>0</v>
      </c>
      <c r="S36" s="13">
        <v>0</v>
      </c>
      <c r="T36" s="13">
        <v>0</v>
      </c>
      <c r="U36" s="13">
        <v>0</v>
      </c>
      <c r="V36" s="42">
        <v>8</v>
      </c>
      <c r="W36" s="42">
        <v>8</v>
      </c>
      <c r="X36" s="42">
        <v>153.88</v>
      </c>
      <c r="Y36" s="65">
        <v>1231</v>
      </c>
    </row>
    <row r="37" spans="1:25" ht="15.75" x14ac:dyDescent="0.25">
      <c r="A37" s="2">
        <v>11</v>
      </c>
      <c r="B37" s="3" t="s">
        <v>10</v>
      </c>
      <c r="C37" s="13">
        <v>6</v>
      </c>
      <c r="D37" s="13">
        <v>6</v>
      </c>
      <c r="E37" s="13">
        <v>144.16999999999999</v>
      </c>
      <c r="F37" s="66">
        <v>865</v>
      </c>
      <c r="H37" s="2">
        <f t="shared" si="9"/>
        <v>2515.760350819658</v>
      </c>
      <c r="I37" s="58">
        <f t="shared" si="10"/>
        <v>43.55521093967976</v>
      </c>
      <c r="J37" s="2">
        <f t="shared" si="11"/>
        <v>98.5076932274835</v>
      </c>
      <c r="K37" s="2">
        <f t="shared" si="12"/>
        <v>43.55521093967976</v>
      </c>
      <c r="L37" s="2">
        <v>2</v>
      </c>
      <c r="N37" s="10">
        <v>0</v>
      </c>
      <c r="O37" s="10">
        <v>0</v>
      </c>
      <c r="P37" s="10">
        <v>0</v>
      </c>
      <c r="Q37" s="10">
        <v>0</v>
      </c>
      <c r="R37" s="13">
        <v>6</v>
      </c>
      <c r="S37" s="13">
        <v>6</v>
      </c>
      <c r="T37" s="13">
        <v>144.16999999999999</v>
      </c>
      <c r="U37" s="66">
        <v>865</v>
      </c>
      <c r="V37" s="42">
        <v>0</v>
      </c>
      <c r="W37" s="42">
        <v>0</v>
      </c>
      <c r="X37" s="42">
        <v>0</v>
      </c>
      <c r="Y37" s="42">
        <v>0</v>
      </c>
    </row>
    <row r="38" spans="1:25" ht="15.75" x14ac:dyDescent="0.25">
      <c r="A38" s="2">
        <v>12</v>
      </c>
      <c r="B38" s="3" t="s">
        <v>11</v>
      </c>
      <c r="C38" s="67">
        <v>15</v>
      </c>
      <c r="D38" s="67">
        <v>17</v>
      </c>
      <c r="E38" s="67">
        <v>83.41</v>
      </c>
      <c r="F38" s="72">
        <v>1418</v>
      </c>
      <c r="H38" s="2">
        <f t="shared" si="9"/>
        <v>1963.5475371266798</v>
      </c>
      <c r="I38" s="58">
        <f t="shared" si="10"/>
        <v>524.90394892780148</v>
      </c>
      <c r="J38" s="2">
        <f t="shared" si="11"/>
        <v>473.53493347904123</v>
      </c>
      <c r="K38" s="2">
        <f t="shared" si="12"/>
        <v>473.53493347904123</v>
      </c>
      <c r="L38" s="2">
        <v>3</v>
      </c>
      <c r="N38" s="10">
        <v>0</v>
      </c>
      <c r="O38" s="10">
        <v>0</v>
      </c>
      <c r="P38" s="10">
        <v>0</v>
      </c>
      <c r="Q38" s="10">
        <v>0</v>
      </c>
      <c r="R38" s="13">
        <v>0</v>
      </c>
      <c r="S38" s="13">
        <v>0</v>
      </c>
      <c r="T38" s="13">
        <v>0</v>
      </c>
      <c r="U38" s="13">
        <v>0</v>
      </c>
      <c r="V38" s="42">
        <v>15</v>
      </c>
      <c r="W38" s="42">
        <v>17</v>
      </c>
      <c r="X38" s="42">
        <v>83.41</v>
      </c>
      <c r="Y38" s="65">
        <v>1418</v>
      </c>
    </row>
    <row r="39" spans="1:25" ht="15.75" x14ac:dyDescent="0.25">
      <c r="A39" s="2">
        <v>13</v>
      </c>
      <c r="B39" s="3" t="s">
        <v>12</v>
      </c>
      <c r="C39" s="10">
        <v>18</v>
      </c>
      <c r="D39" s="10">
        <v>21</v>
      </c>
      <c r="E39" s="10">
        <v>135</v>
      </c>
      <c r="F39" s="64">
        <v>2835</v>
      </c>
      <c r="H39" s="2">
        <f t="shared" si="9"/>
        <v>545.7160842778809</v>
      </c>
      <c r="I39" s="58">
        <f t="shared" si="10"/>
        <v>1941.2139404249085</v>
      </c>
      <c r="J39" s="2">
        <f t="shared" si="11"/>
        <v>1891.1391003902913</v>
      </c>
      <c r="K39" s="2">
        <f t="shared" si="12"/>
        <v>545.7160842778809</v>
      </c>
      <c r="L39" s="2">
        <v>1</v>
      </c>
      <c r="N39" s="10">
        <v>18</v>
      </c>
      <c r="O39" s="10">
        <v>21</v>
      </c>
      <c r="P39" s="10">
        <v>135</v>
      </c>
      <c r="Q39" s="64">
        <v>2835</v>
      </c>
      <c r="R39" s="13">
        <v>0</v>
      </c>
      <c r="S39" s="13">
        <v>0</v>
      </c>
      <c r="T39" s="13">
        <v>0</v>
      </c>
      <c r="U39" s="13">
        <v>0</v>
      </c>
      <c r="V39" s="42">
        <v>0</v>
      </c>
      <c r="W39" s="42">
        <v>0</v>
      </c>
      <c r="X39" s="42">
        <v>0</v>
      </c>
      <c r="Y39" s="42">
        <v>0</v>
      </c>
    </row>
    <row r="40" spans="1:25" ht="15.75" x14ac:dyDescent="0.25">
      <c r="A40" s="2">
        <v>14</v>
      </c>
      <c r="B40" s="3" t="s">
        <v>20</v>
      </c>
      <c r="C40" s="42">
        <v>6</v>
      </c>
      <c r="D40" s="42">
        <v>7</v>
      </c>
      <c r="E40" s="42">
        <v>199.29</v>
      </c>
      <c r="F40" s="65">
        <v>1395</v>
      </c>
      <c r="H40" s="2">
        <f t="shared" si="9"/>
        <v>1986.6099176124762</v>
      </c>
      <c r="I40" s="58">
        <f t="shared" si="10"/>
        <v>508.59242188613075</v>
      </c>
      <c r="J40" s="2">
        <f t="shared" si="11"/>
        <v>464.41737696279193</v>
      </c>
      <c r="K40" s="2">
        <f t="shared" si="12"/>
        <v>464.41737696279193</v>
      </c>
      <c r="L40" s="2">
        <v>3</v>
      </c>
      <c r="N40" s="10">
        <v>0</v>
      </c>
      <c r="O40" s="10">
        <v>0</v>
      </c>
      <c r="P40" s="10">
        <v>0</v>
      </c>
      <c r="Q40" s="10">
        <v>0</v>
      </c>
      <c r="R40" s="13">
        <v>0</v>
      </c>
      <c r="S40" s="13">
        <v>0</v>
      </c>
      <c r="T40" s="13">
        <v>0</v>
      </c>
      <c r="U40" s="13">
        <v>0</v>
      </c>
      <c r="V40" s="42">
        <v>6</v>
      </c>
      <c r="W40" s="42">
        <v>7</v>
      </c>
      <c r="X40" s="42">
        <v>199.29</v>
      </c>
      <c r="Y40" s="65">
        <v>1395</v>
      </c>
    </row>
    <row r="41" spans="1:25" ht="15.75" x14ac:dyDescent="0.25">
      <c r="A41" s="2">
        <v>15</v>
      </c>
      <c r="B41" s="3" t="s">
        <v>13</v>
      </c>
      <c r="C41" s="42">
        <v>8</v>
      </c>
      <c r="D41" s="42">
        <v>8</v>
      </c>
      <c r="E41" s="42">
        <v>131.25</v>
      </c>
      <c r="F41" s="65">
        <v>1050</v>
      </c>
      <c r="H41" s="2">
        <f t="shared" si="9"/>
        <v>2330.7656844671415</v>
      </c>
      <c r="I41" s="58">
        <f t="shared" si="10"/>
        <v>157.21720643746346</v>
      </c>
      <c r="J41" s="2">
        <f t="shared" si="11"/>
        <v>114.68270150724564</v>
      </c>
      <c r="K41" s="2">
        <f t="shared" si="12"/>
        <v>114.68270150724564</v>
      </c>
      <c r="L41" s="2">
        <v>3</v>
      </c>
      <c r="N41" s="10">
        <v>0</v>
      </c>
      <c r="O41" s="10">
        <v>0</v>
      </c>
      <c r="P41" s="10">
        <v>0</v>
      </c>
      <c r="Q41" s="10">
        <v>0</v>
      </c>
      <c r="R41" s="13">
        <v>0</v>
      </c>
      <c r="S41" s="13">
        <v>0</v>
      </c>
      <c r="T41" s="13">
        <v>0</v>
      </c>
      <c r="U41" s="13">
        <v>0</v>
      </c>
      <c r="V41" s="42">
        <v>8</v>
      </c>
      <c r="W41" s="42">
        <v>8</v>
      </c>
      <c r="X41" s="42">
        <v>131.25</v>
      </c>
      <c r="Y41" s="65">
        <v>1050</v>
      </c>
    </row>
    <row r="42" spans="1:25" ht="15.75" x14ac:dyDescent="0.25">
      <c r="A42" s="2">
        <v>16</v>
      </c>
      <c r="B42" s="3" t="s">
        <v>14</v>
      </c>
      <c r="C42" s="13">
        <v>12</v>
      </c>
      <c r="D42" s="13">
        <v>11</v>
      </c>
      <c r="E42" s="13">
        <v>56.55</v>
      </c>
      <c r="F42" s="66">
        <v>622</v>
      </c>
      <c r="H42" s="2">
        <f t="shared" si="9"/>
        <v>2760.0165480282149</v>
      </c>
      <c r="I42" s="58">
        <f t="shared" si="10"/>
        <v>277.60590771811752</v>
      </c>
      <c r="J42" s="2">
        <f t="shared" si="11"/>
        <v>323.92303873759892</v>
      </c>
      <c r="K42" s="2">
        <f t="shared" si="12"/>
        <v>277.60590771811752</v>
      </c>
      <c r="L42" s="2">
        <v>2</v>
      </c>
      <c r="N42" s="10">
        <v>0</v>
      </c>
      <c r="O42" s="10">
        <v>0</v>
      </c>
      <c r="P42" s="10">
        <v>0</v>
      </c>
      <c r="Q42" s="10">
        <v>0</v>
      </c>
      <c r="R42" s="13">
        <v>12</v>
      </c>
      <c r="S42" s="13">
        <v>11</v>
      </c>
      <c r="T42" s="13">
        <v>56.55</v>
      </c>
      <c r="U42" s="66">
        <v>622</v>
      </c>
      <c r="V42" s="42">
        <v>0</v>
      </c>
      <c r="W42" s="42">
        <v>0</v>
      </c>
      <c r="X42" s="42">
        <v>0</v>
      </c>
      <c r="Y42" s="42">
        <v>0</v>
      </c>
    </row>
    <row r="43" spans="1:25" ht="15.75" x14ac:dyDescent="0.25">
      <c r="A43" s="2">
        <v>17</v>
      </c>
      <c r="B43" s="3" t="s">
        <v>15</v>
      </c>
      <c r="C43" s="13">
        <v>20</v>
      </c>
      <c r="D43" s="13">
        <v>22</v>
      </c>
      <c r="E43" s="13">
        <v>21.82</v>
      </c>
      <c r="F43" s="66">
        <v>546</v>
      </c>
      <c r="H43" s="2">
        <f t="shared" si="9"/>
        <v>2837.2023760516126</v>
      </c>
      <c r="I43" s="58">
        <f t="shared" si="10"/>
        <v>359.93944615726684</v>
      </c>
      <c r="J43" s="2">
        <f t="shared" si="11"/>
        <v>403.93146154391093</v>
      </c>
      <c r="K43" s="2">
        <f t="shared" si="12"/>
        <v>359.93944615726684</v>
      </c>
      <c r="L43" s="2">
        <v>2</v>
      </c>
      <c r="N43" s="10">
        <v>0</v>
      </c>
      <c r="O43" s="10">
        <v>0</v>
      </c>
      <c r="P43" s="10">
        <v>0</v>
      </c>
      <c r="Q43" s="10">
        <v>0</v>
      </c>
      <c r="R43" s="13">
        <v>20</v>
      </c>
      <c r="S43" s="13">
        <v>22</v>
      </c>
      <c r="T43" s="13">
        <v>21.82</v>
      </c>
      <c r="U43" s="66">
        <v>546</v>
      </c>
      <c r="V43" s="42">
        <v>0</v>
      </c>
      <c r="W43" s="42">
        <v>0</v>
      </c>
      <c r="X43" s="42">
        <v>0</v>
      </c>
      <c r="Y43" s="42">
        <v>0</v>
      </c>
    </row>
    <row r="44" spans="1:25" ht="15.75" x14ac:dyDescent="0.25">
      <c r="M44" s="48" t="s">
        <v>29</v>
      </c>
      <c r="N44" s="10">
        <f>SUM(N27:N43)</f>
        <v>153</v>
      </c>
      <c r="O44" s="10">
        <f t="shared" ref="O44:Q44" si="13">SUM(O27:O43)</f>
        <v>158</v>
      </c>
      <c r="P44" s="10">
        <f t="shared" si="13"/>
        <v>506.57000000000005</v>
      </c>
      <c r="Q44" s="10">
        <f t="shared" si="13"/>
        <v>28035</v>
      </c>
      <c r="R44" s="13">
        <f>SUM(R27:R43)</f>
        <v>45</v>
      </c>
      <c r="S44" s="13">
        <f t="shared" ref="S44:U44" si="14">SUM(S27:S43)</f>
        <v>47</v>
      </c>
      <c r="T44" s="13">
        <f t="shared" si="14"/>
        <v>334.28999999999996</v>
      </c>
      <c r="U44" s="13">
        <f t="shared" si="14"/>
        <v>2927</v>
      </c>
      <c r="V44" s="42">
        <f>SUM(V27:V43)</f>
        <v>108</v>
      </c>
      <c r="W44" s="42">
        <f t="shared" ref="W44:Y44" si="15">SUM(W27:W43)</f>
        <v>116</v>
      </c>
      <c r="X44" s="42">
        <f t="shared" si="15"/>
        <v>1318.98</v>
      </c>
      <c r="Y44" s="42">
        <f t="shared" si="15"/>
        <v>14278</v>
      </c>
    </row>
    <row r="45" spans="1:25" ht="15.75" x14ac:dyDescent="0.25">
      <c r="M45" s="48" t="s">
        <v>30</v>
      </c>
      <c r="N45" s="10">
        <v>3</v>
      </c>
      <c r="O45" s="10">
        <v>3</v>
      </c>
      <c r="P45" s="10">
        <v>3</v>
      </c>
      <c r="Q45" s="10">
        <v>3</v>
      </c>
      <c r="R45" s="13">
        <v>4</v>
      </c>
      <c r="S45" s="13">
        <v>4</v>
      </c>
      <c r="T45" s="13">
        <v>4</v>
      </c>
      <c r="U45" s="13">
        <v>4</v>
      </c>
      <c r="V45" s="42">
        <v>10</v>
      </c>
      <c r="W45" s="42">
        <v>10</v>
      </c>
      <c r="X45" s="42">
        <v>10</v>
      </c>
      <c r="Y45" s="42">
        <v>10</v>
      </c>
    </row>
    <row r="46" spans="1:25" ht="15.75" x14ac:dyDescent="0.25">
      <c r="M46" s="48" t="s">
        <v>31</v>
      </c>
      <c r="N46" s="10">
        <f>N44/N45</f>
        <v>51</v>
      </c>
      <c r="O46" s="10">
        <f t="shared" ref="O46:Q46" si="16">O44/O45</f>
        <v>52.666666666666664</v>
      </c>
      <c r="P46" s="10">
        <f t="shared" si="16"/>
        <v>168.85666666666668</v>
      </c>
      <c r="Q46" s="10">
        <f t="shared" si="16"/>
        <v>9345</v>
      </c>
      <c r="R46" s="13">
        <f>R44/R45</f>
        <v>11.25</v>
      </c>
      <c r="S46" s="13">
        <f t="shared" ref="S46:U46" si="17">S44/S45</f>
        <v>11.75</v>
      </c>
      <c r="T46" s="13">
        <f t="shared" si="17"/>
        <v>83.572499999999991</v>
      </c>
      <c r="U46" s="13">
        <f t="shared" si="17"/>
        <v>731.75</v>
      </c>
      <c r="V46" s="42">
        <f>V44/V45</f>
        <v>10.8</v>
      </c>
      <c r="W46" s="42">
        <f t="shared" ref="W46:Y46" si="18">W44/W45</f>
        <v>11.6</v>
      </c>
      <c r="X46" s="42">
        <f t="shared" si="18"/>
        <v>131.898</v>
      </c>
      <c r="Y46" s="42">
        <f t="shared" si="18"/>
        <v>1427.8</v>
      </c>
    </row>
    <row r="49" spans="2:16" ht="15.75" x14ac:dyDescent="0.25">
      <c r="B49" s="8" t="s">
        <v>0</v>
      </c>
      <c r="C49" s="61" t="s">
        <v>43</v>
      </c>
      <c r="D49" s="62" t="s">
        <v>44</v>
      </c>
      <c r="E49" s="62" t="s">
        <v>45</v>
      </c>
      <c r="F49" s="63" t="s">
        <v>46</v>
      </c>
      <c r="H49" s="19" t="s">
        <v>23</v>
      </c>
      <c r="I49" s="19" t="s">
        <v>24</v>
      </c>
      <c r="J49" s="19" t="s">
        <v>25</v>
      </c>
      <c r="K49" s="19" t="s">
        <v>26</v>
      </c>
      <c r="L49" s="19" t="s">
        <v>27</v>
      </c>
    </row>
    <row r="50" spans="2:16" ht="15.75" x14ac:dyDescent="0.25">
      <c r="B50" s="3" t="s">
        <v>1</v>
      </c>
      <c r="C50" s="42">
        <v>12</v>
      </c>
      <c r="D50" s="42">
        <v>14</v>
      </c>
      <c r="E50" s="42">
        <v>72.790000000000006</v>
      </c>
      <c r="F50" s="65">
        <v>1019</v>
      </c>
      <c r="H50" s="58">
        <f>SQRT((C50-$N$46)^2+(D50-$O$46)^2+(E50-$P$46)^2+(F50-$Q$46)^2)</f>
        <v>8326.7353095649414</v>
      </c>
      <c r="I50" s="2">
        <f>SQRT((C50-$R$46)^2+(D50-$S$46)^2+(E50-$T$46)^2+(F50-$U$46)^2)</f>
        <v>287.46208411936698</v>
      </c>
      <c r="J50" s="2">
        <f>SQRT((C50-$V$46)^2+(D50-$W$46)^2+(E50-$X$46)^2+(F50-$Y$46)^2)</f>
        <v>413.05979671713391</v>
      </c>
      <c r="K50" s="58">
        <f>MIN(H50:J50)</f>
        <v>287.46208411936698</v>
      </c>
      <c r="L50" s="2">
        <v>2</v>
      </c>
    </row>
    <row r="51" spans="2:16" ht="15.75" x14ac:dyDescent="0.25">
      <c r="B51" s="3" t="s">
        <v>2</v>
      </c>
      <c r="C51" s="10">
        <v>117</v>
      </c>
      <c r="D51" s="10">
        <v>120</v>
      </c>
      <c r="E51" s="10">
        <v>183.33</v>
      </c>
      <c r="F51" s="64">
        <v>22000</v>
      </c>
      <c r="H51" s="58">
        <f t="shared" ref="H51:H66" si="19">SQRT((C51-$N$46)^2+(D51-$O$46)^2+(E51-$P$46)^2+(F51-$Q$46)^2)</f>
        <v>12655.359507147774</v>
      </c>
      <c r="I51" s="2">
        <f t="shared" ref="I51:I66" si="20">SQRT((C51-$R$46)^2+(D51-$S$46)^2+(E51-$T$46)^2+(F51-$U$46)^2)</f>
        <v>21269.022326997219</v>
      </c>
      <c r="J51" s="2">
        <f t="shared" ref="J51:J66" si="21">SQRT((C51-$V$46)^2+(D51-$W$46)^2+(E51-$X$46)^2+(F51-$Y$46)^2)</f>
        <v>20572.823994061291</v>
      </c>
      <c r="K51" s="58">
        <f t="shared" ref="K51:K66" si="22">MIN(H51:J51)</f>
        <v>12655.359507147774</v>
      </c>
      <c r="L51" s="2">
        <v>1</v>
      </c>
    </row>
    <row r="52" spans="2:16" ht="15.75" x14ac:dyDescent="0.25">
      <c r="B52" s="3" t="s">
        <v>3</v>
      </c>
      <c r="C52" s="42">
        <v>14</v>
      </c>
      <c r="D52" s="42">
        <v>13</v>
      </c>
      <c r="E52" s="42">
        <v>121</v>
      </c>
      <c r="F52" s="65">
        <v>1573</v>
      </c>
      <c r="H52" s="58">
        <f t="shared" si="19"/>
        <v>7772.3366309616886</v>
      </c>
      <c r="I52" s="2">
        <f t="shared" si="20"/>
        <v>842.08758763934406</v>
      </c>
      <c r="J52" s="2">
        <f t="shared" si="21"/>
        <v>145.65028803267094</v>
      </c>
      <c r="K52" s="58">
        <f t="shared" si="22"/>
        <v>145.65028803267094</v>
      </c>
      <c r="L52" s="2">
        <v>3</v>
      </c>
    </row>
    <row r="53" spans="2:16" ht="15.75" x14ac:dyDescent="0.25">
      <c r="B53" s="3" t="s">
        <v>4</v>
      </c>
      <c r="C53" s="42">
        <v>10</v>
      </c>
      <c r="D53" s="42">
        <v>10</v>
      </c>
      <c r="E53" s="42">
        <v>98.5</v>
      </c>
      <c r="F53" s="65">
        <v>985</v>
      </c>
      <c r="H53" s="58">
        <f t="shared" si="19"/>
        <v>8360.5054575060767</v>
      </c>
      <c r="I53" s="2">
        <f t="shared" si="20"/>
        <v>253.69867511725403</v>
      </c>
      <c r="J53" s="2">
        <f t="shared" si="21"/>
        <v>444.06133180451548</v>
      </c>
      <c r="K53" s="58">
        <f t="shared" si="22"/>
        <v>253.69867511725403</v>
      </c>
      <c r="L53" s="2">
        <v>2</v>
      </c>
    </row>
    <row r="54" spans="2:16" ht="15.75" x14ac:dyDescent="0.25">
      <c r="B54" s="3" t="s">
        <v>21</v>
      </c>
      <c r="C54" s="42">
        <v>11</v>
      </c>
      <c r="D54" s="42">
        <v>14</v>
      </c>
      <c r="E54" s="42">
        <v>124.64</v>
      </c>
      <c r="F54" s="65">
        <v>1745</v>
      </c>
      <c r="H54" s="58">
        <f t="shared" si="19"/>
        <v>7600.3322443642046</v>
      </c>
      <c r="I54" s="2">
        <f t="shared" si="20"/>
        <v>1014.0844279724691</v>
      </c>
      <c r="J54" s="2">
        <f t="shared" si="21"/>
        <v>317.29216593543566</v>
      </c>
      <c r="K54" s="58">
        <f t="shared" si="22"/>
        <v>317.29216593543566</v>
      </c>
      <c r="L54" s="2">
        <v>3</v>
      </c>
    </row>
    <row r="55" spans="2:16" ht="15.75" x14ac:dyDescent="0.25">
      <c r="B55" s="3" t="s">
        <v>5</v>
      </c>
      <c r="C55" s="42">
        <v>16</v>
      </c>
      <c r="D55" s="42">
        <v>16</v>
      </c>
      <c r="E55" s="42">
        <v>122</v>
      </c>
      <c r="F55" s="65">
        <v>1952</v>
      </c>
      <c r="H55" s="58">
        <f t="shared" si="19"/>
        <v>7393.3222567162293</v>
      </c>
      <c r="I55" s="2">
        <f t="shared" si="20"/>
        <v>1220.8715576407906</v>
      </c>
      <c r="J55" s="2">
        <f t="shared" si="21"/>
        <v>524.33768737713297</v>
      </c>
      <c r="K55" s="58">
        <f t="shared" si="22"/>
        <v>524.33768737713297</v>
      </c>
      <c r="L55" s="2">
        <v>3</v>
      </c>
    </row>
    <row r="56" spans="2:16" ht="15.75" x14ac:dyDescent="0.25">
      <c r="B56" s="3" t="s">
        <v>6</v>
      </c>
      <c r="C56" s="10">
        <v>18</v>
      </c>
      <c r="D56" s="10">
        <v>17</v>
      </c>
      <c r="E56" s="10">
        <v>188.24</v>
      </c>
      <c r="F56" s="64">
        <v>3200</v>
      </c>
      <c r="H56" s="58">
        <f t="shared" si="19"/>
        <v>6145.2226830866121</v>
      </c>
      <c r="I56" s="2">
        <f t="shared" si="20"/>
        <v>2470.4830444785994</v>
      </c>
      <c r="J56" s="2">
        <f t="shared" si="21"/>
        <v>1773.118230960361</v>
      </c>
      <c r="K56" s="58">
        <f t="shared" si="22"/>
        <v>1773.118230960361</v>
      </c>
      <c r="L56" s="2">
        <v>3</v>
      </c>
    </row>
    <row r="57" spans="2:16" ht="18.75" x14ac:dyDescent="0.25">
      <c r="B57" s="3" t="s">
        <v>7</v>
      </c>
      <c r="C57" s="13">
        <v>7</v>
      </c>
      <c r="D57" s="13">
        <v>8</v>
      </c>
      <c r="E57" s="13">
        <v>111.75</v>
      </c>
      <c r="F57" s="66">
        <v>894</v>
      </c>
      <c r="H57" s="58">
        <f t="shared" si="19"/>
        <v>8451.4255177744362</v>
      </c>
      <c r="I57" s="2">
        <f t="shared" si="20"/>
        <v>164.77608748313574</v>
      </c>
      <c r="J57" s="2">
        <f t="shared" si="21"/>
        <v>534.20574866244181</v>
      </c>
      <c r="K57" s="58">
        <f t="shared" si="22"/>
        <v>164.77608748313574</v>
      </c>
      <c r="L57" s="2">
        <v>2</v>
      </c>
      <c r="P57" s="49" t="s">
        <v>40</v>
      </c>
    </row>
    <row r="58" spans="2:16" ht="15.75" x14ac:dyDescent="0.25">
      <c r="B58" s="3" t="s">
        <v>8</v>
      </c>
      <c r="C58" s="42">
        <v>8</v>
      </c>
      <c r="D58" s="42">
        <v>9</v>
      </c>
      <c r="E58" s="42">
        <v>212.22</v>
      </c>
      <c r="F58" s="65">
        <v>1910</v>
      </c>
      <c r="H58" s="58">
        <f t="shared" si="19"/>
        <v>7435.3790190181662</v>
      </c>
      <c r="I58" s="2">
        <f t="shared" si="20"/>
        <v>1185.2600418289016</v>
      </c>
      <c r="J58" s="2">
        <f t="shared" si="21"/>
        <v>488.85894047669831</v>
      </c>
      <c r="K58" s="58">
        <f t="shared" si="22"/>
        <v>488.85894047669831</v>
      </c>
      <c r="L58" s="2">
        <v>3</v>
      </c>
    </row>
    <row r="59" spans="2:16" ht="15.75" x14ac:dyDescent="0.25">
      <c r="B59" s="3" t="s">
        <v>9</v>
      </c>
      <c r="C59" s="42">
        <v>8</v>
      </c>
      <c r="D59" s="42">
        <v>8</v>
      </c>
      <c r="E59" s="42">
        <v>153.88</v>
      </c>
      <c r="F59" s="65">
        <v>1231</v>
      </c>
      <c r="H59" s="58">
        <f t="shared" si="19"/>
        <v>8114.2506993348161</v>
      </c>
      <c r="I59" s="2">
        <f t="shared" si="20"/>
        <v>504.20068629093515</v>
      </c>
      <c r="J59" s="2">
        <f t="shared" si="21"/>
        <v>198.07636992836876</v>
      </c>
      <c r="K59" s="58">
        <f t="shared" si="22"/>
        <v>198.07636992836876</v>
      </c>
      <c r="L59" s="2">
        <v>3</v>
      </c>
    </row>
    <row r="60" spans="2:16" ht="15.75" x14ac:dyDescent="0.25">
      <c r="B60" s="3" t="s">
        <v>10</v>
      </c>
      <c r="C60" s="13">
        <v>6</v>
      </c>
      <c r="D60" s="13">
        <v>6</v>
      </c>
      <c r="E60" s="13">
        <v>144.16999999999999</v>
      </c>
      <c r="F60" s="66">
        <v>865</v>
      </c>
      <c r="H60" s="58">
        <f t="shared" si="19"/>
        <v>8480.2837340084843</v>
      </c>
      <c r="I60" s="2">
        <f t="shared" si="20"/>
        <v>146.58869160426394</v>
      </c>
      <c r="J60" s="2">
        <f t="shared" si="21"/>
        <v>562.9820973920929</v>
      </c>
      <c r="K60" s="58">
        <f t="shared" si="22"/>
        <v>146.58869160426394</v>
      </c>
      <c r="L60" s="2">
        <v>2</v>
      </c>
    </row>
    <row r="61" spans="2:16" ht="15.75" x14ac:dyDescent="0.25">
      <c r="B61" s="3" t="s">
        <v>11</v>
      </c>
      <c r="C61" s="67">
        <v>15</v>
      </c>
      <c r="D61" s="67">
        <v>17</v>
      </c>
      <c r="E61" s="67">
        <v>83.41</v>
      </c>
      <c r="F61" s="72">
        <v>1418</v>
      </c>
      <c r="H61" s="58">
        <f t="shared" si="19"/>
        <v>7927.6224836930496</v>
      </c>
      <c r="I61" s="2">
        <f t="shared" si="20"/>
        <v>686.28034643740898</v>
      </c>
      <c r="J61" s="2">
        <f t="shared" si="21"/>
        <v>49.939224503390108</v>
      </c>
      <c r="K61" s="58">
        <f t="shared" si="22"/>
        <v>49.939224503390108</v>
      </c>
      <c r="L61" s="2">
        <v>3</v>
      </c>
    </row>
    <row r="62" spans="2:16" ht="15.75" x14ac:dyDescent="0.25">
      <c r="B62" s="3" t="s">
        <v>12</v>
      </c>
      <c r="C62" s="10">
        <v>18</v>
      </c>
      <c r="D62" s="10">
        <v>21</v>
      </c>
      <c r="E62" s="10">
        <v>135</v>
      </c>
      <c r="F62" s="64">
        <v>2835</v>
      </c>
      <c r="H62" s="58">
        <f t="shared" si="19"/>
        <v>6510.2486935335701</v>
      </c>
      <c r="I62" s="2">
        <f t="shared" si="20"/>
        <v>2103.9098068254375</v>
      </c>
      <c r="J62" s="2">
        <f t="shared" si="21"/>
        <v>1407.2532332185278</v>
      </c>
      <c r="K62" s="58">
        <f t="shared" si="22"/>
        <v>1407.2532332185278</v>
      </c>
      <c r="L62" s="2">
        <v>3</v>
      </c>
    </row>
    <row r="63" spans="2:16" ht="15.75" x14ac:dyDescent="0.25">
      <c r="B63" s="3" t="s">
        <v>20</v>
      </c>
      <c r="C63" s="42">
        <v>6</v>
      </c>
      <c r="D63" s="42">
        <v>7</v>
      </c>
      <c r="E63" s="42">
        <v>199.29</v>
      </c>
      <c r="F63" s="65">
        <v>1395</v>
      </c>
      <c r="H63" s="58">
        <f t="shared" si="19"/>
        <v>7950.3167630115358</v>
      </c>
      <c r="I63" s="2">
        <f t="shared" si="20"/>
        <v>673.30619134703488</v>
      </c>
      <c r="J63" s="2">
        <f t="shared" si="21"/>
        <v>75.244412842416395</v>
      </c>
      <c r="K63" s="58">
        <f t="shared" si="22"/>
        <v>75.244412842416395</v>
      </c>
      <c r="L63" s="2">
        <v>3</v>
      </c>
    </row>
    <row r="64" spans="2:16" ht="15.75" x14ac:dyDescent="0.25">
      <c r="B64" s="3" t="s">
        <v>13</v>
      </c>
      <c r="C64" s="42">
        <v>8</v>
      </c>
      <c r="D64" s="42">
        <v>8</v>
      </c>
      <c r="E64" s="42">
        <v>131.25</v>
      </c>
      <c r="F64" s="65">
        <v>1050</v>
      </c>
      <c r="H64" s="58">
        <f t="shared" si="19"/>
        <v>8295.3169543115637</v>
      </c>
      <c r="I64" s="2">
        <f t="shared" si="20"/>
        <v>321.83976060494763</v>
      </c>
      <c r="J64" s="2">
        <f t="shared" si="21"/>
        <v>377.82808247138007</v>
      </c>
      <c r="K64" s="58">
        <f t="shared" si="22"/>
        <v>321.83976060494763</v>
      </c>
      <c r="L64" s="2">
        <v>2</v>
      </c>
    </row>
    <row r="65" spans="2:12" ht="15.75" x14ac:dyDescent="0.25">
      <c r="B65" s="3" t="s">
        <v>14</v>
      </c>
      <c r="C65" s="13">
        <v>12</v>
      </c>
      <c r="D65" s="13">
        <v>11</v>
      </c>
      <c r="E65" s="13">
        <v>56.55</v>
      </c>
      <c r="F65" s="66">
        <v>622</v>
      </c>
      <c r="H65" s="58">
        <f t="shared" si="19"/>
        <v>8723.909610861916</v>
      </c>
      <c r="I65" s="2">
        <f t="shared" si="20"/>
        <v>113.03275191841522</v>
      </c>
      <c r="J65" s="2">
        <f t="shared" si="21"/>
        <v>809.31623059469155</v>
      </c>
      <c r="K65" s="58">
        <f t="shared" si="22"/>
        <v>113.03275191841522</v>
      </c>
      <c r="L65" s="2">
        <v>2</v>
      </c>
    </row>
    <row r="66" spans="2:12" ht="15.75" x14ac:dyDescent="0.25">
      <c r="B66" s="3" t="s">
        <v>15</v>
      </c>
      <c r="C66" s="13">
        <v>20</v>
      </c>
      <c r="D66" s="13">
        <v>22</v>
      </c>
      <c r="E66" s="13">
        <v>21.82</v>
      </c>
      <c r="F66" s="66">
        <v>546</v>
      </c>
      <c r="H66" s="58">
        <f t="shared" si="19"/>
        <v>8800.336483668616</v>
      </c>
      <c r="I66" s="2">
        <f t="shared" si="20"/>
        <v>196.20922189400272</v>
      </c>
      <c r="J66" s="2">
        <f t="shared" si="21"/>
        <v>888.75261242035162</v>
      </c>
      <c r="K66" s="58">
        <f t="shared" si="22"/>
        <v>196.20922189400272</v>
      </c>
      <c r="L66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H94" workbookViewId="0">
      <selection activeCell="N104" sqref="N104:R104"/>
    </sheetView>
  </sheetViews>
  <sheetFormatPr defaultRowHeight="15" x14ac:dyDescent="0.25"/>
  <cols>
    <col min="1" max="1" width="2.7109375" customWidth="1"/>
    <col min="2" max="2" width="24" customWidth="1"/>
    <col min="3" max="3" width="17.42578125" customWidth="1"/>
    <col min="4" max="4" width="16.140625" customWidth="1"/>
    <col min="5" max="5" width="17.5703125" customWidth="1"/>
    <col min="6" max="6" width="16.140625" customWidth="1"/>
    <col min="11" max="11" width="15.140625" customWidth="1"/>
    <col min="14" max="15" width="17.42578125" customWidth="1"/>
    <col min="16" max="16" width="20.28515625" customWidth="1"/>
    <col min="17" max="17" width="17" customWidth="1"/>
    <col min="18" max="18" width="15.5703125" customWidth="1"/>
    <col min="19" max="19" width="16.5703125" customWidth="1"/>
    <col min="20" max="20" width="17.140625" customWidth="1"/>
    <col min="21" max="21" width="16" customWidth="1"/>
    <col min="22" max="22" width="17.42578125" customWidth="1"/>
    <col min="23" max="23" width="15.85546875" customWidth="1"/>
    <col min="24" max="24" width="18.85546875" customWidth="1"/>
    <col min="25" max="25" width="10.85546875" customWidth="1"/>
  </cols>
  <sheetData>
    <row r="2" spans="1:25" ht="15.75" x14ac:dyDescent="0.25">
      <c r="N2" s="37"/>
      <c r="O2" s="70"/>
      <c r="P2" s="70" t="s">
        <v>28</v>
      </c>
      <c r="Q2" s="70"/>
      <c r="R2" s="38"/>
      <c r="S2" s="71"/>
      <c r="T2" s="71" t="s">
        <v>39</v>
      </c>
      <c r="U2" s="71"/>
      <c r="V2" s="68"/>
      <c r="W2" s="40"/>
      <c r="X2" s="40" t="s">
        <v>39</v>
      </c>
      <c r="Y2" s="40"/>
    </row>
    <row r="3" spans="1:25" ht="15.75" x14ac:dyDescent="0.25">
      <c r="A3" s="9" t="s">
        <v>47</v>
      </c>
      <c r="B3" s="8" t="s">
        <v>0</v>
      </c>
      <c r="C3" s="9" t="s">
        <v>43</v>
      </c>
      <c r="D3" s="8" t="s">
        <v>44</v>
      </c>
      <c r="E3" s="8" t="s">
        <v>45</v>
      </c>
      <c r="F3" s="63" t="s">
        <v>46</v>
      </c>
      <c r="H3" s="19" t="s">
        <v>23</v>
      </c>
      <c r="I3" s="19" t="s">
        <v>24</v>
      </c>
      <c r="J3" s="19" t="s">
        <v>25</v>
      </c>
      <c r="K3" s="19" t="s">
        <v>26</v>
      </c>
      <c r="L3" s="19" t="s">
        <v>27</v>
      </c>
      <c r="N3" s="22" t="s">
        <v>48</v>
      </c>
      <c r="O3" s="22" t="s">
        <v>49</v>
      </c>
      <c r="P3" s="22" t="s">
        <v>50</v>
      </c>
      <c r="Q3" s="22" t="s">
        <v>51</v>
      </c>
      <c r="R3" s="20" t="s">
        <v>48</v>
      </c>
      <c r="S3" s="20" t="s">
        <v>49</v>
      </c>
      <c r="T3" s="20" t="s">
        <v>50</v>
      </c>
      <c r="U3" s="20" t="s">
        <v>51</v>
      </c>
      <c r="V3" s="41" t="s">
        <v>48</v>
      </c>
      <c r="W3" s="41" t="s">
        <v>49</v>
      </c>
      <c r="X3" s="41" t="s">
        <v>50</v>
      </c>
      <c r="Y3" s="41" t="s">
        <v>51</v>
      </c>
    </row>
    <row r="4" spans="1:25" ht="15.75" x14ac:dyDescent="0.25">
      <c r="A4" s="2">
        <v>1</v>
      </c>
      <c r="B4" s="3" t="s">
        <v>1</v>
      </c>
      <c r="C4" s="10">
        <v>268</v>
      </c>
      <c r="D4" s="10">
        <v>558</v>
      </c>
      <c r="E4" s="10">
        <v>4.8</v>
      </c>
      <c r="F4" s="76">
        <v>2678.4</v>
      </c>
      <c r="H4" s="2">
        <f>SQRT((C4-$C$6)^2+(D4-$D$6)^2+(E4-$E$6)^2+(F4-$F$6)^2)</f>
        <v>2067.7919562663938</v>
      </c>
      <c r="I4" s="2">
        <f>SQRT((C4-$C$14)^2+(D4-$D$14)^2+(E4-$E$14)^2+(F4-$F$14)^2)</f>
        <v>2241.9112649701374</v>
      </c>
      <c r="J4" s="2">
        <f>SQRT((C4-$C$20)^2+(D4-$D$20)^2+(E4-$E$20)^2+(F4-$F$20)^2)</f>
        <v>2098.6415534816801</v>
      </c>
      <c r="K4" s="2">
        <f>MIN(H4:J4)</f>
        <v>2067.7919562663938</v>
      </c>
      <c r="L4" s="2">
        <v>1</v>
      </c>
      <c r="N4" s="10">
        <v>268</v>
      </c>
      <c r="O4" s="10">
        <v>558</v>
      </c>
      <c r="P4" s="10">
        <v>4.8</v>
      </c>
      <c r="Q4" s="76">
        <v>2678.4</v>
      </c>
      <c r="R4" s="13">
        <v>0</v>
      </c>
      <c r="S4" s="13">
        <v>0</v>
      </c>
      <c r="T4" s="13">
        <v>0</v>
      </c>
      <c r="U4" s="13">
        <v>0</v>
      </c>
      <c r="V4" s="42">
        <v>0</v>
      </c>
      <c r="W4" s="42">
        <v>0</v>
      </c>
      <c r="X4" s="42">
        <v>0</v>
      </c>
      <c r="Y4" s="42">
        <v>0</v>
      </c>
    </row>
    <row r="5" spans="1:25" ht="15.75" x14ac:dyDescent="0.25">
      <c r="A5" s="2">
        <v>2</v>
      </c>
      <c r="B5" s="3" t="s">
        <v>2</v>
      </c>
      <c r="C5" s="10">
        <v>83</v>
      </c>
      <c r="D5" s="10">
        <v>479</v>
      </c>
      <c r="E5" s="10">
        <v>4.78</v>
      </c>
      <c r="F5" s="76">
        <v>2290</v>
      </c>
      <c r="H5" s="2">
        <f t="shared" ref="H5:H20" si="0">SQRT((C5-$C$6)^2+(D5-$D$6)^2+(E5-$E$6)^2+(F5-$F$6)^2)</f>
        <v>1657.3089692631245</v>
      </c>
      <c r="I5" s="2">
        <f t="shared" ref="I5:I20" si="1">SQRT((C5-$C$14)^2+(D5-$D$14)^2+(E5-$E$14)^2+(F5-$F$14)^2)</f>
        <v>1831.6654542792469</v>
      </c>
      <c r="J5" s="2">
        <f t="shared" ref="J5:J20" si="2">SQRT((C5-$C$20)^2+(D5-$D$20)^2+(E5-$E$20)^2+(F5-$F$20)^2)</f>
        <v>1691.6007231022336</v>
      </c>
      <c r="K5" s="2">
        <f t="shared" ref="K5:K20" si="3">MIN(H5:J5)</f>
        <v>1657.3089692631245</v>
      </c>
      <c r="L5" s="2">
        <v>1</v>
      </c>
      <c r="N5" s="10">
        <v>83</v>
      </c>
      <c r="O5" s="10">
        <v>479</v>
      </c>
      <c r="P5" s="10">
        <v>4.78</v>
      </c>
      <c r="Q5" s="76">
        <v>2290</v>
      </c>
      <c r="R5" s="13">
        <v>0</v>
      </c>
      <c r="S5" s="13">
        <v>0</v>
      </c>
      <c r="T5" s="13">
        <v>0</v>
      </c>
      <c r="U5" s="13">
        <v>0</v>
      </c>
      <c r="V5" s="42">
        <v>0</v>
      </c>
      <c r="W5" s="42">
        <v>0</v>
      </c>
      <c r="X5" s="42">
        <v>0</v>
      </c>
      <c r="Y5" s="42">
        <v>0</v>
      </c>
    </row>
    <row r="6" spans="1:25" ht="15.75" x14ac:dyDescent="0.25">
      <c r="A6" s="7">
        <v>3</v>
      </c>
      <c r="B6" s="3" t="s">
        <v>3</v>
      </c>
      <c r="C6" s="10">
        <v>15</v>
      </c>
      <c r="D6" s="10">
        <v>136</v>
      </c>
      <c r="E6" s="10">
        <v>4.92</v>
      </c>
      <c r="F6" s="10">
        <v>670</v>
      </c>
      <c r="G6" t="s">
        <v>23</v>
      </c>
      <c r="H6" s="2">
        <f t="shared" si="0"/>
        <v>0</v>
      </c>
      <c r="I6" s="2">
        <f t="shared" si="1"/>
        <v>175.27554992068917</v>
      </c>
      <c r="J6" s="2">
        <f t="shared" si="2"/>
        <v>53.08529363204088</v>
      </c>
      <c r="K6" s="2">
        <f t="shared" si="3"/>
        <v>0</v>
      </c>
      <c r="L6" s="2">
        <v>1</v>
      </c>
      <c r="N6" s="10">
        <v>15</v>
      </c>
      <c r="O6" s="10">
        <v>136</v>
      </c>
      <c r="P6" s="10">
        <v>4.92</v>
      </c>
      <c r="Q6" s="10">
        <v>670</v>
      </c>
      <c r="R6" s="13">
        <v>0</v>
      </c>
      <c r="S6" s="13">
        <v>0</v>
      </c>
      <c r="T6" s="13">
        <v>0</v>
      </c>
      <c r="U6" s="13">
        <v>0</v>
      </c>
      <c r="V6" s="42">
        <v>0</v>
      </c>
      <c r="W6" s="42">
        <v>0</v>
      </c>
      <c r="X6" s="42">
        <v>0</v>
      </c>
      <c r="Y6" s="42">
        <v>0</v>
      </c>
    </row>
    <row r="7" spans="1:25" ht="15.75" x14ac:dyDescent="0.25">
      <c r="A7" s="2">
        <v>4</v>
      </c>
      <c r="B7" s="3" t="s">
        <v>4</v>
      </c>
      <c r="C7" s="10">
        <v>114</v>
      </c>
      <c r="D7" s="10">
        <v>442</v>
      </c>
      <c r="E7" s="10">
        <v>4.95</v>
      </c>
      <c r="F7" s="76">
        <v>2190</v>
      </c>
      <c r="H7" s="2">
        <f t="shared" si="0"/>
        <v>1553.6527929045151</v>
      </c>
      <c r="I7" s="2">
        <f t="shared" si="1"/>
        <v>1728.2107980509786</v>
      </c>
      <c r="J7" s="2">
        <f t="shared" si="2"/>
        <v>1587.1310791802925</v>
      </c>
      <c r="K7" s="2">
        <f t="shared" si="3"/>
        <v>1553.6527929045151</v>
      </c>
      <c r="L7" s="2">
        <v>1</v>
      </c>
      <c r="N7" s="10">
        <v>114</v>
      </c>
      <c r="O7" s="10">
        <v>442</v>
      </c>
      <c r="P7" s="10">
        <v>4.95</v>
      </c>
      <c r="Q7" s="76">
        <v>2190</v>
      </c>
      <c r="R7" s="13">
        <v>0</v>
      </c>
      <c r="S7" s="13">
        <v>0</v>
      </c>
      <c r="T7" s="13">
        <v>0</v>
      </c>
      <c r="U7" s="13">
        <v>0</v>
      </c>
      <c r="V7" s="42">
        <v>0</v>
      </c>
      <c r="W7" s="42">
        <v>0</v>
      </c>
      <c r="X7" s="42">
        <v>0</v>
      </c>
      <c r="Y7" s="42">
        <v>0</v>
      </c>
    </row>
    <row r="8" spans="1:25" ht="15.75" x14ac:dyDescent="0.25">
      <c r="A8" s="7">
        <v>5</v>
      </c>
      <c r="B8" s="3" t="s">
        <v>21</v>
      </c>
      <c r="C8" s="10">
        <v>88</v>
      </c>
      <c r="D8" s="10">
        <v>163</v>
      </c>
      <c r="E8" s="10">
        <v>4.78</v>
      </c>
      <c r="F8" s="10">
        <v>780</v>
      </c>
      <c r="H8" s="2">
        <f t="shared" si="0"/>
        <v>134.75169609322177</v>
      </c>
      <c r="I8" s="2">
        <f t="shared" si="1"/>
        <v>299.56190745820805</v>
      </c>
      <c r="J8" s="2">
        <f t="shared" si="2"/>
        <v>152.49920130938392</v>
      </c>
      <c r="K8" s="2">
        <f t="shared" si="3"/>
        <v>134.75169609322177</v>
      </c>
      <c r="L8" s="2">
        <v>1</v>
      </c>
      <c r="N8" s="10">
        <v>88</v>
      </c>
      <c r="O8" s="10">
        <v>163</v>
      </c>
      <c r="P8" s="10">
        <v>4.78</v>
      </c>
      <c r="Q8" s="10">
        <v>780</v>
      </c>
      <c r="R8" s="13">
        <v>0</v>
      </c>
      <c r="S8" s="13">
        <v>0</v>
      </c>
      <c r="T8" s="13">
        <v>0</v>
      </c>
      <c r="U8" s="13">
        <v>0</v>
      </c>
      <c r="V8" s="42">
        <v>0</v>
      </c>
      <c r="W8" s="42">
        <v>0</v>
      </c>
      <c r="X8" s="42">
        <v>0</v>
      </c>
      <c r="Y8" s="42">
        <v>0</v>
      </c>
    </row>
    <row r="9" spans="1:25" ht="15.75" x14ac:dyDescent="0.25">
      <c r="A9" s="7">
        <v>6</v>
      </c>
      <c r="B9" s="3" t="s">
        <v>5</v>
      </c>
      <c r="C9" s="10">
        <v>599</v>
      </c>
      <c r="D9" s="76">
        <v>2519</v>
      </c>
      <c r="E9" s="10">
        <v>5.15</v>
      </c>
      <c r="F9" s="76">
        <v>12980</v>
      </c>
      <c r="H9" s="2">
        <f t="shared" si="0"/>
        <v>12552.125120986486</v>
      </c>
      <c r="I9" s="2">
        <f t="shared" si="1"/>
        <v>12726.707465110527</v>
      </c>
      <c r="J9" s="2">
        <f t="shared" si="2"/>
        <v>12585.872921752387</v>
      </c>
      <c r="K9" s="2">
        <f t="shared" si="3"/>
        <v>12552.125120986486</v>
      </c>
      <c r="L9" s="2">
        <v>1</v>
      </c>
      <c r="N9" s="10">
        <v>599</v>
      </c>
      <c r="O9" s="76">
        <v>2519</v>
      </c>
      <c r="P9" s="10">
        <v>5.15</v>
      </c>
      <c r="Q9" s="76">
        <v>12980</v>
      </c>
      <c r="R9" s="13">
        <v>0</v>
      </c>
      <c r="S9" s="13">
        <v>0</v>
      </c>
      <c r="T9" s="13">
        <v>0</v>
      </c>
      <c r="U9" s="13">
        <v>0</v>
      </c>
      <c r="V9" s="42">
        <v>0</v>
      </c>
      <c r="W9" s="42">
        <v>0</v>
      </c>
      <c r="X9" s="42">
        <v>0</v>
      </c>
      <c r="Y9" s="42">
        <v>0</v>
      </c>
    </row>
    <row r="10" spans="1:25" ht="15.75" x14ac:dyDescent="0.25">
      <c r="A10" s="7">
        <v>7</v>
      </c>
      <c r="B10" s="3" t="s">
        <v>6</v>
      </c>
      <c r="C10" s="76">
        <v>2593</v>
      </c>
      <c r="D10" s="76">
        <v>3963</v>
      </c>
      <c r="E10" s="10">
        <v>5.2</v>
      </c>
      <c r="F10" s="76">
        <v>20595</v>
      </c>
      <c r="H10" s="2">
        <f t="shared" si="0"/>
        <v>20452.325982107755</v>
      </c>
      <c r="I10" s="2">
        <f t="shared" si="1"/>
        <v>20626.602919530884</v>
      </c>
      <c r="J10" s="2">
        <f t="shared" si="2"/>
        <v>20482.715304617206</v>
      </c>
      <c r="K10" s="2">
        <f t="shared" si="3"/>
        <v>20452.325982107755</v>
      </c>
      <c r="L10" s="2">
        <v>1</v>
      </c>
      <c r="N10" s="76">
        <v>2593</v>
      </c>
      <c r="O10" s="76">
        <v>3963</v>
      </c>
      <c r="P10" s="10">
        <v>5.2</v>
      </c>
      <c r="Q10" s="76">
        <v>20595</v>
      </c>
      <c r="R10" s="13">
        <v>0</v>
      </c>
      <c r="S10" s="13">
        <v>0</v>
      </c>
      <c r="T10" s="13">
        <v>0</v>
      </c>
      <c r="U10" s="13">
        <v>0</v>
      </c>
      <c r="V10" s="42">
        <v>0</v>
      </c>
      <c r="W10" s="42">
        <v>0</v>
      </c>
      <c r="X10" s="42">
        <v>0</v>
      </c>
      <c r="Y10" s="42">
        <v>0</v>
      </c>
    </row>
    <row r="11" spans="1:25" ht="15.75" x14ac:dyDescent="0.25">
      <c r="A11" s="2">
        <v>8</v>
      </c>
      <c r="B11" s="3" t="s">
        <v>7</v>
      </c>
      <c r="C11" s="76">
        <v>3817</v>
      </c>
      <c r="D11" s="76">
        <v>4366</v>
      </c>
      <c r="E11" s="10">
        <v>5.15</v>
      </c>
      <c r="F11" s="76">
        <v>22494</v>
      </c>
      <c r="H11" s="2">
        <f t="shared" si="0"/>
        <v>22552.939499162854</v>
      </c>
      <c r="I11" s="2">
        <f t="shared" si="1"/>
        <v>22726.558866280218</v>
      </c>
      <c r="J11" s="2">
        <f t="shared" si="2"/>
        <v>22581.433307088813</v>
      </c>
      <c r="K11" s="2">
        <f t="shared" si="3"/>
        <v>22552.939499162854</v>
      </c>
      <c r="L11" s="2">
        <v>1</v>
      </c>
      <c r="N11" s="76">
        <v>3817</v>
      </c>
      <c r="O11" s="76">
        <v>4366</v>
      </c>
      <c r="P11" s="10">
        <v>5.15</v>
      </c>
      <c r="Q11" s="76">
        <v>22494</v>
      </c>
      <c r="R11" s="13">
        <v>0</v>
      </c>
      <c r="S11" s="13">
        <v>0</v>
      </c>
      <c r="T11" s="13">
        <v>0</v>
      </c>
      <c r="U11" s="13">
        <v>0</v>
      </c>
      <c r="V11" s="42">
        <v>0</v>
      </c>
      <c r="W11" s="42">
        <v>0</v>
      </c>
      <c r="X11" s="42">
        <v>0</v>
      </c>
      <c r="Y11" s="42">
        <v>0</v>
      </c>
    </row>
    <row r="12" spans="1:25" ht="15.75" x14ac:dyDescent="0.25">
      <c r="A12" s="2">
        <v>9</v>
      </c>
      <c r="B12" s="3" t="s">
        <v>8</v>
      </c>
      <c r="C12" s="10">
        <v>161</v>
      </c>
      <c r="D12" s="10">
        <v>288</v>
      </c>
      <c r="E12" s="10">
        <v>4.8</v>
      </c>
      <c r="F12" s="76">
        <v>1385</v>
      </c>
      <c r="H12" s="2">
        <f t="shared" si="0"/>
        <v>745.41600090151007</v>
      </c>
      <c r="I12" s="2">
        <f t="shared" si="1"/>
        <v>918.62416689307713</v>
      </c>
      <c r="J12" s="2">
        <f t="shared" si="2"/>
        <v>773.85981288602909</v>
      </c>
      <c r="K12" s="2">
        <f t="shared" si="3"/>
        <v>745.41600090151007</v>
      </c>
      <c r="L12" s="2">
        <v>1</v>
      </c>
      <c r="N12" s="10">
        <v>161</v>
      </c>
      <c r="O12" s="10">
        <v>288</v>
      </c>
      <c r="P12" s="10">
        <v>4.8</v>
      </c>
      <c r="Q12" s="76">
        <v>1385</v>
      </c>
      <c r="R12" s="13">
        <v>0</v>
      </c>
      <c r="S12" s="13">
        <v>0</v>
      </c>
      <c r="T12" s="13">
        <v>0</v>
      </c>
      <c r="U12" s="13">
        <v>0</v>
      </c>
      <c r="V12" s="42">
        <v>0</v>
      </c>
      <c r="W12" s="42">
        <v>0</v>
      </c>
      <c r="X12" s="42">
        <v>0</v>
      </c>
      <c r="Y12" s="42">
        <v>0</v>
      </c>
    </row>
    <row r="13" spans="1:25" ht="15.75" x14ac:dyDescent="0.25">
      <c r="A13" s="2">
        <v>10</v>
      </c>
      <c r="B13" s="3" t="s">
        <v>9</v>
      </c>
      <c r="C13" s="13">
        <v>0</v>
      </c>
      <c r="D13" s="13">
        <v>0</v>
      </c>
      <c r="E13" s="13">
        <v>0</v>
      </c>
      <c r="F13" s="13">
        <v>0</v>
      </c>
      <c r="H13" s="2">
        <f t="shared" si="0"/>
        <v>683.84589375092401</v>
      </c>
      <c r="I13" s="2">
        <f t="shared" si="1"/>
        <v>509.87610259748396</v>
      </c>
      <c r="J13" s="2">
        <f t="shared" si="2"/>
        <v>650.47604875198908</v>
      </c>
      <c r="K13" s="2">
        <f t="shared" si="3"/>
        <v>509.87610259748396</v>
      </c>
      <c r="L13" s="2">
        <v>2</v>
      </c>
      <c r="N13" s="10">
        <v>0</v>
      </c>
      <c r="O13" s="10">
        <v>0</v>
      </c>
      <c r="P13" s="10">
        <v>0</v>
      </c>
      <c r="Q13" s="10">
        <v>0</v>
      </c>
      <c r="R13" s="13">
        <v>0</v>
      </c>
      <c r="S13" s="13">
        <v>0</v>
      </c>
      <c r="T13" s="13">
        <v>0</v>
      </c>
      <c r="U13" s="13">
        <v>0</v>
      </c>
      <c r="V13" s="42">
        <v>0</v>
      </c>
      <c r="W13" s="42">
        <v>0</v>
      </c>
      <c r="X13" s="42">
        <v>0</v>
      </c>
      <c r="Y13" s="42">
        <v>0</v>
      </c>
    </row>
    <row r="14" spans="1:25" ht="15.75" x14ac:dyDescent="0.25">
      <c r="A14" s="2">
        <v>11</v>
      </c>
      <c r="B14" s="3" t="s">
        <v>10</v>
      </c>
      <c r="C14" s="13">
        <v>4</v>
      </c>
      <c r="D14" s="13">
        <v>118</v>
      </c>
      <c r="E14" s="13">
        <v>4.2</v>
      </c>
      <c r="F14" s="13">
        <v>496</v>
      </c>
      <c r="G14" t="s">
        <v>24</v>
      </c>
      <c r="H14" s="2">
        <f t="shared" si="0"/>
        <v>175.27554992068917</v>
      </c>
      <c r="I14" s="2">
        <f t="shared" si="1"/>
        <v>0</v>
      </c>
      <c r="J14" s="2">
        <f t="shared" si="2"/>
        <v>147.76078640830252</v>
      </c>
      <c r="K14" s="2">
        <f t="shared" si="3"/>
        <v>0</v>
      </c>
      <c r="L14" s="2">
        <v>2</v>
      </c>
      <c r="N14" s="10">
        <v>0</v>
      </c>
      <c r="O14" s="10">
        <v>0</v>
      </c>
      <c r="P14" s="10">
        <v>0</v>
      </c>
      <c r="Q14" s="10">
        <v>0</v>
      </c>
      <c r="R14" s="13">
        <v>4</v>
      </c>
      <c r="S14" s="13">
        <v>118</v>
      </c>
      <c r="T14" s="13">
        <v>4.2</v>
      </c>
      <c r="U14" s="13">
        <v>496</v>
      </c>
      <c r="V14" s="42">
        <v>0</v>
      </c>
      <c r="W14" s="42">
        <v>0</v>
      </c>
      <c r="X14" s="42">
        <v>0</v>
      </c>
      <c r="Y14" s="42">
        <v>0</v>
      </c>
    </row>
    <row r="15" spans="1:25" ht="15.75" x14ac:dyDescent="0.25">
      <c r="A15" s="2">
        <v>12</v>
      </c>
      <c r="B15" s="3" t="s">
        <v>11</v>
      </c>
      <c r="C15" s="10">
        <v>362</v>
      </c>
      <c r="D15" s="10">
        <v>445</v>
      </c>
      <c r="E15" s="10">
        <v>4.7699999999999996</v>
      </c>
      <c r="F15" s="76">
        <v>2125</v>
      </c>
      <c r="H15" s="2">
        <f t="shared" si="0"/>
        <v>1527.3883011533119</v>
      </c>
      <c r="I15" s="2">
        <f t="shared" si="1"/>
        <v>1699.6277018512023</v>
      </c>
      <c r="J15" s="2">
        <f t="shared" si="2"/>
        <v>1553.7197317727544</v>
      </c>
      <c r="K15" s="2">
        <f t="shared" si="3"/>
        <v>1527.3883011533119</v>
      </c>
      <c r="L15" s="2">
        <v>1</v>
      </c>
      <c r="N15" s="10">
        <v>362</v>
      </c>
      <c r="O15" s="10">
        <v>445</v>
      </c>
      <c r="P15" s="10">
        <v>4.7699999999999996</v>
      </c>
      <c r="Q15" s="76">
        <v>2125</v>
      </c>
      <c r="R15" s="13">
        <v>0</v>
      </c>
      <c r="S15" s="13">
        <v>0</v>
      </c>
      <c r="T15" s="13">
        <v>0</v>
      </c>
      <c r="U15" s="13">
        <v>0</v>
      </c>
      <c r="V15" s="42">
        <v>0</v>
      </c>
      <c r="W15" s="42">
        <v>0</v>
      </c>
      <c r="X15" s="42">
        <v>0</v>
      </c>
      <c r="Y15" s="42">
        <v>0</v>
      </c>
    </row>
    <row r="16" spans="1:25" ht="15.75" x14ac:dyDescent="0.25">
      <c r="A16" s="2">
        <v>13</v>
      </c>
      <c r="B16" s="3" t="s">
        <v>12</v>
      </c>
      <c r="C16" s="10">
        <v>16</v>
      </c>
      <c r="D16" s="10">
        <v>953</v>
      </c>
      <c r="E16" s="10">
        <v>4.8</v>
      </c>
      <c r="F16" s="76">
        <v>4578</v>
      </c>
      <c r="H16" s="2">
        <f t="shared" si="0"/>
        <v>3992.4871965229895</v>
      </c>
      <c r="I16" s="2">
        <f t="shared" si="1"/>
        <v>4166.5445347433888</v>
      </c>
      <c r="J16" s="2">
        <f t="shared" si="2"/>
        <v>4028.114200218261</v>
      </c>
      <c r="K16" s="2">
        <f t="shared" si="3"/>
        <v>3992.4871965229895</v>
      </c>
      <c r="L16" s="2">
        <v>1</v>
      </c>
      <c r="N16" s="10">
        <v>16</v>
      </c>
      <c r="O16" s="10">
        <v>953</v>
      </c>
      <c r="P16" s="10">
        <v>4.8</v>
      </c>
      <c r="Q16" s="76">
        <v>4578</v>
      </c>
      <c r="R16" s="13">
        <v>0</v>
      </c>
      <c r="S16" s="13">
        <v>0</v>
      </c>
      <c r="T16" s="13">
        <v>0</v>
      </c>
      <c r="U16" s="13">
        <v>0</v>
      </c>
      <c r="V16" s="42">
        <v>0</v>
      </c>
      <c r="W16" s="42">
        <v>0</v>
      </c>
      <c r="X16" s="42">
        <v>0</v>
      </c>
      <c r="Y16" s="42">
        <v>0</v>
      </c>
    </row>
    <row r="17" spans="1:25" ht="15.75" x14ac:dyDescent="0.25">
      <c r="A17" s="2">
        <v>14</v>
      </c>
      <c r="B17" s="3" t="s">
        <v>20</v>
      </c>
      <c r="C17" s="10">
        <v>344.2</v>
      </c>
      <c r="D17" s="10">
        <v>842.4</v>
      </c>
      <c r="E17" s="10">
        <v>4.9000000000000004</v>
      </c>
      <c r="F17" s="76">
        <v>4125</v>
      </c>
      <c r="H17" s="2">
        <f t="shared" si="0"/>
        <v>3541.8072505996147</v>
      </c>
      <c r="I17" s="2">
        <f t="shared" si="1"/>
        <v>3716.19871508508</v>
      </c>
      <c r="J17" s="2">
        <f t="shared" si="2"/>
        <v>3573.7531867771731</v>
      </c>
      <c r="K17" s="2">
        <f t="shared" si="3"/>
        <v>3541.8072505996147</v>
      </c>
      <c r="L17" s="2">
        <v>1</v>
      </c>
      <c r="N17" s="10">
        <v>344.2</v>
      </c>
      <c r="O17" s="10">
        <v>842.4</v>
      </c>
      <c r="P17" s="10">
        <v>4.9000000000000004</v>
      </c>
      <c r="Q17" s="76">
        <v>4125</v>
      </c>
      <c r="R17" s="13">
        <v>0</v>
      </c>
      <c r="S17" s="13">
        <v>0</v>
      </c>
      <c r="T17" s="13">
        <v>0</v>
      </c>
      <c r="U17" s="13">
        <v>0</v>
      </c>
      <c r="V17" s="42">
        <v>0</v>
      </c>
      <c r="W17" s="42">
        <v>0</v>
      </c>
      <c r="X17" s="42">
        <v>0</v>
      </c>
      <c r="Y17" s="42">
        <v>0</v>
      </c>
    </row>
    <row r="18" spans="1:25" ht="15.75" x14ac:dyDescent="0.25">
      <c r="A18" s="2">
        <v>15</v>
      </c>
      <c r="B18" s="3" t="s">
        <v>13</v>
      </c>
      <c r="C18" s="10">
        <v>103</v>
      </c>
      <c r="D18" s="10">
        <v>512</v>
      </c>
      <c r="E18" s="10">
        <v>4.37</v>
      </c>
      <c r="F18" s="76">
        <v>2236</v>
      </c>
      <c r="H18" s="2">
        <f t="shared" si="0"/>
        <v>1612.9092666669133</v>
      </c>
      <c r="I18" s="2">
        <f t="shared" si="1"/>
        <v>1786.7951838137465</v>
      </c>
      <c r="J18" s="2">
        <f t="shared" si="2"/>
        <v>1646.4914542444487</v>
      </c>
      <c r="K18" s="2">
        <f t="shared" si="3"/>
        <v>1612.9092666669133</v>
      </c>
      <c r="L18" s="2">
        <v>1</v>
      </c>
      <c r="N18" s="10">
        <v>103</v>
      </c>
      <c r="O18" s="10">
        <v>512</v>
      </c>
      <c r="P18" s="10">
        <v>4.37</v>
      </c>
      <c r="Q18" s="76">
        <v>2236</v>
      </c>
      <c r="R18" s="13">
        <v>0</v>
      </c>
      <c r="S18" s="13">
        <v>0</v>
      </c>
      <c r="T18" s="13">
        <v>0</v>
      </c>
      <c r="U18" s="13">
        <v>0</v>
      </c>
      <c r="V18" s="42">
        <v>0</v>
      </c>
      <c r="W18" s="42">
        <v>0</v>
      </c>
      <c r="X18" s="42">
        <v>0</v>
      </c>
      <c r="Y18" s="42">
        <v>0</v>
      </c>
    </row>
    <row r="19" spans="1:25" ht="15.75" x14ac:dyDescent="0.25">
      <c r="A19" s="2">
        <v>16</v>
      </c>
      <c r="B19" s="3" t="s">
        <v>14</v>
      </c>
      <c r="C19" s="10">
        <v>82</v>
      </c>
      <c r="D19" s="10">
        <v>249</v>
      </c>
      <c r="E19" s="10">
        <v>4.9400000000000004</v>
      </c>
      <c r="F19" s="76">
        <v>1230</v>
      </c>
      <c r="H19" s="2">
        <f t="shared" si="0"/>
        <v>575.20257336002942</v>
      </c>
      <c r="I19" s="2">
        <f t="shared" si="1"/>
        <v>749.66762475112932</v>
      </c>
      <c r="J19" s="2">
        <f t="shared" si="2"/>
        <v>607.45045690986194</v>
      </c>
      <c r="K19" s="2">
        <f t="shared" si="3"/>
        <v>575.20257336002942</v>
      </c>
      <c r="L19" s="2">
        <v>1</v>
      </c>
      <c r="N19" s="10">
        <v>82</v>
      </c>
      <c r="O19" s="10">
        <v>249</v>
      </c>
      <c r="P19" s="10">
        <v>4.9400000000000004</v>
      </c>
      <c r="Q19" s="76">
        <v>1230</v>
      </c>
      <c r="R19" s="13">
        <v>0</v>
      </c>
      <c r="S19" s="13">
        <v>0</v>
      </c>
      <c r="T19" s="13">
        <v>0</v>
      </c>
      <c r="U19" s="13">
        <v>0</v>
      </c>
      <c r="V19" s="42">
        <v>0</v>
      </c>
      <c r="W19" s="42">
        <v>0</v>
      </c>
      <c r="X19" s="42">
        <v>0</v>
      </c>
      <c r="Y19" s="42">
        <v>0</v>
      </c>
    </row>
    <row r="20" spans="1:25" ht="15.75" x14ac:dyDescent="0.25">
      <c r="A20" s="2">
        <v>17</v>
      </c>
      <c r="B20" s="3" t="s">
        <v>15</v>
      </c>
      <c r="C20" s="42">
        <v>54</v>
      </c>
      <c r="D20" s="42">
        <v>135</v>
      </c>
      <c r="E20" s="42">
        <v>4.7</v>
      </c>
      <c r="F20" s="42">
        <v>634</v>
      </c>
      <c r="G20" t="s">
        <v>25</v>
      </c>
      <c r="H20" s="2">
        <f t="shared" si="0"/>
        <v>53.08529363204088</v>
      </c>
      <c r="I20" s="2">
        <f t="shared" si="1"/>
        <v>147.76078640830252</v>
      </c>
      <c r="J20" s="2">
        <f t="shared" si="2"/>
        <v>0</v>
      </c>
      <c r="K20" s="2">
        <f t="shared" si="3"/>
        <v>0</v>
      </c>
      <c r="L20" s="2">
        <v>3</v>
      </c>
      <c r="N20" s="10">
        <v>0</v>
      </c>
      <c r="O20" s="10">
        <v>0</v>
      </c>
      <c r="P20" s="10">
        <v>0</v>
      </c>
      <c r="Q20" s="10">
        <v>0</v>
      </c>
      <c r="R20" s="13">
        <v>0</v>
      </c>
      <c r="S20" s="13">
        <v>0</v>
      </c>
      <c r="T20" s="13">
        <v>0</v>
      </c>
      <c r="U20" s="13">
        <v>0</v>
      </c>
      <c r="V20" s="42">
        <v>54</v>
      </c>
      <c r="W20" s="42">
        <v>135</v>
      </c>
      <c r="X20" s="42">
        <v>4.7</v>
      </c>
      <c r="Y20" s="42">
        <v>634</v>
      </c>
    </row>
    <row r="21" spans="1:25" ht="15.75" x14ac:dyDescent="0.25">
      <c r="M21" s="78" t="s">
        <v>29</v>
      </c>
      <c r="N21" s="10">
        <f>SUM(N4:N20)</f>
        <v>8645.2000000000007</v>
      </c>
      <c r="O21" s="10">
        <f t="shared" ref="O21:Q21" si="4">SUM(O4:O20)</f>
        <v>15915.4</v>
      </c>
      <c r="P21" s="10">
        <f t="shared" si="4"/>
        <v>68.309999999999988</v>
      </c>
      <c r="Q21" s="10">
        <f t="shared" si="4"/>
        <v>80356.399999999994</v>
      </c>
      <c r="R21" s="13">
        <f>SUM(R4:R20)</f>
        <v>4</v>
      </c>
      <c r="S21" s="13">
        <f t="shared" ref="S21:U21" si="5">SUM(S4:S20)</f>
        <v>118</v>
      </c>
      <c r="T21" s="13">
        <f t="shared" si="5"/>
        <v>4.2</v>
      </c>
      <c r="U21" s="13">
        <f t="shared" si="5"/>
        <v>496</v>
      </c>
      <c r="V21" s="42">
        <f>SUM(V4:V20)</f>
        <v>54</v>
      </c>
      <c r="W21" s="42">
        <f t="shared" ref="W21:Y21" si="6">SUM(W4:W20)</f>
        <v>135</v>
      </c>
      <c r="X21" s="42">
        <f t="shared" si="6"/>
        <v>4.7</v>
      </c>
      <c r="Y21" s="42">
        <f t="shared" si="6"/>
        <v>634</v>
      </c>
    </row>
    <row r="22" spans="1:25" ht="15.75" x14ac:dyDescent="0.25">
      <c r="M22" s="48" t="s">
        <v>30</v>
      </c>
      <c r="N22" s="10">
        <v>14</v>
      </c>
      <c r="O22" s="10">
        <v>14</v>
      </c>
      <c r="P22" s="10">
        <v>14</v>
      </c>
      <c r="Q22" s="10">
        <v>14</v>
      </c>
      <c r="R22" s="13">
        <v>2</v>
      </c>
      <c r="S22" s="13">
        <v>2</v>
      </c>
      <c r="T22" s="13">
        <v>2</v>
      </c>
      <c r="U22" s="13">
        <v>2</v>
      </c>
      <c r="V22" s="42">
        <v>1</v>
      </c>
      <c r="W22" s="42">
        <v>1</v>
      </c>
      <c r="X22" s="42">
        <v>1</v>
      </c>
      <c r="Y22" s="42">
        <v>1</v>
      </c>
    </row>
    <row r="23" spans="1:25" ht="15.75" x14ac:dyDescent="0.25">
      <c r="M23" s="48" t="s">
        <v>31</v>
      </c>
      <c r="N23" s="10">
        <f>N21/N22</f>
        <v>617.51428571428573</v>
      </c>
      <c r="O23" s="10">
        <f t="shared" ref="O23:Q23" si="7">O21/O22</f>
        <v>1136.8142857142857</v>
      </c>
      <c r="P23" s="10">
        <f t="shared" si="7"/>
        <v>4.8792857142857136</v>
      </c>
      <c r="Q23" s="10">
        <f t="shared" si="7"/>
        <v>5739.7428571428563</v>
      </c>
      <c r="R23" s="13">
        <f>R21/R22</f>
        <v>2</v>
      </c>
      <c r="S23" s="13">
        <f t="shared" ref="S23:U23" si="8">S21/S22</f>
        <v>59</v>
      </c>
      <c r="T23" s="13">
        <f t="shared" si="8"/>
        <v>2.1</v>
      </c>
      <c r="U23" s="13">
        <f t="shared" si="8"/>
        <v>248</v>
      </c>
      <c r="V23" s="42">
        <f>V21/V22</f>
        <v>54</v>
      </c>
      <c r="W23" s="42">
        <f t="shared" ref="W23:Y23" si="9">W21/W22</f>
        <v>135</v>
      </c>
      <c r="X23" s="42">
        <f t="shared" si="9"/>
        <v>4.7</v>
      </c>
      <c r="Y23" s="42">
        <f t="shared" si="9"/>
        <v>634</v>
      </c>
    </row>
    <row r="25" spans="1:25" ht="15.75" x14ac:dyDescent="0.25">
      <c r="N25" s="37"/>
      <c r="O25" s="70"/>
      <c r="P25" s="70" t="s">
        <v>28</v>
      </c>
      <c r="Q25" s="70"/>
      <c r="R25" s="38"/>
      <c r="S25" s="71"/>
      <c r="T25" s="71" t="s">
        <v>39</v>
      </c>
      <c r="U25" s="71"/>
      <c r="V25" s="68"/>
      <c r="W25" s="40"/>
      <c r="X25" s="40" t="s">
        <v>39</v>
      </c>
      <c r="Y25" s="40"/>
    </row>
    <row r="26" spans="1:25" ht="15.75" x14ac:dyDescent="0.25">
      <c r="A26" s="9" t="s">
        <v>47</v>
      </c>
      <c r="B26" s="8" t="s">
        <v>0</v>
      </c>
      <c r="C26" s="9" t="s">
        <v>43</v>
      </c>
      <c r="D26" s="8" t="s">
        <v>44</v>
      </c>
      <c r="E26" s="8" t="s">
        <v>45</v>
      </c>
      <c r="F26" s="63" t="s">
        <v>46</v>
      </c>
      <c r="H26" s="19" t="s">
        <v>23</v>
      </c>
      <c r="I26" s="19" t="s">
        <v>24</v>
      </c>
      <c r="J26" s="19" t="s">
        <v>25</v>
      </c>
      <c r="K26" s="19" t="s">
        <v>26</v>
      </c>
      <c r="L26" s="19" t="s">
        <v>27</v>
      </c>
      <c r="N26" s="22" t="s">
        <v>48</v>
      </c>
      <c r="O26" s="22" t="s">
        <v>49</v>
      </c>
      <c r="P26" s="22" t="s">
        <v>50</v>
      </c>
      <c r="Q26" s="22" t="s">
        <v>51</v>
      </c>
      <c r="R26" s="20" t="s">
        <v>48</v>
      </c>
      <c r="S26" s="20" t="s">
        <v>49</v>
      </c>
      <c r="T26" s="20" t="s">
        <v>50</v>
      </c>
      <c r="U26" s="20" t="s">
        <v>51</v>
      </c>
      <c r="V26" s="41" t="s">
        <v>48</v>
      </c>
      <c r="W26" s="41" t="s">
        <v>49</v>
      </c>
      <c r="X26" s="41" t="s">
        <v>50</v>
      </c>
      <c r="Y26" s="41" t="s">
        <v>51</v>
      </c>
    </row>
    <row r="27" spans="1:25" ht="15.75" x14ac:dyDescent="0.25">
      <c r="A27" s="2">
        <v>1</v>
      </c>
      <c r="B27" s="3" t="s">
        <v>1</v>
      </c>
      <c r="C27" s="42">
        <v>268</v>
      </c>
      <c r="D27" s="42">
        <v>558</v>
      </c>
      <c r="E27" s="42">
        <v>4.8</v>
      </c>
      <c r="F27" s="77">
        <v>2678.4</v>
      </c>
      <c r="H27" s="2">
        <f>SQRT((C27-$N$23)^2+(D27-$O$23)^2+(E27-$P$23)^2+(F27-$Q$23)^2)</f>
        <v>3135.124608134598</v>
      </c>
      <c r="I27" s="2">
        <f>SQRT((C27-$R$23)^2+(D27-$S$23)^2+(E27-$T$23)^2+(F27-$U$23)^2)</f>
        <v>2495.3173044725195</v>
      </c>
      <c r="J27" s="2">
        <f>SQRT((C27-$V$23)^2+(D27-$W$23)^2+(E27-$X$23)^2+(F27-$Y$23)^2)</f>
        <v>2098.6415534816801</v>
      </c>
      <c r="K27" s="2">
        <f>MIN(H27:J27)</f>
        <v>2098.6415534816801</v>
      </c>
      <c r="L27" s="2">
        <v>3</v>
      </c>
      <c r="N27" s="10">
        <v>0</v>
      </c>
      <c r="O27" s="10">
        <v>0</v>
      </c>
      <c r="P27" s="10">
        <v>0</v>
      </c>
      <c r="Q27" s="10">
        <v>0</v>
      </c>
      <c r="R27" s="13">
        <v>0</v>
      </c>
      <c r="S27" s="13">
        <v>0</v>
      </c>
      <c r="T27" s="13">
        <v>0</v>
      </c>
      <c r="U27" s="13">
        <v>0</v>
      </c>
      <c r="V27" s="42">
        <v>268</v>
      </c>
      <c r="W27" s="42">
        <v>558</v>
      </c>
      <c r="X27" s="42">
        <v>4.8</v>
      </c>
      <c r="Y27" s="77">
        <v>2678.4</v>
      </c>
    </row>
    <row r="28" spans="1:25" ht="15.75" x14ac:dyDescent="0.25">
      <c r="A28" s="2">
        <v>2</v>
      </c>
      <c r="B28" s="3" t="s">
        <v>2</v>
      </c>
      <c r="C28" s="42">
        <v>83</v>
      </c>
      <c r="D28" s="42">
        <v>479</v>
      </c>
      <c r="E28" s="42">
        <v>4.78</v>
      </c>
      <c r="F28" s="77">
        <v>2290</v>
      </c>
      <c r="H28" s="2">
        <f t="shared" ref="H28:H43" si="10">SQRT((C28-$N$23)^2+(D28-$O$23)^2+(E28-$P$23)^2+(F28-$Q$23)^2)</f>
        <v>3552.3444295828435</v>
      </c>
      <c r="I28" s="2">
        <f t="shared" ref="I28:I43" si="11">SQRT((C28-$R$23)^2+(D28-$S$23)^2+(E28-$T$23)^2+(F28-$U$23)^2)</f>
        <v>2086.3202492426708</v>
      </c>
      <c r="J28" s="2">
        <f t="shared" ref="J28:J43" si="12">SQRT((C28-$V$23)^2+(D28-$W$23)^2+(E28-$X$23)^2+(F28-$Y$23)^2)</f>
        <v>1691.6007231022336</v>
      </c>
      <c r="K28" s="2">
        <f t="shared" ref="K28:K43" si="13">MIN(H28:J28)</f>
        <v>1691.6007231022336</v>
      </c>
      <c r="L28" s="2">
        <v>3</v>
      </c>
      <c r="N28" s="10">
        <v>0</v>
      </c>
      <c r="O28" s="10"/>
      <c r="P28" s="10">
        <v>0</v>
      </c>
      <c r="Q28" s="10">
        <v>0</v>
      </c>
      <c r="R28" s="13">
        <v>0</v>
      </c>
      <c r="S28" s="13">
        <v>0</v>
      </c>
      <c r="T28" s="13">
        <v>0</v>
      </c>
      <c r="U28" s="13">
        <v>0</v>
      </c>
      <c r="V28" s="42">
        <v>83</v>
      </c>
      <c r="W28" s="42">
        <v>479</v>
      </c>
      <c r="X28" s="42">
        <v>4.78</v>
      </c>
      <c r="Y28" s="77">
        <v>2290</v>
      </c>
    </row>
    <row r="29" spans="1:25" ht="15.75" x14ac:dyDescent="0.25">
      <c r="A29" s="7">
        <v>3</v>
      </c>
      <c r="B29" s="3" t="s">
        <v>3</v>
      </c>
      <c r="C29" s="42">
        <v>15</v>
      </c>
      <c r="D29" s="42">
        <v>136</v>
      </c>
      <c r="E29" s="42">
        <v>4.92</v>
      </c>
      <c r="F29" s="42">
        <v>670</v>
      </c>
      <c r="H29" s="2">
        <f t="shared" si="10"/>
        <v>5202.5902527671979</v>
      </c>
      <c r="I29" s="2">
        <f t="shared" si="11"/>
        <v>429.17356908365178</v>
      </c>
      <c r="J29" s="2">
        <f t="shared" si="12"/>
        <v>53.08529363204088</v>
      </c>
      <c r="K29" s="2">
        <f t="shared" si="13"/>
        <v>53.08529363204088</v>
      </c>
      <c r="L29" s="2">
        <v>3</v>
      </c>
      <c r="N29" s="10">
        <v>0</v>
      </c>
      <c r="O29" s="10">
        <v>0</v>
      </c>
      <c r="P29" s="10">
        <v>0</v>
      </c>
      <c r="Q29" s="10">
        <v>0</v>
      </c>
      <c r="R29" s="13">
        <v>0</v>
      </c>
      <c r="S29" s="13">
        <v>0</v>
      </c>
      <c r="T29" s="13">
        <v>0</v>
      </c>
      <c r="U29" s="13">
        <v>0</v>
      </c>
      <c r="V29" s="42">
        <v>15</v>
      </c>
      <c r="W29" s="42">
        <v>136</v>
      </c>
      <c r="X29" s="42">
        <v>4.92</v>
      </c>
      <c r="Y29" s="42">
        <v>670</v>
      </c>
    </row>
    <row r="30" spans="1:25" ht="15.75" x14ac:dyDescent="0.25">
      <c r="A30" s="2">
        <v>4</v>
      </c>
      <c r="B30" s="3" t="s">
        <v>4</v>
      </c>
      <c r="C30" s="42">
        <v>114</v>
      </c>
      <c r="D30" s="42">
        <v>442</v>
      </c>
      <c r="E30" s="42">
        <v>4.95</v>
      </c>
      <c r="F30" s="77">
        <v>2190</v>
      </c>
      <c r="H30" s="2">
        <f t="shared" si="10"/>
        <v>3651.9813641896176</v>
      </c>
      <c r="I30" s="2">
        <f t="shared" si="11"/>
        <v>1982.5753762467646</v>
      </c>
      <c r="J30" s="2">
        <f t="shared" si="12"/>
        <v>1587.1310791802925</v>
      </c>
      <c r="K30" s="2">
        <f t="shared" si="13"/>
        <v>1587.1310791802925</v>
      </c>
      <c r="L30" s="2">
        <v>3</v>
      </c>
      <c r="N30" s="10">
        <v>0</v>
      </c>
      <c r="O30" s="10">
        <v>0</v>
      </c>
      <c r="P30" s="10">
        <v>0</v>
      </c>
      <c r="Q30" s="10">
        <v>0</v>
      </c>
      <c r="R30" s="13">
        <v>0</v>
      </c>
      <c r="S30" s="13">
        <v>0</v>
      </c>
      <c r="T30" s="13">
        <v>0</v>
      </c>
      <c r="U30" s="13">
        <v>0</v>
      </c>
      <c r="V30" s="42">
        <v>114</v>
      </c>
      <c r="W30" s="42">
        <v>442</v>
      </c>
      <c r="X30" s="42">
        <v>4.95</v>
      </c>
      <c r="Y30" s="77">
        <v>2190</v>
      </c>
    </row>
    <row r="31" spans="1:25" ht="15.75" x14ac:dyDescent="0.25">
      <c r="A31" s="7">
        <v>5</v>
      </c>
      <c r="B31" s="3" t="s">
        <v>21</v>
      </c>
      <c r="C31" s="42">
        <v>88</v>
      </c>
      <c r="D31" s="42">
        <v>163</v>
      </c>
      <c r="E31" s="42">
        <v>4.78</v>
      </c>
      <c r="F31" s="42">
        <v>780</v>
      </c>
      <c r="H31" s="2">
        <f t="shared" si="10"/>
        <v>5082.100831415486</v>
      </c>
      <c r="I31" s="2">
        <f t="shared" si="11"/>
        <v>548.85624930395022</v>
      </c>
      <c r="J31" s="2">
        <f t="shared" si="12"/>
        <v>152.49920130938392</v>
      </c>
      <c r="K31" s="2">
        <f t="shared" si="13"/>
        <v>152.49920130938392</v>
      </c>
      <c r="L31" s="2">
        <v>3</v>
      </c>
      <c r="N31" s="10">
        <v>0</v>
      </c>
      <c r="O31" s="10">
        <v>0</v>
      </c>
      <c r="P31" s="10">
        <v>0</v>
      </c>
      <c r="Q31" s="10">
        <v>0</v>
      </c>
      <c r="R31" s="13">
        <v>0</v>
      </c>
      <c r="S31" s="13">
        <v>0</v>
      </c>
      <c r="T31" s="13">
        <v>0</v>
      </c>
      <c r="U31" s="13">
        <v>0</v>
      </c>
      <c r="V31" s="42">
        <v>88</v>
      </c>
      <c r="W31" s="42">
        <v>163</v>
      </c>
      <c r="X31" s="42">
        <v>4.78</v>
      </c>
      <c r="Y31" s="42">
        <v>780</v>
      </c>
    </row>
    <row r="32" spans="1:25" ht="15.75" x14ac:dyDescent="0.25">
      <c r="A32" s="7">
        <v>6</v>
      </c>
      <c r="B32" s="3" t="s">
        <v>5</v>
      </c>
      <c r="C32" s="10">
        <v>599</v>
      </c>
      <c r="D32" s="76">
        <v>2519</v>
      </c>
      <c r="E32" s="10">
        <v>5.15</v>
      </c>
      <c r="F32" s="76">
        <v>12980</v>
      </c>
      <c r="H32" s="2">
        <f t="shared" si="10"/>
        <v>7371.0313861447594</v>
      </c>
      <c r="I32" s="2">
        <f t="shared" si="11"/>
        <v>12981.211126181563</v>
      </c>
      <c r="J32" s="2">
        <f t="shared" si="12"/>
        <v>12585.872921752387</v>
      </c>
      <c r="K32" s="2">
        <f t="shared" si="13"/>
        <v>7371.0313861447594</v>
      </c>
      <c r="L32" s="2">
        <v>1</v>
      </c>
      <c r="N32" s="10">
        <v>599</v>
      </c>
      <c r="O32" s="76">
        <v>2519</v>
      </c>
      <c r="P32" s="10">
        <v>5.15</v>
      </c>
      <c r="Q32" s="76">
        <v>12980</v>
      </c>
      <c r="R32" s="13">
        <v>0</v>
      </c>
      <c r="S32" s="13">
        <v>0</v>
      </c>
      <c r="T32" s="13">
        <v>0</v>
      </c>
      <c r="U32" s="13">
        <v>0</v>
      </c>
      <c r="V32" s="42">
        <v>0</v>
      </c>
      <c r="W32" s="42">
        <v>0</v>
      </c>
      <c r="X32" s="42">
        <v>0</v>
      </c>
      <c r="Y32" s="42">
        <v>0</v>
      </c>
    </row>
    <row r="33" spans="1:25" ht="15.75" x14ac:dyDescent="0.25">
      <c r="A33" s="7">
        <v>7</v>
      </c>
      <c r="B33" s="3" t="s">
        <v>6</v>
      </c>
      <c r="C33" s="76">
        <v>2593</v>
      </c>
      <c r="D33" s="76">
        <v>3963</v>
      </c>
      <c r="E33" s="10">
        <v>5.2</v>
      </c>
      <c r="F33" s="76">
        <v>20595</v>
      </c>
      <c r="H33" s="2">
        <f t="shared" si="10"/>
        <v>15250.197847314816</v>
      </c>
      <c r="I33" s="2">
        <f t="shared" si="11"/>
        <v>20879.533414566526</v>
      </c>
      <c r="J33" s="2">
        <f t="shared" si="12"/>
        <v>20482.715304617206</v>
      </c>
      <c r="K33" s="2">
        <f t="shared" si="13"/>
        <v>15250.197847314816</v>
      </c>
      <c r="L33" s="2">
        <v>1</v>
      </c>
      <c r="N33" s="76">
        <v>2593</v>
      </c>
      <c r="O33" s="76">
        <v>3963</v>
      </c>
      <c r="P33" s="10">
        <v>5.2</v>
      </c>
      <c r="Q33" s="76">
        <v>20595</v>
      </c>
      <c r="R33" s="13">
        <v>0</v>
      </c>
      <c r="S33" s="13">
        <v>0</v>
      </c>
      <c r="T33" s="13">
        <v>0</v>
      </c>
      <c r="U33" s="13">
        <v>0</v>
      </c>
      <c r="V33" s="42">
        <v>0</v>
      </c>
      <c r="W33" s="42">
        <v>0</v>
      </c>
      <c r="X33" s="42">
        <v>0</v>
      </c>
      <c r="Y33" s="42">
        <v>0</v>
      </c>
    </row>
    <row r="34" spans="1:25" ht="15.75" x14ac:dyDescent="0.25">
      <c r="A34" s="2">
        <v>8</v>
      </c>
      <c r="B34" s="3" t="s">
        <v>7</v>
      </c>
      <c r="C34" s="76">
        <v>3817</v>
      </c>
      <c r="D34" s="76">
        <v>4366</v>
      </c>
      <c r="E34" s="10">
        <v>5.15</v>
      </c>
      <c r="F34" s="76">
        <v>22494</v>
      </c>
      <c r="H34" s="2">
        <f t="shared" si="10"/>
        <v>17359.99659261289</v>
      </c>
      <c r="I34" s="2">
        <f t="shared" si="11"/>
        <v>22978.011212950958</v>
      </c>
      <c r="J34" s="2">
        <f t="shared" si="12"/>
        <v>22581.433307088813</v>
      </c>
      <c r="K34" s="2">
        <f t="shared" si="13"/>
        <v>17359.99659261289</v>
      </c>
      <c r="L34" s="2">
        <v>1</v>
      </c>
      <c r="N34" s="76">
        <v>3817</v>
      </c>
      <c r="O34" s="76">
        <v>4366</v>
      </c>
      <c r="P34" s="10">
        <v>5.15</v>
      </c>
      <c r="Q34" s="76">
        <v>22494</v>
      </c>
      <c r="R34" s="13">
        <v>0</v>
      </c>
      <c r="S34" s="13">
        <v>0</v>
      </c>
      <c r="T34" s="13">
        <v>0</v>
      </c>
      <c r="U34" s="13">
        <v>0</v>
      </c>
      <c r="V34" s="42">
        <v>0</v>
      </c>
      <c r="W34" s="42">
        <v>0</v>
      </c>
      <c r="X34" s="42">
        <v>0</v>
      </c>
      <c r="Y34" s="42">
        <v>0</v>
      </c>
    </row>
    <row r="35" spans="1:25" ht="15.75" x14ac:dyDescent="0.25">
      <c r="A35" s="2">
        <v>9</v>
      </c>
      <c r="B35" s="3" t="s">
        <v>8</v>
      </c>
      <c r="C35" s="42">
        <v>161</v>
      </c>
      <c r="D35" s="42">
        <v>288</v>
      </c>
      <c r="E35" s="42">
        <v>4.8</v>
      </c>
      <c r="F35" s="77">
        <v>1385</v>
      </c>
      <c r="H35" s="2">
        <f t="shared" si="10"/>
        <v>4460.1206646027895</v>
      </c>
      <c r="I35" s="2">
        <f t="shared" si="11"/>
        <v>1170.6828306590987</v>
      </c>
      <c r="J35" s="2">
        <f t="shared" si="12"/>
        <v>773.85981288602909</v>
      </c>
      <c r="K35" s="2">
        <f t="shared" si="13"/>
        <v>773.85981288602909</v>
      </c>
      <c r="L35" s="2">
        <v>3</v>
      </c>
      <c r="N35" s="10">
        <v>0</v>
      </c>
      <c r="O35" s="10">
        <v>0</v>
      </c>
      <c r="P35" s="10">
        <v>0</v>
      </c>
      <c r="Q35" s="10">
        <v>0</v>
      </c>
      <c r="R35" s="13">
        <v>0</v>
      </c>
      <c r="S35" s="13">
        <v>0</v>
      </c>
      <c r="T35" s="13">
        <v>0</v>
      </c>
      <c r="U35" s="13">
        <v>0</v>
      </c>
      <c r="V35" s="42">
        <v>161</v>
      </c>
      <c r="W35" s="42">
        <v>288</v>
      </c>
      <c r="X35" s="42">
        <v>4.8</v>
      </c>
      <c r="Y35" s="77">
        <v>1385</v>
      </c>
    </row>
    <row r="36" spans="1:25" ht="15.75" x14ac:dyDescent="0.25">
      <c r="A36" s="2">
        <v>10</v>
      </c>
      <c r="B36" s="3" t="s">
        <v>9</v>
      </c>
      <c r="C36" s="13">
        <v>0</v>
      </c>
      <c r="D36" s="13">
        <v>0</v>
      </c>
      <c r="E36" s="13">
        <v>0</v>
      </c>
      <c r="F36" s="13">
        <v>0</v>
      </c>
      <c r="H36" s="2">
        <f t="shared" si="10"/>
        <v>5883.7354195117259</v>
      </c>
      <c r="I36" s="2">
        <f t="shared" si="11"/>
        <v>254.93805129874198</v>
      </c>
      <c r="J36" s="2">
        <f t="shared" si="12"/>
        <v>650.47604875198908</v>
      </c>
      <c r="K36" s="2">
        <f t="shared" si="13"/>
        <v>254.93805129874198</v>
      </c>
      <c r="L36" s="2">
        <v>2</v>
      </c>
      <c r="N36" s="10">
        <v>0</v>
      </c>
      <c r="O36" s="10">
        <v>0</v>
      </c>
      <c r="P36" s="10">
        <v>0</v>
      </c>
      <c r="Q36" s="10">
        <v>0</v>
      </c>
      <c r="R36" s="13">
        <v>0</v>
      </c>
      <c r="S36" s="13">
        <v>0</v>
      </c>
      <c r="T36" s="13">
        <v>0</v>
      </c>
      <c r="U36" s="13">
        <v>0</v>
      </c>
      <c r="V36" s="42">
        <v>0</v>
      </c>
      <c r="W36" s="42">
        <v>0</v>
      </c>
      <c r="X36" s="42">
        <v>0</v>
      </c>
      <c r="Y36" s="42">
        <v>0</v>
      </c>
    </row>
    <row r="37" spans="1:25" ht="15.75" x14ac:dyDescent="0.25">
      <c r="A37" s="2">
        <v>11</v>
      </c>
      <c r="B37" s="3" t="s">
        <v>10</v>
      </c>
      <c r="C37" s="42">
        <v>4</v>
      </c>
      <c r="D37" s="42">
        <v>118</v>
      </c>
      <c r="E37" s="42">
        <v>4.2</v>
      </c>
      <c r="F37" s="42">
        <v>496</v>
      </c>
      <c r="H37" s="2">
        <f t="shared" si="10"/>
        <v>5376.9156531246454</v>
      </c>
      <c r="I37" s="2">
        <f t="shared" si="11"/>
        <v>254.93805129874198</v>
      </c>
      <c r="J37" s="2">
        <f t="shared" si="12"/>
        <v>147.76078640830252</v>
      </c>
      <c r="K37" s="2">
        <f t="shared" si="13"/>
        <v>147.76078640830252</v>
      </c>
      <c r="L37" s="2">
        <v>3</v>
      </c>
      <c r="N37" s="10">
        <v>0</v>
      </c>
      <c r="O37" s="10">
        <v>0</v>
      </c>
      <c r="P37" s="10">
        <v>0</v>
      </c>
      <c r="Q37" s="10">
        <v>0</v>
      </c>
      <c r="R37" s="13">
        <v>0</v>
      </c>
      <c r="S37" s="13">
        <v>0</v>
      </c>
      <c r="T37" s="13">
        <v>0</v>
      </c>
      <c r="U37" s="13">
        <v>0</v>
      </c>
      <c r="V37" s="42">
        <v>4</v>
      </c>
      <c r="W37" s="42">
        <v>118</v>
      </c>
      <c r="X37" s="42">
        <v>4.2</v>
      </c>
      <c r="Y37" s="42">
        <v>496</v>
      </c>
    </row>
    <row r="38" spans="1:25" ht="15.75" x14ac:dyDescent="0.25">
      <c r="A38" s="2">
        <v>12</v>
      </c>
      <c r="B38" s="3" t="s">
        <v>11</v>
      </c>
      <c r="C38" s="42">
        <v>362</v>
      </c>
      <c r="D38" s="42">
        <v>445</v>
      </c>
      <c r="E38" s="42">
        <v>4.7699999999999996</v>
      </c>
      <c r="F38" s="77">
        <v>2125</v>
      </c>
      <c r="H38" s="2">
        <f t="shared" si="10"/>
        <v>3689.2086538079025</v>
      </c>
      <c r="I38" s="2">
        <f t="shared" si="11"/>
        <v>1949.8031000334367</v>
      </c>
      <c r="J38" s="2">
        <f t="shared" si="12"/>
        <v>1553.7197317727544</v>
      </c>
      <c r="K38" s="2">
        <f t="shared" si="13"/>
        <v>1553.7197317727544</v>
      </c>
      <c r="L38" s="2">
        <v>3</v>
      </c>
      <c r="N38" s="10">
        <v>0</v>
      </c>
      <c r="O38" s="10">
        <v>0</v>
      </c>
      <c r="P38" s="10">
        <v>0</v>
      </c>
      <c r="Q38" s="10">
        <v>0</v>
      </c>
      <c r="R38" s="13">
        <v>0</v>
      </c>
      <c r="S38" s="13">
        <v>0</v>
      </c>
      <c r="T38" s="13">
        <v>0</v>
      </c>
      <c r="U38" s="13">
        <v>0</v>
      </c>
      <c r="V38" s="42">
        <v>362</v>
      </c>
      <c r="W38" s="42">
        <v>445</v>
      </c>
      <c r="X38" s="42">
        <v>4.7699999999999996</v>
      </c>
      <c r="Y38" s="77">
        <v>2125</v>
      </c>
    </row>
    <row r="39" spans="1:25" ht="15.75" x14ac:dyDescent="0.25">
      <c r="A39" s="2">
        <v>13</v>
      </c>
      <c r="B39" s="3" t="s">
        <v>12</v>
      </c>
      <c r="C39" s="10">
        <v>16</v>
      </c>
      <c r="D39" s="10">
        <v>953</v>
      </c>
      <c r="E39" s="10">
        <v>4.8</v>
      </c>
      <c r="F39" s="76">
        <v>4578</v>
      </c>
      <c r="H39" s="2">
        <f t="shared" si="10"/>
        <v>1321.0804668753876</v>
      </c>
      <c r="I39" s="2">
        <f t="shared" si="11"/>
        <v>4421.350392131345</v>
      </c>
      <c r="J39" s="2">
        <f t="shared" si="12"/>
        <v>4028.114200218261</v>
      </c>
      <c r="K39" s="2">
        <f t="shared" si="13"/>
        <v>1321.0804668753876</v>
      </c>
      <c r="L39" s="2">
        <v>1</v>
      </c>
      <c r="N39" s="10">
        <v>16</v>
      </c>
      <c r="O39" s="10">
        <v>953</v>
      </c>
      <c r="P39" s="10">
        <v>4.8</v>
      </c>
      <c r="Q39" s="76">
        <v>4578</v>
      </c>
      <c r="R39" s="13">
        <v>0</v>
      </c>
      <c r="S39" s="13">
        <v>0</v>
      </c>
      <c r="T39" s="13">
        <v>0</v>
      </c>
      <c r="U39" s="13">
        <v>0</v>
      </c>
      <c r="V39" s="42">
        <v>0</v>
      </c>
      <c r="W39" s="42">
        <v>0</v>
      </c>
      <c r="X39" s="42">
        <v>0</v>
      </c>
      <c r="Y39" s="42">
        <v>0</v>
      </c>
    </row>
    <row r="40" spans="1:25" ht="15.75" x14ac:dyDescent="0.25">
      <c r="A40" s="2">
        <v>14</v>
      </c>
      <c r="B40" s="3" t="s">
        <v>20</v>
      </c>
      <c r="C40" s="10">
        <v>344.2</v>
      </c>
      <c r="D40" s="10">
        <v>842.4</v>
      </c>
      <c r="E40" s="10">
        <v>4.9000000000000004</v>
      </c>
      <c r="F40" s="76">
        <v>4125</v>
      </c>
      <c r="H40" s="2">
        <f t="shared" si="10"/>
        <v>1663.9636310722417</v>
      </c>
      <c r="I40" s="2">
        <f t="shared" si="11"/>
        <v>3970.1326476580098</v>
      </c>
      <c r="J40" s="2">
        <f t="shared" si="12"/>
        <v>3573.7531867771731</v>
      </c>
      <c r="K40" s="2">
        <f t="shared" si="13"/>
        <v>1663.9636310722417</v>
      </c>
      <c r="L40" s="2">
        <v>1</v>
      </c>
      <c r="N40" s="10">
        <v>344.2</v>
      </c>
      <c r="O40" s="10">
        <v>842.4</v>
      </c>
      <c r="P40" s="10">
        <v>4.9000000000000004</v>
      </c>
      <c r="Q40" s="76">
        <v>4125</v>
      </c>
      <c r="R40" s="13">
        <v>0</v>
      </c>
      <c r="S40" s="13">
        <v>0</v>
      </c>
      <c r="T40" s="13">
        <v>0</v>
      </c>
      <c r="U40" s="13">
        <v>0</v>
      </c>
      <c r="V40" s="42">
        <v>0</v>
      </c>
      <c r="W40" s="42">
        <v>0</v>
      </c>
      <c r="X40" s="42">
        <v>0</v>
      </c>
      <c r="Y40" s="42">
        <v>0</v>
      </c>
    </row>
    <row r="41" spans="1:25" ht="15.75" x14ac:dyDescent="0.25">
      <c r="A41" s="2">
        <v>15</v>
      </c>
      <c r="B41" s="3" t="s">
        <v>13</v>
      </c>
      <c r="C41" s="42">
        <v>103</v>
      </c>
      <c r="D41" s="42">
        <v>512</v>
      </c>
      <c r="E41" s="42">
        <v>4.37</v>
      </c>
      <c r="F41" s="77">
        <v>2236</v>
      </c>
      <c r="H41" s="2">
        <f t="shared" si="10"/>
        <v>3596.0161443169663</v>
      </c>
      <c r="I41" s="2">
        <f t="shared" si="11"/>
        <v>2041.4600542014041</v>
      </c>
      <c r="J41" s="2">
        <f t="shared" si="12"/>
        <v>1646.4914542444487</v>
      </c>
      <c r="K41" s="2">
        <f t="shared" si="13"/>
        <v>1646.4914542444487</v>
      </c>
      <c r="L41" s="2">
        <v>3</v>
      </c>
      <c r="N41" s="10">
        <v>0</v>
      </c>
      <c r="O41" s="10">
        <v>0</v>
      </c>
      <c r="P41" s="10">
        <v>0</v>
      </c>
      <c r="Q41" s="10">
        <v>0</v>
      </c>
      <c r="R41" s="13">
        <v>0</v>
      </c>
      <c r="S41" s="13">
        <v>0</v>
      </c>
      <c r="T41" s="13">
        <v>0</v>
      </c>
      <c r="U41" s="13">
        <v>0</v>
      </c>
      <c r="V41" s="42">
        <v>103</v>
      </c>
      <c r="W41" s="42">
        <v>512</v>
      </c>
      <c r="X41" s="42">
        <v>4.37</v>
      </c>
      <c r="Y41" s="77">
        <v>2236</v>
      </c>
    </row>
    <row r="42" spans="1:25" ht="15.75" x14ac:dyDescent="0.25">
      <c r="A42" s="2">
        <v>16</v>
      </c>
      <c r="B42" s="3" t="s">
        <v>14</v>
      </c>
      <c r="C42" s="42">
        <v>82</v>
      </c>
      <c r="D42" s="42">
        <v>249</v>
      </c>
      <c r="E42" s="42">
        <v>4.9400000000000004</v>
      </c>
      <c r="F42" s="77">
        <v>1230</v>
      </c>
      <c r="H42" s="2">
        <f t="shared" si="10"/>
        <v>4627.3934776891074</v>
      </c>
      <c r="I42" s="2">
        <f t="shared" si="11"/>
        <v>1003.4102180065738</v>
      </c>
      <c r="J42" s="2">
        <f t="shared" si="12"/>
        <v>607.45045690986194</v>
      </c>
      <c r="K42" s="2">
        <f t="shared" si="13"/>
        <v>607.45045690986194</v>
      </c>
      <c r="L42" s="2">
        <v>3</v>
      </c>
      <c r="N42" s="10">
        <v>0</v>
      </c>
      <c r="O42" s="10">
        <v>0</v>
      </c>
      <c r="P42" s="10">
        <v>0</v>
      </c>
      <c r="Q42" s="10">
        <v>0</v>
      </c>
      <c r="R42" s="13">
        <v>0</v>
      </c>
      <c r="S42" s="13">
        <v>0</v>
      </c>
      <c r="T42" s="13">
        <v>0</v>
      </c>
      <c r="U42" s="13">
        <v>0</v>
      </c>
      <c r="V42" s="42">
        <v>82</v>
      </c>
      <c r="W42" s="42">
        <v>249</v>
      </c>
      <c r="X42" s="42">
        <v>4.9400000000000004</v>
      </c>
      <c r="Y42" s="77">
        <v>1230</v>
      </c>
    </row>
    <row r="43" spans="1:25" ht="15.75" x14ac:dyDescent="0.25">
      <c r="A43" s="2">
        <v>17</v>
      </c>
      <c r="B43" s="3" t="s">
        <v>15</v>
      </c>
      <c r="C43" s="42">
        <v>54</v>
      </c>
      <c r="D43" s="42">
        <v>135</v>
      </c>
      <c r="E43" s="42">
        <v>4.7</v>
      </c>
      <c r="F43" s="42">
        <v>634</v>
      </c>
      <c r="H43" s="2">
        <f t="shared" si="10"/>
        <v>5233.5256155553461</v>
      </c>
      <c r="I43" s="2">
        <f t="shared" si="11"/>
        <v>396.84097570689448</v>
      </c>
      <c r="J43" s="2">
        <f t="shared" si="12"/>
        <v>0</v>
      </c>
      <c r="K43" s="2">
        <f t="shared" si="13"/>
        <v>0</v>
      </c>
      <c r="L43" s="2">
        <v>3</v>
      </c>
      <c r="N43" s="10">
        <v>0</v>
      </c>
      <c r="O43" s="10">
        <v>0</v>
      </c>
      <c r="P43" s="10">
        <v>0</v>
      </c>
      <c r="Q43" s="10">
        <v>0</v>
      </c>
      <c r="R43" s="13">
        <v>0</v>
      </c>
      <c r="S43" s="13">
        <v>0</v>
      </c>
      <c r="T43" s="13">
        <v>0</v>
      </c>
      <c r="U43" s="13">
        <v>0</v>
      </c>
      <c r="V43" s="42">
        <v>54</v>
      </c>
      <c r="W43" s="42">
        <v>135</v>
      </c>
      <c r="X43" s="42">
        <v>4.7</v>
      </c>
      <c r="Y43" s="42">
        <v>634</v>
      </c>
    </row>
    <row r="44" spans="1:25" ht="15.75" x14ac:dyDescent="0.25">
      <c r="M44" s="78" t="s">
        <v>29</v>
      </c>
      <c r="N44" s="10">
        <f>SUM(N27:N43)</f>
        <v>7369.2</v>
      </c>
      <c r="O44" s="10">
        <f t="shared" ref="O44:Q44" si="14">SUM(O27:O43)</f>
        <v>12643.4</v>
      </c>
      <c r="P44" s="10">
        <f t="shared" si="14"/>
        <v>25.200000000000003</v>
      </c>
      <c r="Q44" s="10">
        <f t="shared" si="14"/>
        <v>64772</v>
      </c>
      <c r="R44" s="13">
        <f>SUM(R27:R43)</f>
        <v>0</v>
      </c>
      <c r="S44" s="13">
        <f t="shared" ref="S44:U44" si="15">SUM(S27:S43)</f>
        <v>0</v>
      </c>
      <c r="T44" s="13">
        <f t="shared" si="15"/>
        <v>0</v>
      </c>
      <c r="U44" s="13">
        <f t="shared" si="15"/>
        <v>0</v>
      </c>
      <c r="V44" s="42">
        <f>SUM(V27:V43)</f>
        <v>1334</v>
      </c>
      <c r="W44" s="42">
        <f t="shared" ref="W44:Y44" si="16">SUM(W27:W43)</f>
        <v>3525</v>
      </c>
      <c r="X44" s="42">
        <f t="shared" si="16"/>
        <v>52.01</v>
      </c>
      <c r="Y44" s="42">
        <f t="shared" si="16"/>
        <v>16714.400000000001</v>
      </c>
    </row>
    <row r="45" spans="1:25" ht="15.75" x14ac:dyDescent="0.25">
      <c r="M45" s="48" t="s">
        <v>30</v>
      </c>
      <c r="N45" s="10">
        <v>5</v>
      </c>
      <c r="O45" s="10">
        <v>5</v>
      </c>
      <c r="P45" s="10">
        <v>5</v>
      </c>
      <c r="Q45" s="10">
        <v>5</v>
      </c>
      <c r="R45" s="13">
        <v>1</v>
      </c>
      <c r="S45" s="13">
        <v>1</v>
      </c>
      <c r="T45" s="13">
        <v>1</v>
      </c>
      <c r="U45" s="13">
        <v>1</v>
      </c>
      <c r="V45" s="42">
        <v>11</v>
      </c>
      <c r="W45" s="42">
        <v>11</v>
      </c>
      <c r="X45" s="42">
        <v>11</v>
      </c>
      <c r="Y45" s="42">
        <v>11</v>
      </c>
    </row>
    <row r="46" spans="1:25" ht="15.75" x14ac:dyDescent="0.25">
      <c r="M46" s="48" t="s">
        <v>31</v>
      </c>
      <c r="N46" s="10">
        <f>N44/N45</f>
        <v>1473.84</v>
      </c>
      <c r="O46" s="10">
        <f t="shared" ref="O46:Q46" si="17">O44/O45</f>
        <v>2528.6799999999998</v>
      </c>
      <c r="P46" s="10">
        <f t="shared" si="17"/>
        <v>5.0400000000000009</v>
      </c>
      <c r="Q46" s="10">
        <f t="shared" si="17"/>
        <v>12954.4</v>
      </c>
      <c r="R46" s="13">
        <f>R44/R45</f>
        <v>0</v>
      </c>
      <c r="S46" s="13">
        <f t="shared" ref="S46:U46" si="18">S44/S45</f>
        <v>0</v>
      </c>
      <c r="T46" s="13">
        <f t="shared" si="18"/>
        <v>0</v>
      </c>
      <c r="U46" s="13">
        <f t="shared" si="18"/>
        <v>0</v>
      </c>
      <c r="V46" s="42">
        <f>V44/V45</f>
        <v>121.27272727272727</v>
      </c>
      <c r="W46" s="42">
        <f t="shared" ref="W46:Y46" si="19">W44/W45</f>
        <v>320.45454545454544</v>
      </c>
      <c r="X46" s="42">
        <f t="shared" si="19"/>
        <v>4.7281818181818176</v>
      </c>
      <c r="Y46" s="42">
        <f t="shared" si="19"/>
        <v>1519.4909090909093</v>
      </c>
    </row>
    <row r="48" spans="1:25" ht="15.75" x14ac:dyDescent="0.25">
      <c r="N48" s="37"/>
      <c r="O48" s="70"/>
      <c r="P48" s="70" t="s">
        <v>28</v>
      </c>
      <c r="Q48" s="70"/>
      <c r="R48" s="38"/>
      <c r="S48" s="71"/>
      <c r="T48" s="71" t="s">
        <v>39</v>
      </c>
      <c r="U48" s="71"/>
      <c r="V48" s="68"/>
      <c r="W48" s="40"/>
      <c r="X48" s="40" t="s">
        <v>39</v>
      </c>
      <c r="Y48" s="40"/>
    </row>
    <row r="49" spans="1:25" ht="15.75" x14ac:dyDescent="0.25">
      <c r="A49" s="9" t="s">
        <v>47</v>
      </c>
      <c r="B49" s="8" t="s">
        <v>0</v>
      </c>
      <c r="C49" s="9" t="s">
        <v>43</v>
      </c>
      <c r="D49" s="8" t="s">
        <v>44</v>
      </c>
      <c r="E49" s="8" t="s">
        <v>45</v>
      </c>
      <c r="F49" s="63" t="s">
        <v>46</v>
      </c>
      <c r="H49" s="19" t="s">
        <v>23</v>
      </c>
      <c r="I49" s="19" t="s">
        <v>24</v>
      </c>
      <c r="J49" s="19" t="s">
        <v>25</v>
      </c>
      <c r="K49" s="19" t="s">
        <v>26</v>
      </c>
      <c r="L49" s="19" t="s">
        <v>27</v>
      </c>
      <c r="N49" s="22" t="s">
        <v>48</v>
      </c>
      <c r="O49" s="22" t="s">
        <v>49</v>
      </c>
      <c r="P49" s="22" t="s">
        <v>50</v>
      </c>
      <c r="Q49" s="22" t="s">
        <v>51</v>
      </c>
      <c r="R49" s="20" t="s">
        <v>48</v>
      </c>
      <c r="S49" s="20" t="s">
        <v>49</v>
      </c>
      <c r="T49" s="20" t="s">
        <v>50</v>
      </c>
      <c r="U49" s="20" t="s">
        <v>51</v>
      </c>
      <c r="V49" s="41" t="s">
        <v>48</v>
      </c>
      <c r="W49" s="41" t="s">
        <v>49</v>
      </c>
      <c r="X49" s="41" t="s">
        <v>50</v>
      </c>
      <c r="Y49" s="41" t="s">
        <v>51</v>
      </c>
    </row>
    <row r="50" spans="1:25" ht="15.75" x14ac:dyDescent="0.25">
      <c r="A50" s="2">
        <v>1</v>
      </c>
      <c r="B50" s="3" t="s">
        <v>1</v>
      </c>
      <c r="C50" s="42">
        <v>268</v>
      </c>
      <c r="D50" s="42">
        <v>558</v>
      </c>
      <c r="E50" s="42">
        <v>4.8</v>
      </c>
      <c r="F50" s="77">
        <v>2678.4</v>
      </c>
      <c r="H50" s="2">
        <f>SQRT((C50-$N$46)^2+(D50-$O$46)^2+(E50-$P$46)^2+(F50-$Q$46)^2)</f>
        <v>10532.511847873706</v>
      </c>
      <c r="I50" s="2">
        <f>SQRT((C50-$R$46)^2+(D50-$S$46)^2+(E50-$T$46)^2+(F50-$U$46)^2)</f>
        <v>2749.0066569581095</v>
      </c>
      <c r="J50" s="2">
        <f>SQRT((C50-$V$46)^2+(D50-$W$46)^2+(E50-$X$46)^2+(F50-$Y$46)^2)</f>
        <v>1192.0683796187097</v>
      </c>
      <c r="K50" s="2">
        <f>MIN(H50:J50)</f>
        <v>1192.0683796187097</v>
      </c>
      <c r="L50" s="2">
        <v>3</v>
      </c>
      <c r="N50" s="10">
        <v>0</v>
      </c>
      <c r="O50" s="10">
        <v>0</v>
      </c>
      <c r="P50" s="10">
        <v>0</v>
      </c>
      <c r="Q50" s="10">
        <v>0</v>
      </c>
      <c r="R50" s="13">
        <v>0</v>
      </c>
      <c r="S50" s="13">
        <v>0</v>
      </c>
      <c r="T50" s="13">
        <v>0</v>
      </c>
      <c r="U50" s="13">
        <v>0</v>
      </c>
      <c r="V50" s="73">
        <v>268</v>
      </c>
      <c r="W50" s="42">
        <v>558</v>
      </c>
      <c r="X50" s="42">
        <v>4.8</v>
      </c>
      <c r="Y50" s="77">
        <v>2678.4</v>
      </c>
    </row>
    <row r="51" spans="1:25" ht="15.75" x14ac:dyDescent="0.25">
      <c r="A51" s="2">
        <v>2</v>
      </c>
      <c r="B51" s="3" t="s">
        <v>2</v>
      </c>
      <c r="C51" s="42">
        <v>83</v>
      </c>
      <c r="D51" s="42">
        <v>479</v>
      </c>
      <c r="E51" s="42">
        <v>4.78</v>
      </c>
      <c r="F51" s="77">
        <v>2290</v>
      </c>
      <c r="H51" s="2">
        <f t="shared" ref="H51:H66" si="20">SQRT((C51-$N$46)^2+(D51-$O$46)^2+(E51-$P$46)^2+(F51-$Q$46)^2)</f>
        <v>10948.289886352115</v>
      </c>
      <c r="I51" s="2">
        <f t="shared" ref="I51:I66" si="21">SQRT((C51-$R$46)^2+(D51-$S$46)^2+(E51-$T$46)^2+(F51-$U$46)^2)</f>
        <v>2341.0367037703613</v>
      </c>
      <c r="J51" s="2">
        <f t="shared" ref="J51:J66" si="22">SQRT((C51-$V$46)^2+(D51-$W$46)^2+(E51-$X$46)^2+(F51-$Y$46)^2)</f>
        <v>787.58220184854019</v>
      </c>
      <c r="K51" s="2">
        <f t="shared" ref="K51:K66" si="23">MIN(H51:J51)</f>
        <v>787.58220184854019</v>
      </c>
      <c r="L51" s="2">
        <v>3</v>
      </c>
      <c r="N51" s="10">
        <v>0</v>
      </c>
      <c r="O51" s="10">
        <v>0</v>
      </c>
      <c r="P51" s="10">
        <v>0</v>
      </c>
      <c r="Q51" s="10">
        <v>0</v>
      </c>
      <c r="R51" s="13">
        <v>0</v>
      </c>
      <c r="S51" s="13">
        <v>0</v>
      </c>
      <c r="T51" s="13">
        <v>0</v>
      </c>
      <c r="U51" s="13">
        <v>0</v>
      </c>
      <c r="V51" s="73">
        <v>83</v>
      </c>
      <c r="W51" s="42">
        <v>479</v>
      </c>
      <c r="X51" s="42">
        <v>4.78</v>
      </c>
      <c r="Y51" s="77">
        <v>2290</v>
      </c>
    </row>
    <row r="52" spans="1:25" ht="15.75" x14ac:dyDescent="0.25">
      <c r="A52" s="7">
        <v>3</v>
      </c>
      <c r="B52" s="3" t="s">
        <v>3</v>
      </c>
      <c r="C52" s="13">
        <v>15</v>
      </c>
      <c r="D52" s="13">
        <v>136</v>
      </c>
      <c r="E52" s="13">
        <v>4.92</v>
      </c>
      <c r="F52" s="13">
        <v>670</v>
      </c>
      <c r="H52" s="2">
        <f t="shared" si="20"/>
        <v>12599.984726276456</v>
      </c>
      <c r="I52" s="2">
        <f t="shared" si="21"/>
        <v>683.84589375092401</v>
      </c>
      <c r="J52" s="2">
        <f t="shared" si="22"/>
        <v>875.7580792223049</v>
      </c>
      <c r="K52" s="2">
        <f t="shared" si="23"/>
        <v>683.84589375092401</v>
      </c>
      <c r="L52" s="2">
        <v>2</v>
      </c>
      <c r="N52" s="10">
        <v>0</v>
      </c>
      <c r="O52" s="10">
        <v>0</v>
      </c>
      <c r="P52" s="10">
        <v>0</v>
      </c>
      <c r="Q52" s="10">
        <v>0</v>
      </c>
      <c r="R52" s="13">
        <v>15</v>
      </c>
      <c r="S52" s="13">
        <v>136</v>
      </c>
      <c r="T52" s="13">
        <v>4.92</v>
      </c>
      <c r="U52" s="13">
        <v>670</v>
      </c>
      <c r="V52" s="42">
        <v>0</v>
      </c>
      <c r="W52" s="42">
        <v>0</v>
      </c>
      <c r="X52" s="42">
        <v>0</v>
      </c>
      <c r="Y52" s="42">
        <v>0</v>
      </c>
    </row>
    <row r="53" spans="1:25" ht="15.75" x14ac:dyDescent="0.25">
      <c r="A53" s="2">
        <v>4</v>
      </c>
      <c r="B53" s="3" t="s">
        <v>4</v>
      </c>
      <c r="C53" s="42">
        <v>114</v>
      </c>
      <c r="D53" s="42">
        <v>442</v>
      </c>
      <c r="E53" s="42">
        <v>4.95</v>
      </c>
      <c r="F53" s="77">
        <v>2190</v>
      </c>
      <c r="H53" s="2">
        <f t="shared" si="20"/>
        <v>11048.787517917974</v>
      </c>
      <c r="I53" s="2">
        <f t="shared" si="21"/>
        <v>2237.07051799893</v>
      </c>
      <c r="J53" s="2">
        <f t="shared" si="22"/>
        <v>681.47537026490227</v>
      </c>
      <c r="K53" s="2">
        <f t="shared" si="23"/>
        <v>681.47537026490227</v>
      </c>
      <c r="L53" s="2">
        <v>3</v>
      </c>
      <c r="N53" s="10">
        <v>0</v>
      </c>
      <c r="O53" s="10">
        <v>0</v>
      </c>
      <c r="P53" s="10">
        <v>0</v>
      </c>
      <c r="Q53" s="10">
        <v>0</v>
      </c>
      <c r="R53" s="13">
        <v>0</v>
      </c>
      <c r="S53" s="13">
        <v>0</v>
      </c>
      <c r="T53" s="13">
        <v>0</v>
      </c>
      <c r="U53" s="13">
        <v>0</v>
      </c>
      <c r="V53" s="42">
        <v>114</v>
      </c>
      <c r="W53" s="42">
        <v>442</v>
      </c>
      <c r="X53" s="42">
        <v>4.95</v>
      </c>
      <c r="Y53" s="77">
        <v>2190</v>
      </c>
    </row>
    <row r="54" spans="1:25" ht="15.75" x14ac:dyDescent="0.25">
      <c r="A54" s="7">
        <v>5</v>
      </c>
      <c r="B54" s="3" t="s">
        <v>21</v>
      </c>
      <c r="C54" s="42">
        <v>88</v>
      </c>
      <c r="D54" s="42">
        <v>163</v>
      </c>
      <c r="E54" s="42">
        <v>4.78</v>
      </c>
      <c r="F54" s="42">
        <v>780</v>
      </c>
      <c r="H54" s="2">
        <f t="shared" si="20"/>
        <v>12479.30325761819</v>
      </c>
      <c r="I54" s="2">
        <f t="shared" si="21"/>
        <v>801.70808178538402</v>
      </c>
      <c r="J54" s="2">
        <f t="shared" si="22"/>
        <v>756.79971959408545</v>
      </c>
      <c r="K54" s="2">
        <f t="shared" si="23"/>
        <v>756.79971959408545</v>
      </c>
      <c r="L54" s="2">
        <v>3</v>
      </c>
      <c r="N54" s="10">
        <v>0</v>
      </c>
      <c r="O54" s="10">
        <v>0</v>
      </c>
      <c r="P54" s="10">
        <v>0</v>
      </c>
      <c r="Q54" s="10">
        <v>0</v>
      </c>
      <c r="R54" s="13">
        <v>0</v>
      </c>
      <c r="S54" s="13">
        <v>0</v>
      </c>
      <c r="T54" s="13">
        <v>0</v>
      </c>
      <c r="U54" s="13">
        <v>0</v>
      </c>
      <c r="V54" s="42">
        <v>88</v>
      </c>
      <c r="W54" s="42">
        <v>163</v>
      </c>
      <c r="X54" s="42">
        <v>4.78</v>
      </c>
      <c r="Y54" s="42">
        <v>780</v>
      </c>
    </row>
    <row r="55" spans="1:25" ht="15.75" x14ac:dyDescent="0.25">
      <c r="A55" s="7">
        <v>6</v>
      </c>
      <c r="B55" s="3" t="s">
        <v>5</v>
      </c>
      <c r="C55" s="10">
        <v>599</v>
      </c>
      <c r="D55" s="76">
        <v>2519</v>
      </c>
      <c r="E55" s="10">
        <v>5.15</v>
      </c>
      <c r="F55" s="76">
        <v>12980</v>
      </c>
      <c r="H55" s="2">
        <f t="shared" si="20"/>
        <v>875.26801615276668</v>
      </c>
      <c r="I55" s="2">
        <f t="shared" si="21"/>
        <v>13235.731506890732</v>
      </c>
      <c r="J55" s="2">
        <f t="shared" si="22"/>
        <v>11679.259148745283</v>
      </c>
      <c r="K55" s="2">
        <f t="shared" si="23"/>
        <v>875.26801615276668</v>
      </c>
      <c r="L55" s="2">
        <v>1</v>
      </c>
      <c r="N55" s="10">
        <v>599</v>
      </c>
      <c r="O55" s="76">
        <v>2519</v>
      </c>
      <c r="P55" s="10">
        <v>5.15</v>
      </c>
      <c r="Q55" s="76">
        <v>12980</v>
      </c>
      <c r="R55" s="13">
        <v>0</v>
      </c>
      <c r="S55" s="13">
        <v>0</v>
      </c>
      <c r="T55" s="13">
        <v>0</v>
      </c>
      <c r="U55" s="13">
        <v>0</v>
      </c>
      <c r="V55" s="42">
        <v>0</v>
      </c>
      <c r="W55" s="42">
        <v>0</v>
      </c>
      <c r="X55" s="42">
        <v>0</v>
      </c>
      <c r="Y55" s="42">
        <v>0</v>
      </c>
    </row>
    <row r="56" spans="1:25" ht="15.75" x14ac:dyDescent="0.25">
      <c r="A56" s="7">
        <v>7</v>
      </c>
      <c r="B56" s="3" t="s">
        <v>6</v>
      </c>
      <c r="C56" s="76">
        <v>2593</v>
      </c>
      <c r="D56" s="76">
        <v>3963</v>
      </c>
      <c r="E56" s="10">
        <v>5.2</v>
      </c>
      <c r="F56" s="76">
        <v>20595</v>
      </c>
      <c r="H56" s="2">
        <f t="shared" si="20"/>
        <v>7854.2066024264986</v>
      </c>
      <c r="I56" s="2">
        <f t="shared" si="21"/>
        <v>21132.512156390683</v>
      </c>
      <c r="J56" s="2">
        <f t="shared" si="22"/>
        <v>19576.838876568945</v>
      </c>
      <c r="K56" s="2">
        <f t="shared" si="23"/>
        <v>7854.2066024264986</v>
      </c>
      <c r="L56" s="2">
        <v>1</v>
      </c>
      <c r="N56" s="76">
        <v>2593</v>
      </c>
      <c r="O56" s="76">
        <v>3963</v>
      </c>
      <c r="P56" s="10">
        <v>5.2</v>
      </c>
      <c r="Q56" s="76">
        <v>20595</v>
      </c>
      <c r="R56" s="13">
        <v>0</v>
      </c>
      <c r="S56" s="13">
        <v>0</v>
      </c>
      <c r="T56" s="13">
        <v>0</v>
      </c>
      <c r="U56" s="13">
        <v>0</v>
      </c>
      <c r="V56" s="42">
        <v>0</v>
      </c>
      <c r="W56" s="42">
        <v>0</v>
      </c>
      <c r="X56" s="42">
        <v>0</v>
      </c>
      <c r="Y56" s="42">
        <v>0</v>
      </c>
    </row>
    <row r="57" spans="1:25" ht="15.75" x14ac:dyDescent="0.25">
      <c r="A57" s="2">
        <v>8</v>
      </c>
      <c r="B57" s="3" t="s">
        <v>7</v>
      </c>
      <c r="C57" s="76">
        <v>3817</v>
      </c>
      <c r="D57" s="76">
        <v>4366</v>
      </c>
      <c r="E57" s="10">
        <v>5.15</v>
      </c>
      <c r="F57" s="76">
        <v>22494</v>
      </c>
      <c r="H57" s="2">
        <f t="shared" si="20"/>
        <v>9993.5034767642937</v>
      </c>
      <c r="I57" s="2">
        <f t="shared" si="21"/>
        <v>23229.539546071508</v>
      </c>
      <c r="J57" s="2">
        <f t="shared" si="22"/>
        <v>21678.442515128532</v>
      </c>
      <c r="K57" s="2">
        <f t="shared" si="23"/>
        <v>9993.5034767642937</v>
      </c>
      <c r="L57" s="2">
        <v>1</v>
      </c>
      <c r="N57" s="76">
        <v>3817</v>
      </c>
      <c r="O57" s="76">
        <v>4366</v>
      </c>
      <c r="P57" s="10">
        <v>5.15</v>
      </c>
      <c r="Q57" s="76">
        <v>22494</v>
      </c>
      <c r="R57" s="13">
        <v>0</v>
      </c>
      <c r="S57" s="13">
        <v>0</v>
      </c>
      <c r="T57" s="13">
        <v>0</v>
      </c>
      <c r="U57" s="13">
        <v>0</v>
      </c>
      <c r="V57" s="42">
        <v>0</v>
      </c>
      <c r="W57" s="42">
        <v>0</v>
      </c>
      <c r="X57" s="42">
        <v>0</v>
      </c>
      <c r="Y57" s="42">
        <v>0</v>
      </c>
    </row>
    <row r="58" spans="1:25" ht="15.75" x14ac:dyDescent="0.25">
      <c r="A58" s="2">
        <v>9</v>
      </c>
      <c r="B58" s="3" t="s">
        <v>8</v>
      </c>
      <c r="C58" s="42">
        <v>161</v>
      </c>
      <c r="D58" s="42">
        <v>288</v>
      </c>
      <c r="E58" s="42">
        <v>4.8</v>
      </c>
      <c r="F58" s="77">
        <v>1385</v>
      </c>
      <c r="H58" s="2">
        <f t="shared" si="20"/>
        <v>11857.285192893018</v>
      </c>
      <c r="I58" s="2">
        <f t="shared" si="21"/>
        <v>1423.7672000716971</v>
      </c>
      <c r="J58" s="2">
        <f t="shared" si="22"/>
        <v>143.94222280122932</v>
      </c>
      <c r="K58" s="2">
        <f t="shared" si="23"/>
        <v>143.94222280122932</v>
      </c>
      <c r="L58" s="2">
        <v>3</v>
      </c>
      <c r="N58" s="10">
        <v>0</v>
      </c>
      <c r="O58" s="10">
        <v>0</v>
      </c>
      <c r="P58" s="10">
        <v>0</v>
      </c>
      <c r="Q58" s="10">
        <v>0</v>
      </c>
      <c r="R58" s="13">
        <v>0</v>
      </c>
      <c r="S58" s="13">
        <v>0</v>
      </c>
      <c r="T58" s="13">
        <v>0</v>
      </c>
      <c r="U58" s="13">
        <v>0</v>
      </c>
      <c r="V58" s="42">
        <v>161</v>
      </c>
      <c r="W58" s="42">
        <v>288</v>
      </c>
      <c r="X58" s="42">
        <v>4.8</v>
      </c>
      <c r="Y58" s="77">
        <v>1385</v>
      </c>
    </row>
    <row r="59" spans="1:25" ht="15.75" x14ac:dyDescent="0.25">
      <c r="A59" s="2">
        <v>10</v>
      </c>
      <c r="B59" s="3" t="s">
        <v>9</v>
      </c>
      <c r="C59" s="13">
        <v>0</v>
      </c>
      <c r="D59" s="13">
        <v>0</v>
      </c>
      <c r="E59" s="13">
        <v>0</v>
      </c>
      <c r="F59" s="13">
        <v>0</v>
      </c>
      <c r="H59" s="2">
        <f t="shared" si="20"/>
        <v>13280.923599268237</v>
      </c>
      <c r="I59" s="2">
        <f t="shared" si="21"/>
        <v>0</v>
      </c>
      <c r="J59" s="2">
        <f t="shared" si="22"/>
        <v>1557.6498863980535</v>
      </c>
      <c r="K59" s="2">
        <f t="shared" si="23"/>
        <v>0</v>
      </c>
      <c r="L59" s="2">
        <v>2</v>
      </c>
      <c r="N59" s="10">
        <v>0</v>
      </c>
      <c r="O59" s="10">
        <v>0</v>
      </c>
      <c r="P59" s="10">
        <v>0</v>
      </c>
      <c r="Q59" s="10">
        <v>0</v>
      </c>
      <c r="R59" s="13">
        <v>0</v>
      </c>
      <c r="S59" s="13">
        <v>0</v>
      </c>
      <c r="T59" s="13">
        <v>0</v>
      </c>
      <c r="U59" s="13">
        <v>0</v>
      </c>
      <c r="V59" s="42">
        <v>0</v>
      </c>
      <c r="W59" s="42">
        <v>0</v>
      </c>
      <c r="X59" s="42">
        <v>0</v>
      </c>
      <c r="Y59" s="42">
        <v>0</v>
      </c>
    </row>
    <row r="60" spans="1:25" ht="15.75" x14ac:dyDescent="0.25">
      <c r="A60" s="2">
        <v>11</v>
      </c>
      <c r="B60" s="3" t="s">
        <v>10</v>
      </c>
      <c r="C60" s="13">
        <v>4</v>
      </c>
      <c r="D60" s="13">
        <v>118</v>
      </c>
      <c r="E60" s="13">
        <v>4.2</v>
      </c>
      <c r="F60" s="13">
        <v>496</v>
      </c>
      <c r="H60" s="2">
        <f t="shared" si="20"/>
        <v>12774.331252695774</v>
      </c>
      <c r="I60" s="2">
        <f t="shared" si="21"/>
        <v>509.87610259748396</v>
      </c>
      <c r="J60" s="2">
        <f t="shared" si="22"/>
        <v>1049.8926876138148</v>
      </c>
      <c r="K60" s="2">
        <f t="shared" si="23"/>
        <v>509.87610259748396</v>
      </c>
      <c r="L60" s="2">
        <v>2</v>
      </c>
      <c r="N60" s="10">
        <v>0</v>
      </c>
      <c r="O60" s="10">
        <v>0</v>
      </c>
      <c r="P60" s="10">
        <v>0</v>
      </c>
      <c r="Q60" s="10">
        <v>0</v>
      </c>
      <c r="R60" s="13">
        <v>4</v>
      </c>
      <c r="S60" s="13">
        <v>118</v>
      </c>
      <c r="T60" s="13">
        <v>4.2</v>
      </c>
      <c r="U60" s="13">
        <v>496</v>
      </c>
      <c r="V60" s="42">
        <v>0</v>
      </c>
      <c r="W60" s="42">
        <v>0</v>
      </c>
      <c r="X60" s="42">
        <v>0</v>
      </c>
      <c r="Y60" s="42">
        <v>0</v>
      </c>
    </row>
    <row r="61" spans="1:25" ht="15.75" x14ac:dyDescent="0.25">
      <c r="A61" s="2">
        <v>12</v>
      </c>
      <c r="B61" s="3" t="s">
        <v>11</v>
      </c>
      <c r="C61" s="42">
        <v>362</v>
      </c>
      <c r="D61" s="42">
        <v>445</v>
      </c>
      <c r="E61" s="42">
        <v>4.7699999999999996</v>
      </c>
      <c r="F61" s="77">
        <v>2125</v>
      </c>
      <c r="H61" s="2">
        <f t="shared" si="20"/>
        <v>11083.944016499721</v>
      </c>
      <c r="I61" s="2">
        <f t="shared" si="21"/>
        <v>2201.0717282496726</v>
      </c>
      <c r="J61" s="2">
        <f t="shared" si="22"/>
        <v>663.40217892689986</v>
      </c>
      <c r="K61" s="2">
        <f t="shared" si="23"/>
        <v>663.40217892689986</v>
      </c>
      <c r="L61" s="2">
        <v>3</v>
      </c>
      <c r="N61" s="10">
        <v>0</v>
      </c>
      <c r="O61" s="10">
        <v>0</v>
      </c>
      <c r="P61" s="10">
        <v>0</v>
      </c>
      <c r="Q61" s="10">
        <v>0</v>
      </c>
      <c r="R61" s="13">
        <v>0</v>
      </c>
      <c r="S61" s="13">
        <v>0</v>
      </c>
      <c r="T61" s="13">
        <v>0</v>
      </c>
      <c r="U61" s="13">
        <v>0</v>
      </c>
      <c r="V61" s="42">
        <v>362</v>
      </c>
      <c r="W61" s="42">
        <v>445</v>
      </c>
      <c r="X61" s="42">
        <v>4.7699999999999996</v>
      </c>
      <c r="Y61" s="77">
        <v>2125</v>
      </c>
    </row>
    <row r="62" spans="1:25" ht="15.75" x14ac:dyDescent="0.25">
      <c r="A62" s="2">
        <v>13</v>
      </c>
      <c r="B62" s="3" t="s">
        <v>12</v>
      </c>
      <c r="C62" s="42">
        <v>16</v>
      </c>
      <c r="D62" s="42">
        <v>953</v>
      </c>
      <c r="E62" s="42">
        <v>4.8</v>
      </c>
      <c r="F62" s="77">
        <v>4578</v>
      </c>
      <c r="H62" s="2">
        <f t="shared" si="20"/>
        <v>8647.0886398602379</v>
      </c>
      <c r="I62" s="2">
        <f t="shared" si="21"/>
        <v>4676.1706598455103</v>
      </c>
      <c r="J62" s="2">
        <f t="shared" si="22"/>
        <v>3125.0078341509734</v>
      </c>
      <c r="K62" s="2">
        <f t="shared" si="23"/>
        <v>3125.0078341509734</v>
      </c>
      <c r="L62" s="2">
        <v>3</v>
      </c>
      <c r="N62" s="10">
        <v>0</v>
      </c>
      <c r="O62" s="10">
        <v>0</v>
      </c>
      <c r="P62" s="10">
        <v>0</v>
      </c>
      <c r="Q62" s="10">
        <v>0</v>
      </c>
      <c r="R62" s="13">
        <v>0</v>
      </c>
      <c r="S62" s="13">
        <v>0</v>
      </c>
      <c r="T62" s="13">
        <v>0</v>
      </c>
      <c r="U62" s="13">
        <v>0</v>
      </c>
      <c r="V62" s="42">
        <v>16</v>
      </c>
      <c r="W62" s="42">
        <v>953</v>
      </c>
      <c r="X62" s="42">
        <v>4.8</v>
      </c>
      <c r="Y62" s="77">
        <v>4578</v>
      </c>
    </row>
    <row r="63" spans="1:25" ht="15.75" x14ac:dyDescent="0.25">
      <c r="A63" s="2">
        <v>14</v>
      </c>
      <c r="B63" s="3" t="s">
        <v>20</v>
      </c>
      <c r="C63" s="42">
        <v>344.2</v>
      </c>
      <c r="D63" s="42">
        <v>842.4</v>
      </c>
      <c r="E63" s="42">
        <v>4.9000000000000004</v>
      </c>
      <c r="F63" s="77">
        <v>4125</v>
      </c>
      <c r="H63" s="2">
        <f t="shared" si="20"/>
        <v>9059.6871440243449</v>
      </c>
      <c r="I63" s="2">
        <f t="shared" si="21"/>
        <v>4224.1875443687395</v>
      </c>
      <c r="J63" s="2">
        <f t="shared" si="22"/>
        <v>2666.6085724713485</v>
      </c>
      <c r="K63" s="2">
        <f t="shared" si="23"/>
        <v>2666.6085724713485</v>
      </c>
      <c r="L63" s="2">
        <v>3</v>
      </c>
      <c r="N63" s="10">
        <v>0</v>
      </c>
      <c r="O63" s="10">
        <v>0</v>
      </c>
      <c r="P63" s="10">
        <v>0</v>
      </c>
      <c r="Q63" s="10">
        <v>0</v>
      </c>
      <c r="R63" s="13">
        <v>0</v>
      </c>
      <c r="S63" s="13">
        <v>0</v>
      </c>
      <c r="T63" s="13">
        <v>0</v>
      </c>
      <c r="U63" s="13">
        <v>0</v>
      </c>
      <c r="V63" s="42">
        <v>344.2</v>
      </c>
      <c r="W63" s="42">
        <v>842.4</v>
      </c>
      <c r="X63" s="42">
        <v>4.9000000000000004</v>
      </c>
      <c r="Y63" s="77">
        <v>4125</v>
      </c>
    </row>
    <row r="64" spans="1:25" ht="15.75" x14ac:dyDescent="0.25">
      <c r="A64" s="2">
        <v>15</v>
      </c>
      <c r="B64" s="3" t="s">
        <v>13</v>
      </c>
      <c r="C64" s="42">
        <v>103</v>
      </c>
      <c r="D64" s="42">
        <v>512</v>
      </c>
      <c r="E64" s="42">
        <v>4.37</v>
      </c>
      <c r="F64" s="77">
        <v>2236</v>
      </c>
      <c r="H64" s="2">
        <f t="shared" si="20"/>
        <v>10992.283636119475</v>
      </c>
      <c r="I64" s="2">
        <f t="shared" si="21"/>
        <v>2296.1855536737444</v>
      </c>
      <c r="J64" s="2">
        <f t="shared" si="22"/>
        <v>741.89551782484489</v>
      </c>
      <c r="K64" s="2">
        <f t="shared" si="23"/>
        <v>741.89551782484489</v>
      </c>
      <c r="L64" s="2">
        <v>3</v>
      </c>
      <c r="N64" s="10">
        <v>0</v>
      </c>
      <c r="O64" s="10">
        <v>0</v>
      </c>
      <c r="P64" s="10">
        <v>0</v>
      </c>
      <c r="Q64" s="10">
        <v>0</v>
      </c>
      <c r="R64" s="13">
        <v>0</v>
      </c>
      <c r="S64" s="13">
        <v>0</v>
      </c>
      <c r="T64" s="13">
        <v>0</v>
      </c>
      <c r="U64" s="13">
        <v>0</v>
      </c>
      <c r="V64" s="42">
        <v>103</v>
      </c>
      <c r="W64" s="42">
        <v>512</v>
      </c>
      <c r="X64" s="42">
        <v>4.37</v>
      </c>
      <c r="Y64" s="77">
        <v>2236</v>
      </c>
    </row>
    <row r="65" spans="1:25" ht="15.75" x14ac:dyDescent="0.25">
      <c r="A65" s="2">
        <v>16</v>
      </c>
      <c r="B65" s="3" t="s">
        <v>14</v>
      </c>
      <c r="C65" s="42">
        <v>82</v>
      </c>
      <c r="D65" s="42">
        <v>249</v>
      </c>
      <c r="E65" s="42">
        <v>4.9400000000000004</v>
      </c>
      <c r="F65" s="77">
        <v>1230</v>
      </c>
      <c r="H65" s="2">
        <f t="shared" si="20"/>
        <v>12024.795834358269</v>
      </c>
      <c r="I65" s="2">
        <f t="shared" si="21"/>
        <v>1257.6364353818635</v>
      </c>
      <c r="J65" s="2">
        <f t="shared" si="22"/>
        <v>300.75426927439781</v>
      </c>
      <c r="K65" s="2">
        <f t="shared" si="23"/>
        <v>300.75426927439781</v>
      </c>
      <c r="L65" s="2">
        <v>3</v>
      </c>
      <c r="N65" s="10">
        <v>0</v>
      </c>
      <c r="O65" s="10">
        <v>0</v>
      </c>
      <c r="P65" s="10">
        <v>0</v>
      </c>
      <c r="Q65" s="10">
        <v>0</v>
      </c>
      <c r="R65" s="13">
        <v>0</v>
      </c>
      <c r="S65" s="13">
        <v>0</v>
      </c>
      <c r="T65" s="13">
        <v>0</v>
      </c>
      <c r="U65" s="13">
        <v>0</v>
      </c>
      <c r="V65" s="42">
        <v>82</v>
      </c>
      <c r="W65" s="42">
        <v>249</v>
      </c>
      <c r="X65" s="42">
        <v>4.9400000000000004</v>
      </c>
      <c r="Y65" s="77">
        <v>1230</v>
      </c>
    </row>
    <row r="66" spans="1:25" ht="15.75" x14ac:dyDescent="0.25">
      <c r="A66" s="2">
        <v>17</v>
      </c>
      <c r="B66" s="3" t="s">
        <v>15</v>
      </c>
      <c r="C66" s="13">
        <v>54</v>
      </c>
      <c r="D66" s="13">
        <v>135</v>
      </c>
      <c r="E66" s="13">
        <v>4.7</v>
      </c>
      <c r="F66" s="13">
        <v>634</v>
      </c>
      <c r="H66" s="2">
        <f t="shared" si="20"/>
        <v>12630.831557882482</v>
      </c>
      <c r="I66" s="2">
        <f t="shared" si="21"/>
        <v>650.47604875198908</v>
      </c>
      <c r="J66" s="2">
        <f t="shared" si="22"/>
        <v>907.20072703967935</v>
      </c>
      <c r="K66" s="2">
        <f t="shared" si="23"/>
        <v>650.47604875198908</v>
      </c>
      <c r="L66" s="2">
        <v>2</v>
      </c>
      <c r="N66" s="10">
        <v>0</v>
      </c>
      <c r="O66" s="10">
        <v>0</v>
      </c>
      <c r="P66" s="10">
        <v>0</v>
      </c>
      <c r="Q66" s="10">
        <v>0</v>
      </c>
      <c r="R66" s="13">
        <v>54</v>
      </c>
      <c r="S66" s="13">
        <v>135</v>
      </c>
      <c r="T66" s="13">
        <v>4.7</v>
      </c>
      <c r="U66" s="13">
        <v>634</v>
      </c>
      <c r="V66" s="42">
        <v>0</v>
      </c>
      <c r="W66" s="42">
        <v>0</v>
      </c>
      <c r="X66" s="42">
        <v>0</v>
      </c>
      <c r="Y66" s="42">
        <v>0</v>
      </c>
    </row>
    <row r="67" spans="1:25" ht="15.75" x14ac:dyDescent="0.25">
      <c r="L67" t="s">
        <v>38</v>
      </c>
      <c r="M67" s="78" t="s">
        <v>29</v>
      </c>
      <c r="N67" s="10">
        <f>SUM(N50:N66)</f>
        <v>7009</v>
      </c>
      <c r="O67" s="10">
        <f>SUM(O50:O66)</f>
        <v>10848</v>
      </c>
      <c r="P67" s="10">
        <f>SUM(P50:P66)</f>
        <v>15.500000000000002</v>
      </c>
      <c r="Q67" s="10">
        <f t="shared" ref="Q67" si="24">SUM(Q50:Q66)</f>
        <v>56069</v>
      </c>
      <c r="R67" s="13">
        <f>SUM(R50:R66)</f>
        <v>73</v>
      </c>
      <c r="S67" s="13">
        <f t="shared" ref="S67:U67" si="25">SUM(S50:S66)</f>
        <v>389</v>
      </c>
      <c r="T67" s="13">
        <f t="shared" si="25"/>
        <v>13.82</v>
      </c>
      <c r="U67" s="13">
        <f t="shared" si="25"/>
        <v>1800</v>
      </c>
      <c r="V67" s="42">
        <f>SUM(V50:V66)</f>
        <v>1621.2</v>
      </c>
      <c r="W67" s="42">
        <f t="shared" ref="W67:Y67" si="26">SUM(W50:W66)</f>
        <v>4931.3999999999996</v>
      </c>
      <c r="X67" s="42">
        <f t="shared" si="26"/>
        <v>47.889999999999993</v>
      </c>
      <c r="Y67" s="42">
        <f t="shared" si="26"/>
        <v>23617.4</v>
      </c>
    </row>
    <row r="68" spans="1:25" ht="15.75" x14ac:dyDescent="0.25">
      <c r="M68" s="48" t="s">
        <v>30</v>
      </c>
      <c r="N68" s="10">
        <v>3</v>
      </c>
      <c r="O68" s="10">
        <v>3</v>
      </c>
      <c r="P68" s="10">
        <v>3</v>
      </c>
      <c r="Q68" s="10">
        <v>3</v>
      </c>
      <c r="R68" s="13">
        <v>4</v>
      </c>
      <c r="S68" s="13">
        <v>4</v>
      </c>
      <c r="T68" s="13">
        <v>4</v>
      </c>
      <c r="U68" s="13">
        <v>4</v>
      </c>
      <c r="V68" s="42">
        <v>10</v>
      </c>
      <c r="W68" s="42">
        <v>10</v>
      </c>
      <c r="X68" s="42">
        <v>10</v>
      </c>
      <c r="Y68" s="42">
        <v>10</v>
      </c>
    </row>
    <row r="69" spans="1:25" ht="15.75" x14ac:dyDescent="0.25">
      <c r="M69" s="48" t="s">
        <v>31</v>
      </c>
      <c r="N69" s="10">
        <f>N67/N68</f>
        <v>2336.3333333333335</v>
      </c>
      <c r="O69" s="10">
        <f>O67/O68</f>
        <v>3616</v>
      </c>
      <c r="P69" s="10">
        <f t="shared" ref="P69:Q69" si="27">P67/P68</f>
        <v>5.166666666666667</v>
      </c>
      <c r="Q69" s="10">
        <f t="shared" si="27"/>
        <v>18689.666666666668</v>
      </c>
      <c r="R69" s="13">
        <f>R67/R68</f>
        <v>18.25</v>
      </c>
      <c r="S69" s="13">
        <f t="shared" ref="S69:U69" si="28">S67/S68</f>
        <v>97.25</v>
      </c>
      <c r="T69" s="13">
        <f t="shared" si="28"/>
        <v>3.4550000000000001</v>
      </c>
      <c r="U69" s="13">
        <f t="shared" si="28"/>
        <v>450</v>
      </c>
      <c r="V69" s="42">
        <f>V67/V68</f>
        <v>162.12</v>
      </c>
      <c r="W69" s="42">
        <f t="shared" ref="W69:Y69" si="29">W67/W68</f>
        <v>493.14</v>
      </c>
      <c r="X69" s="42">
        <f t="shared" si="29"/>
        <v>4.7889999999999997</v>
      </c>
      <c r="Y69" s="42">
        <f t="shared" si="29"/>
        <v>2361.7400000000002</v>
      </c>
    </row>
    <row r="71" spans="1:25" ht="15.75" x14ac:dyDescent="0.25">
      <c r="N71" s="37"/>
      <c r="O71" s="74"/>
      <c r="P71" s="74" t="s">
        <v>28</v>
      </c>
      <c r="Q71" s="74"/>
      <c r="R71" s="38"/>
      <c r="S71" s="75"/>
      <c r="T71" s="75" t="s">
        <v>39</v>
      </c>
      <c r="U71" s="75"/>
      <c r="V71" s="68"/>
      <c r="W71" s="40"/>
      <c r="X71" s="40" t="s">
        <v>39</v>
      </c>
      <c r="Y71" s="40"/>
    </row>
    <row r="72" spans="1:25" ht="15.75" x14ac:dyDescent="0.25">
      <c r="A72" s="9" t="s">
        <v>47</v>
      </c>
      <c r="B72" s="8" t="s">
        <v>0</v>
      </c>
      <c r="C72" s="9" t="s">
        <v>43</v>
      </c>
      <c r="D72" s="8" t="s">
        <v>44</v>
      </c>
      <c r="E72" s="8" t="s">
        <v>45</v>
      </c>
      <c r="F72" s="63" t="s">
        <v>46</v>
      </c>
      <c r="H72" s="19" t="s">
        <v>23</v>
      </c>
      <c r="I72" s="19" t="s">
        <v>24</v>
      </c>
      <c r="J72" s="19" t="s">
        <v>25</v>
      </c>
      <c r="K72" s="19" t="s">
        <v>26</v>
      </c>
      <c r="L72" s="19" t="s">
        <v>27</v>
      </c>
      <c r="N72" s="82" t="s">
        <v>52</v>
      </c>
      <c r="O72" s="82" t="s">
        <v>53</v>
      </c>
      <c r="P72" s="82" t="s">
        <v>50</v>
      </c>
      <c r="Q72" s="82" t="s">
        <v>54</v>
      </c>
      <c r="R72" s="20" t="s">
        <v>48</v>
      </c>
      <c r="S72" s="20" t="s">
        <v>49</v>
      </c>
      <c r="T72" s="20" t="s">
        <v>50</v>
      </c>
      <c r="U72" s="20" t="s">
        <v>51</v>
      </c>
      <c r="V72" s="41" t="s">
        <v>48</v>
      </c>
      <c r="W72" s="41" t="s">
        <v>49</v>
      </c>
      <c r="X72" s="41" t="s">
        <v>50</v>
      </c>
      <c r="Y72" s="41" t="s">
        <v>51</v>
      </c>
    </row>
    <row r="73" spans="1:25" ht="15.75" x14ac:dyDescent="0.25">
      <c r="A73" s="2">
        <v>1</v>
      </c>
      <c r="B73" s="3" t="s">
        <v>1</v>
      </c>
      <c r="C73" s="42">
        <v>268</v>
      </c>
      <c r="D73" s="42">
        <v>558</v>
      </c>
      <c r="E73" s="42">
        <v>4.8</v>
      </c>
      <c r="F73" s="77">
        <v>2678.4</v>
      </c>
      <c r="H73" s="2">
        <f>SQRT((C73-$N$69)^2+(D73-$O$69)^2+(P69-$E$73)^2+(F73-$Q$69)^2)</f>
        <v>16431.373259205495</v>
      </c>
      <c r="I73" s="2">
        <f>SQRT((C73-$R$69)^2+(D73-$S$69)^2+(E73-$T$69)^2+(F73-$U$69)^2)</f>
        <v>2289.1994220742326</v>
      </c>
      <c r="J73" s="2">
        <f>SQRT((C73-$V$69)^2+(D73-$W$69)^2+(E73-$X$69)^2+(F73-$Y$69)^2)</f>
        <v>340.13372329276598</v>
      </c>
      <c r="K73" s="2">
        <f>MIN(H73:J73)</f>
        <v>340.13372329276598</v>
      </c>
      <c r="L73" s="2">
        <v>3</v>
      </c>
      <c r="N73" s="10">
        <v>0</v>
      </c>
      <c r="O73" s="10">
        <v>0</v>
      </c>
      <c r="P73" s="10">
        <v>0</v>
      </c>
      <c r="Q73" s="10">
        <v>0</v>
      </c>
      <c r="R73" s="13">
        <v>0</v>
      </c>
      <c r="S73" s="13">
        <v>0</v>
      </c>
      <c r="T73" s="13">
        <v>0</v>
      </c>
      <c r="U73" s="13">
        <v>0</v>
      </c>
      <c r="V73" s="42">
        <v>268</v>
      </c>
      <c r="W73" s="42">
        <v>558</v>
      </c>
      <c r="X73" s="42">
        <v>4.8</v>
      </c>
      <c r="Y73" s="77">
        <v>2678.4</v>
      </c>
    </row>
    <row r="74" spans="1:25" ht="15.75" x14ac:dyDescent="0.25">
      <c r="A74" s="2">
        <v>2</v>
      </c>
      <c r="B74" s="3" t="s">
        <v>2</v>
      </c>
      <c r="C74" s="42">
        <v>83</v>
      </c>
      <c r="D74" s="42">
        <v>479</v>
      </c>
      <c r="E74" s="42">
        <v>4.78</v>
      </c>
      <c r="F74" s="77">
        <v>2290</v>
      </c>
      <c r="H74" s="2">
        <f>SQRT((C74-$N$69)^2+(D74-$O$69)^2+(E74-$P$69)^2+(F74-$Q$69)^2)</f>
        <v>16848.363334116464</v>
      </c>
      <c r="I74" s="2">
        <f t="shared" ref="I74:I89" si="30">SQRT((C74-$R$69)^2+(D74-$S$69)^2+(E74-$T$69)^2+(F74-$U$69)^2)</f>
        <v>1880.2998113665278</v>
      </c>
      <c r="J74" s="2">
        <f t="shared" ref="J74:J89" si="31">SQRT((C74-$V$69)^2+(D74-$W$69)^2+(E74-$X$69)^2+(F74-$Y$69)^2)</f>
        <v>107.73366085397839</v>
      </c>
      <c r="K74" s="2">
        <f t="shared" ref="K74:K89" si="32">MIN(H74:J74)</f>
        <v>107.73366085397839</v>
      </c>
      <c r="L74" s="2">
        <v>3</v>
      </c>
      <c r="N74" s="10">
        <v>0</v>
      </c>
      <c r="O74" s="10">
        <v>0</v>
      </c>
      <c r="P74" s="10">
        <v>0</v>
      </c>
      <c r="Q74" s="10">
        <v>0</v>
      </c>
      <c r="R74" s="13">
        <v>0</v>
      </c>
      <c r="S74" s="13">
        <v>0</v>
      </c>
      <c r="T74" s="13">
        <v>0</v>
      </c>
      <c r="U74" s="13">
        <v>0</v>
      </c>
      <c r="V74" s="42">
        <v>83</v>
      </c>
      <c r="W74" s="42">
        <v>479</v>
      </c>
      <c r="X74" s="42">
        <v>4.78</v>
      </c>
      <c r="Y74" s="77">
        <v>2290</v>
      </c>
    </row>
    <row r="75" spans="1:25" ht="15.75" x14ac:dyDescent="0.25">
      <c r="A75" s="7">
        <v>3</v>
      </c>
      <c r="B75" s="3" t="s">
        <v>3</v>
      </c>
      <c r="C75" s="13">
        <v>15</v>
      </c>
      <c r="D75" s="13">
        <v>136</v>
      </c>
      <c r="E75" s="13">
        <v>4.92</v>
      </c>
      <c r="F75" s="13">
        <v>670</v>
      </c>
      <c r="H75" s="2">
        <f>SQRT((C75-$N$69)^2+(D75-$O$69)^2+(E75-$E$75)^2+(F75-$Q$69)^2)</f>
        <v>18498.847943107761</v>
      </c>
      <c r="I75" s="2">
        <f t="shared" si="30"/>
        <v>223.41502014188751</v>
      </c>
      <c r="J75" s="2">
        <f t="shared" si="31"/>
        <v>1735.2744793723559</v>
      </c>
      <c r="K75" s="2">
        <f t="shared" si="32"/>
        <v>223.41502014188751</v>
      </c>
      <c r="L75" s="2">
        <v>2</v>
      </c>
      <c r="N75" s="10">
        <v>0</v>
      </c>
      <c r="O75" s="10">
        <v>0</v>
      </c>
      <c r="P75" s="10">
        <v>0</v>
      </c>
      <c r="Q75" s="10">
        <v>0</v>
      </c>
      <c r="R75" s="13">
        <v>15</v>
      </c>
      <c r="S75" s="13">
        <v>136</v>
      </c>
      <c r="T75" s="13">
        <v>4.92</v>
      </c>
      <c r="U75" s="13">
        <v>670</v>
      </c>
      <c r="V75" s="42">
        <v>0</v>
      </c>
      <c r="W75" s="42">
        <v>0</v>
      </c>
      <c r="X75" s="42">
        <v>0</v>
      </c>
      <c r="Y75" s="42">
        <v>0</v>
      </c>
    </row>
    <row r="76" spans="1:25" ht="15.75" x14ac:dyDescent="0.25">
      <c r="A76" s="2">
        <v>4</v>
      </c>
      <c r="B76" s="3" t="s">
        <v>4</v>
      </c>
      <c r="C76" s="42">
        <v>114</v>
      </c>
      <c r="D76" s="42">
        <v>442</v>
      </c>
      <c r="E76" s="42">
        <v>4.95</v>
      </c>
      <c r="F76" s="77">
        <v>2190</v>
      </c>
      <c r="H76" s="2">
        <f>SQRT((C76-$N$69)^2+(D76-$O$69)^2+(E76-$E$76)^2+(F76-$Q$69)^2)</f>
        <v>16948.511484952171</v>
      </c>
      <c r="I76" s="2">
        <f t="shared" si="30"/>
        <v>1776.4072900168474</v>
      </c>
      <c r="J76" s="2">
        <f t="shared" si="31"/>
        <v>185.54106693937081</v>
      </c>
      <c r="K76" s="2">
        <f>MIN(H76:J76)</f>
        <v>185.54106693937081</v>
      </c>
      <c r="L76" s="2">
        <v>3</v>
      </c>
      <c r="N76" s="10">
        <v>0</v>
      </c>
      <c r="O76" s="10">
        <v>0</v>
      </c>
      <c r="P76" s="10">
        <v>0</v>
      </c>
      <c r="Q76" s="10">
        <v>0</v>
      </c>
      <c r="R76" s="13">
        <v>0</v>
      </c>
      <c r="S76" s="13">
        <v>0</v>
      </c>
      <c r="T76" s="13">
        <v>0</v>
      </c>
      <c r="U76" s="13">
        <v>0</v>
      </c>
      <c r="V76" s="42">
        <v>114</v>
      </c>
      <c r="W76" s="42">
        <v>442</v>
      </c>
      <c r="X76" s="42">
        <v>4.95</v>
      </c>
      <c r="Y76" s="77">
        <v>2190</v>
      </c>
    </row>
    <row r="77" spans="1:25" ht="15.75" x14ac:dyDescent="0.25">
      <c r="A77" s="7">
        <v>5</v>
      </c>
      <c r="B77" s="3" t="s">
        <v>21</v>
      </c>
      <c r="C77" s="13">
        <v>88</v>
      </c>
      <c r="D77" s="13">
        <v>163</v>
      </c>
      <c r="E77" s="13">
        <v>4.78</v>
      </c>
      <c r="F77" s="13">
        <v>780</v>
      </c>
      <c r="H77" s="2">
        <f t="shared" ref="H77:H89" si="33">SQRT((C77-$N$69)^2+(D77-$O$69)^2+(P73-$E$73)^2+(F77-$Q$69)^2)</f>
        <v>18377.551385559746</v>
      </c>
      <c r="I77" s="2">
        <f t="shared" si="30"/>
        <v>343.64208215089144</v>
      </c>
      <c r="J77" s="2">
        <f t="shared" si="31"/>
        <v>1617.525153337963</v>
      </c>
      <c r="K77" s="2">
        <f t="shared" si="32"/>
        <v>343.64208215089144</v>
      </c>
      <c r="L77" s="2">
        <v>2</v>
      </c>
      <c r="N77" s="10">
        <v>0</v>
      </c>
      <c r="O77" s="10">
        <v>0</v>
      </c>
      <c r="P77" s="10">
        <v>0</v>
      </c>
      <c r="Q77" s="10">
        <v>0</v>
      </c>
      <c r="R77" s="13">
        <v>88</v>
      </c>
      <c r="S77" s="13">
        <v>163</v>
      </c>
      <c r="T77" s="13">
        <v>4.78</v>
      </c>
      <c r="U77" s="13">
        <v>780</v>
      </c>
      <c r="V77" s="42">
        <v>0</v>
      </c>
      <c r="W77" s="42">
        <v>0</v>
      </c>
      <c r="X77" s="42">
        <v>0</v>
      </c>
      <c r="Y77" s="42">
        <v>0</v>
      </c>
    </row>
    <row r="78" spans="1:25" ht="15.75" x14ac:dyDescent="0.25">
      <c r="A78" s="7">
        <v>6</v>
      </c>
      <c r="B78" s="3" t="s">
        <v>5</v>
      </c>
      <c r="C78" s="10">
        <v>599</v>
      </c>
      <c r="D78" s="76">
        <v>2519</v>
      </c>
      <c r="E78" s="10">
        <v>5.15</v>
      </c>
      <c r="F78" s="76">
        <v>12980</v>
      </c>
      <c r="H78" s="2">
        <f t="shared" si="33"/>
        <v>6068.1177143786172</v>
      </c>
      <c r="I78" s="2">
        <f t="shared" si="30"/>
        <v>12775.094774522222</v>
      </c>
      <c r="J78" s="2">
        <f t="shared" si="31"/>
        <v>10818.614441411664</v>
      </c>
      <c r="K78" s="2">
        <f t="shared" si="32"/>
        <v>6068.1177143786172</v>
      </c>
      <c r="L78" s="2">
        <v>1</v>
      </c>
      <c r="N78" s="10">
        <v>599</v>
      </c>
      <c r="O78" s="76">
        <v>2519</v>
      </c>
      <c r="P78" s="10">
        <v>5.15</v>
      </c>
      <c r="Q78" s="76">
        <v>12980</v>
      </c>
      <c r="R78" s="13">
        <v>0</v>
      </c>
      <c r="S78" s="13">
        <v>0</v>
      </c>
      <c r="T78" s="13">
        <v>0</v>
      </c>
      <c r="U78" s="13">
        <v>0</v>
      </c>
      <c r="V78" s="42">
        <v>0</v>
      </c>
      <c r="W78" s="42">
        <v>0</v>
      </c>
      <c r="X78" s="42">
        <v>0</v>
      </c>
      <c r="Y78" s="42">
        <v>0</v>
      </c>
    </row>
    <row r="79" spans="1:25" ht="15.75" x14ac:dyDescent="0.25">
      <c r="A79" s="7">
        <v>7</v>
      </c>
      <c r="B79" s="3" t="s">
        <v>6</v>
      </c>
      <c r="C79" s="76">
        <v>2593</v>
      </c>
      <c r="D79" s="76">
        <v>3963</v>
      </c>
      <c r="E79" s="10">
        <v>5.2</v>
      </c>
      <c r="F79" s="76">
        <v>20595</v>
      </c>
      <c r="H79" s="2">
        <f t="shared" si="33"/>
        <v>1953.6133007555215</v>
      </c>
      <c r="I79" s="2">
        <f t="shared" si="30"/>
        <v>20673.519019993306</v>
      </c>
      <c r="J79" s="2">
        <f t="shared" si="31"/>
        <v>18718.997740010574</v>
      </c>
      <c r="K79" s="2">
        <f t="shared" si="32"/>
        <v>1953.6133007555215</v>
      </c>
      <c r="L79" s="2">
        <v>1</v>
      </c>
      <c r="N79" s="76">
        <v>2593</v>
      </c>
      <c r="O79" s="76">
        <v>3963</v>
      </c>
      <c r="P79" s="10">
        <v>5.2</v>
      </c>
      <c r="Q79" s="76">
        <v>20595</v>
      </c>
      <c r="R79" s="13">
        <v>0</v>
      </c>
      <c r="S79" s="13">
        <v>0</v>
      </c>
      <c r="T79" s="13">
        <v>0</v>
      </c>
      <c r="U79" s="13">
        <v>0</v>
      </c>
      <c r="V79" s="42">
        <v>0</v>
      </c>
      <c r="W79" s="42">
        <v>0</v>
      </c>
      <c r="X79" s="42">
        <v>0</v>
      </c>
      <c r="Y79" s="42">
        <v>0</v>
      </c>
    </row>
    <row r="80" spans="1:25" ht="15.75" x14ac:dyDescent="0.25">
      <c r="A80" s="2">
        <v>8</v>
      </c>
      <c r="B80" s="3" t="s">
        <v>7</v>
      </c>
      <c r="C80" s="76">
        <v>3817</v>
      </c>
      <c r="D80" s="76">
        <v>4366</v>
      </c>
      <c r="E80" s="10">
        <v>5.15</v>
      </c>
      <c r="F80" s="76">
        <v>22494</v>
      </c>
      <c r="H80" s="2">
        <f t="shared" si="33"/>
        <v>4150.6443992335553</v>
      </c>
      <c r="I80" s="2">
        <f t="shared" si="30"/>
        <v>22772.585865422156</v>
      </c>
      <c r="J80" s="2">
        <f t="shared" si="31"/>
        <v>20824.626892982284</v>
      </c>
      <c r="K80" s="2">
        <f t="shared" si="32"/>
        <v>4150.6443992335553</v>
      </c>
      <c r="L80" s="2">
        <v>1</v>
      </c>
      <c r="N80" s="76">
        <v>3817</v>
      </c>
      <c r="O80" s="76">
        <v>4366</v>
      </c>
      <c r="P80" s="10">
        <v>5.15</v>
      </c>
      <c r="Q80" s="76">
        <v>22494</v>
      </c>
      <c r="R80" s="13">
        <v>0</v>
      </c>
      <c r="S80" s="13">
        <v>0</v>
      </c>
      <c r="T80" s="13">
        <v>0</v>
      </c>
      <c r="U80" s="13">
        <v>0</v>
      </c>
      <c r="V80" s="42">
        <v>0</v>
      </c>
      <c r="W80" s="42">
        <v>0</v>
      </c>
      <c r="X80" s="42">
        <v>0</v>
      </c>
      <c r="Y80" s="42">
        <v>0</v>
      </c>
    </row>
    <row r="81" spans="1:25" ht="15.75" x14ac:dyDescent="0.25">
      <c r="A81" s="2">
        <v>9</v>
      </c>
      <c r="B81" s="3" t="s">
        <v>8</v>
      </c>
      <c r="C81" s="13">
        <v>161</v>
      </c>
      <c r="D81" s="13">
        <v>288</v>
      </c>
      <c r="E81" s="13">
        <v>4.8</v>
      </c>
      <c r="F81" s="79">
        <v>1385</v>
      </c>
      <c r="H81" s="2">
        <f t="shared" si="33"/>
        <v>17755.5391524886</v>
      </c>
      <c r="I81" s="2">
        <f t="shared" si="30"/>
        <v>964.87819647093283</v>
      </c>
      <c r="J81" s="2">
        <f t="shared" si="31"/>
        <v>998.05045048885199</v>
      </c>
      <c r="K81" s="2">
        <f t="shared" si="32"/>
        <v>964.87819647093283</v>
      </c>
      <c r="L81" s="2">
        <v>2</v>
      </c>
      <c r="N81" s="10">
        <v>0</v>
      </c>
      <c r="O81" s="10">
        <v>0</v>
      </c>
      <c r="P81" s="10">
        <v>0</v>
      </c>
      <c r="Q81" s="10">
        <v>0</v>
      </c>
      <c r="R81" s="13">
        <v>161</v>
      </c>
      <c r="S81" s="13">
        <v>288</v>
      </c>
      <c r="T81" s="13">
        <v>4.8</v>
      </c>
      <c r="U81" s="79">
        <v>1385</v>
      </c>
      <c r="V81" s="42">
        <v>0</v>
      </c>
      <c r="W81" s="42">
        <v>0</v>
      </c>
      <c r="X81" s="42">
        <v>0</v>
      </c>
      <c r="Y81" s="42">
        <v>0</v>
      </c>
    </row>
    <row r="82" spans="1:25" ht="15.75" x14ac:dyDescent="0.25">
      <c r="A82" s="2">
        <v>10</v>
      </c>
      <c r="B82" s="3" t="s">
        <v>9</v>
      </c>
      <c r="C82" s="13">
        <v>0</v>
      </c>
      <c r="D82" s="13">
        <v>0</v>
      </c>
      <c r="E82" s="13">
        <v>0</v>
      </c>
      <c r="F82" s="13">
        <v>0</v>
      </c>
      <c r="H82" s="2">
        <f t="shared" si="33"/>
        <v>19179.091471653592</v>
      </c>
      <c r="I82" s="2">
        <f t="shared" si="30"/>
        <v>460.76302154686846</v>
      </c>
      <c r="J82" s="2">
        <f t="shared" si="31"/>
        <v>2418.1209060179353</v>
      </c>
      <c r="K82" s="2">
        <f t="shared" si="32"/>
        <v>460.76302154686846</v>
      </c>
      <c r="L82" s="2">
        <v>2</v>
      </c>
      <c r="N82" s="10">
        <v>0</v>
      </c>
      <c r="O82" s="10">
        <v>0</v>
      </c>
      <c r="P82" s="10">
        <v>0</v>
      </c>
      <c r="Q82" s="10">
        <v>0</v>
      </c>
      <c r="R82" s="13">
        <v>0</v>
      </c>
      <c r="S82" s="13">
        <v>0</v>
      </c>
      <c r="T82" s="13">
        <v>0</v>
      </c>
      <c r="U82" s="13">
        <v>0</v>
      </c>
      <c r="V82" s="42">
        <v>0</v>
      </c>
      <c r="W82" s="42">
        <v>0</v>
      </c>
      <c r="X82" s="42">
        <v>0</v>
      </c>
      <c r="Y82" s="42">
        <v>0</v>
      </c>
    </row>
    <row r="83" spans="1:25" ht="15.75" x14ac:dyDescent="0.25">
      <c r="A83" s="2">
        <v>11</v>
      </c>
      <c r="B83" s="3" t="s">
        <v>10</v>
      </c>
      <c r="C83" s="13">
        <v>4</v>
      </c>
      <c r="D83" s="13">
        <v>118</v>
      </c>
      <c r="E83" s="13">
        <v>4.2</v>
      </c>
      <c r="F83" s="13">
        <v>496</v>
      </c>
      <c r="H83" s="2">
        <f t="shared" si="33"/>
        <v>18673.116764899096</v>
      </c>
      <c r="I83" s="2">
        <f t="shared" si="30"/>
        <v>52.442158851443182</v>
      </c>
      <c r="J83" s="2">
        <f t="shared" si="31"/>
        <v>1909.6381983299875</v>
      </c>
      <c r="K83" s="2">
        <f t="shared" si="32"/>
        <v>52.442158851443182</v>
      </c>
      <c r="L83" s="2">
        <v>2</v>
      </c>
      <c r="N83" s="10">
        <v>0</v>
      </c>
      <c r="O83" s="10">
        <v>0</v>
      </c>
      <c r="P83" s="10">
        <v>0</v>
      </c>
      <c r="Q83" s="10">
        <v>0</v>
      </c>
      <c r="R83" s="13">
        <v>4</v>
      </c>
      <c r="S83" s="13">
        <v>118</v>
      </c>
      <c r="T83" s="13">
        <v>4.2</v>
      </c>
      <c r="U83" s="13">
        <v>496</v>
      </c>
      <c r="V83" s="42">
        <v>0</v>
      </c>
      <c r="W83" s="42">
        <v>0</v>
      </c>
      <c r="X83" s="42">
        <v>0</v>
      </c>
      <c r="Y83" s="42">
        <v>0</v>
      </c>
    </row>
    <row r="84" spans="1:25" ht="15.75" x14ac:dyDescent="0.25">
      <c r="A84" s="2">
        <v>12</v>
      </c>
      <c r="B84" s="3" t="s">
        <v>11</v>
      </c>
      <c r="C84" s="42">
        <v>362</v>
      </c>
      <c r="D84" s="42">
        <v>445</v>
      </c>
      <c r="E84" s="42">
        <v>4.7699999999999996</v>
      </c>
      <c r="F84" s="77">
        <v>2125</v>
      </c>
      <c r="H84" s="2">
        <f t="shared" si="33"/>
        <v>16980.61880531416</v>
      </c>
      <c r="I84" s="2">
        <f t="shared" si="30"/>
        <v>1744.912850037216</v>
      </c>
      <c r="J84" s="2">
        <f t="shared" si="31"/>
        <v>313.55271002018162</v>
      </c>
      <c r="K84" s="2">
        <f t="shared" si="32"/>
        <v>313.55271002018162</v>
      </c>
      <c r="L84" s="2">
        <v>3</v>
      </c>
      <c r="N84" s="10">
        <v>0</v>
      </c>
      <c r="O84" s="10">
        <v>0</v>
      </c>
      <c r="P84" s="10">
        <v>0</v>
      </c>
      <c r="Q84" s="10">
        <v>0</v>
      </c>
      <c r="R84" s="13">
        <v>0</v>
      </c>
      <c r="S84" s="13">
        <v>0</v>
      </c>
      <c r="T84" s="13">
        <v>0</v>
      </c>
      <c r="U84" s="13">
        <v>0</v>
      </c>
      <c r="V84" s="42">
        <v>362</v>
      </c>
      <c r="W84" s="42">
        <v>445</v>
      </c>
      <c r="X84" s="42">
        <v>4.7699999999999996</v>
      </c>
      <c r="Y84" s="77">
        <v>2125</v>
      </c>
    </row>
    <row r="85" spans="1:25" ht="15.75" x14ac:dyDescent="0.25">
      <c r="A85" s="2">
        <v>13</v>
      </c>
      <c r="B85" s="3" t="s">
        <v>12</v>
      </c>
      <c r="C85" s="42">
        <v>16</v>
      </c>
      <c r="D85" s="42">
        <v>953</v>
      </c>
      <c r="E85" s="42">
        <v>4.8</v>
      </c>
      <c r="F85" s="77">
        <v>4578</v>
      </c>
      <c r="H85" s="2">
        <f t="shared" si="33"/>
        <v>14546.981643244379</v>
      </c>
      <c r="I85" s="2">
        <f t="shared" si="30"/>
        <v>4215.7678937561304</v>
      </c>
      <c r="J85" s="2">
        <f t="shared" si="31"/>
        <v>2268.1778285048549</v>
      </c>
      <c r="K85" s="2">
        <f t="shared" si="32"/>
        <v>2268.1778285048549</v>
      </c>
      <c r="L85" s="2">
        <v>3</v>
      </c>
      <c r="N85" s="10">
        <v>0</v>
      </c>
      <c r="O85" s="10">
        <v>0</v>
      </c>
      <c r="P85" s="10">
        <v>0</v>
      </c>
      <c r="Q85" s="10">
        <v>0</v>
      </c>
      <c r="R85" s="13">
        <v>0</v>
      </c>
      <c r="S85" s="13">
        <v>0</v>
      </c>
      <c r="T85" s="13">
        <v>0</v>
      </c>
      <c r="U85" s="13">
        <v>0</v>
      </c>
      <c r="V85" s="42">
        <v>16</v>
      </c>
      <c r="W85" s="42">
        <v>953</v>
      </c>
      <c r="X85" s="42">
        <v>4.8</v>
      </c>
      <c r="Y85" s="77">
        <v>4578</v>
      </c>
    </row>
    <row r="86" spans="1:25" ht="15.75" x14ac:dyDescent="0.25">
      <c r="A86" s="2">
        <v>14</v>
      </c>
      <c r="B86" s="3" t="s">
        <v>20</v>
      </c>
      <c r="C86" s="42">
        <v>344.2</v>
      </c>
      <c r="D86" s="42">
        <v>842.4</v>
      </c>
      <c r="E86" s="42">
        <v>4.9000000000000004</v>
      </c>
      <c r="F86" s="77">
        <v>4125</v>
      </c>
      <c r="H86" s="2">
        <f t="shared" si="33"/>
        <v>14959.645394490102</v>
      </c>
      <c r="I86" s="2">
        <f t="shared" si="30"/>
        <v>3763.9233537659875</v>
      </c>
      <c r="J86" s="2">
        <f t="shared" si="31"/>
        <v>1806.7156704697613</v>
      </c>
      <c r="K86" s="2">
        <f t="shared" si="32"/>
        <v>1806.7156704697613</v>
      </c>
      <c r="L86" s="2">
        <v>3</v>
      </c>
      <c r="N86" s="10">
        <v>0</v>
      </c>
      <c r="O86" s="10">
        <v>0</v>
      </c>
      <c r="P86" s="10">
        <v>0</v>
      </c>
      <c r="Q86" s="10">
        <v>0</v>
      </c>
      <c r="R86" s="13">
        <v>0</v>
      </c>
      <c r="S86" s="13">
        <v>0</v>
      </c>
      <c r="T86" s="13">
        <v>0</v>
      </c>
      <c r="U86" s="13">
        <v>0</v>
      </c>
      <c r="V86" s="42">
        <v>344.2</v>
      </c>
      <c r="W86" s="42">
        <v>842.4</v>
      </c>
      <c r="X86" s="42">
        <v>4.9000000000000004</v>
      </c>
      <c r="Y86" s="77">
        <v>4125</v>
      </c>
    </row>
    <row r="87" spans="1:25" ht="15.75" x14ac:dyDescent="0.25">
      <c r="A87" s="2">
        <v>15</v>
      </c>
      <c r="B87" s="3" t="s">
        <v>13</v>
      </c>
      <c r="C87" s="42">
        <v>103</v>
      </c>
      <c r="D87" s="42">
        <v>512</v>
      </c>
      <c r="E87" s="42">
        <v>4.37</v>
      </c>
      <c r="F87" s="77">
        <v>2236</v>
      </c>
      <c r="H87" s="2">
        <f t="shared" si="33"/>
        <v>16892.180545908086</v>
      </c>
      <c r="I87" s="2">
        <f t="shared" si="30"/>
        <v>1835.4827599912237</v>
      </c>
      <c r="J87" s="2">
        <f t="shared" si="31"/>
        <v>140.21981729056725</v>
      </c>
      <c r="K87" s="2">
        <f t="shared" si="32"/>
        <v>140.21981729056725</v>
      </c>
      <c r="L87" s="2">
        <v>3</v>
      </c>
      <c r="N87" s="10">
        <v>0</v>
      </c>
      <c r="O87" s="10">
        <v>0</v>
      </c>
      <c r="P87" s="10">
        <v>0</v>
      </c>
      <c r="Q87" s="10">
        <v>0</v>
      </c>
      <c r="R87" s="13">
        <v>0</v>
      </c>
      <c r="S87" s="13">
        <v>0</v>
      </c>
      <c r="T87" s="13">
        <v>0</v>
      </c>
      <c r="U87" s="13">
        <v>0</v>
      </c>
      <c r="V87" s="42">
        <v>103</v>
      </c>
      <c r="W87" s="42">
        <v>512</v>
      </c>
      <c r="X87" s="42">
        <v>4.37</v>
      </c>
      <c r="Y87" s="77">
        <v>2236</v>
      </c>
    </row>
    <row r="88" spans="1:25" ht="15.75" x14ac:dyDescent="0.25">
      <c r="A88" s="2">
        <v>16</v>
      </c>
      <c r="B88" s="3" t="s">
        <v>14</v>
      </c>
      <c r="C88" s="13">
        <v>82</v>
      </c>
      <c r="D88" s="13">
        <v>249</v>
      </c>
      <c r="E88" s="13">
        <v>4.9400000000000004</v>
      </c>
      <c r="F88" s="79">
        <v>1230</v>
      </c>
      <c r="H88" s="2">
        <f t="shared" si="33"/>
        <v>17923.690773077094</v>
      </c>
      <c r="I88" s="2">
        <f t="shared" si="30"/>
        <v>797.17898255347905</v>
      </c>
      <c r="J88" s="2">
        <f t="shared" si="31"/>
        <v>1160.54254743245</v>
      </c>
      <c r="K88" s="2">
        <f t="shared" si="32"/>
        <v>797.17898255347905</v>
      </c>
      <c r="L88" s="2">
        <v>2</v>
      </c>
      <c r="N88" s="10">
        <v>0</v>
      </c>
      <c r="O88" s="10">
        <v>0</v>
      </c>
      <c r="P88" s="10">
        <v>0</v>
      </c>
      <c r="Q88" s="76">
        <v>0</v>
      </c>
      <c r="R88" s="13">
        <v>82</v>
      </c>
      <c r="S88" s="13">
        <v>249</v>
      </c>
      <c r="T88" s="13">
        <v>4.9400000000000004</v>
      </c>
      <c r="U88" s="79">
        <v>1230</v>
      </c>
      <c r="V88" s="42">
        <v>0</v>
      </c>
      <c r="W88" s="42">
        <v>0</v>
      </c>
      <c r="X88" s="42">
        <v>0</v>
      </c>
      <c r="Y88" s="42">
        <v>0</v>
      </c>
    </row>
    <row r="89" spans="1:25" ht="15.75" x14ac:dyDescent="0.25">
      <c r="A89" s="2">
        <v>17</v>
      </c>
      <c r="B89" s="3" t="s">
        <v>15</v>
      </c>
      <c r="C89" s="13">
        <v>54</v>
      </c>
      <c r="D89" s="13">
        <v>135</v>
      </c>
      <c r="E89" s="13">
        <v>4.7</v>
      </c>
      <c r="F89" s="13">
        <v>634</v>
      </c>
      <c r="H89" s="2">
        <f t="shared" si="33"/>
        <v>18529.261406279049</v>
      </c>
      <c r="I89" s="2">
        <f t="shared" si="30"/>
        <v>191.20845960626323</v>
      </c>
      <c r="J89" s="2">
        <f t="shared" si="31"/>
        <v>1767.7781844793201</v>
      </c>
      <c r="K89" s="2">
        <f t="shared" si="32"/>
        <v>191.20845960626323</v>
      </c>
      <c r="L89" s="2">
        <v>2</v>
      </c>
      <c r="N89" s="10">
        <v>0</v>
      </c>
      <c r="O89" s="10">
        <v>0</v>
      </c>
      <c r="P89" s="10">
        <v>0</v>
      </c>
      <c r="Q89" s="10">
        <v>0</v>
      </c>
      <c r="R89" s="13">
        <v>54</v>
      </c>
      <c r="S89" s="13">
        <v>135</v>
      </c>
      <c r="T89" s="13">
        <v>4.7</v>
      </c>
      <c r="U89" s="13">
        <v>634</v>
      </c>
      <c r="V89" s="42">
        <v>0</v>
      </c>
      <c r="W89" s="42">
        <v>0</v>
      </c>
      <c r="X89" s="42">
        <v>0</v>
      </c>
      <c r="Y89" s="42">
        <v>0</v>
      </c>
    </row>
    <row r="90" spans="1:25" ht="15.75" x14ac:dyDescent="0.25">
      <c r="M90" s="78" t="s">
        <v>29</v>
      </c>
      <c r="N90" s="10">
        <f>SUM(N73:N89)</f>
        <v>7009</v>
      </c>
      <c r="O90" s="10">
        <f t="shared" ref="O90:Q90" si="34">SUM(O73:O89)</f>
        <v>10848</v>
      </c>
      <c r="P90" s="10">
        <f t="shared" si="34"/>
        <v>15.500000000000002</v>
      </c>
      <c r="Q90" s="10">
        <f t="shared" si="34"/>
        <v>56069</v>
      </c>
      <c r="R90" s="13">
        <f>SUM(R73:R89)</f>
        <v>404</v>
      </c>
      <c r="S90" s="13">
        <f t="shared" ref="S90:U90" si="35">SUM(S73:S89)</f>
        <v>1089</v>
      </c>
      <c r="T90" s="13">
        <f t="shared" si="35"/>
        <v>28.34</v>
      </c>
      <c r="U90" s="13">
        <f t="shared" si="35"/>
        <v>5195</v>
      </c>
      <c r="V90" s="42">
        <f>SUM(V73:V89)</f>
        <v>1290.2</v>
      </c>
      <c r="W90" s="42">
        <f t="shared" ref="W90:Y90" si="36">SUM(W73:W89)</f>
        <v>4231.3999999999996</v>
      </c>
      <c r="X90" s="42">
        <f t="shared" si="36"/>
        <v>33.369999999999997</v>
      </c>
      <c r="Y90" s="42">
        <f t="shared" si="36"/>
        <v>20222.400000000001</v>
      </c>
    </row>
    <row r="91" spans="1:25" ht="15.75" x14ac:dyDescent="0.25">
      <c r="M91" s="48" t="s">
        <v>30</v>
      </c>
      <c r="N91" s="10">
        <v>3</v>
      </c>
      <c r="O91" s="10">
        <v>3</v>
      </c>
      <c r="P91" s="10">
        <v>3</v>
      </c>
      <c r="Q91" s="10">
        <v>3</v>
      </c>
      <c r="R91" s="13">
        <v>7</v>
      </c>
      <c r="S91" s="13">
        <v>7</v>
      </c>
      <c r="T91" s="13">
        <v>7</v>
      </c>
      <c r="U91" s="13">
        <v>7</v>
      </c>
      <c r="V91" s="42">
        <v>7</v>
      </c>
      <c r="W91" s="42">
        <v>7</v>
      </c>
      <c r="X91" s="42">
        <v>7</v>
      </c>
      <c r="Y91" s="42">
        <v>7</v>
      </c>
    </row>
    <row r="92" spans="1:25" ht="15.75" x14ac:dyDescent="0.25">
      <c r="M92" s="48" t="s">
        <v>31</v>
      </c>
      <c r="N92" s="10">
        <f>N90/N91</f>
        <v>2336.3333333333335</v>
      </c>
      <c r="O92" s="10">
        <f t="shared" ref="O92:Q92" si="37">O90/O91</f>
        <v>3616</v>
      </c>
      <c r="P92" s="10">
        <f t="shared" si="37"/>
        <v>5.166666666666667</v>
      </c>
      <c r="Q92" s="10">
        <f t="shared" si="37"/>
        <v>18689.666666666668</v>
      </c>
      <c r="R92" s="13">
        <f>R90/R91</f>
        <v>57.714285714285715</v>
      </c>
      <c r="S92" s="13">
        <f t="shared" ref="S92:U92" si="38">S90/S91</f>
        <v>155.57142857142858</v>
      </c>
      <c r="T92" s="13">
        <f t="shared" si="38"/>
        <v>4.0485714285714289</v>
      </c>
      <c r="U92" s="13">
        <f t="shared" si="38"/>
        <v>742.14285714285711</v>
      </c>
      <c r="V92" s="42">
        <f>V90/V91</f>
        <v>184.31428571428572</v>
      </c>
      <c r="W92" s="42">
        <f t="shared" ref="W92:Y92" si="39">W90/W91</f>
        <v>604.48571428571427</v>
      </c>
      <c r="X92" s="42">
        <f t="shared" si="39"/>
        <v>4.7671428571428569</v>
      </c>
      <c r="Y92" s="42">
        <f t="shared" si="39"/>
        <v>2888.9142857142861</v>
      </c>
    </row>
    <row r="95" spans="1:25" ht="15.75" x14ac:dyDescent="0.25">
      <c r="B95" s="8" t="s">
        <v>0</v>
      </c>
      <c r="C95" s="9" t="s">
        <v>43</v>
      </c>
      <c r="D95" s="8" t="s">
        <v>44</v>
      </c>
      <c r="E95" s="8" t="s">
        <v>45</v>
      </c>
      <c r="F95" s="63" t="s">
        <v>46</v>
      </c>
      <c r="H95" s="19" t="s">
        <v>23</v>
      </c>
      <c r="I95" s="19" t="s">
        <v>24</v>
      </c>
      <c r="J95" s="19" t="s">
        <v>25</v>
      </c>
      <c r="K95" s="19" t="s">
        <v>26</v>
      </c>
      <c r="L95" s="19" t="s">
        <v>27</v>
      </c>
    </row>
    <row r="96" spans="1:25" ht="15.75" x14ac:dyDescent="0.25">
      <c r="B96" s="3" t="s">
        <v>1</v>
      </c>
      <c r="C96" s="42">
        <v>268</v>
      </c>
      <c r="D96" s="42">
        <v>558</v>
      </c>
      <c r="E96" s="42">
        <v>4.8</v>
      </c>
      <c r="F96" s="77">
        <v>2678.4</v>
      </c>
      <c r="H96" s="2">
        <f>SQRT((C96-$N$92)^2+(D96-$O$92)^2+(E96-$P$92)^2+(F96-$Q$92)^2)</f>
        <v>16431.373259205495</v>
      </c>
      <c r="I96" s="2">
        <f>SQRT((C96-$R$92)^2+(D96-$S$92)^2+(E96-$T$92)^2+(F96-$U$92)^2)</f>
        <v>1988.7838305469245</v>
      </c>
      <c r="J96" s="2">
        <f>SQRT((C96-$V$92)^2+(D96-$W$92)^2+(E96-$X$92)^2+(F96-$Y$92)^2)</f>
        <v>231.25848303911172</v>
      </c>
      <c r="K96" s="2">
        <f>MIN(H96:J96)</f>
        <v>231.25848303911172</v>
      </c>
      <c r="L96" s="2">
        <v>3</v>
      </c>
    </row>
    <row r="97" spans="2:16" ht="15.75" x14ac:dyDescent="0.25">
      <c r="B97" s="3" t="s">
        <v>2</v>
      </c>
      <c r="C97" s="42">
        <v>83</v>
      </c>
      <c r="D97" s="42">
        <v>479</v>
      </c>
      <c r="E97" s="42">
        <v>4.78</v>
      </c>
      <c r="F97" s="77">
        <v>2290</v>
      </c>
      <c r="H97" s="2">
        <f t="shared" ref="H97:H112" si="40">SQRT((C97-$N$92)^2+(D97-$O$92)^2+(E97-$P$92)^2+(F97-$Q$92)^2)</f>
        <v>16848.363334116464</v>
      </c>
      <c r="I97" s="2">
        <f t="shared" ref="I97:I112" si="41">SQRT((C97-$R$92)^2+(D97-$S$92)^2+(E97-$T$92)^2+(F97-$U$92)^2)</f>
        <v>1581.489069783569</v>
      </c>
      <c r="J97" s="2">
        <f t="shared" ref="J97:J112" si="42">SQRT((C97-$V$92)^2+(D97-$W$92)^2+(E97-$X$92)^2+(F97-$Y$92)^2)</f>
        <v>620.24960360934654</v>
      </c>
      <c r="K97" s="2">
        <f t="shared" ref="K97:K112" si="43">MIN(H97:J97)</f>
        <v>620.24960360934654</v>
      </c>
      <c r="L97" s="2">
        <v>3</v>
      </c>
    </row>
    <row r="98" spans="2:16" ht="15.75" x14ac:dyDescent="0.25">
      <c r="B98" s="3" t="s">
        <v>3</v>
      </c>
      <c r="C98" s="13">
        <v>15</v>
      </c>
      <c r="D98" s="13">
        <v>136</v>
      </c>
      <c r="E98" s="13">
        <v>4.92</v>
      </c>
      <c r="F98" s="13">
        <v>670</v>
      </c>
      <c r="H98" s="2">
        <f t="shared" si="40"/>
        <v>18498.84794475231</v>
      </c>
      <c r="I98" s="2">
        <f t="shared" si="41"/>
        <v>86.098212785736479</v>
      </c>
      <c r="J98" s="2">
        <f t="shared" si="42"/>
        <v>2274.1430963219927</v>
      </c>
      <c r="K98" s="2">
        <f t="shared" si="43"/>
        <v>86.098212785736479</v>
      </c>
      <c r="L98" s="2">
        <v>2</v>
      </c>
    </row>
    <row r="99" spans="2:16" ht="15.75" x14ac:dyDescent="0.25">
      <c r="B99" s="3" t="s">
        <v>4</v>
      </c>
      <c r="C99" s="42">
        <v>114</v>
      </c>
      <c r="D99" s="42">
        <v>442</v>
      </c>
      <c r="E99" s="42">
        <v>4.95</v>
      </c>
      <c r="F99" s="77">
        <v>2190</v>
      </c>
      <c r="H99" s="2">
        <f t="shared" si="40"/>
        <v>16948.511486337084</v>
      </c>
      <c r="I99" s="2">
        <f t="shared" si="41"/>
        <v>1476.9903611260243</v>
      </c>
      <c r="J99" s="2">
        <f t="shared" si="42"/>
        <v>720.99023456264251</v>
      </c>
      <c r="K99" s="2">
        <f t="shared" si="43"/>
        <v>720.99023456264251</v>
      </c>
      <c r="L99" s="2">
        <v>3</v>
      </c>
    </row>
    <row r="100" spans="2:16" ht="15.75" x14ac:dyDescent="0.25">
      <c r="B100" s="3" t="s">
        <v>21</v>
      </c>
      <c r="C100" s="13">
        <v>88</v>
      </c>
      <c r="D100" s="13">
        <v>163</v>
      </c>
      <c r="E100" s="13">
        <v>4.78</v>
      </c>
      <c r="F100" s="13">
        <v>780</v>
      </c>
      <c r="H100" s="2">
        <f t="shared" si="40"/>
        <v>18377.550762775765</v>
      </c>
      <c r="I100" s="2">
        <f t="shared" si="41"/>
        <v>49.052078613719651</v>
      </c>
      <c r="J100" s="2">
        <f t="shared" si="42"/>
        <v>2156.7812921587861</v>
      </c>
      <c r="K100" s="2">
        <f t="shared" si="43"/>
        <v>49.052078613719651</v>
      </c>
      <c r="L100" s="2">
        <v>2</v>
      </c>
    </row>
    <row r="101" spans="2:16" ht="15.75" x14ac:dyDescent="0.25">
      <c r="B101" s="3" t="s">
        <v>5</v>
      </c>
      <c r="C101" s="10">
        <v>599</v>
      </c>
      <c r="D101" s="76">
        <v>2519</v>
      </c>
      <c r="E101" s="10">
        <v>5.15</v>
      </c>
      <c r="F101" s="76">
        <v>12980</v>
      </c>
      <c r="H101" s="2">
        <f t="shared" si="40"/>
        <v>6068.1158159541865</v>
      </c>
      <c r="I101" s="2">
        <f t="shared" si="41"/>
        <v>12475.733785988668</v>
      </c>
      <c r="J101" s="2">
        <f t="shared" si="42"/>
        <v>10279.462059440539</v>
      </c>
      <c r="K101" s="2">
        <f t="shared" si="43"/>
        <v>6068.1158159541865</v>
      </c>
      <c r="L101" s="2">
        <v>1</v>
      </c>
    </row>
    <row r="102" spans="2:16" ht="15.75" x14ac:dyDescent="0.25">
      <c r="B102" s="3" t="s">
        <v>6</v>
      </c>
      <c r="C102" s="76">
        <v>2593</v>
      </c>
      <c r="D102" s="76">
        <v>3963</v>
      </c>
      <c r="E102" s="10">
        <v>5.2</v>
      </c>
      <c r="F102" s="76">
        <v>20595</v>
      </c>
      <c r="H102" s="2">
        <f t="shared" si="40"/>
        <v>1953.6074042652467</v>
      </c>
      <c r="I102" s="2">
        <f t="shared" si="41"/>
        <v>20373.024420543785</v>
      </c>
      <c r="J102" s="2">
        <f t="shared" si="42"/>
        <v>18182.04764559121</v>
      </c>
      <c r="K102" s="2">
        <f t="shared" si="43"/>
        <v>1953.6074042652467</v>
      </c>
      <c r="L102" s="2">
        <v>1</v>
      </c>
    </row>
    <row r="103" spans="2:16" ht="15.75" x14ac:dyDescent="0.25">
      <c r="B103" s="3" t="s">
        <v>7</v>
      </c>
      <c r="C103" s="76">
        <v>3817</v>
      </c>
      <c r="D103" s="76">
        <v>4366</v>
      </c>
      <c r="E103" s="10">
        <v>5.15</v>
      </c>
      <c r="F103" s="76">
        <v>22494</v>
      </c>
      <c r="H103" s="2">
        <f t="shared" si="40"/>
        <v>4150.6416237934418</v>
      </c>
      <c r="I103" s="2">
        <f t="shared" si="41"/>
        <v>22472.276880929196</v>
      </c>
      <c r="J103" s="2">
        <f t="shared" si="42"/>
        <v>20290.509634592167</v>
      </c>
      <c r="K103" s="2">
        <f t="shared" si="43"/>
        <v>4150.6416237934418</v>
      </c>
      <c r="L103" s="2">
        <v>1</v>
      </c>
    </row>
    <row r="104" spans="2:16" ht="18.75" x14ac:dyDescent="0.25">
      <c r="B104" s="3" t="s">
        <v>8</v>
      </c>
      <c r="C104" s="13">
        <v>161</v>
      </c>
      <c r="D104" s="13">
        <v>288</v>
      </c>
      <c r="E104" s="13">
        <v>4.8</v>
      </c>
      <c r="F104" s="79">
        <v>1385</v>
      </c>
      <c r="H104" s="2">
        <f t="shared" si="40"/>
        <v>17755.538507462963</v>
      </c>
      <c r="I104" s="2">
        <f t="shared" si="41"/>
        <v>664.43294324820272</v>
      </c>
      <c r="J104" s="2">
        <f t="shared" si="42"/>
        <v>1537.0312108478504</v>
      </c>
      <c r="K104" s="2">
        <f t="shared" si="43"/>
        <v>664.43294324820272</v>
      </c>
      <c r="L104" s="2">
        <v>2</v>
      </c>
      <c r="P104" s="49" t="s">
        <v>40</v>
      </c>
    </row>
    <row r="105" spans="2:16" ht="15.75" x14ac:dyDescent="0.25">
      <c r="B105" s="3" t="s">
        <v>9</v>
      </c>
      <c r="C105" s="13">
        <v>0</v>
      </c>
      <c r="D105" s="13">
        <v>0</v>
      </c>
      <c r="E105" s="13">
        <v>0</v>
      </c>
      <c r="F105" s="13">
        <v>0</v>
      </c>
      <c r="H105" s="2">
        <f t="shared" si="40"/>
        <v>19179.092164385678</v>
      </c>
      <c r="I105" s="2">
        <f t="shared" si="41"/>
        <v>760.47736291229648</v>
      </c>
      <c r="J105" s="2">
        <f t="shared" si="42"/>
        <v>2957.2323565369329</v>
      </c>
      <c r="K105" s="2">
        <f t="shared" si="43"/>
        <v>760.47736291229648</v>
      </c>
      <c r="L105" s="2">
        <v>2</v>
      </c>
    </row>
    <row r="106" spans="2:16" ht="15.75" x14ac:dyDescent="0.25">
      <c r="B106" s="3" t="s">
        <v>10</v>
      </c>
      <c r="C106" s="13">
        <v>4</v>
      </c>
      <c r="D106" s="13">
        <v>118</v>
      </c>
      <c r="E106" s="13">
        <v>4.2</v>
      </c>
      <c r="F106" s="13">
        <v>496</v>
      </c>
      <c r="H106" s="2">
        <f t="shared" si="40"/>
        <v>18673.116785635975</v>
      </c>
      <c r="I106" s="2">
        <f t="shared" si="41"/>
        <v>254.72174188269656</v>
      </c>
      <c r="J106" s="2">
        <f t="shared" si="42"/>
        <v>2448.5139763258994</v>
      </c>
      <c r="K106" s="2">
        <f t="shared" si="43"/>
        <v>254.72174188269656</v>
      </c>
      <c r="L106" s="2">
        <v>2</v>
      </c>
    </row>
    <row r="107" spans="2:16" ht="15.75" x14ac:dyDescent="0.25">
      <c r="B107" s="3" t="s">
        <v>11</v>
      </c>
      <c r="C107" s="42">
        <v>362</v>
      </c>
      <c r="D107" s="42">
        <v>445</v>
      </c>
      <c r="E107" s="42">
        <v>4.7699999999999996</v>
      </c>
      <c r="F107" s="77">
        <v>2125</v>
      </c>
      <c r="H107" s="2">
        <f t="shared" si="40"/>
        <v>16980.618806340168</v>
      </c>
      <c r="I107" s="2">
        <f t="shared" si="41"/>
        <v>1445.2173164917986</v>
      </c>
      <c r="J107" s="2">
        <f t="shared" si="42"/>
        <v>800.35800867423086</v>
      </c>
      <c r="K107" s="2">
        <f t="shared" si="43"/>
        <v>800.35800867423086</v>
      </c>
      <c r="L107" s="2">
        <v>3</v>
      </c>
    </row>
    <row r="108" spans="2:16" ht="15.75" x14ac:dyDescent="0.25">
      <c r="B108" s="3" t="s">
        <v>12</v>
      </c>
      <c r="C108" s="42">
        <v>16</v>
      </c>
      <c r="D108" s="42">
        <v>953</v>
      </c>
      <c r="E108" s="42">
        <v>4.8</v>
      </c>
      <c r="F108" s="77">
        <v>4578</v>
      </c>
      <c r="H108" s="2">
        <f t="shared" si="40"/>
        <v>14546.980855948541</v>
      </c>
      <c r="I108" s="2">
        <f t="shared" si="41"/>
        <v>3918.0904779262473</v>
      </c>
      <c r="J108" s="2">
        <f t="shared" si="42"/>
        <v>1732.8596184936971</v>
      </c>
      <c r="K108" s="2">
        <f t="shared" si="43"/>
        <v>1732.8596184936971</v>
      </c>
      <c r="L108" s="2">
        <v>3</v>
      </c>
    </row>
    <row r="109" spans="2:16" ht="15.75" x14ac:dyDescent="0.25">
      <c r="B109" s="3" t="s">
        <v>20</v>
      </c>
      <c r="C109" s="42">
        <v>344.2</v>
      </c>
      <c r="D109" s="42">
        <v>842.4</v>
      </c>
      <c r="E109" s="42">
        <v>4.9000000000000004</v>
      </c>
      <c r="F109" s="77">
        <v>4125</v>
      </c>
      <c r="H109" s="2">
        <f t="shared" si="40"/>
        <v>14959.644626795118</v>
      </c>
      <c r="I109" s="2">
        <f t="shared" si="41"/>
        <v>3463.7451876445261</v>
      </c>
      <c r="J109" s="2">
        <f t="shared" si="42"/>
        <v>1268.8871343393139</v>
      </c>
      <c r="K109" s="2">
        <f t="shared" si="43"/>
        <v>1268.8871343393139</v>
      </c>
      <c r="L109" s="2">
        <v>3</v>
      </c>
    </row>
    <row r="110" spans="2:16" ht="15.75" x14ac:dyDescent="0.25">
      <c r="B110" s="3" t="s">
        <v>13</v>
      </c>
      <c r="C110" s="42">
        <v>103</v>
      </c>
      <c r="D110" s="42">
        <v>512</v>
      </c>
      <c r="E110" s="42">
        <v>4.37</v>
      </c>
      <c r="F110" s="77">
        <v>2236</v>
      </c>
      <c r="H110" s="2">
        <f t="shared" si="40"/>
        <v>16892.179882721866</v>
      </c>
      <c r="I110" s="2">
        <f t="shared" si="41"/>
        <v>1536.4574153000831</v>
      </c>
      <c r="J110" s="2">
        <f t="shared" si="42"/>
        <v>664.42670221809158</v>
      </c>
      <c r="K110" s="2">
        <f t="shared" si="43"/>
        <v>664.42670221809158</v>
      </c>
      <c r="L110" s="2">
        <v>3</v>
      </c>
    </row>
    <row r="111" spans="2:16" ht="15.75" x14ac:dyDescent="0.25">
      <c r="B111" s="3" t="s">
        <v>14</v>
      </c>
      <c r="C111" s="13">
        <v>82</v>
      </c>
      <c r="D111" s="13">
        <v>249</v>
      </c>
      <c r="E111" s="13">
        <v>4.9400000000000004</v>
      </c>
      <c r="F111" s="79">
        <v>1230</v>
      </c>
      <c r="H111" s="2">
        <f t="shared" si="40"/>
        <v>17923.690131785552</v>
      </c>
      <c r="I111" s="2">
        <f t="shared" si="41"/>
        <v>497.31688123286517</v>
      </c>
      <c r="J111" s="2">
        <f t="shared" si="42"/>
        <v>1699.657301737318</v>
      </c>
      <c r="K111" s="2">
        <f t="shared" si="43"/>
        <v>497.31688123286517</v>
      </c>
      <c r="L111" s="2">
        <v>2</v>
      </c>
    </row>
    <row r="112" spans="2:16" ht="15.75" x14ac:dyDescent="0.25">
      <c r="B112" s="3" t="s">
        <v>15</v>
      </c>
      <c r="C112" s="13">
        <v>54</v>
      </c>
      <c r="D112" s="13">
        <v>135</v>
      </c>
      <c r="E112" s="13">
        <v>4.7</v>
      </c>
      <c r="F112" s="13">
        <v>634</v>
      </c>
      <c r="H112" s="2">
        <f t="shared" si="40"/>
        <v>18529.260790436299</v>
      </c>
      <c r="I112" s="2">
        <f t="shared" si="41"/>
        <v>110.14663636280869</v>
      </c>
      <c r="J112" s="2">
        <f t="shared" si="42"/>
        <v>2306.9540718024978</v>
      </c>
      <c r="K112" s="2">
        <f t="shared" si="43"/>
        <v>110.14663636280869</v>
      </c>
      <c r="L112" s="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A94" workbookViewId="0">
      <selection activeCell="N104" sqref="N104"/>
    </sheetView>
  </sheetViews>
  <sheetFormatPr defaultRowHeight="15" x14ac:dyDescent="0.25"/>
  <cols>
    <col min="2" max="2" width="27.140625" customWidth="1"/>
    <col min="3" max="3" width="15.28515625" customWidth="1"/>
    <col min="4" max="4" width="14.7109375" customWidth="1"/>
    <col min="5" max="5" width="16.42578125" customWidth="1"/>
    <col min="6" max="6" width="15.140625" customWidth="1"/>
    <col min="9" max="9" width="10.140625" bestFit="1" customWidth="1"/>
    <col min="11" max="11" width="15.140625" customWidth="1"/>
    <col min="14" max="14" width="15.28515625" customWidth="1"/>
    <col min="15" max="16" width="16.7109375" customWidth="1"/>
    <col min="17" max="17" width="12.85546875" customWidth="1"/>
    <col min="18" max="18" width="18" customWidth="1"/>
    <col min="19" max="19" width="15.28515625" customWidth="1"/>
    <col min="20" max="20" width="17" customWidth="1"/>
    <col min="21" max="21" width="12.140625" customWidth="1"/>
    <col min="22" max="22" width="16" customWidth="1"/>
    <col min="23" max="23" width="14.7109375" customWidth="1"/>
    <col min="24" max="24" width="17.42578125" customWidth="1"/>
    <col min="25" max="25" width="11.5703125" customWidth="1"/>
  </cols>
  <sheetData>
    <row r="2" spans="1:25" ht="15.75" x14ac:dyDescent="0.25">
      <c r="N2" s="37"/>
      <c r="O2" s="80"/>
      <c r="P2" s="80" t="s">
        <v>28</v>
      </c>
      <c r="Q2" s="80"/>
      <c r="R2" s="38"/>
      <c r="S2" s="81"/>
      <c r="T2" s="81" t="s">
        <v>39</v>
      </c>
      <c r="U2" s="81"/>
      <c r="V2" s="68"/>
      <c r="W2" s="40"/>
      <c r="X2" s="40" t="s">
        <v>39</v>
      </c>
      <c r="Y2" s="40"/>
    </row>
    <row r="3" spans="1:25" ht="15.75" x14ac:dyDescent="0.25">
      <c r="A3" s="9"/>
      <c r="B3" s="8" t="s">
        <v>0</v>
      </c>
      <c r="C3" s="9" t="s">
        <v>43</v>
      </c>
      <c r="D3" s="8" t="s">
        <v>44</v>
      </c>
      <c r="E3" s="8" t="s">
        <v>45</v>
      </c>
      <c r="F3" s="63" t="s">
        <v>46</v>
      </c>
      <c r="H3" s="19" t="s">
        <v>23</v>
      </c>
      <c r="I3" s="19" t="s">
        <v>24</v>
      </c>
      <c r="J3" s="19" t="s">
        <v>25</v>
      </c>
      <c r="K3" s="19" t="s">
        <v>26</v>
      </c>
      <c r="L3" s="19" t="s">
        <v>27</v>
      </c>
      <c r="N3" s="22" t="s">
        <v>48</v>
      </c>
      <c r="O3" s="22" t="s">
        <v>49</v>
      </c>
      <c r="P3" s="22" t="s">
        <v>50</v>
      </c>
      <c r="Q3" s="22" t="s">
        <v>51</v>
      </c>
      <c r="R3" s="20" t="s">
        <v>48</v>
      </c>
      <c r="S3" s="20" t="s">
        <v>49</v>
      </c>
      <c r="T3" s="20" t="s">
        <v>50</v>
      </c>
      <c r="U3" s="20" t="s">
        <v>51</v>
      </c>
      <c r="V3" s="41" t="s">
        <v>48</v>
      </c>
      <c r="W3" s="41" t="s">
        <v>49</v>
      </c>
      <c r="X3" s="41" t="s">
        <v>50</v>
      </c>
      <c r="Y3" s="41" t="s">
        <v>51</v>
      </c>
    </row>
    <row r="4" spans="1:25" ht="15.75" x14ac:dyDescent="0.25">
      <c r="A4" s="2">
        <v>1</v>
      </c>
      <c r="B4" s="3" t="s">
        <v>1</v>
      </c>
      <c r="C4" s="66">
        <v>2008</v>
      </c>
      <c r="D4" s="66">
        <v>2347</v>
      </c>
      <c r="E4" s="13">
        <v>6.12</v>
      </c>
      <c r="F4" s="66">
        <v>14358</v>
      </c>
      <c r="H4" s="2">
        <f>SQRT((C4-$C$6)^2+(D4-$D$6)^2+(E4-$E$6)^2+(F4-$F$6)^2)</f>
        <v>8771.5277461568803</v>
      </c>
      <c r="I4" s="2">
        <f>SQRT((C4-$C$12)^2+(D4-$D$12)^2+(E4-$E$12)^2+(F4-$F$12)^2)</f>
        <v>8481.5896425670107</v>
      </c>
      <c r="J4" s="2">
        <f>SQRT((C4-$C$16)^2+(D4-$D$16)^2+(E4-$E$16)^2+(F4-$F$16)^2)</f>
        <v>10200.728519321548</v>
      </c>
      <c r="K4" s="2">
        <f>MIN(H4:J4)</f>
        <v>8481.5896425670107</v>
      </c>
      <c r="L4" s="2">
        <v>2</v>
      </c>
      <c r="N4" s="10">
        <v>0</v>
      </c>
      <c r="O4" s="10">
        <v>0</v>
      </c>
      <c r="P4" s="10">
        <v>0</v>
      </c>
      <c r="Q4" s="10">
        <v>0</v>
      </c>
      <c r="R4" s="66">
        <v>2008</v>
      </c>
      <c r="S4" s="66">
        <v>2347</v>
      </c>
      <c r="T4" s="13">
        <v>6.12</v>
      </c>
      <c r="U4" s="66">
        <v>14358</v>
      </c>
      <c r="V4" s="42">
        <v>0</v>
      </c>
      <c r="W4" s="42">
        <v>0</v>
      </c>
      <c r="X4" s="42">
        <v>0</v>
      </c>
      <c r="Y4" s="42">
        <v>0</v>
      </c>
    </row>
    <row r="5" spans="1:25" ht="15.75" x14ac:dyDescent="0.25">
      <c r="A5" s="2">
        <v>2</v>
      </c>
      <c r="B5" s="3" t="s">
        <v>2</v>
      </c>
      <c r="C5" s="66">
        <v>1198</v>
      </c>
      <c r="D5" s="66">
        <v>2248</v>
      </c>
      <c r="E5" s="13">
        <v>6.08</v>
      </c>
      <c r="F5" s="66">
        <v>13670</v>
      </c>
      <c r="H5" s="2">
        <f t="shared" ref="H5:H20" si="0">SQRT((C5-$C$6)^2+(D5-$D$6)^2+(E5-$E$6)^2+(F5-$F$6)^2)</f>
        <v>8008.1677055366417</v>
      </c>
      <c r="I5" s="2">
        <f t="shared" ref="I5:I20" si="1">SQRT((C5-$C$12)^2+(D5-$D$12)^2+(E5-$E$12)^2+(F5-$F$12)^2)</f>
        <v>7696.7984214801936</v>
      </c>
      <c r="J5" s="2">
        <f t="shared" ref="J5:J20" si="2">SQRT((C5-$C$16)^2+(D5-$D$16)^2+(E5-$E$16)^2+(F5-$F$16)^2)</f>
        <v>9439.3094705545063</v>
      </c>
      <c r="K5" s="2">
        <f t="shared" ref="K5:K20" si="3">MIN(H5:J5)</f>
        <v>7696.7984214801936</v>
      </c>
      <c r="L5" s="2">
        <v>2</v>
      </c>
      <c r="N5" s="10">
        <v>0</v>
      </c>
      <c r="O5" s="10">
        <v>0</v>
      </c>
      <c r="P5" s="10">
        <v>0</v>
      </c>
      <c r="Q5" s="10">
        <v>0</v>
      </c>
      <c r="R5" s="66">
        <v>1198</v>
      </c>
      <c r="S5" s="66">
        <v>2248</v>
      </c>
      <c r="T5" s="13">
        <v>6.08</v>
      </c>
      <c r="U5" s="66">
        <v>13670</v>
      </c>
      <c r="V5" s="42">
        <v>0</v>
      </c>
      <c r="W5" s="42">
        <v>0</v>
      </c>
      <c r="X5" s="42">
        <v>0</v>
      </c>
      <c r="Y5" s="42">
        <v>0</v>
      </c>
    </row>
    <row r="6" spans="1:25" ht="15.75" x14ac:dyDescent="0.25">
      <c r="A6" s="7">
        <v>3</v>
      </c>
      <c r="B6" s="3" t="s">
        <v>3</v>
      </c>
      <c r="C6" s="10">
        <v>859</v>
      </c>
      <c r="D6" s="10">
        <v>950</v>
      </c>
      <c r="E6" s="10">
        <v>6.08</v>
      </c>
      <c r="F6" s="64">
        <v>5775</v>
      </c>
      <c r="G6" t="s">
        <v>23</v>
      </c>
      <c r="H6" s="2">
        <f t="shared" si="0"/>
        <v>0</v>
      </c>
      <c r="I6" s="2">
        <f t="shared" si="1"/>
        <v>411.48261311992269</v>
      </c>
      <c r="J6" s="2">
        <f t="shared" si="2"/>
        <v>1432.9093763738165</v>
      </c>
      <c r="K6" s="2">
        <f t="shared" si="3"/>
        <v>0</v>
      </c>
      <c r="L6" s="2">
        <v>1</v>
      </c>
      <c r="N6" s="10">
        <v>859</v>
      </c>
      <c r="O6" s="10">
        <v>950</v>
      </c>
      <c r="P6" s="10">
        <v>6.08</v>
      </c>
      <c r="Q6" s="64">
        <v>5775</v>
      </c>
      <c r="R6" s="13">
        <v>0</v>
      </c>
      <c r="S6" s="13">
        <v>0</v>
      </c>
      <c r="T6" s="13">
        <v>0</v>
      </c>
      <c r="U6" s="13">
        <v>0</v>
      </c>
      <c r="V6" s="42">
        <v>0</v>
      </c>
      <c r="W6" s="42">
        <v>0</v>
      </c>
      <c r="X6" s="42">
        <v>0</v>
      </c>
      <c r="Y6" s="42">
        <v>0</v>
      </c>
    </row>
    <row r="7" spans="1:25" ht="15.75" x14ac:dyDescent="0.25">
      <c r="A7" s="2">
        <v>4</v>
      </c>
      <c r="B7" s="3" t="s">
        <v>4</v>
      </c>
      <c r="C7" s="64">
        <v>2529</v>
      </c>
      <c r="D7" s="64">
        <v>2662</v>
      </c>
      <c r="E7" s="10">
        <v>6.11</v>
      </c>
      <c r="F7" s="64">
        <v>16255</v>
      </c>
      <c r="H7" s="2">
        <f t="shared" si="0"/>
        <v>10749.429938415338</v>
      </c>
      <c r="I7" s="2">
        <f t="shared" si="1"/>
        <v>10465.138789504896</v>
      </c>
      <c r="J7" s="2">
        <f t="shared" si="2"/>
        <v>12176.163324857302</v>
      </c>
      <c r="K7" s="2">
        <f t="shared" si="3"/>
        <v>10465.138789504896</v>
      </c>
      <c r="L7" s="2">
        <v>1</v>
      </c>
      <c r="N7" s="64">
        <v>2529</v>
      </c>
      <c r="O7" s="64">
        <v>2662</v>
      </c>
      <c r="P7" s="10">
        <v>6.11</v>
      </c>
      <c r="Q7" s="64">
        <v>16255</v>
      </c>
      <c r="R7" s="13">
        <v>0</v>
      </c>
      <c r="S7" s="13">
        <v>0</v>
      </c>
      <c r="T7" s="13">
        <v>0</v>
      </c>
      <c r="U7" s="13">
        <v>0</v>
      </c>
      <c r="V7" s="42">
        <v>0</v>
      </c>
      <c r="W7" s="42">
        <v>0</v>
      </c>
      <c r="X7" s="42">
        <v>0</v>
      </c>
      <c r="Y7" s="42">
        <v>0</v>
      </c>
    </row>
    <row r="8" spans="1:25" ht="15.75" x14ac:dyDescent="0.25">
      <c r="A8" s="7">
        <v>5</v>
      </c>
      <c r="B8" s="3" t="s">
        <v>21</v>
      </c>
      <c r="C8" s="13">
        <v>772</v>
      </c>
      <c r="D8" s="66">
        <v>1248</v>
      </c>
      <c r="E8" s="13">
        <v>6.12</v>
      </c>
      <c r="F8" s="66">
        <v>7635</v>
      </c>
      <c r="H8" s="2">
        <f t="shared" si="0"/>
        <v>1885.7287720136212</v>
      </c>
      <c r="I8" s="2">
        <f t="shared" si="1"/>
        <v>1568.8578217607865</v>
      </c>
      <c r="J8" s="2">
        <f t="shared" si="2"/>
        <v>3312.5353318719485</v>
      </c>
      <c r="K8" s="2">
        <f t="shared" si="3"/>
        <v>1568.8578217607865</v>
      </c>
      <c r="L8" s="2">
        <v>2</v>
      </c>
      <c r="N8" s="10">
        <v>0</v>
      </c>
      <c r="O8" s="10">
        <v>0</v>
      </c>
      <c r="P8" s="10">
        <v>0</v>
      </c>
      <c r="Q8" s="10">
        <v>0</v>
      </c>
      <c r="R8" s="13">
        <v>772</v>
      </c>
      <c r="S8" s="66">
        <v>1248</v>
      </c>
      <c r="T8" s="13">
        <v>6.12</v>
      </c>
      <c r="U8" s="66">
        <v>7635</v>
      </c>
      <c r="V8" s="42">
        <v>0</v>
      </c>
      <c r="W8" s="42">
        <v>0</v>
      </c>
      <c r="X8" s="42">
        <v>0</v>
      </c>
      <c r="Y8" s="42">
        <v>0</v>
      </c>
    </row>
    <row r="9" spans="1:25" ht="15.75" x14ac:dyDescent="0.25">
      <c r="A9" s="7">
        <v>6</v>
      </c>
      <c r="B9" s="3" t="s">
        <v>5</v>
      </c>
      <c r="C9" s="66">
        <v>1153</v>
      </c>
      <c r="D9" s="66">
        <v>1820</v>
      </c>
      <c r="E9" s="13">
        <v>6.09</v>
      </c>
      <c r="F9" s="66">
        <v>11080</v>
      </c>
      <c r="H9" s="2">
        <f t="shared" si="0"/>
        <v>5383.8983088557679</v>
      </c>
      <c r="I9" s="2">
        <f t="shared" si="1"/>
        <v>5077.7736185852164</v>
      </c>
      <c r="J9" s="2">
        <f t="shared" si="2"/>
        <v>6815.4614144311608</v>
      </c>
      <c r="K9" s="2">
        <f t="shared" si="3"/>
        <v>5077.7736185852164</v>
      </c>
      <c r="L9" s="2">
        <v>2</v>
      </c>
      <c r="N9" s="10">
        <v>0</v>
      </c>
      <c r="O9" s="10">
        <v>0</v>
      </c>
      <c r="P9" s="10">
        <v>0</v>
      </c>
      <c r="Q9" s="10">
        <v>0</v>
      </c>
      <c r="R9" s="66">
        <v>1153</v>
      </c>
      <c r="S9" s="66">
        <v>1820</v>
      </c>
      <c r="T9" s="13">
        <v>6.09</v>
      </c>
      <c r="U9" s="66">
        <v>11080</v>
      </c>
      <c r="V9" s="42">
        <v>0</v>
      </c>
      <c r="W9" s="42">
        <v>0</v>
      </c>
      <c r="X9" s="42">
        <v>0</v>
      </c>
      <c r="Y9" s="42">
        <v>0</v>
      </c>
    </row>
    <row r="10" spans="1:25" ht="15.75" x14ac:dyDescent="0.25">
      <c r="A10" s="7">
        <v>7</v>
      </c>
      <c r="B10" s="3" t="s">
        <v>6</v>
      </c>
      <c r="C10" s="42">
        <v>720</v>
      </c>
      <c r="D10" s="42">
        <v>808</v>
      </c>
      <c r="E10" s="42">
        <v>6.01</v>
      </c>
      <c r="F10" s="65">
        <v>4854</v>
      </c>
      <c r="H10" s="2">
        <f t="shared" si="0"/>
        <v>942.19212738167164</v>
      </c>
      <c r="I10" s="2">
        <f t="shared" si="1"/>
        <v>1267.5275466829114</v>
      </c>
      <c r="J10" s="2">
        <f t="shared" si="2"/>
        <v>501.20974810951157</v>
      </c>
      <c r="K10" s="2">
        <f t="shared" si="3"/>
        <v>501.20974810951157</v>
      </c>
      <c r="L10" s="2">
        <v>3</v>
      </c>
      <c r="N10" s="10">
        <v>0</v>
      </c>
      <c r="O10" s="10">
        <v>0</v>
      </c>
      <c r="P10" s="10">
        <v>0</v>
      </c>
      <c r="Q10" s="10">
        <v>0</v>
      </c>
      <c r="R10" s="13">
        <v>0</v>
      </c>
      <c r="S10" s="13">
        <v>0</v>
      </c>
      <c r="T10" s="13">
        <v>0</v>
      </c>
      <c r="U10" s="13">
        <v>0</v>
      </c>
      <c r="V10" s="42">
        <v>720</v>
      </c>
      <c r="W10" s="42">
        <v>808</v>
      </c>
      <c r="X10" s="42">
        <v>6.01</v>
      </c>
      <c r="Y10" s="65">
        <v>4854</v>
      </c>
    </row>
    <row r="11" spans="1:25" ht="15.75" x14ac:dyDescent="0.25">
      <c r="A11" s="2">
        <v>8</v>
      </c>
      <c r="B11" s="3" t="s">
        <v>7</v>
      </c>
      <c r="C11" s="66">
        <v>1452</v>
      </c>
      <c r="D11" s="66">
        <v>1914</v>
      </c>
      <c r="E11" s="13">
        <v>6.15</v>
      </c>
      <c r="F11" s="66">
        <v>11765</v>
      </c>
      <c r="H11" s="2">
        <f t="shared" si="0"/>
        <v>6095.9859747952178</v>
      </c>
      <c r="I11" s="2">
        <f t="shared" si="1"/>
        <v>5799.202601220275</v>
      </c>
      <c r="J11" s="2">
        <f t="shared" si="2"/>
        <v>7527.2984768773449</v>
      </c>
      <c r="K11" s="2">
        <f t="shared" si="3"/>
        <v>5799.202601220275</v>
      </c>
      <c r="L11" s="2">
        <v>2</v>
      </c>
      <c r="N11" s="10">
        <v>0</v>
      </c>
      <c r="O11" s="10">
        <v>0</v>
      </c>
      <c r="P11" s="10">
        <v>0</v>
      </c>
      <c r="Q11" s="10">
        <v>0</v>
      </c>
      <c r="R11" s="66">
        <v>1452</v>
      </c>
      <c r="S11" s="66">
        <v>1914</v>
      </c>
      <c r="T11" s="13">
        <v>6.15</v>
      </c>
      <c r="U11" s="66">
        <v>11765</v>
      </c>
      <c r="V11" s="42">
        <v>0</v>
      </c>
      <c r="W11" s="42">
        <v>0</v>
      </c>
      <c r="X11" s="42">
        <v>0</v>
      </c>
      <c r="Y11" s="42">
        <v>0</v>
      </c>
    </row>
    <row r="12" spans="1:25" ht="15.75" x14ac:dyDescent="0.25">
      <c r="A12" s="2">
        <v>9</v>
      </c>
      <c r="B12" s="3" t="s">
        <v>8</v>
      </c>
      <c r="C12" s="13">
        <v>647</v>
      </c>
      <c r="D12" s="13">
        <v>868</v>
      </c>
      <c r="E12" s="13">
        <v>7.05</v>
      </c>
      <c r="F12" s="66">
        <v>6118</v>
      </c>
      <c r="G12" t="s">
        <v>24</v>
      </c>
      <c r="H12" s="2">
        <f t="shared" si="0"/>
        <v>411.48261311992269</v>
      </c>
      <c r="I12" s="2">
        <f t="shared" si="1"/>
        <v>0</v>
      </c>
      <c r="J12" s="2">
        <f t="shared" si="2"/>
        <v>1768.6311797545582</v>
      </c>
      <c r="K12" s="2">
        <f t="shared" si="3"/>
        <v>0</v>
      </c>
      <c r="L12" s="2">
        <v>2</v>
      </c>
      <c r="N12" s="10">
        <v>0</v>
      </c>
      <c r="O12" s="10">
        <v>0</v>
      </c>
      <c r="P12" s="10">
        <v>0</v>
      </c>
      <c r="Q12" s="10">
        <v>0</v>
      </c>
      <c r="R12" s="13">
        <v>647</v>
      </c>
      <c r="S12" s="13">
        <v>868</v>
      </c>
      <c r="T12" s="13">
        <v>7.05</v>
      </c>
      <c r="U12" s="66">
        <v>6118</v>
      </c>
      <c r="V12" s="42">
        <v>0</v>
      </c>
      <c r="W12" s="42">
        <v>0</v>
      </c>
      <c r="X12" s="42">
        <v>0</v>
      </c>
      <c r="Y12" s="42">
        <v>0</v>
      </c>
    </row>
    <row r="13" spans="1:25" ht="15.75" x14ac:dyDescent="0.25">
      <c r="A13" s="2">
        <v>10</v>
      </c>
      <c r="B13" s="3" t="s">
        <v>9</v>
      </c>
      <c r="C13" s="13">
        <v>973</v>
      </c>
      <c r="D13" s="66">
        <v>1256</v>
      </c>
      <c r="E13" s="13">
        <v>7.05</v>
      </c>
      <c r="F13" s="66">
        <v>8852</v>
      </c>
      <c r="H13" s="2">
        <f t="shared" si="0"/>
        <v>3094.2789048338873</v>
      </c>
      <c r="I13" s="2">
        <f t="shared" si="1"/>
        <v>2780.5711643473542</v>
      </c>
      <c r="J13" s="2">
        <f t="shared" si="2"/>
        <v>4526.5656131332062</v>
      </c>
      <c r="K13" s="2">
        <f t="shared" si="3"/>
        <v>2780.5711643473542</v>
      </c>
      <c r="L13" s="2">
        <v>2</v>
      </c>
      <c r="N13" s="10">
        <v>0</v>
      </c>
      <c r="O13" s="10">
        <v>0</v>
      </c>
      <c r="P13" s="10">
        <v>0</v>
      </c>
      <c r="Q13" s="10">
        <v>0</v>
      </c>
      <c r="R13" s="13">
        <v>973</v>
      </c>
      <c r="S13" s="66">
        <v>1256</v>
      </c>
      <c r="T13" s="13">
        <v>7.05</v>
      </c>
      <c r="U13" s="66">
        <v>8852</v>
      </c>
      <c r="V13" s="42">
        <v>0</v>
      </c>
      <c r="W13" s="42">
        <v>0</v>
      </c>
      <c r="X13" s="42">
        <v>0</v>
      </c>
      <c r="Y13" s="42">
        <v>0</v>
      </c>
    </row>
    <row r="14" spans="1:25" ht="15.75" x14ac:dyDescent="0.25">
      <c r="A14" s="2">
        <v>11</v>
      </c>
      <c r="B14" s="3" t="s">
        <v>10</v>
      </c>
      <c r="C14" s="66">
        <v>1600</v>
      </c>
      <c r="D14" s="66">
        <v>1533</v>
      </c>
      <c r="E14" s="13">
        <v>6.87</v>
      </c>
      <c r="F14" s="66">
        <v>10536</v>
      </c>
      <c r="H14" s="2">
        <f t="shared" si="0"/>
        <v>4853.4618185476638</v>
      </c>
      <c r="I14" s="2">
        <f t="shared" si="1"/>
        <v>4568.2773593992733</v>
      </c>
      <c r="J14" s="2">
        <f t="shared" si="2"/>
        <v>6282.3711878875793</v>
      </c>
      <c r="K14" s="2">
        <f t="shared" si="3"/>
        <v>4568.2773593992733</v>
      </c>
      <c r="L14" s="2">
        <v>2</v>
      </c>
      <c r="N14" s="10">
        <v>0</v>
      </c>
      <c r="O14" s="10">
        <v>0</v>
      </c>
      <c r="P14" s="10">
        <v>0</v>
      </c>
      <c r="Q14" s="10">
        <v>0</v>
      </c>
      <c r="R14" s="66">
        <v>1600</v>
      </c>
      <c r="S14" s="66">
        <v>1533</v>
      </c>
      <c r="T14" s="13">
        <v>6.87</v>
      </c>
      <c r="U14" s="66">
        <v>10536</v>
      </c>
      <c r="V14" s="42">
        <v>0</v>
      </c>
      <c r="W14" s="42">
        <v>0</v>
      </c>
      <c r="X14" s="42">
        <v>0</v>
      </c>
      <c r="Y14" s="42">
        <v>0</v>
      </c>
    </row>
    <row r="15" spans="1:25" ht="15.75" x14ac:dyDescent="0.25">
      <c r="A15" s="2">
        <v>12</v>
      </c>
      <c r="B15" s="3" t="s">
        <v>11</v>
      </c>
      <c r="C15" s="66">
        <v>2362</v>
      </c>
      <c r="D15" s="66">
        <v>3209</v>
      </c>
      <c r="E15" s="13">
        <v>6.9</v>
      </c>
      <c r="F15" s="66">
        <v>22128</v>
      </c>
      <c r="H15" s="2">
        <f t="shared" si="0"/>
        <v>16576.570805579784</v>
      </c>
      <c r="I15" s="2">
        <f t="shared" si="1"/>
        <v>16270.882152560138</v>
      </c>
      <c r="J15" s="2">
        <f t="shared" si="2"/>
        <v>18008.845266215711</v>
      </c>
      <c r="K15" s="2">
        <f t="shared" si="3"/>
        <v>16270.882152560138</v>
      </c>
      <c r="L15" s="2">
        <v>2</v>
      </c>
      <c r="N15" s="10">
        <v>0</v>
      </c>
      <c r="O15" s="10">
        <v>0</v>
      </c>
      <c r="P15" s="10">
        <v>0</v>
      </c>
      <c r="Q15" s="10">
        <v>0</v>
      </c>
      <c r="R15" s="66">
        <v>2362</v>
      </c>
      <c r="S15" s="66">
        <v>3209</v>
      </c>
      <c r="T15" s="13">
        <v>6.9</v>
      </c>
      <c r="U15" s="66">
        <v>22128</v>
      </c>
      <c r="V15" s="42">
        <v>0</v>
      </c>
      <c r="W15" s="42">
        <v>0</v>
      </c>
      <c r="X15" s="42">
        <v>0</v>
      </c>
      <c r="Y15" s="42">
        <v>0</v>
      </c>
    </row>
    <row r="16" spans="1:25" ht="15.75" x14ac:dyDescent="0.25">
      <c r="A16" s="2">
        <v>13</v>
      </c>
      <c r="B16" s="3" t="s">
        <v>12</v>
      </c>
      <c r="C16" s="42">
        <v>761</v>
      </c>
      <c r="D16" s="42">
        <v>785</v>
      </c>
      <c r="E16" s="42">
        <v>5.55</v>
      </c>
      <c r="F16" s="65">
        <v>4355</v>
      </c>
      <c r="G16" t="s">
        <v>25</v>
      </c>
      <c r="H16" s="2">
        <f t="shared" si="0"/>
        <v>1432.9093763738165</v>
      </c>
      <c r="I16" s="2">
        <f t="shared" si="1"/>
        <v>1768.6311797545582</v>
      </c>
      <c r="J16" s="2">
        <f t="shared" si="2"/>
        <v>0</v>
      </c>
      <c r="K16" s="2">
        <f t="shared" si="3"/>
        <v>0</v>
      </c>
      <c r="L16" s="2">
        <v>3</v>
      </c>
      <c r="N16" s="10">
        <v>0</v>
      </c>
      <c r="O16" s="10">
        <v>0</v>
      </c>
      <c r="P16" s="10">
        <v>0</v>
      </c>
      <c r="Q16" s="10">
        <v>0</v>
      </c>
      <c r="R16" s="13">
        <v>0</v>
      </c>
      <c r="S16" s="13">
        <v>0</v>
      </c>
      <c r="T16" s="13">
        <v>0</v>
      </c>
      <c r="U16" s="13">
        <v>0</v>
      </c>
      <c r="V16" s="42">
        <v>761</v>
      </c>
      <c r="W16" s="42">
        <v>785</v>
      </c>
      <c r="X16" s="42">
        <v>5.55</v>
      </c>
      <c r="Y16" s="65">
        <v>4355</v>
      </c>
    </row>
    <row r="17" spans="1:25" ht="15.75" x14ac:dyDescent="0.25">
      <c r="A17" s="2">
        <v>14</v>
      </c>
      <c r="B17" s="3" t="s">
        <v>20</v>
      </c>
      <c r="C17" s="66">
        <v>1218</v>
      </c>
      <c r="D17" s="66">
        <v>1235</v>
      </c>
      <c r="E17" s="13">
        <v>5.86</v>
      </c>
      <c r="F17" s="66">
        <v>7235</v>
      </c>
      <c r="H17" s="2">
        <f t="shared" si="0"/>
        <v>1530.2633918381503</v>
      </c>
      <c r="I17" s="2">
        <f t="shared" si="1"/>
        <v>1307.0655745217989</v>
      </c>
      <c r="J17" s="2">
        <f t="shared" si="2"/>
        <v>2950.5506428631252</v>
      </c>
      <c r="K17" s="2">
        <f t="shared" si="3"/>
        <v>1307.0655745217989</v>
      </c>
      <c r="L17" s="2">
        <v>2</v>
      </c>
      <c r="N17" s="10">
        <v>0</v>
      </c>
      <c r="O17" s="10">
        <v>0</v>
      </c>
      <c r="P17" s="10">
        <v>0</v>
      </c>
      <c r="Q17" s="10">
        <v>0</v>
      </c>
      <c r="R17" s="66">
        <v>1218</v>
      </c>
      <c r="S17" s="66">
        <v>1235</v>
      </c>
      <c r="T17" s="13">
        <v>5.86</v>
      </c>
      <c r="U17" s="66">
        <v>7235</v>
      </c>
      <c r="V17" s="42">
        <v>0</v>
      </c>
      <c r="W17" s="42">
        <v>0</v>
      </c>
      <c r="X17" s="42">
        <v>0</v>
      </c>
      <c r="Y17" s="42">
        <v>0</v>
      </c>
    </row>
    <row r="18" spans="1:25" ht="15.75" x14ac:dyDescent="0.25">
      <c r="A18" s="2">
        <v>15</v>
      </c>
      <c r="B18" s="3" t="s">
        <v>13</v>
      </c>
      <c r="C18" s="66">
        <v>1285</v>
      </c>
      <c r="D18" s="66">
        <v>1623</v>
      </c>
      <c r="E18" s="13">
        <v>5.16</v>
      </c>
      <c r="F18" s="66">
        <v>8382</v>
      </c>
      <c r="H18" s="2">
        <f t="shared" si="0"/>
        <v>2725.9594359417752</v>
      </c>
      <c r="I18" s="2">
        <f t="shared" si="1"/>
        <v>2470.3782245032844</v>
      </c>
      <c r="J18" s="2">
        <f t="shared" si="2"/>
        <v>4146.510478956975</v>
      </c>
      <c r="K18" s="2">
        <f t="shared" si="3"/>
        <v>2470.3782245032844</v>
      </c>
      <c r="L18" s="2">
        <v>2</v>
      </c>
      <c r="N18" s="10">
        <v>0</v>
      </c>
      <c r="O18" s="10">
        <v>0</v>
      </c>
      <c r="P18" s="10">
        <v>0</v>
      </c>
      <c r="Q18" s="10">
        <v>0</v>
      </c>
      <c r="R18" s="66">
        <v>1285</v>
      </c>
      <c r="S18" s="66">
        <v>1623</v>
      </c>
      <c r="T18" s="13">
        <v>5.16</v>
      </c>
      <c r="U18" s="66">
        <v>8382</v>
      </c>
      <c r="V18" s="42">
        <v>0</v>
      </c>
      <c r="W18" s="42">
        <v>0</v>
      </c>
      <c r="X18" s="42">
        <v>0</v>
      </c>
      <c r="Y18" s="42">
        <v>0</v>
      </c>
    </row>
    <row r="19" spans="1:25" ht="15.75" x14ac:dyDescent="0.25">
      <c r="A19" s="2">
        <v>16</v>
      </c>
      <c r="B19" s="3" t="s">
        <v>14</v>
      </c>
      <c r="C19" s="66">
        <v>1521</v>
      </c>
      <c r="D19" s="66">
        <v>2229</v>
      </c>
      <c r="E19" s="13">
        <v>5.38</v>
      </c>
      <c r="F19" s="66">
        <v>11985</v>
      </c>
      <c r="H19" s="2">
        <f t="shared" si="0"/>
        <v>6374.8086630109929</v>
      </c>
      <c r="I19" s="2">
        <f t="shared" si="1"/>
        <v>6085.8761726558323</v>
      </c>
      <c r="J19" s="2">
        <f t="shared" si="2"/>
        <v>7802.5403574028378</v>
      </c>
      <c r="K19" s="2">
        <f t="shared" si="3"/>
        <v>6085.8761726558323</v>
      </c>
      <c r="L19" s="2">
        <v>2</v>
      </c>
      <c r="N19" s="10">
        <v>0</v>
      </c>
      <c r="O19" s="10">
        <v>0</v>
      </c>
      <c r="P19" s="10">
        <v>0</v>
      </c>
      <c r="Q19" s="10">
        <v>0</v>
      </c>
      <c r="R19" s="66">
        <v>1521</v>
      </c>
      <c r="S19" s="66">
        <v>2229</v>
      </c>
      <c r="T19" s="13">
        <v>5.38</v>
      </c>
      <c r="U19" s="66">
        <v>11985</v>
      </c>
      <c r="V19" s="42">
        <v>0</v>
      </c>
      <c r="W19" s="42">
        <v>0</v>
      </c>
      <c r="X19" s="42">
        <v>0</v>
      </c>
      <c r="Y19" s="42">
        <v>0</v>
      </c>
    </row>
    <row r="20" spans="1:25" ht="15.75" x14ac:dyDescent="0.25">
      <c r="A20" s="2">
        <v>17</v>
      </c>
      <c r="B20" s="3" t="s">
        <v>15</v>
      </c>
      <c r="C20" s="66">
        <v>1310</v>
      </c>
      <c r="D20" s="66">
        <v>1812</v>
      </c>
      <c r="E20" s="13">
        <v>6.15</v>
      </c>
      <c r="F20" s="66">
        <v>11152</v>
      </c>
      <c r="H20" s="2">
        <f t="shared" si="0"/>
        <v>5464.2999556118803</v>
      </c>
      <c r="I20" s="2">
        <f t="shared" si="1"/>
        <v>5164.4807880366834</v>
      </c>
      <c r="J20" s="2">
        <f t="shared" si="2"/>
        <v>6896.0379465313272</v>
      </c>
      <c r="K20" s="2">
        <f t="shared" si="3"/>
        <v>5164.4807880366834</v>
      </c>
      <c r="L20" s="2">
        <v>2</v>
      </c>
      <c r="N20" s="10">
        <v>0</v>
      </c>
      <c r="O20" s="10">
        <v>0</v>
      </c>
      <c r="P20" s="10">
        <v>0</v>
      </c>
      <c r="Q20" s="10">
        <v>0</v>
      </c>
      <c r="R20" s="66">
        <v>1310</v>
      </c>
      <c r="S20" s="66">
        <v>1812</v>
      </c>
      <c r="T20" s="13">
        <v>6.15</v>
      </c>
      <c r="U20" s="66">
        <v>11152</v>
      </c>
      <c r="V20" s="42">
        <v>0</v>
      </c>
      <c r="W20" s="42">
        <v>0</v>
      </c>
      <c r="X20" s="42">
        <v>0</v>
      </c>
      <c r="Y20" s="42">
        <v>0</v>
      </c>
    </row>
    <row r="21" spans="1:25" ht="15.75" x14ac:dyDescent="0.25">
      <c r="M21" s="78" t="s">
        <v>29</v>
      </c>
      <c r="N21" s="10">
        <f>SUM(N4:N20)</f>
        <v>3388</v>
      </c>
      <c r="O21" s="10">
        <f t="shared" ref="O21:Q21" si="4">SUM(O4:O20)</f>
        <v>3612</v>
      </c>
      <c r="P21" s="10">
        <f t="shared" si="4"/>
        <v>12.190000000000001</v>
      </c>
      <c r="Q21" s="10">
        <f t="shared" si="4"/>
        <v>22030</v>
      </c>
      <c r="R21" s="66">
        <f>SUM(R4:R20)</f>
        <v>17499</v>
      </c>
      <c r="S21" s="66">
        <f t="shared" ref="S21:U21" si="5">SUM(S4:S20)</f>
        <v>23342</v>
      </c>
      <c r="T21" s="66">
        <f t="shared" si="5"/>
        <v>80.97999999999999</v>
      </c>
      <c r="U21" s="66">
        <f t="shared" si="5"/>
        <v>144896</v>
      </c>
      <c r="V21" s="42">
        <f>SUM(V4:V20)</f>
        <v>1481</v>
      </c>
      <c r="W21" s="42">
        <f t="shared" ref="W21:Y21" si="6">SUM(W4:W20)</f>
        <v>1593</v>
      </c>
      <c r="X21" s="42">
        <f t="shared" si="6"/>
        <v>11.559999999999999</v>
      </c>
      <c r="Y21" s="42">
        <f t="shared" si="6"/>
        <v>9209</v>
      </c>
    </row>
    <row r="22" spans="1:25" ht="15.75" x14ac:dyDescent="0.25">
      <c r="M22" s="48" t="s">
        <v>30</v>
      </c>
      <c r="N22" s="10">
        <v>2</v>
      </c>
      <c r="O22" s="10">
        <v>2</v>
      </c>
      <c r="P22" s="10">
        <v>2</v>
      </c>
      <c r="Q22" s="10">
        <v>2</v>
      </c>
      <c r="R22" s="13">
        <v>13</v>
      </c>
      <c r="S22" s="13">
        <v>13</v>
      </c>
      <c r="T22" s="13">
        <v>13</v>
      </c>
      <c r="U22" s="13">
        <v>13</v>
      </c>
      <c r="V22" s="42">
        <v>2</v>
      </c>
      <c r="W22" s="42">
        <v>2</v>
      </c>
      <c r="X22" s="42">
        <v>2</v>
      </c>
      <c r="Y22" s="42">
        <v>2</v>
      </c>
    </row>
    <row r="23" spans="1:25" ht="15.75" x14ac:dyDescent="0.25">
      <c r="M23" s="48" t="s">
        <v>31</v>
      </c>
      <c r="N23" s="10">
        <f>N21/N22</f>
        <v>1694</v>
      </c>
      <c r="O23" s="10">
        <f t="shared" ref="O23:Q23" si="7">O21/O22</f>
        <v>1806</v>
      </c>
      <c r="P23" s="10">
        <f t="shared" si="7"/>
        <v>6.0950000000000006</v>
      </c>
      <c r="Q23" s="10">
        <f t="shared" si="7"/>
        <v>11015</v>
      </c>
      <c r="R23" s="13">
        <f>R21/R22</f>
        <v>1346.0769230769231</v>
      </c>
      <c r="S23" s="13">
        <f t="shared" ref="S23:U23" si="8">S21/S22</f>
        <v>1795.5384615384614</v>
      </c>
      <c r="T23" s="13">
        <f t="shared" si="8"/>
        <v>6.2292307692307682</v>
      </c>
      <c r="U23" s="13">
        <f t="shared" si="8"/>
        <v>11145.846153846154</v>
      </c>
      <c r="V23" s="42">
        <f>V21/V22</f>
        <v>740.5</v>
      </c>
      <c r="W23" s="42">
        <f t="shared" ref="W23:Y23" si="9">W21/W22</f>
        <v>796.5</v>
      </c>
      <c r="X23" s="42">
        <f t="shared" si="9"/>
        <v>5.7799999999999994</v>
      </c>
      <c r="Y23" s="42">
        <f t="shared" si="9"/>
        <v>4604.5</v>
      </c>
    </row>
    <row r="25" spans="1:25" ht="15.75" x14ac:dyDescent="0.25">
      <c r="N25" s="37"/>
      <c r="O25" s="80"/>
      <c r="P25" s="80" t="s">
        <v>28</v>
      </c>
      <c r="Q25" s="80"/>
      <c r="R25" s="38"/>
      <c r="S25" s="81"/>
      <c r="T25" s="81" t="s">
        <v>39</v>
      </c>
      <c r="U25" s="81"/>
      <c r="V25" s="68"/>
      <c r="W25" s="40"/>
      <c r="X25" s="40" t="s">
        <v>39</v>
      </c>
      <c r="Y25" s="40"/>
    </row>
    <row r="26" spans="1:25" ht="15.75" x14ac:dyDescent="0.25">
      <c r="A26" s="9"/>
      <c r="B26" s="8" t="s">
        <v>0</v>
      </c>
      <c r="C26" s="9" t="s">
        <v>43</v>
      </c>
      <c r="D26" s="8" t="s">
        <v>44</v>
      </c>
      <c r="E26" s="8" t="s">
        <v>45</v>
      </c>
      <c r="F26" s="63" t="s">
        <v>46</v>
      </c>
      <c r="H26" s="19" t="s">
        <v>23</v>
      </c>
      <c r="I26" s="19" t="s">
        <v>24</v>
      </c>
      <c r="J26" s="19" t="s">
        <v>25</v>
      </c>
      <c r="K26" s="19" t="s">
        <v>26</v>
      </c>
      <c r="L26" s="19" t="s">
        <v>27</v>
      </c>
      <c r="N26" s="22" t="s">
        <v>48</v>
      </c>
      <c r="O26" s="22" t="s">
        <v>49</v>
      </c>
      <c r="P26" s="22" t="s">
        <v>50</v>
      </c>
      <c r="Q26" s="22" t="s">
        <v>51</v>
      </c>
      <c r="R26" s="20" t="s">
        <v>48</v>
      </c>
      <c r="S26" s="20" t="s">
        <v>49</v>
      </c>
      <c r="T26" s="20" t="s">
        <v>50</v>
      </c>
      <c r="U26" s="20" t="s">
        <v>51</v>
      </c>
      <c r="V26" s="41" t="s">
        <v>48</v>
      </c>
      <c r="W26" s="41" t="s">
        <v>49</v>
      </c>
      <c r="X26" s="41" t="s">
        <v>50</v>
      </c>
      <c r="Y26" s="41" t="s">
        <v>51</v>
      </c>
    </row>
    <row r="27" spans="1:25" ht="15.75" x14ac:dyDescent="0.25">
      <c r="A27" s="2">
        <v>1</v>
      </c>
      <c r="B27" s="3" t="s">
        <v>1</v>
      </c>
      <c r="C27" s="66">
        <v>2008</v>
      </c>
      <c r="D27" s="66">
        <v>2347</v>
      </c>
      <c r="E27" s="13">
        <v>6.12</v>
      </c>
      <c r="F27" s="66">
        <v>14358</v>
      </c>
      <c r="H27" s="2">
        <f>SQRT((C27-$N$23)^2+(D27-$O$23)^2+(E27-$P$23)^2+(F27-$Q$23)^2)</f>
        <v>3401.0183769901919</v>
      </c>
      <c r="I27" s="58">
        <f>SQRT((C27-$R$23)^2+(D27-$S$23)^2+(E27-$T$23)^2+(F27-$U$23)^2)</f>
        <v>3325.6855430810028</v>
      </c>
      <c r="J27" s="2">
        <f>SQRT((C27-$V$23)^2+(D27-$W$23)^2+(E27-$X$23)^2+(F27-$Y$23)^2)</f>
        <v>9956.9758895761115</v>
      </c>
      <c r="K27" s="2">
        <f>MIN(H27:J27)</f>
        <v>3325.6855430810028</v>
      </c>
      <c r="L27" s="2">
        <v>2</v>
      </c>
      <c r="N27" s="10">
        <v>0</v>
      </c>
      <c r="O27" s="86">
        <v>0</v>
      </c>
      <c r="P27" s="86">
        <v>0</v>
      </c>
      <c r="Q27" s="86">
        <v>0</v>
      </c>
      <c r="R27" s="87">
        <v>2008</v>
      </c>
      <c r="S27" s="87">
        <v>2347</v>
      </c>
      <c r="T27" s="88">
        <v>6.12</v>
      </c>
      <c r="U27" s="87">
        <v>14358</v>
      </c>
      <c r="V27" s="85">
        <v>0</v>
      </c>
      <c r="W27" s="85">
        <v>0</v>
      </c>
      <c r="X27" s="85">
        <v>0</v>
      </c>
      <c r="Y27" s="85">
        <v>0</v>
      </c>
    </row>
    <row r="28" spans="1:25" ht="15.75" x14ac:dyDescent="0.25">
      <c r="A28" s="2">
        <v>2</v>
      </c>
      <c r="B28" s="3" t="s">
        <v>2</v>
      </c>
      <c r="C28" s="66">
        <v>1198</v>
      </c>
      <c r="D28" s="66">
        <v>2248</v>
      </c>
      <c r="E28" s="13">
        <v>6.08</v>
      </c>
      <c r="F28" s="66">
        <v>13670</v>
      </c>
      <c r="H28" s="2">
        <f t="shared" ref="H28:H43" si="10">SQRT((C28-$N$23)^2+(D28-$O$23)^2+(E28-$P$23)^2+(F28-$Q$23)^2)</f>
        <v>2736.8604276113533</v>
      </c>
      <c r="I28" s="58">
        <f t="shared" ref="I28:I43" si="11">SQRT((C28-$R$23)^2+(D28-$S$23)^2+(E28-$T$23)^2+(F28-$U$23)^2)</f>
        <v>2568.657408113816</v>
      </c>
      <c r="J28" s="2">
        <f t="shared" ref="J28:J43" si="12">SQRT((C28-$V$23)^2+(D28-$W$23)^2+(E28-$X$23)^2+(F28-$Y$23)^2)</f>
        <v>9192.358176224423</v>
      </c>
      <c r="K28" s="2">
        <f t="shared" ref="K28:K43" si="13">MIN(H28:J28)</f>
        <v>2568.657408113816</v>
      </c>
      <c r="L28" s="2">
        <v>2</v>
      </c>
      <c r="N28" s="10">
        <v>0</v>
      </c>
      <c r="O28" s="86">
        <v>0</v>
      </c>
      <c r="P28" s="86">
        <v>0</v>
      </c>
      <c r="Q28" s="86">
        <v>0</v>
      </c>
      <c r="R28" s="87">
        <v>1198</v>
      </c>
      <c r="S28" s="87">
        <v>2248</v>
      </c>
      <c r="T28" s="88">
        <v>6.08</v>
      </c>
      <c r="U28" s="87">
        <v>13670</v>
      </c>
      <c r="V28" s="85">
        <v>0</v>
      </c>
      <c r="W28" s="85">
        <v>0</v>
      </c>
      <c r="X28" s="85">
        <v>0</v>
      </c>
      <c r="Y28" s="85">
        <v>0</v>
      </c>
    </row>
    <row r="29" spans="1:25" ht="15.75" x14ac:dyDescent="0.25">
      <c r="A29" s="7">
        <v>3</v>
      </c>
      <c r="B29" s="3" t="s">
        <v>3</v>
      </c>
      <c r="C29" s="42">
        <v>859</v>
      </c>
      <c r="D29" s="42">
        <v>950</v>
      </c>
      <c r="E29" s="42">
        <v>6.08</v>
      </c>
      <c r="F29" s="65">
        <v>5775</v>
      </c>
      <c r="H29" s="2">
        <f t="shared" si="10"/>
        <v>5374.7149692076691</v>
      </c>
      <c r="I29" s="58">
        <f t="shared" si="11"/>
        <v>5458.7697926812007</v>
      </c>
      <c r="J29" s="2">
        <f t="shared" si="12"/>
        <v>1186.4547357569104</v>
      </c>
      <c r="K29" s="2">
        <f t="shared" si="13"/>
        <v>1186.4547357569104</v>
      </c>
      <c r="L29" s="2">
        <v>3</v>
      </c>
      <c r="N29" s="10">
        <v>0</v>
      </c>
      <c r="O29" s="86">
        <v>0</v>
      </c>
      <c r="P29" s="86">
        <v>0</v>
      </c>
      <c r="Q29" s="86">
        <v>0</v>
      </c>
      <c r="R29" s="88">
        <v>0</v>
      </c>
      <c r="S29" s="88">
        <v>0</v>
      </c>
      <c r="T29" s="88">
        <v>0</v>
      </c>
      <c r="U29" s="88">
        <v>0</v>
      </c>
      <c r="V29" s="85">
        <v>859</v>
      </c>
      <c r="W29" s="42">
        <v>950</v>
      </c>
      <c r="X29" s="42">
        <v>6.08</v>
      </c>
      <c r="Y29" s="65">
        <v>5775</v>
      </c>
    </row>
    <row r="30" spans="1:25" ht="15.75" x14ac:dyDescent="0.25">
      <c r="A30" s="2">
        <v>4</v>
      </c>
      <c r="B30" s="3" t="s">
        <v>4</v>
      </c>
      <c r="C30" s="66">
        <v>2529</v>
      </c>
      <c r="D30" s="66">
        <v>2662</v>
      </c>
      <c r="E30" s="13">
        <v>6.11</v>
      </c>
      <c r="F30" s="66">
        <v>16255</v>
      </c>
      <c r="H30" s="2">
        <f t="shared" si="10"/>
        <v>5374.7149692076691</v>
      </c>
      <c r="I30" s="58">
        <f t="shared" si="11"/>
        <v>5315.403619804888</v>
      </c>
      <c r="J30" s="2">
        <f t="shared" si="12"/>
        <v>11933.690663784611</v>
      </c>
      <c r="K30" s="2">
        <f t="shared" si="13"/>
        <v>5315.403619804888</v>
      </c>
      <c r="L30" s="2">
        <v>2</v>
      </c>
      <c r="N30" s="10">
        <v>0</v>
      </c>
      <c r="O30" s="10">
        <v>0</v>
      </c>
      <c r="P30" s="10">
        <v>0</v>
      </c>
      <c r="Q30" s="10">
        <v>0</v>
      </c>
      <c r="R30" s="87">
        <v>2529</v>
      </c>
      <c r="S30" s="87">
        <v>2662</v>
      </c>
      <c r="T30" s="88">
        <v>6.11</v>
      </c>
      <c r="U30" s="87">
        <v>16255</v>
      </c>
      <c r="V30" s="85">
        <v>0</v>
      </c>
      <c r="W30" s="85">
        <v>0</v>
      </c>
      <c r="X30" s="85">
        <v>0</v>
      </c>
      <c r="Y30" s="85">
        <v>0</v>
      </c>
    </row>
    <row r="31" spans="1:25" ht="15.75" x14ac:dyDescent="0.25">
      <c r="A31" s="7">
        <v>5</v>
      </c>
      <c r="B31" s="3" t="s">
        <v>21</v>
      </c>
      <c r="C31" s="42">
        <v>772</v>
      </c>
      <c r="D31" s="65">
        <v>1248</v>
      </c>
      <c r="E31" s="42">
        <v>6.12</v>
      </c>
      <c r="F31" s="65">
        <v>7635</v>
      </c>
      <c r="H31" s="2">
        <f t="shared" si="10"/>
        <v>3547.65387271997</v>
      </c>
      <c r="I31" s="58">
        <f t="shared" si="11"/>
        <v>3599.3615278797806</v>
      </c>
      <c r="J31" s="2">
        <f t="shared" si="12"/>
        <v>3064.1107789373409</v>
      </c>
      <c r="K31" s="2">
        <f t="shared" si="13"/>
        <v>3064.1107789373409</v>
      </c>
      <c r="L31" s="2">
        <v>3</v>
      </c>
      <c r="N31" s="10">
        <v>0</v>
      </c>
      <c r="O31" s="10">
        <v>0</v>
      </c>
      <c r="P31" s="10">
        <v>0</v>
      </c>
      <c r="Q31" s="10">
        <v>0</v>
      </c>
      <c r="R31" s="88">
        <v>0</v>
      </c>
      <c r="S31" s="88">
        <v>0</v>
      </c>
      <c r="T31" s="88">
        <v>0</v>
      </c>
      <c r="U31" s="88">
        <v>0</v>
      </c>
      <c r="V31" s="42">
        <v>772</v>
      </c>
      <c r="W31" s="65">
        <v>1248</v>
      </c>
      <c r="X31" s="42">
        <v>6.12</v>
      </c>
      <c r="Y31" s="65">
        <v>7635</v>
      </c>
    </row>
    <row r="32" spans="1:25" ht="15.75" x14ac:dyDescent="0.25">
      <c r="A32" s="7">
        <v>6</v>
      </c>
      <c r="B32" s="3" t="s">
        <v>5</v>
      </c>
      <c r="C32" s="66">
        <v>1153</v>
      </c>
      <c r="D32" s="66">
        <v>1820</v>
      </c>
      <c r="E32" s="13">
        <v>6.09</v>
      </c>
      <c r="F32" s="66">
        <v>11080</v>
      </c>
      <c r="H32" s="2">
        <f t="shared" si="10"/>
        <v>545.07063764708516</v>
      </c>
      <c r="I32" s="58">
        <f t="shared" si="11"/>
        <v>205.45753928803862</v>
      </c>
      <c r="J32" s="2">
        <f t="shared" si="12"/>
        <v>6568.8514099574522</v>
      </c>
      <c r="K32" s="2">
        <f t="shared" si="13"/>
        <v>205.45753928803862</v>
      </c>
      <c r="L32" s="2">
        <v>2</v>
      </c>
      <c r="N32" s="10">
        <v>0</v>
      </c>
      <c r="O32" s="10">
        <v>0</v>
      </c>
      <c r="P32" s="10">
        <v>0</v>
      </c>
      <c r="Q32" s="10">
        <v>0</v>
      </c>
      <c r="R32" s="87">
        <v>1153</v>
      </c>
      <c r="S32" s="87">
        <v>1820</v>
      </c>
      <c r="T32" s="88">
        <v>6.09</v>
      </c>
      <c r="U32" s="87">
        <v>11080</v>
      </c>
      <c r="V32" s="85">
        <v>0</v>
      </c>
      <c r="W32" s="85">
        <v>0</v>
      </c>
      <c r="X32" s="85">
        <v>0</v>
      </c>
      <c r="Y32" s="85">
        <v>0</v>
      </c>
    </row>
    <row r="33" spans="1:25" ht="15.75" x14ac:dyDescent="0.25">
      <c r="A33" s="7">
        <v>7</v>
      </c>
      <c r="B33" s="3" t="s">
        <v>6</v>
      </c>
      <c r="C33" s="42">
        <v>720</v>
      </c>
      <c r="D33" s="42">
        <v>808</v>
      </c>
      <c r="E33" s="42">
        <v>6.01</v>
      </c>
      <c r="F33" s="65">
        <v>4854</v>
      </c>
      <c r="H33" s="2">
        <f t="shared" si="10"/>
        <v>6316.8505607798734</v>
      </c>
      <c r="I33" s="58">
        <f t="shared" si="11"/>
        <v>6399.5728449919216</v>
      </c>
      <c r="J33" s="2">
        <f t="shared" si="12"/>
        <v>250.60487405475578</v>
      </c>
      <c r="K33" s="2">
        <f t="shared" si="13"/>
        <v>250.60487405475578</v>
      </c>
      <c r="L33" s="2">
        <v>3</v>
      </c>
      <c r="N33" s="10">
        <v>0</v>
      </c>
      <c r="O33" s="10">
        <v>0</v>
      </c>
      <c r="P33" s="10">
        <v>0</v>
      </c>
      <c r="Q33" s="10">
        <v>0</v>
      </c>
      <c r="R33" s="88">
        <v>0</v>
      </c>
      <c r="S33" s="88">
        <v>0</v>
      </c>
      <c r="T33" s="88">
        <v>0</v>
      </c>
      <c r="U33" s="88">
        <v>0</v>
      </c>
      <c r="V33" s="42">
        <v>720</v>
      </c>
      <c r="W33" s="42">
        <v>808</v>
      </c>
      <c r="X33" s="42">
        <v>6.01</v>
      </c>
      <c r="Y33" s="65">
        <v>4854</v>
      </c>
    </row>
    <row r="34" spans="1:25" ht="15.75" x14ac:dyDescent="0.25">
      <c r="A34" s="2">
        <v>8</v>
      </c>
      <c r="B34" s="3" t="s">
        <v>7</v>
      </c>
      <c r="C34" s="66">
        <v>1452</v>
      </c>
      <c r="D34" s="66">
        <v>1914</v>
      </c>
      <c r="E34" s="13">
        <v>6.15</v>
      </c>
      <c r="F34" s="66">
        <v>11765</v>
      </c>
      <c r="H34" s="2">
        <f t="shared" si="10"/>
        <v>795.44201738718834</v>
      </c>
      <c r="I34" s="58">
        <f t="shared" si="11"/>
        <v>639.22165623838293</v>
      </c>
      <c r="J34" s="2">
        <f t="shared" si="12"/>
        <v>7282.0188743850422</v>
      </c>
      <c r="K34" s="2">
        <f t="shared" si="13"/>
        <v>639.22165623838293</v>
      </c>
      <c r="L34" s="2">
        <v>2</v>
      </c>
      <c r="N34" s="10">
        <v>0</v>
      </c>
      <c r="O34" s="10">
        <v>0</v>
      </c>
      <c r="P34" s="10">
        <v>0</v>
      </c>
      <c r="Q34" s="10">
        <v>0</v>
      </c>
      <c r="R34" s="87">
        <v>1452</v>
      </c>
      <c r="S34" s="87">
        <v>1914</v>
      </c>
      <c r="T34" s="88">
        <v>6.15</v>
      </c>
      <c r="U34" s="87">
        <v>11765</v>
      </c>
      <c r="V34" s="85">
        <v>0</v>
      </c>
      <c r="W34" s="85">
        <v>0</v>
      </c>
      <c r="X34" s="85">
        <v>0</v>
      </c>
      <c r="Y34" s="85">
        <v>0</v>
      </c>
    </row>
    <row r="35" spans="1:25" ht="15.75" x14ac:dyDescent="0.25">
      <c r="A35" s="2">
        <v>9</v>
      </c>
      <c r="B35" s="3" t="s">
        <v>8</v>
      </c>
      <c r="C35" s="42">
        <v>647</v>
      </c>
      <c r="D35" s="42">
        <v>868</v>
      </c>
      <c r="E35" s="42">
        <v>7.05</v>
      </c>
      <c r="F35" s="65">
        <v>6118</v>
      </c>
      <c r="H35" s="2">
        <f t="shared" si="10"/>
        <v>5094.7681902148406</v>
      </c>
      <c r="I35" s="58">
        <f t="shared" si="11"/>
        <v>5160.2590790017057</v>
      </c>
      <c r="J35" s="2">
        <f t="shared" si="12"/>
        <v>1518.0706053738081</v>
      </c>
      <c r="K35" s="2">
        <f t="shared" si="13"/>
        <v>1518.0706053738081</v>
      </c>
      <c r="L35" s="2">
        <v>3</v>
      </c>
      <c r="N35" s="10">
        <v>0</v>
      </c>
      <c r="O35" s="10">
        <v>0</v>
      </c>
      <c r="P35" s="10">
        <v>0</v>
      </c>
      <c r="Q35" s="10">
        <v>0</v>
      </c>
      <c r="R35" s="88">
        <v>0</v>
      </c>
      <c r="S35" s="88">
        <v>0</v>
      </c>
      <c r="T35" s="88">
        <v>0</v>
      </c>
      <c r="U35" s="88">
        <v>0</v>
      </c>
      <c r="V35" s="42">
        <v>647</v>
      </c>
      <c r="W35" s="42">
        <v>868</v>
      </c>
      <c r="X35" s="42">
        <v>7.05</v>
      </c>
      <c r="Y35" s="65">
        <v>6118</v>
      </c>
    </row>
    <row r="36" spans="1:25" ht="15.75" x14ac:dyDescent="0.25">
      <c r="A36" s="2">
        <v>10</v>
      </c>
      <c r="B36" s="3" t="s">
        <v>9</v>
      </c>
      <c r="C36" s="10">
        <v>973</v>
      </c>
      <c r="D36" s="64">
        <v>1256</v>
      </c>
      <c r="E36" s="10">
        <v>7.05</v>
      </c>
      <c r="F36" s="64">
        <v>8852</v>
      </c>
      <c r="H36" s="2">
        <f t="shared" si="10"/>
        <v>2345.4020789674846</v>
      </c>
      <c r="I36" s="58">
        <f t="shared" si="11"/>
        <v>2385.7952538281147</v>
      </c>
      <c r="J36" s="2">
        <f t="shared" si="12"/>
        <v>4278.6042540646358</v>
      </c>
      <c r="K36" s="2">
        <f t="shared" si="13"/>
        <v>2345.4020789674846</v>
      </c>
      <c r="L36" s="2">
        <v>1</v>
      </c>
      <c r="N36" s="10">
        <v>973</v>
      </c>
      <c r="O36" s="64">
        <v>1256</v>
      </c>
      <c r="P36" s="10">
        <v>7.05</v>
      </c>
      <c r="Q36" s="64">
        <v>8852</v>
      </c>
      <c r="R36" s="88">
        <v>0</v>
      </c>
      <c r="S36" s="88">
        <v>0</v>
      </c>
      <c r="T36" s="88">
        <v>0</v>
      </c>
      <c r="U36" s="88">
        <v>0</v>
      </c>
      <c r="V36" s="85">
        <v>0</v>
      </c>
      <c r="W36" s="85">
        <v>0</v>
      </c>
      <c r="X36" s="85">
        <v>0</v>
      </c>
      <c r="Y36" s="85">
        <v>0</v>
      </c>
    </row>
    <row r="37" spans="1:25" ht="15.75" x14ac:dyDescent="0.25">
      <c r="A37" s="2">
        <v>11</v>
      </c>
      <c r="B37" s="3" t="s">
        <v>10</v>
      </c>
      <c r="C37" s="64">
        <v>1600</v>
      </c>
      <c r="D37" s="64">
        <v>1533</v>
      </c>
      <c r="E37" s="10">
        <v>6.87</v>
      </c>
      <c r="F37" s="64">
        <v>10536</v>
      </c>
      <c r="H37" s="2">
        <f t="shared" si="10"/>
        <v>559.29115907995549</v>
      </c>
      <c r="I37" s="58">
        <f t="shared" si="11"/>
        <v>710.85590292774486</v>
      </c>
      <c r="J37" s="2">
        <f t="shared" si="12"/>
        <v>6038.5317700662963</v>
      </c>
      <c r="K37" s="2">
        <f t="shared" si="13"/>
        <v>559.29115907995549</v>
      </c>
      <c r="L37" s="2">
        <v>1</v>
      </c>
      <c r="N37" s="64">
        <v>1600</v>
      </c>
      <c r="O37" s="64">
        <v>1533</v>
      </c>
      <c r="P37" s="10">
        <v>6.87</v>
      </c>
      <c r="Q37" s="64">
        <v>10536</v>
      </c>
      <c r="R37" s="88">
        <v>0</v>
      </c>
      <c r="S37" s="88">
        <v>0</v>
      </c>
      <c r="T37" s="88">
        <v>0</v>
      </c>
      <c r="U37" s="88">
        <v>0</v>
      </c>
      <c r="V37" s="85">
        <v>0</v>
      </c>
      <c r="W37" s="85">
        <v>0</v>
      </c>
      <c r="X37" s="85">
        <v>0</v>
      </c>
      <c r="Y37" s="85">
        <v>0</v>
      </c>
    </row>
    <row r="38" spans="1:25" ht="15.75" x14ac:dyDescent="0.25">
      <c r="A38" s="2">
        <v>12</v>
      </c>
      <c r="B38" s="3" t="s">
        <v>11</v>
      </c>
      <c r="C38" s="66">
        <v>2362</v>
      </c>
      <c r="D38" s="66">
        <v>3209</v>
      </c>
      <c r="E38" s="13">
        <v>6.9</v>
      </c>
      <c r="F38" s="66">
        <v>22128</v>
      </c>
      <c r="H38" s="2">
        <f t="shared" si="10"/>
        <v>11221.114144683896</v>
      </c>
      <c r="I38" s="58">
        <f t="shared" si="11"/>
        <v>11119.248030755407</v>
      </c>
      <c r="J38" s="2">
        <f t="shared" si="12"/>
        <v>17762.952232227613</v>
      </c>
      <c r="K38" s="2">
        <f t="shared" si="13"/>
        <v>11119.248030755407</v>
      </c>
      <c r="L38" s="2">
        <v>2</v>
      </c>
      <c r="N38" s="10">
        <v>0</v>
      </c>
      <c r="O38" s="10">
        <v>0</v>
      </c>
      <c r="P38" s="10">
        <v>0</v>
      </c>
      <c r="Q38" s="10">
        <v>0</v>
      </c>
      <c r="R38" s="87">
        <v>2362</v>
      </c>
      <c r="S38" s="87">
        <v>3209</v>
      </c>
      <c r="T38" s="88">
        <v>6.9</v>
      </c>
      <c r="U38" s="87">
        <v>22128</v>
      </c>
      <c r="V38" s="85">
        <v>0</v>
      </c>
      <c r="W38" s="85">
        <v>0</v>
      </c>
      <c r="X38" s="85">
        <v>0</v>
      </c>
      <c r="Y38" s="85">
        <v>0</v>
      </c>
    </row>
    <row r="39" spans="1:25" ht="15.75" x14ac:dyDescent="0.25">
      <c r="A39" s="2">
        <v>13</v>
      </c>
      <c r="B39" s="3" t="s">
        <v>12</v>
      </c>
      <c r="C39" s="42">
        <v>761</v>
      </c>
      <c r="D39" s="42">
        <v>785</v>
      </c>
      <c r="E39" s="42">
        <v>5.55</v>
      </c>
      <c r="F39" s="65">
        <v>4355</v>
      </c>
      <c r="H39" s="2">
        <f t="shared" si="10"/>
        <v>6802.0974924669381</v>
      </c>
      <c r="I39" s="58">
        <f t="shared" si="11"/>
        <v>6890.5075963042973</v>
      </c>
      <c r="J39" s="2">
        <f t="shared" si="12"/>
        <v>250.60487405475578</v>
      </c>
      <c r="K39" s="2">
        <f t="shared" si="13"/>
        <v>250.60487405475578</v>
      </c>
      <c r="L39" s="2">
        <v>3</v>
      </c>
      <c r="N39" s="10">
        <v>0</v>
      </c>
      <c r="O39" s="10">
        <v>0</v>
      </c>
      <c r="P39" s="10">
        <v>0</v>
      </c>
      <c r="Q39" s="10">
        <v>0</v>
      </c>
      <c r="R39" s="88">
        <v>0</v>
      </c>
      <c r="S39" s="88">
        <v>0</v>
      </c>
      <c r="T39" s="88">
        <v>0</v>
      </c>
      <c r="U39" s="88">
        <v>0</v>
      </c>
      <c r="V39" s="42">
        <v>761</v>
      </c>
      <c r="W39" s="42">
        <v>785</v>
      </c>
      <c r="X39" s="42">
        <v>5.55</v>
      </c>
      <c r="Y39" s="65">
        <v>4355</v>
      </c>
    </row>
    <row r="40" spans="1:25" ht="15.75" x14ac:dyDescent="0.25">
      <c r="A40" s="2">
        <v>14</v>
      </c>
      <c r="B40" s="3" t="s">
        <v>20</v>
      </c>
      <c r="C40" s="65">
        <v>1218</v>
      </c>
      <c r="D40" s="65">
        <v>1235</v>
      </c>
      <c r="E40" s="42">
        <v>5.86</v>
      </c>
      <c r="F40" s="65">
        <v>7235</v>
      </c>
      <c r="H40" s="2">
        <f t="shared" si="10"/>
        <v>3852.4040617807732</v>
      </c>
      <c r="I40" s="58">
        <f t="shared" si="11"/>
        <v>3952.8881644277994</v>
      </c>
      <c r="J40" s="2">
        <f t="shared" si="12"/>
        <v>2709.2099875055828</v>
      </c>
      <c r="K40" s="2">
        <f t="shared" si="13"/>
        <v>2709.2099875055828</v>
      </c>
      <c r="L40" s="2">
        <v>3</v>
      </c>
      <c r="N40" s="10">
        <v>0</v>
      </c>
      <c r="O40" s="10">
        <v>0</v>
      </c>
      <c r="P40" s="10">
        <v>0</v>
      </c>
      <c r="Q40" s="10">
        <v>0</v>
      </c>
      <c r="R40" s="88">
        <v>0</v>
      </c>
      <c r="S40" s="88">
        <v>0</v>
      </c>
      <c r="T40" s="88">
        <v>0</v>
      </c>
      <c r="U40" s="88">
        <v>0</v>
      </c>
      <c r="V40" s="65">
        <v>1218</v>
      </c>
      <c r="W40" s="65">
        <v>1235</v>
      </c>
      <c r="X40" s="42">
        <v>5.86</v>
      </c>
      <c r="Y40" s="65">
        <v>7235</v>
      </c>
    </row>
    <row r="41" spans="1:25" ht="15.75" x14ac:dyDescent="0.25">
      <c r="A41" s="2">
        <v>15</v>
      </c>
      <c r="B41" s="3" t="s">
        <v>13</v>
      </c>
      <c r="C41" s="64">
        <v>1285</v>
      </c>
      <c r="D41" s="64">
        <v>1623</v>
      </c>
      <c r="E41" s="10">
        <v>5.16</v>
      </c>
      <c r="F41" s="64">
        <v>8382</v>
      </c>
      <c r="H41" s="2">
        <f t="shared" si="10"/>
        <v>2670.8537725276165</v>
      </c>
      <c r="I41" s="58">
        <f t="shared" si="11"/>
        <v>2769.9001095034496</v>
      </c>
      <c r="J41" s="2">
        <f t="shared" si="12"/>
        <v>3905.0082118223518</v>
      </c>
      <c r="K41" s="2">
        <f t="shared" si="13"/>
        <v>2670.8537725276165</v>
      </c>
      <c r="L41" s="2">
        <v>1</v>
      </c>
      <c r="N41" s="64">
        <v>1285</v>
      </c>
      <c r="O41" s="64">
        <v>1623</v>
      </c>
      <c r="P41" s="10">
        <v>5.16</v>
      </c>
      <c r="Q41" s="64">
        <v>8382</v>
      </c>
      <c r="R41" s="88">
        <v>0</v>
      </c>
      <c r="S41" s="88">
        <v>0</v>
      </c>
      <c r="T41" s="88">
        <v>0</v>
      </c>
      <c r="U41" s="88">
        <v>0</v>
      </c>
      <c r="V41" s="85">
        <v>0</v>
      </c>
      <c r="W41" s="85">
        <v>0</v>
      </c>
      <c r="X41" s="85">
        <v>0</v>
      </c>
      <c r="Y41" s="85">
        <v>0</v>
      </c>
    </row>
    <row r="42" spans="1:25" ht="15.75" x14ac:dyDescent="0.25">
      <c r="A42" s="2">
        <v>16</v>
      </c>
      <c r="B42" s="3" t="s">
        <v>14</v>
      </c>
      <c r="C42" s="66">
        <v>1521</v>
      </c>
      <c r="D42" s="66">
        <v>2229</v>
      </c>
      <c r="E42" s="13">
        <v>5.38</v>
      </c>
      <c r="F42" s="66">
        <v>11985</v>
      </c>
      <c r="H42" s="2">
        <f t="shared" si="10"/>
        <v>1072.2679288428801</v>
      </c>
      <c r="I42" s="58">
        <f t="shared" si="11"/>
        <v>960.55550952215776</v>
      </c>
      <c r="J42" s="2">
        <f t="shared" si="12"/>
        <v>7558.6385619369312</v>
      </c>
      <c r="K42" s="2">
        <f t="shared" si="13"/>
        <v>960.55550952215776</v>
      </c>
      <c r="L42" s="2">
        <v>2</v>
      </c>
      <c r="N42" s="10">
        <v>0</v>
      </c>
      <c r="O42" s="10">
        <v>0</v>
      </c>
      <c r="P42" s="10">
        <v>0</v>
      </c>
      <c r="Q42" s="10">
        <v>0</v>
      </c>
      <c r="R42" s="87">
        <v>1521</v>
      </c>
      <c r="S42" s="87">
        <v>2229</v>
      </c>
      <c r="T42" s="88">
        <v>5.38</v>
      </c>
      <c r="U42" s="87">
        <v>11985</v>
      </c>
      <c r="V42" s="85">
        <v>0</v>
      </c>
      <c r="W42" s="85">
        <v>0</v>
      </c>
      <c r="X42" s="85">
        <v>0</v>
      </c>
      <c r="Y42" s="85">
        <v>0</v>
      </c>
    </row>
    <row r="43" spans="1:25" ht="15.75" x14ac:dyDescent="0.25">
      <c r="A43" s="2">
        <v>17</v>
      </c>
      <c r="B43" s="3" t="s">
        <v>15</v>
      </c>
      <c r="C43" s="66">
        <v>1310</v>
      </c>
      <c r="D43" s="66">
        <v>1812</v>
      </c>
      <c r="E43" s="13">
        <v>6.15</v>
      </c>
      <c r="F43" s="66">
        <v>11152</v>
      </c>
      <c r="H43" s="2">
        <f t="shared" si="10"/>
        <v>407.75115330922119</v>
      </c>
      <c r="I43" s="58">
        <f t="shared" si="11"/>
        <v>40.129823413752199</v>
      </c>
      <c r="J43" s="2">
        <f t="shared" si="12"/>
        <v>6650.2125444905896</v>
      </c>
      <c r="K43" s="2">
        <f t="shared" si="13"/>
        <v>40.129823413752199</v>
      </c>
      <c r="L43" s="2">
        <v>2</v>
      </c>
      <c r="N43" s="10">
        <v>0</v>
      </c>
      <c r="O43" s="10">
        <v>0</v>
      </c>
      <c r="P43" s="10">
        <v>0</v>
      </c>
      <c r="Q43" s="10">
        <v>0</v>
      </c>
      <c r="R43" s="87">
        <v>1310</v>
      </c>
      <c r="S43" s="87">
        <v>1812</v>
      </c>
      <c r="T43" s="88">
        <v>6.15</v>
      </c>
      <c r="U43" s="87">
        <v>11152</v>
      </c>
      <c r="V43" s="85">
        <v>0</v>
      </c>
      <c r="W43" s="85">
        <v>0</v>
      </c>
      <c r="X43" s="85">
        <v>0</v>
      </c>
      <c r="Y43" s="85">
        <v>0</v>
      </c>
    </row>
    <row r="44" spans="1:25" ht="15.75" x14ac:dyDescent="0.25">
      <c r="M44" s="78" t="s">
        <v>29</v>
      </c>
      <c r="N44" s="10">
        <f>SUM(N27:N43)</f>
        <v>3858</v>
      </c>
      <c r="O44" s="10">
        <f t="shared" ref="O44:Q44" si="14">SUM(O27:O43)</f>
        <v>4412</v>
      </c>
      <c r="P44" s="10">
        <f t="shared" si="14"/>
        <v>19.079999999999998</v>
      </c>
      <c r="Q44" s="10">
        <f t="shared" si="14"/>
        <v>27770</v>
      </c>
      <c r="R44" s="87">
        <f>SUM(R27:R43)</f>
        <v>13533</v>
      </c>
      <c r="S44" s="87">
        <f t="shared" ref="S44:U44" si="15">SUM(S27:S43)</f>
        <v>18241</v>
      </c>
      <c r="T44" s="87">
        <f t="shared" si="15"/>
        <v>48.98</v>
      </c>
      <c r="U44" s="87">
        <f t="shared" si="15"/>
        <v>112393</v>
      </c>
      <c r="V44" s="42">
        <f>SUM(V27:V43)</f>
        <v>4977</v>
      </c>
      <c r="W44" s="42">
        <f t="shared" ref="W44:Y44" si="16">SUM(W27:W43)</f>
        <v>5894</v>
      </c>
      <c r="X44" s="42">
        <f t="shared" si="16"/>
        <v>36.67</v>
      </c>
      <c r="Y44" s="42">
        <f t="shared" si="16"/>
        <v>35972</v>
      </c>
    </row>
    <row r="45" spans="1:25" ht="15.75" x14ac:dyDescent="0.25">
      <c r="M45" s="48" t="s">
        <v>30</v>
      </c>
      <c r="N45" s="10">
        <v>3</v>
      </c>
      <c r="O45" s="10">
        <v>3</v>
      </c>
      <c r="P45" s="10">
        <v>3</v>
      </c>
      <c r="Q45" s="10">
        <v>3</v>
      </c>
      <c r="R45" s="88">
        <v>8</v>
      </c>
      <c r="S45" s="88">
        <v>8</v>
      </c>
      <c r="T45" s="88">
        <v>8</v>
      </c>
      <c r="U45" s="88">
        <v>8</v>
      </c>
      <c r="V45" s="42">
        <v>6</v>
      </c>
      <c r="W45" s="42">
        <v>6</v>
      </c>
      <c r="X45" s="42">
        <v>6</v>
      </c>
      <c r="Y45" s="42">
        <v>6</v>
      </c>
    </row>
    <row r="46" spans="1:25" ht="15.75" x14ac:dyDescent="0.25">
      <c r="M46" s="48" t="s">
        <v>31</v>
      </c>
      <c r="N46" s="10">
        <f>N44/N45</f>
        <v>1286</v>
      </c>
      <c r="O46" s="10">
        <f t="shared" ref="O46:Q46" si="17">O44/O45</f>
        <v>1470.6666666666667</v>
      </c>
      <c r="P46" s="10">
        <f t="shared" si="17"/>
        <v>6.3599999999999994</v>
      </c>
      <c r="Q46" s="10">
        <f t="shared" si="17"/>
        <v>9256.6666666666661</v>
      </c>
      <c r="R46" s="88">
        <f>R44/R45</f>
        <v>1691.625</v>
      </c>
      <c r="S46" s="88">
        <f t="shared" ref="S46:U46" si="18">S44/S45</f>
        <v>2280.125</v>
      </c>
      <c r="T46" s="88">
        <f t="shared" si="18"/>
        <v>6.1224999999999996</v>
      </c>
      <c r="U46" s="88">
        <f t="shared" si="18"/>
        <v>14049.125</v>
      </c>
      <c r="V46" s="42">
        <f>V44/V45</f>
        <v>829.5</v>
      </c>
      <c r="W46" s="42">
        <f t="shared" ref="W46:Y46" si="19">W44/W45</f>
        <v>982.33333333333337</v>
      </c>
      <c r="X46" s="42">
        <f t="shared" si="19"/>
        <v>6.1116666666666672</v>
      </c>
      <c r="Y46" s="42">
        <f t="shared" si="19"/>
        <v>5995.333333333333</v>
      </c>
    </row>
    <row r="48" spans="1:25" ht="15.75" x14ac:dyDescent="0.25">
      <c r="N48" s="37"/>
      <c r="O48" s="80"/>
      <c r="P48" s="80" t="s">
        <v>28</v>
      </c>
      <c r="Q48" s="80"/>
      <c r="R48" s="38"/>
      <c r="S48" s="81"/>
      <c r="T48" s="81" t="s">
        <v>39</v>
      </c>
      <c r="U48" s="81"/>
      <c r="V48" s="68"/>
      <c r="W48" s="40"/>
      <c r="X48" s="40" t="s">
        <v>39</v>
      </c>
      <c r="Y48" s="40"/>
    </row>
    <row r="49" spans="1:25" ht="15.75" x14ac:dyDescent="0.25">
      <c r="A49" s="9"/>
      <c r="B49" s="8" t="s">
        <v>0</v>
      </c>
      <c r="C49" s="9" t="s">
        <v>43</v>
      </c>
      <c r="D49" s="8" t="s">
        <v>44</v>
      </c>
      <c r="E49" s="8" t="s">
        <v>45</v>
      </c>
      <c r="F49" s="63" t="s">
        <v>46</v>
      </c>
      <c r="H49" s="19" t="s">
        <v>23</v>
      </c>
      <c r="I49" s="19" t="s">
        <v>24</v>
      </c>
      <c r="J49" s="19" t="s">
        <v>25</v>
      </c>
      <c r="K49" s="19" t="s">
        <v>26</v>
      </c>
      <c r="L49" s="19" t="s">
        <v>27</v>
      </c>
      <c r="N49" s="22" t="s">
        <v>48</v>
      </c>
      <c r="O49" s="22" t="s">
        <v>49</v>
      </c>
      <c r="P49" s="22" t="s">
        <v>50</v>
      </c>
      <c r="Q49" s="22" t="s">
        <v>51</v>
      </c>
      <c r="R49" s="20" t="s">
        <v>48</v>
      </c>
      <c r="S49" s="20" t="s">
        <v>49</v>
      </c>
      <c r="T49" s="20" t="s">
        <v>50</v>
      </c>
      <c r="U49" s="20" t="s">
        <v>51</v>
      </c>
      <c r="V49" s="41" t="s">
        <v>48</v>
      </c>
      <c r="W49" s="41" t="s">
        <v>49</v>
      </c>
      <c r="X49" s="41" t="s">
        <v>50</v>
      </c>
      <c r="Y49" s="41" t="s">
        <v>51</v>
      </c>
    </row>
    <row r="50" spans="1:25" ht="15.75" x14ac:dyDescent="0.25">
      <c r="A50" s="2">
        <v>1</v>
      </c>
      <c r="B50" s="3" t="s">
        <v>1</v>
      </c>
      <c r="C50" s="66">
        <v>2008</v>
      </c>
      <c r="D50" s="66">
        <v>2347</v>
      </c>
      <c r="E50" s="13">
        <v>6.12</v>
      </c>
      <c r="F50" s="66">
        <v>14358</v>
      </c>
      <c r="H50" s="2">
        <f>SQRT((C50-$N$46)^2+(D50-$O$46)^2+(E50-$P$46)^2+(F50-$Q$46)^2)</f>
        <v>5226.1693377165739</v>
      </c>
      <c r="I50" s="2">
        <f>SQRT((C50-$R$46)^2+(D50-$S$46)^2+(E50-$T$46)^2+(F50-$U$46)^2)</f>
        <v>447.17912728709734</v>
      </c>
      <c r="J50" s="2">
        <f>SQRT((C50-$V$46)^2+(D50-$W$46)^2+(E50-$X$46)^2+(F50-$Y$46)^2)</f>
        <v>8554.8448927469362</v>
      </c>
      <c r="K50" s="2">
        <f>MIN(H50:J50)</f>
        <v>447.17912728709734</v>
      </c>
      <c r="L50" s="2">
        <v>2</v>
      </c>
      <c r="N50" s="10"/>
      <c r="O50" s="10"/>
      <c r="P50" s="10"/>
      <c r="Q50" s="10"/>
      <c r="R50" s="66">
        <v>2008</v>
      </c>
      <c r="S50" s="66">
        <v>2347</v>
      </c>
      <c r="T50" s="13">
        <v>6.12</v>
      </c>
      <c r="U50" s="66">
        <v>14358</v>
      </c>
      <c r="V50" s="42">
        <v>0</v>
      </c>
      <c r="W50" s="42">
        <v>0</v>
      </c>
      <c r="X50" s="42">
        <v>0</v>
      </c>
      <c r="Y50" s="42">
        <v>0</v>
      </c>
    </row>
    <row r="51" spans="1:25" ht="15.75" x14ac:dyDescent="0.25">
      <c r="A51" s="2">
        <v>2</v>
      </c>
      <c r="B51" s="3" t="s">
        <v>2</v>
      </c>
      <c r="C51" s="66">
        <v>1198</v>
      </c>
      <c r="D51" s="66">
        <v>2248</v>
      </c>
      <c r="E51" s="13">
        <v>6.08</v>
      </c>
      <c r="F51" s="66">
        <v>13670</v>
      </c>
      <c r="H51" s="2">
        <f t="shared" ref="H51:H66" si="20">SQRT((C51-$N$46)^2+(D51-$O$46)^2+(E51-$P$46)^2+(F51-$Q$46)^2)</f>
        <v>4482.1314461561951</v>
      </c>
      <c r="I51" s="2">
        <f t="shared" ref="I51:I66" si="21">SQRT((C51-$R$46)^2+(D51-$S$46)^2+(E51-$T$46)^2+(F51-$U$46)^2)</f>
        <v>623.24427288283198</v>
      </c>
      <c r="J51" s="2">
        <f t="shared" ref="J51:J66" si="22">SQRT((C51-$V$46)^2+(D51-$W$46)^2+(E51-$X$46)^2+(F51-$Y$46)^2)</f>
        <v>7787.0541802762828</v>
      </c>
      <c r="K51" s="2">
        <f t="shared" ref="K51:K66" si="23">MIN(H51:J51)</f>
        <v>623.24427288283198</v>
      </c>
      <c r="L51" s="2">
        <v>2</v>
      </c>
      <c r="N51" s="10"/>
      <c r="O51" s="10"/>
      <c r="P51" s="10"/>
      <c r="Q51" s="10"/>
      <c r="R51" s="66">
        <v>1198</v>
      </c>
      <c r="S51" s="66">
        <v>2248</v>
      </c>
      <c r="T51" s="13">
        <v>6.08</v>
      </c>
      <c r="U51" s="66">
        <v>13670</v>
      </c>
      <c r="V51" s="42">
        <v>0</v>
      </c>
      <c r="W51" s="42">
        <v>0</v>
      </c>
      <c r="X51" s="42">
        <v>0</v>
      </c>
      <c r="Y51" s="42">
        <v>0</v>
      </c>
    </row>
    <row r="52" spans="1:25" ht="15.75" x14ac:dyDescent="0.25">
      <c r="A52" s="7">
        <v>3</v>
      </c>
      <c r="B52" s="3" t="s">
        <v>3</v>
      </c>
      <c r="C52" s="42">
        <v>859</v>
      </c>
      <c r="D52" s="42">
        <v>950</v>
      </c>
      <c r="E52" s="42">
        <v>6.08</v>
      </c>
      <c r="F52" s="65">
        <v>5775</v>
      </c>
      <c r="H52" s="2">
        <f t="shared" si="20"/>
        <v>3546.1846587502391</v>
      </c>
      <c r="I52" s="2">
        <f t="shared" si="21"/>
        <v>8421.6175063749633</v>
      </c>
      <c r="J52" s="2">
        <f t="shared" si="22"/>
        <v>224.63853904662011</v>
      </c>
      <c r="K52" s="2">
        <f t="shared" si="23"/>
        <v>224.63853904662011</v>
      </c>
      <c r="L52" s="2">
        <v>3</v>
      </c>
      <c r="N52" s="10"/>
      <c r="O52" s="10"/>
      <c r="P52" s="10"/>
      <c r="Q52" s="10"/>
      <c r="R52" s="13">
        <v>0</v>
      </c>
      <c r="S52" s="13">
        <v>0</v>
      </c>
      <c r="T52" s="13">
        <v>0</v>
      </c>
      <c r="U52" s="13">
        <v>0</v>
      </c>
      <c r="V52" s="42">
        <v>859</v>
      </c>
      <c r="W52" s="42">
        <v>950</v>
      </c>
      <c r="X52" s="42">
        <v>6.08</v>
      </c>
      <c r="Y52" s="65">
        <v>5775</v>
      </c>
    </row>
    <row r="53" spans="1:25" ht="15.75" x14ac:dyDescent="0.25">
      <c r="A53" s="2">
        <v>4</v>
      </c>
      <c r="B53" s="3" t="s">
        <v>4</v>
      </c>
      <c r="C53" s="66">
        <v>2529</v>
      </c>
      <c r="D53" s="66">
        <v>2662</v>
      </c>
      <c r="E53" s="13">
        <v>6.11</v>
      </c>
      <c r="F53" s="66">
        <v>16255</v>
      </c>
      <c r="H53" s="2">
        <f t="shared" si="20"/>
        <v>7207.0100331590747</v>
      </c>
      <c r="I53" s="2">
        <f t="shared" si="21"/>
        <v>2390.1694337496765</v>
      </c>
      <c r="J53" s="2">
        <f t="shared" si="22"/>
        <v>10534.246079915973</v>
      </c>
      <c r="K53" s="2">
        <f t="shared" si="23"/>
        <v>2390.1694337496765</v>
      </c>
      <c r="L53" s="2">
        <v>2</v>
      </c>
      <c r="N53" s="10"/>
      <c r="O53" s="10"/>
      <c r="P53" s="10"/>
      <c r="Q53" s="10"/>
      <c r="R53" s="66">
        <v>2529</v>
      </c>
      <c r="S53" s="66">
        <v>2662</v>
      </c>
      <c r="T53" s="13">
        <v>6.11</v>
      </c>
      <c r="U53" s="66">
        <v>16255</v>
      </c>
      <c r="V53" s="42">
        <v>0</v>
      </c>
      <c r="W53" s="42">
        <v>0</v>
      </c>
      <c r="X53" s="42">
        <v>0</v>
      </c>
      <c r="Y53" s="42">
        <v>0</v>
      </c>
    </row>
    <row r="54" spans="1:25" ht="15.75" x14ac:dyDescent="0.25">
      <c r="A54" s="7">
        <v>5</v>
      </c>
      <c r="B54" s="3" t="s">
        <v>21</v>
      </c>
      <c r="C54" s="42">
        <v>772</v>
      </c>
      <c r="D54" s="65">
        <v>1248</v>
      </c>
      <c r="E54" s="42">
        <v>6.12</v>
      </c>
      <c r="F54" s="65">
        <v>7635</v>
      </c>
      <c r="H54" s="2">
        <f t="shared" si="20"/>
        <v>1715.6862416602344</v>
      </c>
      <c r="I54" s="2">
        <f t="shared" si="21"/>
        <v>6561.401654515691</v>
      </c>
      <c r="J54" s="2">
        <f t="shared" si="22"/>
        <v>1662.044465598018</v>
      </c>
      <c r="K54" s="2">
        <f t="shared" si="23"/>
        <v>1662.044465598018</v>
      </c>
      <c r="L54" s="2">
        <v>3</v>
      </c>
      <c r="N54" s="10"/>
      <c r="O54" s="10"/>
      <c r="P54" s="10"/>
      <c r="Q54" s="10"/>
      <c r="R54" s="13">
        <v>0</v>
      </c>
      <c r="S54" s="13">
        <v>0</v>
      </c>
      <c r="T54" s="13">
        <v>0</v>
      </c>
      <c r="U54" s="13">
        <v>0</v>
      </c>
      <c r="V54" s="42">
        <v>772</v>
      </c>
      <c r="W54" s="65">
        <v>1248</v>
      </c>
      <c r="X54" s="42">
        <v>6.12</v>
      </c>
      <c r="Y54" s="65">
        <v>7635</v>
      </c>
    </row>
    <row r="55" spans="1:25" ht="15.75" x14ac:dyDescent="0.25">
      <c r="A55" s="7">
        <v>6</v>
      </c>
      <c r="B55" s="3" t="s">
        <v>5</v>
      </c>
      <c r="C55" s="64">
        <v>1153</v>
      </c>
      <c r="D55" s="64">
        <v>1820</v>
      </c>
      <c r="E55" s="10">
        <v>6.09</v>
      </c>
      <c r="F55" s="64">
        <v>11080</v>
      </c>
      <c r="H55" s="2">
        <f t="shared" si="20"/>
        <v>1861.2542263544292</v>
      </c>
      <c r="I55" s="2">
        <f t="shared" si="21"/>
        <v>3052.4637873251258</v>
      </c>
      <c r="J55" s="2">
        <f t="shared" si="22"/>
        <v>5163.3489913064186</v>
      </c>
      <c r="K55" s="2">
        <f t="shared" si="23"/>
        <v>1861.2542263544292</v>
      </c>
      <c r="L55" s="2">
        <v>1</v>
      </c>
      <c r="N55" s="64">
        <v>1153</v>
      </c>
      <c r="O55" s="64">
        <v>1820</v>
      </c>
      <c r="P55" s="10">
        <v>6.09</v>
      </c>
      <c r="Q55" s="64">
        <v>11080</v>
      </c>
      <c r="R55" s="13">
        <v>0</v>
      </c>
      <c r="S55" s="13">
        <v>0</v>
      </c>
      <c r="T55" s="13">
        <v>0</v>
      </c>
      <c r="U55" s="13">
        <v>0</v>
      </c>
      <c r="V55" s="42">
        <v>0</v>
      </c>
      <c r="W55" s="42">
        <v>0</v>
      </c>
      <c r="X55" s="42">
        <v>0</v>
      </c>
      <c r="Y55" s="42">
        <v>0</v>
      </c>
    </row>
    <row r="56" spans="1:25" ht="15.75" x14ac:dyDescent="0.25">
      <c r="A56" s="7">
        <v>7</v>
      </c>
      <c r="B56" s="3" t="s">
        <v>6</v>
      </c>
      <c r="C56" s="42">
        <v>720</v>
      </c>
      <c r="D56" s="42">
        <v>808</v>
      </c>
      <c r="E56" s="42">
        <v>6.01</v>
      </c>
      <c r="F56" s="65">
        <v>4854</v>
      </c>
      <c r="H56" s="2">
        <f t="shared" si="20"/>
        <v>4488.0905752211465</v>
      </c>
      <c r="I56" s="2">
        <f t="shared" si="21"/>
        <v>9362.7736774169261</v>
      </c>
      <c r="J56" s="2">
        <f t="shared" si="22"/>
        <v>1159.7517618977777</v>
      </c>
      <c r="K56" s="2">
        <f t="shared" si="23"/>
        <v>1159.7517618977777</v>
      </c>
      <c r="L56" s="2">
        <v>3</v>
      </c>
      <c r="N56" s="10"/>
      <c r="O56" s="10"/>
      <c r="P56" s="10"/>
      <c r="Q56" s="10"/>
      <c r="R56" s="13">
        <v>0</v>
      </c>
      <c r="S56" s="13">
        <v>0</v>
      </c>
      <c r="T56" s="13">
        <v>0</v>
      </c>
      <c r="U56" s="13">
        <v>0</v>
      </c>
      <c r="V56" s="42">
        <v>720</v>
      </c>
      <c r="W56" s="42">
        <v>808</v>
      </c>
      <c r="X56" s="42">
        <v>6.01</v>
      </c>
      <c r="Y56" s="65">
        <v>4854</v>
      </c>
    </row>
    <row r="57" spans="1:25" ht="15.75" x14ac:dyDescent="0.25">
      <c r="A57" s="2">
        <v>8</v>
      </c>
      <c r="B57" s="3" t="s">
        <v>7</v>
      </c>
      <c r="C57" s="66">
        <v>1452</v>
      </c>
      <c r="D57" s="66">
        <v>1914</v>
      </c>
      <c r="E57" s="13">
        <v>6.15</v>
      </c>
      <c r="F57" s="66">
        <v>11765</v>
      </c>
      <c r="H57" s="2">
        <f t="shared" si="20"/>
        <v>2552.6136800651129</v>
      </c>
      <c r="I57" s="2">
        <f t="shared" si="21"/>
        <v>2325.6600509599957</v>
      </c>
      <c r="J57" s="2">
        <f t="shared" si="22"/>
        <v>5877.4622477470384</v>
      </c>
      <c r="K57" s="2">
        <f t="shared" si="23"/>
        <v>2325.6600509599957</v>
      </c>
      <c r="L57" s="2">
        <v>2</v>
      </c>
      <c r="N57" s="10"/>
      <c r="O57" s="10"/>
      <c r="P57" s="10"/>
      <c r="Q57" s="10"/>
      <c r="R57" s="66">
        <v>1452</v>
      </c>
      <c r="S57" s="66">
        <v>1914</v>
      </c>
      <c r="T57" s="13">
        <v>6.15</v>
      </c>
      <c r="U57" s="66">
        <v>11765</v>
      </c>
      <c r="V57" s="42">
        <v>0</v>
      </c>
      <c r="W57" s="42">
        <v>0</v>
      </c>
      <c r="X57" s="42">
        <v>0</v>
      </c>
      <c r="Y57" s="42">
        <v>0</v>
      </c>
    </row>
    <row r="58" spans="1:25" ht="15.75" x14ac:dyDescent="0.25">
      <c r="A58" s="2">
        <v>9</v>
      </c>
      <c r="B58" s="3" t="s">
        <v>8</v>
      </c>
      <c r="C58" s="42">
        <v>647</v>
      </c>
      <c r="D58" s="42">
        <v>868</v>
      </c>
      <c r="E58" s="42">
        <v>7.05</v>
      </c>
      <c r="F58" s="65">
        <v>6118</v>
      </c>
      <c r="H58" s="2">
        <f t="shared" si="20"/>
        <v>3259.2571288033646</v>
      </c>
      <c r="I58" s="2">
        <f t="shared" si="21"/>
        <v>8123.3049328540692</v>
      </c>
      <c r="J58" s="2">
        <f t="shared" si="22"/>
        <v>247.84340356698374</v>
      </c>
      <c r="K58" s="2">
        <f t="shared" si="23"/>
        <v>247.84340356698374</v>
      </c>
      <c r="L58" s="2">
        <v>3</v>
      </c>
      <c r="N58" s="10"/>
      <c r="O58" s="10"/>
      <c r="P58" s="10"/>
      <c r="Q58" s="10"/>
      <c r="R58" s="13">
        <v>0</v>
      </c>
      <c r="S58" s="13">
        <v>0</v>
      </c>
      <c r="T58" s="13">
        <v>0</v>
      </c>
      <c r="U58" s="13">
        <v>0</v>
      </c>
      <c r="V58" s="42">
        <v>647</v>
      </c>
      <c r="W58" s="42">
        <v>868</v>
      </c>
      <c r="X58" s="42">
        <v>7.05</v>
      </c>
      <c r="Y58" s="65">
        <v>6118</v>
      </c>
    </row>
    <row r="59" spans="1:25" ht="15.75" x14ac:dyDescent="0.25">
      <c r="A59" s="2">
        <v>10</v>
      </c>
      <c r="B59" s="3" t="s">
        <v>9</v>
      </c>
      <c r="C59" s="10">
        <v>973</v>
      </c>
      <c r="D59" s="64">
        <v>1256</v>
      </c>
      <c r="E59" s="10">
        <v>7.05</v>
      </c>
      <c r="F59" s="64">
        <v>8852</v>
      </c>
      <c r="H59" s="2">
        <f t="shared" si="20"/>
        <v>554.80299655723604</v>
      </c>
      <c r="I59" s="2">
        <f t="shared" si="21"/>
        <v>5345.5928606779671</v>
      </c>
      <c r="J59" s="2">
        <f t="shared" si="22"/>
        <v>2873.3309971805083</v>
      </c>
      <c r="K59" s="2">
        <f t="shared" si="23"/>
        <v>554.80299655723604</v>
      </c>
      <c r="L59" s="2">
        <v>1</v>
      </c>
      <c r="N59" s="10">
        <v>973</v>
      </c>
      <c r="O59" s="64">
        <v>1256</v>
      </c>
      <c r="P59" s="10">
        <v>7.05</v>
      </c>
      <c r="Q59" s="64">
        <v>8852</v>
      </c>
      <c r="R59" s="13">
        <v>0</v>
      </c>
      <c r="S59" s="13">
        <v>0</v>
      </c>
      <c r="T59" s="13">
        <v>0</v>
      </c>
      <c r="U59" s="13">
        <v>0</v>
      </c>
      <c r="V59" s="42">
        <v>0</v>
      </c>
      <c r="W59" s="42">
        <v>0</v>
      </c>
      <c r="X59" s="42">
        <v>0</v>
      </c>
      <c r="Y59" s="42">
        <v>0</v>
      </c>
    </row>
    <row r="60" spans="1:25" ht="15.75" x14ac:dyDescent="0.25">
      <c r="A60" s="2">
        <v>11</v>
      </c>
      <c r="B60" s="3" t="s">
        <v>10</v>
      </c>
      <c r="C60" s="64">
        <v>1600</v>
      </c>
      <c r="D60" s="64">
        <v>1533</v>
      </c>
      <c r="E60" s="10">
        <v>6.87</v>
      </c>
      <c r="F60" s="64">
        <v>10536</v>
      </c>
      <c r="H60" s="2">
        <f t="shared" si="20"/>
        <v>1318.7780261750738</v>
      </c>
      <c r="I60" s="2">
        <f t="shared" si="21"/>
        <v>3592.8594086926432</v>
      </c>
      <c r="J60" s="2">
        <f t="shared" si="22"/>
        <v>4638.3788526407589</v>
      </c>
      <c r="K60" s="2">
        <f t="shared" si="23"/>
        <v>1318.7780261750738</v>
      </c>
      <c r="L60" s="2">
        <v>1</v>
      </c>
      <c r="N60" s="64">
        <v>1600</v>
      </c>
      <c r="O60" s="64">
        <v>1533</v>
      </c>
      <c r="P60" s="10">
        <v>6.87</v>
      </c>
      <c r="Q60" s="64">
        <v>10536</v>
      </c>
      <c r="R60" s="13">
        <v>0</v>
      </c>
      <c r="S60" s="13">
        <v>0</v>
      </c>
      <c r="T60" s="13">
        <v>0</v>
      </c>
      <c r="U60" s="13">
        <v>0</v>
      </c>
      <c r="V60" s="42">
        <v>0</v>
      </c>
      <c r="W60" s="42">
        <v>0</v>
      </c>
      <c r="X60" s="42">
        <v>0</v>
      </c>
      <c r="Y60" s="42">
        <v>0</v>
      </c>
    </row>
    <row r="61" spans="1:25" ht="15.75" x14ac:dyDescent="0.25">
      <c r="A61" s="2">
        <v>12</v>
      </c>
      <c r="B61" s="3" t="s">
        <v>11</v>
      </c>
      <c r="C61" s="66">
        <v>2362</v>
      </c>
      <c r="D61" s="66">
        <v>3209</v>
      </c>
      <c r="E61" s="13">
        <v>6.9</v>
      </c>
      <c r="F61" s="66">
        <v>22128</v>
      </c>
      <c r="H61" s="2">
        <f t="shared" si="20"/>
        <v>13032.682028161185</v>
      </c>
      <c r="I61" s="2">
        <f t="shared" si="21"/>
        <v>8159.6834054012934</v>
      </c>
      <c r="J61" s="2">
        <f t="shared" si="22"/>
        <v>16357.552845511205</v>
      </c>
      <c r="K61" s="2">
        <f t="shared" si="23"/>
        <v>8159.6834054012934</v>
      </c>
      <c r="L61" s="2">
        <v>2</v>
      </c>
      <c r="N61" s="10"/>
      <c r="O61" s="10"/>
      <c r="P61" s="10"/>
      <c r="Q61" s="10"/>
      <c r="R61" s="66">
        <v>2362</v>
      </c>
      <c r="S61" s="66">
        <v>3209</v>
      </c>
      <c r="T61" s="13">
        <v>6.9</v>
      </c>
      <c r="U61" s="66">
        <v>22128</v>
      </c>
      <c r="V61" s="42">
        <v>0</v>
      </c>
      <c r="W61" s="42">
        <v>0</v>
      </c>
      <c r="X61" s="42">
        <v>0</v>
      </c>
      <c r="Y61" s="42">
        <v>0</v>
      </c>
    </row>
    <row r="62" spans="1:25" ht="15.75" x14ac:dyDescent="0.25">
      <c r="A62" s="2">
        <v>13</v>
      </c>
      <c r="B62" s="3" t="s">
        <v>12</v>
      </c>
      <c r="C62" s="42">
        <v>761</v>
      </c>
      <c r="D62" s="42">
        <v>785</v>
      </c>
      <c r="E62" s="42">
        <v>5.55</v>
      </c>
      <c r="F62" s="65">
        <v>4355</v>
      </c>
      <c r="H62" s="2">
        <f t="shared" si="20"/>
        <v>4977.1578782462666</v>
      </c>
      <c r="I62" s="2">
        <f t="shared" si="21"/>
        <v>9852.7925736631259</v>
      </c>
      <c r="J62" s="2">
        <f t="shared" si="22"/>
        <v>1653.5798905279214</v>
      </c>
      <c r="K62" s="2">
        <f t="shared" si="23"/>
        <v>1653.5798905279214</v>
      </c>
      <c r="L62" s="2">
        <v>3</v>
      </c>
      <c r="N62" s="10"/>
      <c r="O62" s="10"/>
      <c r="P62" s="10"/>
      <c r="Q62" s="10"/>
      <c r="R62" s="13">
        <v>0</v>
      </c>
      <c r="S62" s="13">
        <v>0</v>
      </c>
      <c r="T62" s="13">
        <v>0</v>
      </c>
      <c r="U62" s="13">
        <v>0</v>
      </c>
      <c r="V62" s="42">
        <v>761</v>
      </c>
      <c r="W62" s="42">
        <v>785</v>
      </c>
      <c r="X62" s="42">
        <v>5.55</v>
      </c>
      <c r="Y62" s="65">
        <v>4355</v>
      </c>
    </row>
    <row r="63" spans="1:25" ht="15.75" x14ac:dyDescent="0.25">
      <c r="A63" s="2">
        <v>14</v>
      </c>
      <c r="B63" s="3" t="s">
        <v>20</v>
      </c>
      <c r="C63" s="65">
        <v>1218</v>
      </c>
      <c r="D63" s="65">
        <v>1235</v>
      </c>
      <c r="E63" s="42">
        <v>5.86</v>
      </c>
      <c r="F63" s="65">
        <v>7235</v>
      </c>
      <c r="H63" s="2">
        <f t="shared" si="20"/>
        <v>2036.4918705678367</v>
      </c>
      <c r="I63" s="2">
        <f t="shared" si="21"/>
        <v>6910.0583565394909</v>
      </c>
      <c r="J63" s="2">
        <f t="shared" si="22"/>
        <v>1323.4599360105317</v>
      </c>
      <c r="K63" s="2">
        <f t="shared" si="23"/>
        <v>1323.4599360105317</v>
      </c>
      <c r="L63" s="2">
        <v>3</v>
      </c>
      <c r="N63" s="10"/>
      <c r="O63" s="10"/>
      <c r="P63" s="10"/>
      <c r="Q63" s="10"/>
      <c r="R63" s="13">
        <v>0</v>
      </c>
      <c r="S63" s="13">
        <v>0</v>
      </c>
      <c r="T63" s="13">
        <v>0</v>
      </c>
      <c r="U63" s="13">
        <v>0</v>
      </c>
      <c r="V63" s="65">
        <v>1218</v>
      </c>
      <c r="W63" s="65">
        <v>1235</v>
      </c>
      <c r="X63" s="42">
        <v>5.86</v>
      </c>
      <c r="Y63" s="65">
        <v>7235</v>
      </c>
    </row>
    <row r="64" spans="1:25" ht="15.75" x14ac:dyDescent="0.25">
      <c r="A64" s="2">
        <v>15</v>
      </c>
      <c r="B64" s="3" t="s">
        <v>13</v>
      </c>
      <c r="C64" s="64">
        <v>1285</v>
      </c>
      <c r="D64" s="64">
        <v>1623</v>
      </c>
      <c r="E64" s="10">
        <v>5.16</v>
      </c>
      <c r="F64" s="64">
        <v>8382</v>
      </c>
      <c r="H64" s="2">
        <f t="shared" si="20"/>
        <v>887.83425380091137</v>
      </c>
      <c r="I64" s="2">
        <f t="shared" si="21"/>
        <v>5719.5685019310022</v>
      </c>
      <c r="J64" s="2">
        <f t="shared" si="22"/>
        <v>2512.7898263135739</v>
      </c>
      <c r="K64" s="2">
        <f t="shared" si="23"/>
        <v>887.83425380091137</v>
      </c>
      <c r="L64" s="2">
        <v>1</v>
      </c>
      <c r="N64" s="64">
        <v>1285</v>
      </c>
      <c r="O64" s="64">
        <v>1623</v>
      </c>
      <c r="P64" s="10">
        <v>5.16</v>
      </c>
      <c r="Q64" s="64">
        <v>8382</v>
      </c>
      <c r="R64" s="13">
        <v>0</v>
      </c>
      <c r="S64" s="13">
        <v>0</v>
      </c>
      <c r="T64" s="13">
        <v>0</v>
      </c>
      <c r="U64" s="13">
        <v>0</v>
      </c>
      <c r="V64" s="42">
        <v>0</v>
      </c>
      <c r="W64" s="42">
        <v>0</v>
      </c>
      <c r="X64" s="42">
        <v>0</v>
      </c>
      <c r="Y64" s="42">
        <v>0</v>
      </c>
    </row>
    <row r="65" spans="1:25" ht="15.75" x14ac:dyDescent="0.25">
      <c r="A65" s="2">
        <v>16</v>
      </c>
      <c r="B65" s="3" t="s">
        <v>14</v>
      </c>
      <c r="C65" s="66">
        <v>1521</v>
      </c>
      <c r="D65" s="66">
        <v>2229</v>
      </c>
      <c r="E65" s="13">
        <v>5.38</v>
      </c>
      <c r="F65" s="66">
        <v>11985</v>
      </c>
      <c r="H65" s="2">
        <f t="shared" si="20"/>
        <v>2841.4957650192309</v>
      </c>
      <c r="I65" s="2">
        <f t="shared" si="21"/>
        <v>2071.7961345608428</v>
      </c>
      <c r="J65" s="2">
        <f t="shared" si="22"/>
        <v>6156.9844356544927</v>
      </c>
      <c r="K65" s="2">
        <f t="shared" si="23"/>
        <v>2071.7961345608428</v>
      </c>
      <c r="L65" s="2">
        <v>2</v>
      </c>
      <c r="N65" s="10"/>
      <c r="O65" s="10"/>
      <c r="P65" s="10"/>
      <c r="Q65" s="10"/>
      <c r="R65" s="66">
        <v>1521</v>
      </c>
      <c r="S65" s="66">
        <v>2229</v>
      </c>
      <c r="T65" s="13">
        <v>5.38</v>
      </c>
      <c r="U65" s="66">
        <v>11985</v>
      </c>
      <c r="V65" s="42">
        <v>0</v>
      </c>
      <c r="W65" s="42">
        <v>0</v>
      </c>
      <c r="X65" s="42">
        <v>0</v>
      </c>
      <c r="Y65" s="42">
        <v>0</v>
      </c>
    </row>
    <row r="66" spans="1:25" ht="15.75" x14ac:dyDescent="0.25">
      <c r="A66" s="2">
        <v>17</v>
      </c>
      <c r="B66" s="3" t="s">
        <v>15</v>
      </c>
      <c r="C66" s="64">
        <v>1310</v>
      </c>
      <c r="D66" s="64">
        <v>1812</v>
      </c>
      <c r="E66" s="10">
        <v>6.15</v>
      </c>
      <c r="F66" s="64">
        <v>11152</v>
      </c>
      <c r="H66" s="2">
        <f t="shared" si="20"/>
        <v>1925.9732430615154</v>
      </c>
      <c r="I66" s="2">
        <f t="shared" si="21"/>
        <v>2959.4107390883155</v>
      </c>
      <c r="J66" s="2">
        <f t="shared" si="22"/>
        <v>5245.0393840616998</v>
      </c>
      <c r="K66" s="2">
        <f t="shared" si="23"/>
        <v>1925.9732430615154</v>
      </c>
      <c r="L66" s="2">
        <v>1</v>
      </c>
      <c r="N66" s="64">
        <v>1310</v>
      </c>
      <c r="O66" s="64">
        <v>1812</v>
      </c>
      <c r="P66" s="10">
        <v>6.15</v>
      </c>
      <c r="Q66" s="64">
        <v>11152</v>
      </c>
      <c r="R66" s="13">
        <v>0</v>
      </c>
      <c r="S66" s="13">
        <v>0</v>
      </c>
      <c r="T66" s="13">
        <v>0</v>
      </c>
      <c r="U66" s="13">
        <v>0</v>
      </c>
      <c r="V66" s="42">
        <v>0</v>
      </c>
      <c r="W66" s="42">
        <v>0</v>
      </c>
      <c r="X66" s="42">
        <v>0</v>
      </c>
      <c r="Y66" s="42">
        <v>0</v>
      </c>
    </row>
    <row r="67" spans="1:25" ht="15.75" x14ac:dyDescent="0.25">
      <c r="M67" s="78" t="s">
        <v>29</v>
      </c>
      <c r="N67" s="10">
        <f>SUM(N50:N66)</f>
        <v>6321</v>
      </c>
      <c r="O67" s="10">
        <f t="shared" ref="O67:Q67" si="24">SUM(O50:O66)</f>
        <v>8044</v>
      </c>
      <c r="P67" s="10">
        <f t="shared" si="24"/>
        <v>31.32</v>
      </c>
      <c r="Q67" s="10">
        <f t="shared" si="24"/>
        <v>50002</v>
      </c>
      <c r="R67" s="66">
        <f>SUM(R50:R66)</f>
        <v>11070</v>
      </c>
      <c r="S67" s="66">
        <f t="shared" ref="S67:U67" si="25">SUM(S50:S66)</f>
        <v>14609</v>
      </c>
      <c r="T67" s="66">
        <f t="shared" si="25"/>
        <v>36.74</v>
      </c>
      <c r="U67" s="66">
        <f t="shared" si="25"/>
        <v>90161</v>
      </c>
      <c r="V67" s="42">
        <f>SUM(V50:V66)</f>
        <v>4977</v>
      </c>
      <c r="W67" s="42">
        <f t="shared" ref="W67:Y67" si="26">SUM(W50:W66)</f>
        <v>5894</v>
      </c>
      <c r="X67" s="42">
        <f t="shared" si="26"/>
        <v>36.67</v>
      </c>
      <c r="Y67" s="42">
        <f t="shared" si="26"/>
        <v>35972</v>
      </c>
    </row>
    <row r="68" spans="1:25" ht="15.75" x14ac:dyDescent="0.25">
      <c r="M68" s="48" t="s">
        <v>30</v>
      </c>
      <c r="N68" s="10">
        <v>5</v>
      </c>
      <c r="O68" s="10">
        <v>5</v>
      </c>
      <c r="P68" s="10">
        <v>5</v>
      </c>
      <c r="Q68" s="10">
        <v>5</v>
      </c>
      <c r="R68" s="13">
        <v>6</v>
      </c>
      <c r="S68" s="13">
        <v>6</v>
      </c>
      <c r="T68" s="13">
        <v>6</v>
      </c>
      <c r="U68" s="13">
        <v>6</v>
      </c>
      <c r="V68" s="42">
        <v>6</v>
      </c>
      <c r="W68" s="42">
        <v>6</v>
      </c>
      <c r="X68" s="42">
        <v>6</v>
      </c>
      <c r="Y68" s="42">
        <v>6</v>
      </c>
    </row>
    <row r="69" spans="1:25" ht="15.75" x14ac:dyDescent="0.25">
      <c r="M69" s="48" t="s">
        <v>31</v>
      </c>
      <c r="N69" s="10">
        <f>N67/N68</f>
        <v>1264.2</v>
      </c>
      <c r="O69" s="10">
        <f t="shared" ref="O69:Q69" si="27">O67/O68</f>
        <v>1608.8</v>
      </c>
      <c r="P69" s="10">
        <f t="shared" si="27"/>
        <v>6.2640000000000002</v>
      </c>
      <c r="Q69" s="10">
        <f t="shared" si="27"/>
        <v>10000.4</v>
      </c>
      <c r="R69" s="13">
        <f>R67/R68</f>
        <v>1845</v>
      </c>
      <c r="S69" s="13">
        <f t="shared" ref="S69:U69" si="28">S67/S68</f>
        <v>2434.8333333333335</v>
      </c>
      <c r="T69" s="13">
        <f t="shared" si="28"/>
        <v>6.123333333333334</v>
      </c>
      <c r="U69" s="13">
        <f t="shared" si="28"/>
        <v>15026.833333333334</v>
      </c>
      <c r="V69" s="42">
        <f>V67/V68</f>
        <v>829.5</v>
      </c>
      <c r="W69" s="42">
        <f t="shared" ref="W69:Y69" si="29">W67/W68</f>
        <v>982.33333333333337</v>
      </c>
      <c r="X69" s="42">
        <f t="shared" si="29"/>
        <v>6.1116666666666672</v>
      </c>
      <c r="Y69" s="42">
        <f t="shared" si="29"/>
        <v>5995.333333333333</v>
      </c>
    </row>
    <row r="71" spans="1:25" ht="15.75" x14ac:dyDescent="0.25">
      <c r="N71" s="37"/>
      <c r="O71" s="83"/>
      <c r="P71" s="83" t="s">
        <v>28</v>
      </c>
      <c r="Q71" s="83"/>
      <c r="R71" s="38"/>
      <c r="S71" s="84"/>
      <c r="T71" s="84" t="s">
        <v>39</v>
      </c>
      <c r="U71" s="84"/>
      <c r="V71" s="68"/>
      <c r="W71" s="40"/>
      <c r="X71" s="40" t="s">
        <v>39</v>
      </c>
      <c r="Y71" s="40"/>
    </row>
    <row r="72" spans="1:25" ht="15.75" x14ac:dyDescent="0.25">
      <c r="A72" s="9"/>
      <c r="B72" s="8" t="s">
        <v>0</v>
      </c>
      <c r="C72" s="9" t="s">
        <v>43</v>
      </c>
      <c r="D72" s="8" t="s">
        <v>44</v>
      </c>
      <c r="E72" s="8" t="s">
        <v>45</v>
      </c>
      <c r="F72" s="63" t="s">
        <v>46</v>
      </c>
      <c r="H72" s="19" t="s">
        <v>23</v>
      </c>
      <c r="I72" s="19" t="s">
        <v>24</v>
      </c>
      <c r="J72" s="19" t="s">
        <v>25</v>
      </c>
      <c r="K72" s="19" t="s">
        <v>26</v>
      </c>
      <c r="L72" s="19" t="s">
        <v>27</v>
      </c>
      <c r="N72" s="22" t="s">
        <v>48</v>
      </c>
      <c r="O72" s="22" t="s">
        <v>49</v>
      </c>
      <c r="P72" s="22" t="s">
        <v>50</v>
      </c>
      <c r="Q72" s="22" t="s">
        <v>51</v>
      </c>
      <c r="R72" s="20" t="s">
        <v>48</v>
      </c>
      <c r="S72" s="20" t="s">
        <v>49</v>
      </c>
      <c r="T72" s="20" t="s">
        <v>50</v>
      </c>
      <c r="U72" s="20" t="s">
        <v>51</v>
      </c>
      <c r="V72" s="41" t="s">
        <v>48</v>
      </c>
      <c r="W72" s="41" t="s">
        <v>49</v>
      </c>
      <c r="X72" s="41" t="s">
        <v>50</v>
      </c>
      <c r="Y72" s="41" t="s">
        <v>51</v>
      </c>
    </row>
    <row r="73" spans="1:25" ht="15.75" x14ac:dyDescent="0.25">
      <c r="A73" s="2">
        <v>1</v>
      </c>
      <c r="B73" s="3" t="s">
        <v>1</v>
      </c>
      <c r="C73" s="66">
        <v>2008</v>
      </c>
      <c r="D73" s="66">
        <v>2347</v>
      </c>
      <c r="E73" s="13">
        <v>6.12</v>
      </c>
      <c r="F73" s="66">
        <v>14358</v>
      </c>
      <c r="H73" s="2">
        <f>SQRT((C73-$N$69)^2+(D73-$O$69)^2+(E73-$P$69)^2+(F73-$Q$69)^2)</f>
        <v>4481.8361706711239</v>
      </c>
      <c r="I73" s="2">
        <f>SQRT((C73-$R$69)^2+(D73-$S$69)^2+(E73-$T$69)^2+(F73-$U$69)^2)</f>
        <v>693.98971334835664</v>
      </c>
      <c r="J73" s="2">
        <f>SQRT((C73-$V$69)^2+(D73-$W$69)^2+(E73-$X$69)^2+(F73-$Y$69)^2)</f>
        <v>8554.8448927469362</v>
      </c>
      <c r="K73" s="2">
        <f>MIN(H73:J73)</f>
        <v>693.98971334835664</v>
      </c>
      <c r="L73" s="2">
        <v>2</v>
      </c>
      <c r="N73" s="10"/>
      <c r="O73" s="10"/>
      <c r="P73" s="10"/>
      <c r="Q73" s="10"/>
      <c r="R73" s="66">
        <v>2008</v>
      </c>
      <c r="S73" s="66">
        <v>2347</v>
      </c>
      <c r="T73" s="13">
        <v>6.12</v>
      </c>
      <c r="U73" s="66">
        <v>14358</v>
      </c>
      <c r="V73" s="42"/>
      <c r="W73" s="42"/>
      <c r="X73" s="42"/>
      <c r="Y73" s="42"/>
    </row>
    <row r="74" spans="1:25" ht="15.75" x14ac:dyDescent="0.25">
      <c r="A74" s="2">
        <v>2</v>
      </c>
      <c r="B74" s="3" t="s">
        <v>2</v>
      </c>
      <c r="C74" s="66">
        <v>1198</v>
      </c>
      <c r="D74" s="66">
        <v>2248</v>
      </c>
      <c r="E74" s="13">
        <v>6.08</v>
      </c>
      <c r="F74" s="66">
        <v>13670</v>
      </c>
      <c r="H74" s="2">
        <f t="shared" ref="H74:H89" si="30">SQRT((C74-$N$69)^2+(D74-$O$69)^2+(E74-$P$69)^2+(F74-$Q$69)^2)</f>
        <v>3725.4426950170637</v>
      </c>
      <c r="I74" s="2">
        <f t="shared" ref="I74:I89" si="31">SQRT((C74-$R$69)^2+(D74-$S$69)^2+(E74-$T$69)^2+(F74-$U$69)^2)</f>
        <v>1514.7647971769968</v>
      </c>
      <c r="J74" s="2">
        <f t="shared" ref="J74:J89" si="32">SQRT((C74-$V$69)^2+(D74-$W$69)^2+(E74-$X$69)^2+(F74-$Y$69)^2)</f>
        <v>7787.0541802762828</v>
      </c>
      <c r="K74" s="2">
        <f t="shared" ref="K74:K89" si="33">MIN(H74:J74)</f>
        <v>1514.7647971769968</v>
      </c>
      <c r="L74" s="2">
        <v>2</v>
      </c>
      <c r="N74" s="10"/>
      <c r="O74" s="10"/>
      <c r="P74" s="10"/>
      <c r="Q74" s="10"/>
      <c r="R74" s="66">
        <v>1198</v>
      </c>
      <c r="S74" s="66">
        <v>2248</v>
      </c>
      <c r="T74" s="13">
        <v>6.08</v>
      </c>
      <c r="U74" s="66">
        <v>13670</v>
      </c>
      <c r="V74" s="42"/>
      <c r="W74" s="42"/>
      <c r="X74" s="42"/>
      <c r="Y74" s="42"/>
    </row>
    <row r="75" spans="1:25" ht="15.75" x14ac:dyDescent="0.25">
      <c r="A75" s="7">
        <v>3</v>
      </c>
      <c r="B75" s="3" t="s">
        <v>3</v>
      </c>
      <c r="C75" s="42">
        <v>859</v>
      </c>
      <c r="D75" s="42">
        <v>950</v>
      </c>
      <c r="E75" s="42">
        <v>6.08</v>
      </c>
      <c r="F75" s="65">
        <v>5775</v>
      </c>
      <c r="H75" s="2">
        <f t="shared" si="30"/>
        <v>4295.6035284760628</v>
      </c>
      <c r="I75" s="2">
        <f t="shared" si="31"/>
        <v>9421.9608393069302</v>
      </c>
      <c r="J75" s="2">
        <f t="shared" si="32"/>
        <v>224.63853904662011</v>
      </c>
      <c r="K75" s="2">
        <f t="shared" si="33"/>
        <v>224.63853904662011</v>
      </c>
      <c r="L75" s="2">
        <v>3</v>
      </c>
      <c r="N75" s="10"/>
      <c r="O75" s="10"/>
      <c r="P75" s="10"/>
      <c r="Q75" s="10"/>
      <c r="R75" s="13"/>
      <c r="S75" s="13"/>
      <c r="T75" s="13"/>
      <c r="U75" s="13"/>
      <c r="V75" s="42">
        <v>859</v>
      </c>
      <c r="W75" s="42">
        <v>950</v>
      </c>
      <c r="X75" s="42">
        <v>6.08</v>
      </c>
      <c r="Y75" s="65">
        <v>5775</v>
      </c>
    </row>
    <row r="76" spans="1:25" ht="15.75" x14ac:dyDescent="0.25">
      <c r="A76" s="2">
        <v>4</v>
      </c>
      <c r="B76" s="3" t="s">
        <v>4</v>
      </c>
      <c r="C76" s="66">
        <v>2529</v>
      </c>
      <c r="D76" s="66">
        <v>2662</v>
      </c>
      <c r="E76" s="13">
        <v>6.11</v>
      </c>
      <c r="F76" s="66">
        <v>16255</v>
      </c>
      <c r="H76" s="2">
        <f t="shared" si="30"/>
        <v>6467.5320226277972</v>
      </c>
      <c r="I76" s="2">
        <f t="shared" si="31"/>
        <v>1424.027406945994</v>
      </c>
      <c r="J76" s="2">
        <f t="shared" si="32"/>
        <v>10534.246079915973</v>
      </c>
      <c r="K76" s="2">
        <f t="shared" si="33"/>
        <v>1424.027406945994</v>
      </c>
      <c r="L76" s="2">
        <v>2</v>
      </c>
      <c r="N76" s="10"/>
      <c r="O76" s="10"/>
      <c r="P76" s="10"/>
      <c r="Q76" s="10"/>
      <c r="R76" s="66">
        <v>2529</v>
      </c>
      <c r="S76" s="66">
        <v>2662</v>
      </c>
      <c r="T76" s="13">
        <v>6.11</v>
      </c>
      <c r="U76" s="66">
        <v>16255</v>
      </c>
      <c r="V76" s="42"/>
      <c r="W76" s="42"/>
      <c r="X76" s="42"/>
      <c r="Y76" s="42"/>
    </row>
    <row r="77" spans="1:25" ht="15.75" x14ac:dyDescent="0.25">
      <c r="A77" s="7">
        <v>5</v>
      </c>
      <c r="B77" s="3" t="s">
        <v>21</v>
      </c>
      <c r="C77" s="42">
        <v>772</v>
      </c>
      <c r="D77" s="65">
        <v>1248</v>
      </c>
      <c r="E77" s="42">
        <v>6.12</v>
      </c>
      <c r="F77" s="65">
        <v>7635</v>
      </c>
      <c r="H77" s="2">
        <f t="shared" si="30"/>
        <v>2442.8578879533698</v>
      </c>
      <c r="I77" s="2">
        <f t="shared" si="31"/>
        <v>7563.0088185126433</v>
      </c>
      <c r="J77" s="2">
        <f t="shared" si="32"/>
        <v>1662.044465598018</v>
      </c>
      <c r="K77" s="2">
        <f t="shared" si="33"/>
        <v>1662.044465598018</v>
      </c>
      <c r="L77" s="2">
        <v>3</v>
      </c>
      <c r="N77" s="10"/>
      <c r="O77" s="10"/>
      <c r="P77" s="10"/>
      <c r="Q77" s="10"/>
      <c r="R77" s="13"/>
      <c r="S77" s="13"/>
      <c r="T77" s="13"/>
      <c r="U77" s="13"/>
      <c r="V77" s="42">
        <v>772</v>
      </c>
      <c r="W77" s="65">
        <v>1248</v>
      </c>
      <c r="X77" s="42">
        <v>6.12</v>
      </c>
      <c r="Y77" s="65">
        <v>7635</v>
      </c>
    </row>
    <row r="78" spans="1:25" ht="15.75" x14ac:dyDescent="0.25">
      <c r="A78" s="7">
        <v>6</v>
      </c>
      <c r="B78" s="3" t="s">
        <v>5</v>
      </c>
      <c r="C78" s="64">
        <v>1153</v>
      </c>
      <c r="D78" s="64">
        <v>1820</v>
      </c>
      <c r="E78" s="10">
        <v>6.09</v>
      </c>
      <c r="F78" s="64">
        <v>11080</v>
      </c>
      <c r="H78" s="2">
        <f t="shared" si="30"/>
        <v>1105.6704166595039</v>
      </c>
      <c r="I78" s="2">
        <f t="shared" si="31"/>
        <v>4053.9335700033375</v>
      </c>
      <c r="J78" s="2">
        <f t="shared" si="32"/>
        <v>5163.3489913064186</v>
      </c>
      <c r="K78" s="2">
        <f t="shared" si="33"/>
        <v>1105.6704166595039</v>
      </c>
      <c r="L78" s="2">
        <v>1</v>
      </c>
      <c r="N78" s="64">
        <v>1153</v>
      </c>
      <c r="O78" s="64">
        <v>1820</v>
      </c>
      <c r="P78" s="10">
        <v>6.09</v>
      </c>
      <c r="Q78" s="64">
        <v>11080</v>
      </c>
      <c r="R78" s="13"/>
      <c r="S78" s="13"/>
      <c r="T78" s="13"/>
      <c r="U78" s="13"/>
      <c r="V78" s="42"/>
      <c r="W78" s="42"/>
      <c r="X78" s="42"/>
      <c r="Y78" s="42"/>
    </row>
    <row r="79" spans="1:25" ht="15.75" x14ac:dyDescent="0.25">
      <c r="A79" s="7">
        <v>7</v>
      </c>
      <c r="B79" s="3" t="s">
        <v>6</v>
      </c>
      <c r="C79" s="42">
        <v>720</v>
      </c>
      <c r="D79" s="42">
        <v>808</v>
      </c>
      <c r="E79" s="42">
        <v>6.01</v>
      </c>
      <c r="F79" s="65">
        <v>4854</v>
      </c>
      <c r="H79" s="2">
        <f t="shared" si="30"/>
        <v>5236.6847627593543</v>
      </c>
      <c r="I79" s="2">
        <f t="shared" si="31"/>
        <v>10363.336805057852</v>
      </c>
      <c r="J79" s="2">
        <f t="shared" si="32"/>
        <v>1159.7517618977777</v>
      </c>
      <c r="K79" s="2">
        <f t="shared" si="33"/>
        <v>1159.7517618977777</v>
      </c>
      <c r="L79" s="2">
        <v>3</v>
      </c>
      <c r="N79" s="10"/>
      <c r="O79" s="10"/>
      <c r="P79" s="10"/>
      <c r="Q79" s="10"/>
      <c r="R79" s="13"/>
      <c r="S79" s="13"/>
      <c r="T79" s="13"/>
      <c r="U79" s="13"/>
      <c r="V79" s="42">
        <v>720</v>
      </c>
      <c r="W79" s="42">
        <v>808</v>
      </c>
      <c r="X79" s="42">
        <v>6.01</v>
      </c>
      <c r="Y79" s="65">
        <v>4854</v>
      </c>
    </row>
    <row r="80" spans="1:25" ht="15.75" x14ac:dyDescent="0.25">
      <c r="A80" s="2">
        <v>8</v>
      </c>
      <c r="B80" s="3" t="s">
        <v>7</v>
      </c>
      <c r="C80" s="64">
        <v>1452</v>
      </c>
      <c r="D80" s="64">
        <v>1914</v>
      </c>
      <c r="E80" s="10">
        <v>6.15</v>
      </c>
      <c r="F80" s="64">
        <v>11765</v>
      </c>
      <c r="H80" s="2">
        <f t="shared" si="30"/>
        <v>1800.6190749283985</v>
      </c>
      <c r="I80" s="2">
        <f t="shared" si="31"/>
        <v>3326.4505191369776</v>
      </c>
      <c r="J80" s="2">
        <f t="shared" si="32"/>
        <v>5877.4622477470384</v>
      </c>
      <c r="K80" s="2">
        <f t="shared" si="33"/>
        <v>1800.6190749283985</v>
      </c>
      <c r="L80" s="2">
        <v>1</v>
      </c>
      <c r="N80" s="64">
        <v>1452</v>
      </c>
      <c r="O80" s="64">
        <v>1914</v>
      </c>
      <c r="P80" s="10">
        <v>6.15</v>
      </c>
      <c r="Q80" s="64">
        <v>11765</v>
      </c>
      <c r="R80" s="13"/>
      <c r="S80" s="13"/>
      <c r="T80" s="13"/>
      <c r="U80" s="13"/>
      <c r="V80" s="42"/>
      <c r="W80" s="42"/>
      <c r="X80" s="42"/>
      <c r="Y80" s="42"/>
    </row>
    <row r="81" spans="1:25" ht="15.75" x14ac:dyDescent="0.25">
      <c r="A81" s="2">
        <v>9</v>
      </c>
      <c r="B81" s="3" t="s">
        <v>8</v>
      </c>
      <c r="C81" s="42">
        <v>647</v>
      </c>
      <c r="D81" s="42">
        <v>868</v>
      </c>
      <c r="E81" s="42">
        <v>7.05</v>
      </c>
      <c r="F81" s="65">
        <v>6118</v>
      </c>
      <c r="H81" s="2">
        <f t="shared" si="30"/>
        <v>4000.3438424460464</v>
      </c>
      <c r="I81" s="2">
        <f t="shared" si="31"/>
        <v>9124.5538474090154</v>
      </c>
      <c r="J81" s="2">
        <f t="shared" si="32"/>
        <v>247.84340356698374</v>
      </c>
      <c r="K81" s="2">
        <f t="shared" si="33"/>
        <v>247.84340356698374</v>
      </c>
      <c r="L81" s="2">
        <v>3</v>
      </c>
      <c r="N81" s="10"/>
      <c r="O81" s="10"/>
      <c r="P81" s="10"/>
      <c r="Q81" s="10"/>
      <c r="R81" s="13"/>
      <c r="S81" s="13"/>
      <c r="T81" s="13"/>
      <c r="U81" s="13"/>
      <c r="V81" s="42">
        <v>647</v>
      </c>
      <c r="W81" s="42">
        <v>868</v>
      </c>
      <c r="X81" s="42">
        <v>7.05</v>
      </c>
      <c r="Y81" s="65">
        <v>6118</v>
      </c>
    </row>
    <row r="82" spans="1:25" ht="15.75" x14ac:dyDescent="0.25">
      <c r="A82" s="2">
        <v>10</v>
      </c>
      <c r="B82" s="3" t="s">
        <v>9</v>
      </c>
      <c r="C82" s="10">
        <v>973</v>
      </c>
      <c r="D82" s="64">
        <v>1256</v>
      </c>
      <c r="E82" s="10">
        <v>7.05</v>
      </c>
      <c r="F82" s="64">
        <v>8852</v>
      </c>
      <c r="H82" s="2">
        <f t="shared" si="30"/>
        <v>1236.1587510493946</v>
      </c>
      <c r="I82" s="2">
        <f t="shared" si="31"/>
        <v>6346.5423327141962</v>
      </c>
      <c r="J82" s="2">
        <f t="shared" si="32"/>
        <v>2873.3309971805083</v>
      </c>
      <c r="K82" s="2">
        <f t="shared" si="33"/>
        <v>1236.1587510493946</v>
      </c>
      <c r="L82" s="2">
        <v>1</v>
      </c>
      <c r="N82" s="10">
        <v>973</v>
      </c>
      <c r="O82" s="64">
        <v>1256</v>
      </c>
      <c r="P82" s="10">
        <v>7.05</v>
      </c>
      <c r="Q82" s="64">
        <v>8852</v>
      </c>
      <c r="R82" s="13"/>
      <c r="S82" s="13"/>
      <c r="T82" s="13"/>
      <c r="U82" s="13"/>
      <c r="V82" s="42"/>
      <c r="W82" s="42"/>
      <c r="X82" s="42"/>
      <c r="Y82" s="42"/>
    </row>
    <row r="83" spans="1:25" ht="15.75" x14ac:dyDescent="0.25">
      <c r="A83" s="2">
        <v>11</v>
      </c>
      <c r="B83" s="3" t="s">
        <v>10</v>
      </c>
      <c r="C83" s="64">
        <v>1600</v>
      </c>
      <c r="D83" s="64">
        <v>1533</v>
      </c>
      <c r="E83" s="10">
        <v>6.87</v>
      </c>
      <c r="F83" s="64">
        <v>10536</v>
      </c>
      <c r="H83" s="2">
        <f t="shared" si="30"/>
        <v>636.69066840656649</v>
      </c>
      <c r="I83" s="2">
        <f t="shared" si="31"/>
        <v>4587.037491279094</v>
      </c>
      <c r="J83" s="2">
        <f t="shared" si="32"/>
        <v>4638.3788526407589</v>
      </c>
      <c r="K83" s="2">
        <f t="shared" si="33"/>
        <v>636.69066840656649</v>
      </c>
      <c r="L83" s="2">
        <v>1</v>
      </c>
      <c r="N83" s="64">
        <v>1600</v>
      </c>
      <c r="O83" s="64">
        <v>1533</v>
      </c>
      <c r="P83" s="10">
        <v>6.87</v>
      </c>
      <c r="Q83" s="64">
        <v>10536</v>
      </c>
      <c r="R83" s="13"/>
      <c r="S83" s="13"/>
      <c r="T83" s="13"/>
      <c r="U83" s="13"/>
      <c r="V83" s="42"/>
      <c r="W83" s="42"/>
      <c r="X83" s="42"/>
      <c r="Y83" s="42"/>
    </row>
    <row r="84" spans="1:25" ht="15.75" x14ac:dyDescent="0.25">
      <c r="A84" s="2">
        <v>12</v>
      </c>
      <c r="B84" s="3" t="s">
        <v>11</v>
      </c>
      <c r="C84" s="66">
        <v>2362</v>
      </c>
      <c r="D84" s="66">
        <v>3209</v>
      </c>
      <c r="E84" s="13">
        <v>6.9</v>
      </c>
      <c r="F84" s="66">
        <v>22128</v>
      </c>
      <c r="H84" s="2">
        <f t="shared" si="30"/>
        <v>12281.876364973556</v>
      </c>
      <c r="I84" s="2">
        <f t="shared" si="31"/>
        <v>7161.9265326284003</v>
      </c>
      <c r="J84" s="2">
        <f t="shared" si="32"/>
        <v>16357.552845511205</v>
      </c>
      <c r="K84" s="2">
        <f t="shared" si="33"/>
        <v>7161.9265326284003</v>
      </c>
      <c r="L84" s="2">
        <v>2</v>
      </c>
      <c r="N84" s="10"/>
      <c r="O84" s="10"/>
      <c r="P84" s="10"/>
      <c r="Q84" s="10"/>
      <c r="R84" s="66">
        <v>2362</v>
      </c>
      <c r="S84" s="66">
        <v>3209</v>
      </c>
      <c r="T84" s="13">
        <v>6.9</v>
      </c>
      <c r="U84" s="66">
        <v>22128</v>
      </c>
      <c r="V84" s="42"/>
      <c r="W84" s="42"/>
      <c r="X84" s="42"/>
      <c r="Y84" s="42"/>
    </row>
    <row r="85" spans="1:25" ht="15.75" x14ac:dyDescent="0.25">
      <c r="A85" s="2">
        <v>13</v>
      </c>
      <c r="B85" s="3" t="s">
        <v>12</v>
      </c>
      <c r="C85" s="42">
        <v>761</v>
      </c>
      <c r="D85" s="42">
        <v>785</v>
      </c>
      <c r="E85" s="42">
        <v>5.55</v>
      </c>
      <c r="F85" s="65">
        <v>4355</v>
      </c>
      <c r="H85" s="2">
        <f t="shared" si="30"/>
        <v>5727.3378065027728</v>
      </c>
      <c r="I85" s="2">
        <f t="shared" si="31"/>
        <v>10852.881324834127</v>
      </c>
      <c r="J85" s="2">
        <f t="shared" si="32"/>
        <v>1653.5798905279214</v>
      </c>
      <c r="K85" s="2">
        <f t="shared" si="33"/>
        <v>1653.5798905279214</v>
      </c>
      <c r="L85" s="2">
        <v>3</v>
      </c>
      <c r="N85" s="10"/>
      <c r="O85" s="10"/>
      <c r="P85" s="10"/>
      <c r="Q85" s="10"/>
      <c r="R85" s="13"/>
      <c r="S85" s="13"/>
      <c r="T85" s="13"/>
      <c r="U85" s="13"/>
      <c r="V85" s="42">
        <v>761</v>
      </c>
      <c r="W85" s="42">
        <v>785</v>
      </c>
      <c r="X85" s="42">
        <v>5.55</v>
      </c>
      <c r="Y85" s="65">
        <v>4355</v>
      </c>
    </row>
    <row r="86" spans="1:25" ht="15.75" x14ac:dyDescent="0.25">
      <c r="A86" s="2">
        <v>14</v>
      </c>
      <c r="B86" s="3" t="s">
        <v>20</v>
      </c>
      <c r="C86" s="65">
        <v>1218</v>
      </c>
      <c r="D86" s="65">
        <v>1235</v>
      </c>
      <c r="E86" s="42">
        <v>5.86</v>
      </c>
      <c r="F86" s="65">
        <v>7235</v>
      </c>
      <c r="H86" s="2">
        <f t="shared" si="30"/>
        <v>2790.9314221628588</v>
      </c>
      <c r="I86" s="2">
        <f t="shared" si="31"/>
        <v>7908.5647112207835</v>
      </c>
      <c r="J86" s="2">
        <f t="shared" si="32"/>
        <v>1323.4599360105317</v>
      </c>
      <c r="K86" s="2">
        <f t="shared" si="33"/>
        <v>1323.4599360105317</v>
      </c>
      <c r="L86" s="2">
        <v>3</v>
      </c>
      <c r="N86" s="10"/>
      <c r="O86" s="10"/>
      <c r="P86" s="10"/>
      <c r="Q86" s="10"/>
      <c r="R86" s="13"/>
      <c r="S86" s="13"/>
      <c r="T86" s="13"/>
      <c r="U86" s="13"/>
      <c r="V86" s="65">
        <v>1218</v>
      </c>
      <c r="W86" s="65">
        <v>1235</v>
      </c>
      <c r="X86" s="42">
        <v>5.86</v>
      </c>
      <c r="Y86" s="65">
        <v>7235</v>
      </c>
    </row>
    <row r="87" spans="1:25" ht="15.75" x14ac:dyDescent="0.25">
      <c r="A87" s="2">
        <v>15</v>
      </c>
      <c r="B87" s="3" t="s">
        <v>13</v>
      </c>
      <c r="C87" s="64">
        <v>1285</v>
      </c>
      <c r="D87" s="64">
        <v>1623</v>
      </c>
      <c r="E87" s="10">
        <v>5.16</v>
      </c>
      <c r="F87" s="64">
        <v>8382</v>
      </c>
      <c r="H87" s="2">
        <f t="shared" si="30"/>
        <v>1618.5963236137659</v>
      </c>
      <c r="I87" s="2">
        <f t="shared" si="31"/>
        <v>6717.624901473735</v>
      </c>
      <c r="J87" s="2">
        <f t="shared" si="32"/>
        <v>2512.7898263135739</v>
      </c>
      <c r="K87" s="2">
        <f t="shared" si="33"/>
        <v>1618.5963236137659</v>
      </c>
      <c r="L87" s="2">
        <v>1</v>
      </c>
      <c r="N87" s="64">
        <v>1285</v>
      </c>
      <c r="O87" s="64">
        <v>1623</v>
      </c>
      <c r="P87" s="10">
        <v>5.16</v>
      </c>
      <c r="Q87" s="64">
        <v>8382</v>
      </c>
      <c r="R87" s="13"/>
      <c r="S87" s="13"/>
      <c r="T87" s="13"/>
      <c r="U87" s="13"/>
      <c r="V87" s="42"/>
      <c r="W87" s="42"/>
      <c r="X87" s="42"/>
      <c r="Y87" s="42"/>
    </row>
    <row r="88" spans="1:25" ht="15.75" x14ac:dyDescent="0.25">
      <c r="A88" s="2">
        <v>16</v>
      </c>
      <c r="B88" s="3" t="s">
        <v>14</v>
      </c>
      <c r="C88" s="64">
        <v>1521</v>
      </c>
      <c r="D88" s="64">
        <v>2229</v>
      </c>
      <c r="E88" s="10">
        <v>5.38</v>
      </c>
      <c r="F88" s="64">
        <v>11985</v>
      </c>
      <c r="H88" s="2">
        <f t="shared" si="30"/>
        <v>2095.0494556110129</v>
      </c>
      <c r="I88" s="2">
        <f t="shared" si="31"/>
        <v>3065.9572634714491</v>
      </c>
      <c r="J88" s="2">
        <f t="shared" si="32"/>
        <v>6156.9844356544927</v>
      </c>
      <c r="K88" s="2">
        <f t="shared" si="33"/>
        <v>2095.0494556110129</v>
      </c>
      <c r="L88" s="2">
        <v>1</v>
      </c>
      <c r="N88" s="64">
        <v>1521</v>
      </c>
      <c r="O88" s="64">
        <v>2229</v>
      </c>
      <c r="P88" s="10">
        <v>5.38</v>
      </c>
      <c r="Q88" s="64">
        <v>11985</v>
      </c>
      <c r="R88" s="13"/>
      <c r="S88" s="13"/>
      <c r="T88" s="13"/>
      <c r="U88" s="13"/>
      <c r="V88" s="42"/>
      <c r="W88" s="42"/>
      <c r="X88" s="42"/>
      <c r="Y88" s="42"/>
    </row>
    <row r="89" spans="1:25" ht="15.75" x14ac:dyDescent="0.25">
      <c r="A89" s="2">
        <v>17</v>
      </c>
      <c r="B89" s="3" t="s">
        <v>15</v>
      </c>
      <c r="C89" s="64">
        <v>1310</v>
      </c>
      <c r="D89" s="64">
        <v>1812</v>
      </c>
      <c r="E89" s="10">
        <v>6.15</v>
      </c>
      <c r="F89" s="64">
        <v>11152</v>
      </c>
      <c r="H89" s="2">
        <f t="shared" si="30"/>
        <v>1170.2864833005638</v>
      </c>
      <c r="I89" s="2">
        <f t="shared" si="31"/>
        <v>3960.8685566341805</v>
      </c>
      <c r="J89" s="2">
        <f t="shared" si="32"/>
        <v>5245.0393840616998</v>
      </c>
      <c r="K89" s="2">
        <f t="shared" si="33"/>
        <v>1170.2864833005638</v>
      </c>
      <c r="L89" s="2">
        <v>1</v>
      </c>
      <c r="N89" s="64">
        <v>1310</v>
      </c>
      <c r="O89" s="64">
        <v>1812</v>
      </c>
      <c r="P89" s="10">
        <v>6.15</v>
      </c>
      <c r="Q89" s="64">
        <v>11152</v>
      </c>
      <c r="R89" s="13"/>
      <c r="S89" s="13"/>
      <c r="T89" s="13"/>
      <c r="U89" s="13"/>
      <c r="V89" s="42"/>
      <c r="W89" s="42"/>
      <c r="X89" s="42"/>
      <c r="Y89" s="42"/>
    </row>
    <row r="90" spans="1:25" ht="15.75" x14ac:dyDescent="0.25">
      <c r="M90" s="78" t="s">
        <v>29</v>
      </c>
      <c r="N90" s="10">
        <f>SUM(N73:N89)</f>
        <v>9294</v>
      </c>
      <c r="O90" s="10">
        <f t="shared" ref="O90:Q90" si="34">SUM(O73:O89)</f>
        <v>12187</v>
      </c>
      <c r="P90" s="10">
        <f t="shared" si="34"/>
        <v>42.85</v>
      </c>
      <c r="Q90" s="10">
        <f t="shared" si="34"/>
        <v>73752</v>
      </c>
      <c r="R90" s="66">
        <f>SUM(R73:R89)</f>
        <v>8097</v>
      </c>
      <c r="S90" s="66">
        <f t="shared" ref="S90:U90" si="35">SUM(S73:S89)</f>
        <v>10466</v>
      </c>
      <c r="T90" s="66">
        <f t="shared" si="35"/>
        <v>25.21</v>
      </c>
      <c r="U90" s="66">
        <f t="shared" si="35"/>
        <v>66411</v>
      </c>
      <c r="V90" s="42">
        <f>SUM(V73:V89)</f>
        <v>4977</v>
      </c>
      <c r="W90" s="42">
        <f t="shared" ref="W90:Y90" si="36">SUM(W73:W89)</f>
        <v>5894</v>
      </c>
      <c r="X90" s="42">
        <f t="shared" si="36"/>
        <v>36.67</v>
      </c>
      <c r="Y90" s="42">
        <f t="shared" si="36"/>
        <v>35972</v>
      </c>
    </row>
    <row r="91" spans="1:25" ht="15.75" x14ac:dyDescent="0.25">
      <c r="M91" s="48" t="s">
        <v>30</v>
      </c>
      <c r="N91" s="10">
        <v>7</v>
      </c>
      <c r="O91" s="10">
        <v>7</v>
      </c>
      <c r="P91" s="10">
        <v>7</v>
      </c>
      <c r="Q91" s="10">
        <v>7</v>
      </c>
      <c r="R91" s="13">
        <v>4</v>
      </c>
      <c r="S91" s="13">
        <v>4</v>
      </c>
      <c r="T91" s="13">
        <v>4</v>
      </c>
      <c r="U91" s="13">
        <v>4</v>
      </c>
      <c r="V91" s="42">
        <v>6</v>
      </c>
      <c r="W91" s="42">
        <v>6</v>
      </c>
      <c r="X91" s="42">
        <v>6</v>
      </c>
      <c r="Y91" s="42">
        <v>6</v>
      </c>
    </row>
    <row r="92" spans="1:25" ht="15.75" x14ac:dyDescent="0.25">
      <c r="M92" s="48" t="s">
        <v>31</v>
      </c>
      <c r="N92" s="10">
        <f>N90/N91</f>
        <v>1327.7142857142858</v>
      </c>
      <c r="O92" s="10">
        <f t="shared" ref="O92:Q92" si="37">O90/O91</f>
        <v>1741</v>
      </c>
      <c r="P92" s="10">
        <f t="shared" si="37"/>
        <v>6.1214285714285719</v>
      </c>
      <c r="Q92" s="10">
        <f t="shared" si="37"/>
        <v>10536</v>
      </c>
      <c r="R92" s="13">
        <f>R90/R91</f>
        <v>2024.25</v>
      </c>
      <c r="S92" s="13">
        <f t="shared" ref="S92:U92" si="38">S90/S91</f>
        <v>2616.5</v>
      </c>
      <c r="T92" s="13">
        <f t="shared" si="38"/>
        <v>6.3025000000000002</v>
      </c>
      <c r="U92" s="13">
        <f t="shared" si="38"/>
        <v>16602.75</v>
      </c>
      <c r="V92" s="42">
        <f>V90/V91</f>
        <v>829.5</v>
      </c>
      <c r="W92" s="42">
        <f t="shared" ref="W92:Y92" si="39">W90/W91</f>
        <v>982.33333333333337</v>
      </c>
      <c r="X92" s="42">
        <f t="shared" si="39"/>
        <v>6.1116666666666672</v>
      </c>
      <c r="Y92" s="42">
        <f t="shared" si="39"/>
        <v>5995.333333333333</v>
      </c>
    </row>
    <row r="95" spans="1:25" ht="15.75" x14ac:dyDescent="0.25">
      <c r="A95" s="9"/>
      <c r="B95" s="8" t="s">
        <v>0</v>
      </c>
      <c r="C95" s="9" t="s">
        <v>43</v>
      </c>
      <c r="D95" s="8" t="s">
        <v>44</v>
      </c>
      <c r="E95" s="8" t="s">
        <v>45</v>
      </c>
      <c r="F95" s="63" t="s">
        <v>46</v>
      </c>
      <c r="H95" s="19" t="s">
        <v>23</v>
      </c>
      <c r="I95" s="19" t="s">
        <v>24</v>
      </c>
      <c r="J95" s="19" t="s">
        <v>25</v>
      </c>
      <c r="K95" s="19" t="s">
        <v>26</v>
      </c>
      <c r="L95" s="19" t="s">
        <v>27</v>
      </c>
    </row>
    <row r="96" spans="1:25" ht="15.75" x14ac:dyDescent="0.25">
      <c r="A96" s="2">
        <v>1</v>
      </c>
      <c r="B96" s="3" t="s">
        <v>1</v>
      </c>
      <c r="C96" s="66">
        <v>2008</v>
      </c>
      <c r="D96" s="66">
        <v>2347</v>
      </c>
      <c r="E96" s="13">
        <v>6.12</v>
      </c>
      <c r="F96" s="66">
        <v>14358</v>
      </c>
      <c r="H96" s="2">
        <f>SQRT((C96-$N$92)^2+(D96-$O$92)^2+(E96-$P$92)^2+(F96-$Q$92)^2)</f>
        <v>3929.0849638386881</v>
      </c>
      <c r="I96" s="2">
        <f>SQRT((C96-$R$92)^2+(D96-$S$92)^2+(E96-$T$92)^2+(F96-$U$92)^2)</f>
        <v>2260.9283288742813</v>
      </c>
      <c r="J96" s="2">
        <f>SQRT((C96-$V$92)^2+(D96-$W$92)^2+(E96-$X$92)^2+(F96-$Y$92)^2)</f>
        <v>8554.8448927469362</v>
      </c>
      <c r="K96" s="2">
        <f>MIN(H96:J96)</f>
        <v>2260.9283288742813</v>
      </c>
      <c r="L96" s="2">
        <v>2</v>
      </c>
    </row>
    <row r="97" spans="1:16" ht="15.75" x14ac:dyDescent="0.25">
      <c r="A97" s="2">
        <v>2</v>
      </c>
      <c r="B97" s="3" t="s">
        <v>2</v>
      </c>
      <c r="C97" s="66">
        <v>1198</v>
      </c>
      <c r="D97" s="66">
        <v>2248</v>
      </c>
      <c r="E97" s="13">
        <v>6.08</v>
      </c>
      <c r="F97" s="66">
        <v>13670</v>
      </c>
      <c r="H97" s="2">
        <f t="shared" ref="H97:H112" si="40">SQRT((C97-$N$92)^2+(D97-$O$92)^2+(E97-$P$92)^2+(F97-$Q$92)^2)</f>
        <v>3177.3937114614382</v>
      </c>
      <c r="I97" s="2">
        <f t="shared" ref="I97:I112" si="41">SQRT((C97-$R$92)^2+(D97-$S$92)^2+(E97-$T$92)^2+(F97-$U$92)^2)</f>
        <v>3069.1210345156233</v>
      </c>
      <c r="J97" s="2">
        <f t="shared" ref="J97:J112" si="42">SQRT((C97-$V$92)^2+(D97-$W$92)^2+(E97-$X$92)^2+(F97-$Y$92)^2)</f>
        <v>7787.0541802762828</v>
      </c>
      <c r="K97" s="2">
        <f t="shared" ref="K97:K112" si="43">MIN(H97:J97)</f>
        <v>3069.1210345156233</v>
      </c>
      <c r="L97" s="2">
        <v>2</v>
      </c>
    </row>
    <row r="98" spans="1:16" ht="15.75" x14ac:dyDescent="0.25">
      <c r="A98" s="7">
        <v>3</v>
      </c>
      <c r="B98" s="3" t="s">
        <v>3</v>
      </c>
      <c r="C98" s="42">
        <v>859</v>
      </c>
      <c r="D98" s="42">
        <v>950</v>
      </c>
      <c r="E98" s="42">
        <v>6.08</v>
      </c>
      <c r="F98" s="65">
        <v>5775</v>
      </c>
      <c r="H98" s="2">
        <f t="shared" si="40"/>
        <v>4848.9684555943422</v>
      </c>
      <c r="I98" s="2">
        <f t="shared" si="41"/>
        <v>11017.041341689985</v>
      </c>
      <c r="J98" s="2">
        <f t="shared" si="42"/>
        <v>224.63853904662011</v>
      </c>
      <c r="K98" s="2">
        <f t="shared" si="43"/>
        <v>224.63853904662011</v>
      </c>
      <c r="L98" s="2">
        <v>3</v>
      </c>
    </row>
    <row r="99" spans="1:16" ht="15.75" x14ac:dyDescent="0.25">
      <c r="A99" s="2">
        <v>4</v>
      </c>
      <c r="B99" s="3" t="s">
        <v>4</v>
      </c>
      <c r="C99" s="66">
        <v>2529</v>
      </c>
      <c r="D99" s="66">
        <v>2662</v>
      </c>
      <c r="E99" s="13">
        <v>6.11</v>
      </c>
      <c r="F99" s="66">
        <v>16255</v>
      </c>
      <c r="H99" s="2">
        <f t="shared" si="40"/>
        <v>5915.9352064975792</v>
      </c>
      <c r="I99" s="2">
        <f t="shared" si="41"/>
        <v>614.63233892811888</v>
      </c>
      <c r="J99" s="2">
        <f t="shared" si="42"/>
        <v>10534.246079915973</v>
      </c>
      <c r="K99" s="2">
        <f t="shared" si="43"/>
        <v>614.63233892811888</v>
      </c>
      <c r="L99" s="2">
        <v>2</v>
      </c>
    </row>
    <row r="100" spans="1:16" ht="15.75" x14ac:dyDescent="0.25">
      <c r="A100" s="7">
        <v>5</v>
      </c>
      <c r="B100" s="3" t="s">
        <v>21</v>
      </c>
      <c r="C100" s="42">
        <v>772</v>
      </c>
      <c r="D100" s="65">
        <v>1248</v>
      </c>
      <c r="E100" s="42">
        <v>6.12</v>
      </c>
      <c r="F100" s="65">
        <v>7635</v>
      </c>
      <c r="H100" s="2">
        <f t="shared" si="40"/>
        <v>2994.606546334423</v>
      </c>
      <c r="I100" s="2">
        <f t="shared" si="41"/>
        <v>9157.5904258874925</v>
      </c>
      <c r="J100" s="2">
        <f t="shared" si="42"/>
        <v>1662.044465598018</v>
      </c>
      <c r="K100" s="2">
        <f t="shared" si="43"/>
        <v>1662.044465598018</v>
      </c>
      <c r="L100" s="2">
        <v>3</v>
      </c>
    </row>
    <row r="101" spans="1:16" ht="15.75" x14ac:dyDescent="0.25">
      <c r="A101" s="7">
        <v>6</v>
      </c>
      <c r="B101" s="3" t="s">
        <v>5</v>
      </c>
      <c r="C101" s="64">
        <v>1153</v>
      </c>
      <c r="D101" s="64">
        <v>1820</v>
      </c>
      <c r="E101" s="10">
        <v>6.09</v>
      </c>
      <c r="F101" s="64">
        <v>11080</v>
      </c>
      <c r="H101" s="2">
        <f t="shared" si="40"/>
        <v>576.80333097201185</v>
      </c>
      <c r="I101" s="2">
        <f t="shared" si="41"/>
        <v>5647.5000150647411</v>
      </c>
      <c r="J101" s="2">
        <f t="shared" si="42"/>
        <v>5163.3489913064186</v>
      </c>
      <c r="K101" s="2">
        <f t="shared" si="43"/>
        <v>576.80333097201185</v>
      </c>
      <c r="L101" s="2">
        <v>1</v>
      </c>
    </row>
    <row r="102" spans="1:16" ht="15.75" x14ac:dyDescent="0.25">
      <c r="A102" s="7">
        <v>7</v>
      </c>
      <c r="B102" s="3" t="s">
        <v>6</v>
      </c>
      <c r="C102" s="42">
        <v>720</v>
      </c>
      <c r="D102" s="42">
        <v>808</v>
      </c>
      <c r="E102" s="42">
        <v>6.01</v>
      </c>
      <c r="F102" s="65">
        <v>4854</v>
      </c>
      <c r="H102" s="2">
        <f t="shared" si="40"/>
        <v>5790.0716459710193</v>
      </c>
      <c r="I102" s="2">
        <f t="shared" si="41"/>
        <v>11958.464239213839</v>
      </c>
      <c r="J102" s="2">
        <f t="shared" si="42"/>
        <v>1159.7517618977777</v>
      </c>
      <c r="K102" s="2">
        <f t="shared" si="43"/>
        <v>1159.7517618977777</v>
      </c>
      <c r="L102" s="2">
        <v>3</v>
      </c>
    </row>
    <row r="103" spans="1:16" ht="18.75" x14ac:dyDescent="0.25">
      <c r="A103" s="2">
        <v>8</v>
      </c>
      <c r="B103" s="3" t="s">
        <v>7</v>
      </c>
      <c r="C103" s="64">
        <v>1452</v>
      </c>
      <c r="D103" s="64">
        <v>1914</v>
      </c>
      <c r="E103" s="10">
        <v>6.15</v>
      </c>
      <c r="F103" s="64">
        <v>11765</v>
      </c>
      <c r="H103" s="2">
        <f t="shared" si="40"/>
        <v>1247.323911256349</v>
      </c>
      <c r="I103" s="2">
        <f t="shared" si="41"/>
        <v>4921.8697055342955</v>
      </c>
      <c r="J103" s="2">
        <f t="shared" si="42"/>
        <v>5877.4622477470384</v>
      </c>
      <c r="K103" s="2">
        <f t="shared" si="43"/>
        <v>1247.323911256349</v>
      </c>
      <c r="L103" s="2">
        <v>1</v>
      </c>
      <c r="P103" s="49" t="s">
        <v>40</v>
      </c>
    </row>
    <row r="104" spans="1:16" ht="15.75" x14ac:dyDescent="0.25">
      <c r="A104" s="2">
        <v>9</v>
      </c>
      <c r="B104" s="3" t="s">
        <v>8</v>
      </c>
      <c r="C104" s="42">
        <v>647</v>
      </c>
      <c r="D104" s="42">
        <v>868</v>
      </c>
      <c r="E104" s="42">
        <v>7.05</v>
      </c>
      <c r="F104" s="65">
        <v>6118</v>
      </c>
      <c r="H104" s="2">
        <f t="shared" si="40"/>
        <v>4554.5829447953201</v>
      </c>
      <c r="I104" s="2">
        <f t="shared" si="41"/>
        <v>10718.397871592389</v>
      </c>
      <c r="J104" s="2">
        <f t="shared" si="42"/>
        <v>247.84340356698374</v>
      </c>
      <c r="K104" s="2">
        <f t="shared" si="43"/>
        <v>247.84340356698374</v>
      </c>
      <c r="L104" s="2">
        <v>3</v>
      </c>
    </row>
    <row r="105" spans="1:16" ht="15.75" x14ac:dyDescent="0.25">
      <c r="A105" s="2">
        <v>10</v>
      </c>
      <c r="B105" s="3" t="s">
        <v>9</v>
      </c>
      <c r="C105" s="10">
        <v>973</v>
      </c>
      <c r="D105" s="64">
        <v>1256</v>
      </c>
      <c r="E105" s="10">
        <v>7.05</v>
      </c>
      <c r="F105" s="64">
        <v>8852</v>
      </c>
      <c r="H105" s="2">
        <f t="shared" si="40"/>
        <v>1787.9888385375043</v>
      </c>
      <c r="I105" s="2">
        <f t="shared" si="41"/>
        <v>7939.1569409954509</v>
      </c>
      <c r="J105" s="2">
        <f t="shared" si="42"/>
        <v>2873.3309971805083</v>
      </c>
      <c r="K105" s="2">
        <f t="shared" si="43"/>
        <v>1787.9888385375043</v>
      </c>
      <c r="L105" s="2">
        <v>1</v>
      </c>
    </row>
    <row r="106" spans="1:16" ht="15.75" x14ac:dyDescent="0.25">
      <c r="A106" s="2">
        <v>11</v>
      </c>
      <c r="B106" s="3" t="s">
        <v>10</v>
      </c>
      <c r="C106" s="64">
        <v>1600</v>
      </c>
      <c r="D106" s="64">
        <v>1533</v>
      </c>
      <c r="E106" s="10">
        <v>6.87</v>
      </c>
      <c r="F106" s="64">
        <v>10536</v>
      </c>
      <c r="H106" s="2">
        <f t="shared" si="40"/>
        <v>342.64277398372968</v>
      </c>
      <c r="I106" s="2">
        <f t="shared" si="41"/>
        <v>6177.3308311159963</v>
      </c>
      <c r="J106" s="2">
        <f t="shared" si="42"/>
        <v>4638.3788526407589</v>
      </c>
      <c r="K106" s="2">
        <f t="shared" si="43"/>
        <v>342.64277398372968</v>
      </c>
      <c r="L106" s="2">
        <v>1</v>
      </c>
    </row>
    <row r="107" spans="1:16" ht="15.75" x14ac:dyDescent="0.25">
      <c r="A107" s="2">
        <v>12</v>
      </c>
      <c r="B107" s="3" t="s">
        <v>11</v>
      </c>
      <c r="C107" s="66">
        <v>2362</v>
      </c>
      <c r="D107" s="66">
        <v>3209</v>
      </c>
      <c r="E107" s="13">
        <v>6.9</v>
      </c>
      <c r="F107" s="66">
        <v>22128</v>
      </c>
      <c r="H107" s="2">
        <f t="shared" si="40"/>
        <v>11730.270054220788</v>
      </c>
      <c r="I107" s="2">
        <f t="shared" si="41"/>
        <v>5567.1823422631178</v>
      </c>
      <c r="J107" s="2">
        <f t="shared" si="42"/>
        <v>16357.552845511205</v>
      </c>
      <c r="K107" s="2">
        <f t="shared" si="43"/>
        <v>5567.1823422631178</v>
      </c>
      <c r="L107" s="2">
        <v>2</v>
      </c>
    </row>
    <row r="108" spans="1:16" ht="15.75" x14ac:dyDescent="0.25">
      <c r="A108" s="2">
        <v>13</v>
      </c>
      <c r="B108" s="3" t="s">
        <v>12</v>
      </c>
      <c r="C108" s="42">
        <v>761</v>
      </c>
      <c r="D108" s="42">
        <v>785</v>
      </c>
      <c r="E108" s="42">
        <v>5.55</v>
      </c>
      <c r="F108" s="65">
        <v>4355</v>
      </c>
      <c r="H108" s="2">
        <f t="shared" si="40"/>
        <v>6280.116432691616</v>
      </c>
      <c r="I108" s="2">
        <f t="shared" si="41"/>
        <v>12448.195589773493</v>
      </c>
      <c r="J108" s="2">
        <f t="shared" si="42"/>
        <v>1653.5798905279214</v>
      </c>
      <c r="K108" s="2">
        <f t="shared" si="43"/>
        <v>1653.5798905279214</v>
      </c>
      <c r="L108" s="2">
        <v>3</v>
      </c>
    </row>
    <row r="109" spans="1:16" ht="15.75" x14ac:dyDescent="0.25">
      <c r="A109" s="2">
        <v>14</v>
      </c>
      <c r="B109" s="3" t="s">
        <v>20</v>
      </c>
      <c r="C109" s="65">
        <v>1218</v>
      </c>
      <c r="D109" s="65">
        <v>1235</v>
      </c>
      <c r="E109" s="42">
        <v>5.86</v>
      </c>
      <c r="F109" s="65">
        <v>7235</v>
      </c>
      <c r="H109" s="2">
        <f t="shared" si="40"/>
        <v>3341.3581509372343</v>
      </c>
      <c r="I109" s="2">
        <f t="shared" si="41"/>
        <v>9503.3321298798273</v>
      </c>
      <c r="J109" s="2">
        <f t="shared" si="42"/>
        <v>1323.4599360105317</v>
      </c>
      <c r="K109" s="2">
        <f t="shared" si="43"/>
        <v>1323.4599360105317</v>
      </c>
      <c r="L109" s="2">
        <v>3</v>
      </c>
    </row>
    <row r="110" spans="1:16" ht="15.75" x14ac:dyDescent="0.25">
      <c r="A110" s="2">
        <v>15</v>
      </c>
      <c r="B110" s="3" t="s">
        <v>13</v>
      </c>
      <c r="C110" s="64">
        <v>1285</v>
      </c>
      <c r="D110" s="64">
        <v>1623</v>
      </c>
      <c r="E110" s="10">
        <v>5.16</v>
      </c>
      <c r="F110" s="64">
        <v>8382</v>
      </c>
      <c r="H110" s="2">
        <f t="shared" si="40"/>
        <v>2157.6527604202165</v>
      </c>
      <c r="I110" s="2">
        <f t="shared" si="41"/>
        <v>8313.4989433033697</v>
      </c>
      <c r="J110" s="2">
        <f t="shared" si="42"/>
        <v>2512.7898263135739</v>
      </c>
      <c r="K110" s="2">
        <f t="shared" si="43"/>
        <v>2157.6527604202165</v>
      </c>
      <c r="L110" s="2">
        <v>1</v>
      </c>
    </row>
    <row r="111" spans="1:16" ht="15.75" x14ac:dyDescent="0.25">
      <c r="A111" s="2">
        <v>16</v>
      </c>
      <c r="B111" s="3" t="s">
        <v>14</v>
      </c>
      <c r="C111" s="64">
        <v>1521</v>
      </c>
      <c r="D111" s="64">
        <v>2229</v>
      </c>
      <c r="E111" s="10">
        <v>5.38</v>
      </c>
      <c r="F111" s="64">
        <v>11985</v>
      </c>
      <c r="H111" s="2">
        <f t="shared" si="40"/>
        <v>1541.13753995653</v>
      </c>
      <c r="I111" s="2">
        <f t="shared" si="41"/>
        <v>4661.2265259270816</v>
      </c>
      <c r="J111" s="2">
        <f t="shared" si="42"/>
        <v>6156.9844356544927</v>
      </c>
      <c r="K111" s="2">
        <f t="shared" si="43"/>
        <v>1541.13753995653</v>
      </c>
      <c r="L111" s="2">
        <v>1</v>
      </c>
    </row>
    <row r="112" spans="1:16" ht="15.75" x14ac:dyDescent="0.25">
      <c r="A112" s="2">
        <v>17</v>
      </c>
      <c r="B112" s="3" t="s">
        <v>15</v>
      </c>
      <c r="C112" s="64">
        <v>1310</v>
      </c>
      <c r="D112" s="64">
        <v>1812</v>
      </c>
      <c r="E112" s="10">
        <v>6.15</v>
      </c>
      <c r="F112" s="64">
        <v>11152</v>
      </c>
      <c r="H112" s="2">
        <f t="shared" si="40"/>
        <v>620.3311992272304</v>
      </c>
      <c r="I112" s="2">
        <f t="shared" si="41"/>
        <v>5555.9021678082354</v>
      </c>
      <c r="J112" s="2">
        <f t="shared" si="42"/>
        <v>5245.0393840616998</v>
      </c>
      <c r="K112" s="2">
        <f t="shared" si="43"/>
        <v>620.3311992272304</v>
      </c>
      <c r="L112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klp.dalam</vt:lpstr>
      <vt:lpstr>Kakao</vt:lpstr>
      <vt:lpstr>pinang</vt:lpstr>
      <vt:lpstr>Ketimun</vt:lpstr>
      <vt:lpstr>Jagung</vt:lpstr>
      <vt:lpstr>Padi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2021-09-12T02:46:33Z</dcterms:created>
  <dcterms:modified xsi:type="dcterms:W3CDTF">2021-11-05T09:27:07Z</dcterms:modified>
</cp:coreProperties>
</file>