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dykun\Downloads\"/>
    </mc:Choice>
  </mc:AlternateContent>
  <xr:revisionPtr revIDLastSave="0" documentId="13_ncr:1_{1098DE63-2F75-4344-8D37-F261918D7674}" xr6:coauthVersionLast="45" xr6:coauthVersionMax="45" xr10:uidLastSave="{00000000-0000-0000-0000-000000000000}"/>
  <bookViews>
    <workbookView xWindow="3384" yWindow="3384" windowWidth="17280" windowHeight="8964" xr2:uid="{00000000-000D-0000-FFFF-FFFF00000000}"/>
  </bookViews>
  <sheets>
    <sheet name="Master" sheetId="1" r:id="rId1"/>
    <sheet name="T Elektro" sheetId="6" r:id="rId2"/>
    <sheet name="T Informatika" sheetId="3" r:id="rId3"/>
    <sheet name="Sistem Informasi" sheetId="4" r:id="rId4"/>
    <sheet name="T Informasi" sheetId="5" r:id="rId5"/>
    <sheet name="T Komputer" sheetId="7" r:id="rId6"/>
    <sheet name="T Biomedik" sheetId="8" r:id="rId7"/>
    <sheet name="Rangkuman Data" sheetId="11" r:id="rId8"/>
  </sheets>
  <definedNames>
    <definedName name="_xlnm._FilterDatabase" localSheetId="0" hidden="1">Master!$L$4:$L$173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5" l="1"/>
  <c r="H2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G31" i="7" s="1"/>
  <c r="Q15" i="11" s="1"/>
  <c r="S9" i="7"/>
  <c r="T9" i="7"/>
  <c r="U9" i="7"/>
  <c r="V9" i="7"/>
  <c r="W9" i="7"/>
  <c r="X9" i="7"/>
  <c r="Y9" i="7"/>
  <c r="Z9" i="7"/>
  <c r="AA9" i="7"/>
  <c r="AB9" i="7"/>
  <c r="AC9" i="7"/>
  <c r="B66" i="6"/>
  <c r="C66" i="6"/>
  <c r="D66" i="6"/>
  <c r="E66" i="6"/>
  <c r="F66" i="6"/>
  <c r="G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B10" i="6"/>
  <c r="C10" i="6"/>
  <c r="D10" i="6"/>
  <c r="E10" i="6"/>
  <c r="F10" i="6"/>
  <c r="G10" i="6"/>
  <c r="H10" i="6"/>
  <c r="C73" i="6" s="1"/>
  <c r="H9" i="11" s="1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G73" i="6" s="1"/>
  <c r="S9" i="6"/>
  <c r="T9" i="6"/>
  <c r="U9" i="6"/>
  <c r="V9" i="6"/>
  <c r="W9" i="6"/>
  <c r="X9" i="6"/>
  <c r="Y9" i="6"/>
  <c r="Z9" i="6"/>
  <c r="AA9" i="6"/>
  <c r="AB9" i="6"/>
  <c r="AC9" i="6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B22" i="4"/>
  <c r="C22" i="4"/>
  <c r="D22" i="4"/>
  <c r="E22" i="4"/>
  <c r="F22" i="4"/>
  <c r="G22" i="4"/>
  <c r="H22" i="4"/>
  <c r="C48" i="4" s="1"/>
  <c r="D16" i="11" s="1"/>
  <c r="I22" i="4"/>
  <c r="J22" i="4"/>
  <c r="K22" i="4"/>
  <c r="L22" i="4"/>
  <c r="M22" i="4"/>
  <c r="N22" i="4"/>
  <c r="O22" i="4"/>
  <c r="P22" i="4"/>
  <c r="Q22" i="4"/>
  <c r="S22" i="4"/>
  <c r="T22" i="4"/>
  <c r="U22" i="4"/>
  <c r="V22" i="4"/>
  <c r="W22" i="4"/>
  <c r="X22" i="4"/>
  <c r="Y22" i="4"/>
  <c r="Z22" i="4"/>
  <c r="AA22" i="4"/>
  <c r="AB22" i="4"/>
  <c r="AC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B26" i="3"/>
  <c r="C26" i="3"/>
  <c r="D26" i="3"/>
  <c r="E26" i="3"/>
  <c r="F26" i="3"/>
  <c r="G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C32" i="7"/>
  <c r="H15" i="11" s="1"/>
  <c r="C31" i="7"/>
  <c r="H16" i="11" s="1"/>
  <c r="C29" i="7"/>
  <c r="H18" i="11" s="1"/>
  <c r="C30" i="7"/>
  <c r="H17" i="11" s="1"/>
  <c r="C33" i="7"/>
  <c r="H14" i="11" s="1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B10" i="5"/>
  <c r="C10" i="5"/>
  <c r="D10" i="5"/>
  <c r="E10" i="5"/>
  <c r="F10" i="5"/>
  <c r="G10" i="5"/>
  <c r="H10" i="5"/>
  <c r="C21" i="5" s="1"/>
  <c r="D25" i="11" s="1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G46" i="4" l="1"/>
  <c r="G24" i="8"/>
  <c r="Q23" i="11" s="1"/>
  <c r="G21" i="5"/>
  <c r="M24" i="11" s="1"/>
  <c r="C47" i="4"/>
  <c r="G57" i="3"/>
  <c r="C77" i="6"/>
  <c r="H5" i="11" s="1"/>
  <c r="I34" i="11" s="1"/>
  <c r="C20" i="5"/>
  <c r="D26" i="11" s="1"/>
  <c r="C76" i="6"/>
  <c r="H6" i="11" s="1"/>
  <c r="H34" i="11" s="1"/>
  <c r="C49" i="4"/>
  <c r="D15" i="11" s="1"/>
  <c r="H38" i="11" s="1"/>
  <c r="C60" i="3"/>
  <c r="D6" i="11" s="1"/>
  <c r="H37" i="11" s="1"/>
  <c r="C75" i="6"/>
  <c r="H7" i="11" s="1"/>
  <c r="G34" i="11" s="1"/>
  <c r="C46" i="4"/>
  <c r="D18" i="11" s="1"/>
  <c r="E38" i="11" s="1"/>
  <c r="C50" i="4"/>
  <c r="D14" i="11" s="1"/>
  <c r="I38" i="11" s="1"/>
  <c r="C74" i="6"/>
  <c r="H8" i="11" s="1"/>
  <c r="F34" i="11" s="1"/>
  <c r="G30" i="7"/>
  <c r="G32" i="7" s="1"/>
  <c r="G59" i="3"/>
  <c r="M6" i="11" s="1"/>
  <c r="O37" i="11" s="1"/>
  <c r="C24" i="8"/>
  <c r="H26" i="11" s="1"/>
  <c r="F36" i="11" s="1"/>
  <c r="C57" i="3"/>
  <c r="D9" i="11" s="1"/>
  <c r="C22" i="5"/>
  <c r="D24" i="11" s="1"/>
  <c r="H39" i="11" s="1"/>
  <c r="G58" i="3"/>
  <c r="M5" i="11" s="1"/>
  <c r="N37" i="11" s="1"/>
  <c r="G48" i="4"/>
  <c r="M15" i="11" s="1"/>
  <c r="O38" i="11" s="1"/>
  <c r="I35" i="11"/>
  <c r="H19" i="11"/>
  <c r="D35" i="11" s="1"/>
  <c r="M35" i="11" s="1"/>
  <c r="F35" i="11"/>
  <c r="I17" i="11"/>
  <c r="E35" i="11"/>
  <c r="F39" i="11"/>
  <c r="G35" i="11"/>
  <c r="I15" i="11"/>
  <c r="H35" i="11"/>
  <c r="O39" i="11"/>
  <c r="E34" i="11"/>
  <c r="G39" i="11"/>
  <c r="O35" i="11"/>
  <c r="C61" i="3"/>
  <c r="D5" i="11" s="1"/>
  <c r="C27" i="8"/>
  <c r="H23" i="11" s="1"/>
  <c r="C26" i="8"/>
  <c r="H24" i="11" s="1"/>
  <c r="G38" i="11"/>
  <c r="D17" i="11"/>
  <c r="G75" i="6"/>
  <c r="Q6" i="11" s="1"/>
  <c r="C59" i="3"/>
  <c r="D7" i="11" s="1"/>
  <c r="C34" i="7"/>
  <c r="C25" i="8"/>
  <c r="H25" i="11" s="1"/>
  <c r="G20" i="5"/>
  <c r="G47" i="4"/>
  <c r="M14" i="11" s="1"/>
  <c r="Q14" i="11"/>
  <c r="C58" i="3"/>
  <c r="D8" i="11" s="1"/>
  <c r="C23" i="5"/>
  <c r="D23" i="11" s="1"/>
  <c r="C23" i="8"/>
  <c r="C19" i="5"/>
  <c r="G74" i="6"/>
  <c r="Q5" i="11" s="1"/>
  <c r="G25" i="8"/>
  <c r="Q24" i="11" s="1"/>
  <c r="C78" i="6" l="1"/>
  <c r="H10" i="11"/>
  <c r="I7" i="11" s="1"/>
  <c r="J35" i="11"/>
  <c r="D34" i="11"/>
  <c r="M34" i="11" s="1"/>
  <c r="D19" i="11"/>
  <c r="E14" i="11" s="1"/>
  <c r="C51" i="4"/>
  <c r="P37" i="11"/>
  <c r="M7" i="11"/>
  <c r="N6" i="11" s="1"/>
  <c r="I14" i="11"/>
  <c r="G60" i="3"/>
  <c r="Q7" i="11"/>
  <c r="R6" i="11" s="1"/>
  <c r="N34" i="11"/>
  <c r="N36" i="11"/>
  <c r="Q25" i="11"/>
  <c r="R23" i="11" s="1"/>
  <c r="C62" i="3"/>
  <c r="O34" i="11"/>
  <c r="M16" i="11"/>
  <c r="N15" i="11" s="1"/>
  <c r="N38" i="11"/>
  <c r="P38" i="11" s="1"/>
  <c r="E37" i="11"/>
  <c r="G26" i="8"/>
  <c r="G76" i="6"/>
  <c r="I39" i="11"/>
  <c r="O36" i="11"/>
  <c r="F38" i="11"/>
  <c r="J38" i="11" s="1"/>
  <c r="D27" i="11"/>
  <c r="D28" i="11" s="1"/>
  <c r="C24" i="5"/>
  <c r="G22" i="5"/>
  <c r="M23" i="11"/>
  <c r="H36" i="11"/>
  <c r="H40" i="11" s="1"/>
  <c r="D48" i="11" s="1"/>
  <c r="I16" i="11"/>
  <c r="G49" i="4"/>
  <c r="J34" i="11"/>
  <c r="D38" i="11"/>
  <c r="M38" i="11" s="1"/>
  <c r="Q16" i="11"/>
  <c r="R15" i="11" s="1"/>
  <c r="N35" i="11"/>
  <c r="P35" i="11" s="1"/>
  <c r="H27" i="11"/>
  <c r="C28" i="8"/>
  <c r="G36" i="11"/>
  <c r="I36" i="11"/>
  <c r="F37" i="11"/>
  <c r="G37" i="11"/>
  <c r="D10" i="11"/>
  <c r="E8" i="11" s="1"/>
  <c r="E5" i="11"/>
  <c r="I37" i="11"/>
  <c r="I18" i="11"/>
  <c r="E16" i="11" l="1"/>
  <c r="E19" i="11" s="1"/>
  <c r="E18" i="11"/>
  <c r="N5" i="11"/>
  <c r="R5" i="11"/>
  <c r="I5" i="11"/>
  <c r="I9" i="11"/>
  <c r="I8" i="11"/>
  <c r="N14" i="11"/>
  <c r="G40" i="11"/>
  <c r="D47" i="11" s="1"/>
  <c r="I6" i="11"/>
  <c r="E17" i="11"/>
  <c r="F40" i="11"/>
  <c r="D46" i="11" s="1"/>
  <c r="E15" i="11"/>
  <c r="R14" i="11"/>
  <c r="E9" i="11"/>
  <c r="I19" i="11"/>
  <c r="I40" i="11"/>
  <c r="D49" i="11" s="1"/>
  <c r="N39" i="11"/>
  <c r="P39" i="11" s="1"/>
  <c r="M25" i="11"/>
  <c r="N24" i="11" s="1"/>
  <c r="D39" i="11"/>
  <c r="M39" i="11" s="1"/>
  <c r="E26" i="11"/>
  <c r="E25" i="11"/>
  <c r="E24" i="11"/>
  <c r="P34" i="11"/>
  <c r="D37" i="11"/>
  <c r="M37" i="11" s="1"/>
  <c r="E6" i="11"/>
  <c r="E39" i="11"/>
  <c r="J39" i="11" s="1"/>
  <c r="E27" i="11"/>
  <c r="E36" i="11"/>
  <c r="E7" i="11"/>
  <c r="O40" i="11"/>
  <c r="P36" i="11"/>
  <c r="E23" i="11"/>
  <c r="H28" i="11"/>
  <c r="I27" i="11" s="1"/>
  <c r="R24" i="11"/>
  <c r="J37" i="11"/>
  <c r="N40" i="11" l="1"/>
  <c r="P40" i="11" s="1"/>
  <c r="E28" i="11"/>
  <c r="J36" i="11"/>
  <c r="E40" i="11"/>
  <c r="D36" i="11"/>
  <c r="I26" i="11"/>
  <c r="I24" i="11"/>
  <c r="I25" i="11"/>
  <c r="I23" i="11"/>
  <c r="N23" i="11"/>
  <c r="I28" i="11" l="1"/>
  <c r="J40" i="11"/>
  <c r="D45" i="11"/>
  <c r="D50" i="11" s="1"/>
  <c r="M36" i="11"/>
  <c r="M40" i="11" s="1"/>
  <c r="D40" i="11"/>
</calcChain>
</file>

<file path=xl/sharedStrings.xml><?xml version="1.0" encoding="utf-8"?>
<sst xmlns="http://schemas.openxmlformats.org/spreadsheetml/2006/main" count="2139" uniqueCount="618">
  <si>
    <t>No.</t>
  </si>
  <si>
    <t>N    A    M   A</t>
  </si>
  <si>
    <t>N I P</t>
  </si>
  <si>
    <t>PANGKAT</t>
  </si>
  <si>
    <t>JABATAN</t>
  </si>
  <si>
    <t>MASA  KERJA</t>
  </si>
  <si>
    <t>LATIHAN  JABATAN</t>
  </si>
  <si>
    <t>P E N D I D I K A N</t>
  </si>
  <si>
    <t>TANGGAL  LAHIR</t>
  </si>
  <si>
    <t>CATATAN</t>
  </si>
  <si>
    <t>KETERANGAN</t>
  </si>
  <si>
    <t>GOL.</t>
  </si>
  <si>
    <t>T M T</t>
  </si>
  <si>
    <t>N A M A</t>
  </si>
  <si>
    <t>ANGKA</t>
  </si>
  <si>
    <t>THN</t>
  </si>
  <si>
    <t>BLN</t>
  </si>
  <si>
    <t>JML.</t>
  </si>
  <si>
    <t>TKT.</t>
  </si>
  <si>
    <t>MUTASI</t>
  </si>
  <si>
    <t>DEPARTEMEN</t>
  </si>
  <si>
    <t>Urut.</t>
  </si>
  <si>
    <t>TGL</t>
  </si>
  <si>
    <t>KREDIT</t>
  </si>
  <si>
    <t>JAM/</t>
  </si>
  <si>
    <t>IJASAH</t>
  </si>
  <si>
    <t xml:space="preserve"> </t>
  </si>
  <si>
    <t>16</t>
  </si>
  <si>
    <t>17</t>
  </si>
  <si>
    <t>1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</si>
  <si>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</si>
  <si>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</si>
  <si>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</si>
  <si>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</si>
  <si>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</si>
  <si>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</si>
  <si>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</si>
  <si>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</si>
  <si>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</si>
  <si>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18</t>
  </si>
  <si>
    <t>STATUS 
KEPEGAWAIAN</t>
  </si>
  <si>
    <t>19</t>
  </si>
  <si>
    <t>20</t>
  </si>
  <si>
    <t>RUANG</t>
  </si>
  <si>
    <t>Prof. Drs.Ec. Ir. Riyanarto Sarno, M.Sc., Ph.D.</t>
  </si>
  <si>
    <t>19590803 198601 1 001</t>
  </si>
  <si>
    <t>IV/e</t>
  </si>
  <si>
    <t>Guru Besar</t>
  </si>
  <si>
    <t>32</t>
  </si>
  <si>
    <t>LPJ</t>
  </si>
  <si>
    <t>S3-News Brunswick Univ Kanada</t>
  </si>
  <si>
    <t>Teknik Informatika</t>
  </si>
  <si>
    <t>Prof. Dr. Ir. Joko Lianto Buliali, M.Sc.</t>
  </si>
  <si>
    <t>19670727 199203 1 002</t>
  </si>
  <si>
    <t>IV/c</t>
  </si>
  <si>
    <t>2017</t>
  </si>
  <si>
    <t>26</t>
  </si>
  <si>
    <t>0</t>
  </si>
  <si>
    <t>S3-Manchester Univ. Inggris</t>
  </si>
  <si>
    <t>PNS</t>
  </si>
  <si>
    <t>Prof. Dr. Ir. Arif Djunaidy, M.Sc.</t>
  </si>
  <si>
    <t>19581005 198603 1 003</t>
  </si>
  <si>
    <t>IV/d</t>
  </si>
  <si>
    <t>S3-The Victoria  Univ of Manchester</t>
  </si>
  <si>
    <t>Sistem Informasi</t>
  </si>
  <si>
    <t>Prof. Dr. Agus Zainal Arifin, S.Kom., M.Kom.</t>
  </si>
  <si>
    <t>19720809 199512 1 001</t>
  </si>
  <si>
    <t>IV/a</t>
  </si>
  <si>
    <t>2019</t>
  </si>
  <si>
    <t>24</t>
  </si>
  <si>
    <t>S3-Hiroshima University, Jepang</t>
  </si>
  <si>
    <t>Teknologi Informasi</t>
  </si>
  <si>
    <t>Kapus Kecerdasan Artificial dan Teknologi Kesehatan</t>
  </si>
  <si>
    <t>Prof. Ir. Abdullah Alkaf, Ph.D.</t>
  </si>
  <si>
    <t>Doktor</t>
  </si>
  <si>
    <t>Teknik Elektro</t>
  </si>
  <si>
    <t>Prof. Dr. Ir. Mochamad Ashari, M.Eng.</t>
  </si>
  <si>
    <t>Rektor ITS</t>
  </si>
  <si>
    <t>Prof. Dr. Ir. Achmad Jazidie, M.Eng.</t>
  </si>
  <si>
    <t xml:space="preserve">Prof. Dr. Ir. Imam Robandi, M.T. </t>
  </si>
  <si>
    <t>Sekretaris Dewan Profesor ITS</t>
  </si>
  <si>
    <t>Prof. Dr. Ir. Adi Soeprijanto, M.T.</t>
  </si>
  <si>
    <t>Wakil Rektor Bidang Akademik dan Kemahasiswaan ITS</t>
  </si>
  <si>
    <t xml:space="preserve">Prof. Ir. Gamantyo Hendrantoro, M.Eng., Ph.D. </t>
  </si>
  <si>
    <t>Sekretaris Senat Akademik ITS</t>
  </si>
  <si>
    <t>19550123 198003 1 002</t>
  </si>
  <si>
    <t>19651012 199003 1 003</t>
  </si>
  <si>
    <t>19590219 198610 1 001</t>
  </si>
  <si>
    <t>19630817 199003 1 001</t>
  </si>
  <si>
    <t>19640405 199002 1 001</t>
  </si>
  <si>
    <t>19701111 199303 1 002</t>
  </si>
  <si>
    <t xml:space="preserve">Prof. Dr. Ir. Mauridhi Hery Purnomo, M.Eng. </t>
  </si>
  <si>
    <t>Teknik Komputer</t>
  </si>
  <si>
    <t>Kalab</t>
  </si>
  <si>
    <t xml:space="preserve">Prof. Dr. Ir. Yoyon Kusnendar Suprapto, M.Sc. </t>
  </si>
  <si>
    <t xml:space="preserve">Prof. Dr. Ir. Mohammad Nuh, DEA. </t>
  </si>
  <si>
    <t>Teknik Biomedik</t>
  </si>
  <si>
    <t>KETUA MWA ITS</t>
  </si>
  <si>
    <t>19590617 198403 1 002</t>
  </si>
  <si>
    <t>19580916 198601 1 001</t>
  </si>
  <si>
    <t>19540925 197803 1 000</t>
  </si>
  <si>
    <t>Prof. Ir. Supeno Djanali, MSc., Ph.D.</t>
  </si>
  <si>
    <t>8859390019</t>
  </si>
  <si>
    <t>Tidak Tetap</t>
  </si>
  <si>
    <t>Prof. Ir. Handayani Tjandrasa, M.Sc., Ph.D.</t>
  </si>
  <si>
    <t>8866323419</t>
  </si>
  <si>
    <t>Prof. Dr. Ir. Ontoseno Penangsang, M.Sc.</t>
  </si>
  <si>
    <t>Dr. Ir. Aris Tjahyanto, M.Kom.</t>
  </si>
  <si>
    <t>19650310 199102 1 001</t>
  </si>
  <si>
    <t>IV/b</t>
  </si>
  <si>
    <t>Lektor Kepala</t>
  </si>
  <si>
    <t>S2-Univ. Indonesia ( UI )</t>
  </si>
  <si>
    <t>Direktur Poltek Cilacap</t>
  </si>
  <si>
    <t>Erma Suryani, ST., MT., Ph.D.</t>
  </si>
  <si>
    <t>19700427 200501 2 001</t>
  </si>
  <si>
    <t>S3-NTUST Taiwan</t>
  </si>
  <si>
    <t>Dr.Eng. Febriliyan Samopa, S.Kom., M.Kom.</t>
  </si>
  <si>
    <t>19730219 199802 1 001</t>
  </si>
  <si>
    <t>S3-Hirosima University, Jepang</t>
  </si>
  <si>
    <t>Wiwik Anggraeni, S.Si., M.Kom.</t>
  </si>
  <si>
    <t>19760123 200112 2 002</t>
  </si>
  <si>
    <t>S2-Teknik Informatika ITS</t>
  </si>
  <si>
    <t>Mahendrawathi ER, ST., M,Sc., Ph.D.</t>
  </si>
  <si>
    <t>19761011 200604 2 001</t>
  </si>
  <si>
    <t>S3-Teknik Industri Unv. Nottingham</t>
  </si>
  <si>
    <t>Sholiq, ST., M.Kom., MSA.</t>
  </si>
  <si>
    <t>19710313 200912 1 001</t>
  </si>
  <si>
    <t>S2 Teknik Informatika ITB</t>
  </si>
  <si>
    <t>Rully Soelaiman, S.Kom., M.Kom.</t>
  </si>
  <si>
    <t>19700213 199402 1 001</t>
  </si>
  <si>
    <t>S2-Univ Indonesia (UI)</t>
  </si>
  <si>
    <t>Yudhi Purwananto, S.Kom., M.Kom.</t>
  </si>
  <si>
    <t>19700714 199703 1 002</t>
  </si>
  <si>
    <t>22</t>
  </si>
  <si>
    <t>S2-Univ Indonesia ( UI )</t>
  </si>
  <si>
    <t>Dr. Ahmad Saikhu, S,Si., MT.</t>
  </si>
  <si>
    <t>19710718 200604 1 001</t>
  </si>
  <si>
    <t>Kaprodi Pascasarjana Teknik Informatika</t>
  </si>
  <si>
    <t>Dr.Ir. Siti Rochimah, MT.</t>
  </si>
  <si>
    <t>19681002 199403 2 001</t>
  </si>
  <si>
    <t>S3-Univesity Teknologi Malaysia</t>
  </si>
  <si>
    <t>Kalab RPL &amp; Anggota Senat</t>
  </si>
  <si>
    <t>Dr.Eng. Nanik Suciati, S.Kom., M.Kom.</t>
  </si>
  <si>
    <t>19710428 199412 2 001</t>
  </si>
  <si>
    <t>Kalab KCV &amp; Anggota KPF</t>
  </si>
  <si>
    <t>Daniel O. Siahaan, S.Kom., M,Sc., PD.Eng.</t>
  </si>
  <si>
    <t>19741123 200604 1 001</t>
  </si>
  <si>
    <t>S3-Sofware Engineering TU-EINDHOVEN</t>
  </si>
  <si>
    <t>Ketua Pusat Publikasi Ilmiah</t>
  </si>
  <si>
    <t>Sarwosri, S.Kom., MT.</t>
  </si>
  <si>
    <t>19760809 200112 2 001</t>
  </si>
  <si>
    <t>S2-Teknik Informatika ITB</t>
  </si>
  <si>
    <t>Dr. Umi Laili Yuhana, S.Kom., M.Sc.</t>
  </si>
  <si>
    <t>19790626 200501 2 002</t>
  </si>
  <si>
    <t>S2- Computer Science NTU - Taiwan</t>
  </si>
  <si>
    <t>Direktur DPTSI (Direktur Pengembangan &amp; Sistem Informasi)</t>
  </si>
  <si>
    <t>Diana Purwitasari, S.Kom., M.Sc.</t>
  </si>
  <si>
    <t>19780410 200312 2 001</t>
  </si>
  <si>
    <t>S2-Saga University, Jepang</t>
  </si>
  <si>
    <t xml:space="preserve">Dr. Eng. Chastine Fatichah, S.Kom., M.Kom. </t>
  </si>
  <si>
    <t>19751220 200112 2 002</t>
  </si>
  <si>
    <t>S3 di Tokyo Institute of  Technology (Jepang)</t>
  </si>
  <si>
    <t>Kadep Teknik Informatika</t>
  </si>
  <si>
    <t>Anny Yuniarti, S.Kom., M.Comp.Sc.</t>
  </si>
  <si>
    <t>19810622 200501 2 002</t>
  </si>
  <si>
    <t>S2 Computer Science University of Western Australia</t>
  </si>
  <si>
    <t>Waskitho Wibisono, S.Kom., M.Eng., Ph.D.</t>
  </si>
  <si>
    <t>19741022 200003 1 001</t>
  </si>
  <si>
    <t>S3-Monasy University (Australia)</t>
  </si>
  <si>
    <t>Wadek FTEIC</t>
  </si>
  <si>
    <t>Ir. Muchammad Husni, M.Kom.</t>
  </si>
  <si>
    <t>19600221 198403 1 001</t>
  </si>
  <si>
    <t>Ir. Khakim Ghozali, M.MT.</t>
  </si>
  <si>
    <t>19640305 198903 1 004</t>
  </si>
  <si>
    <t>S2-Manajemen Teknologi Informasi ITS</t>
  </si>
  <si>
    <t>Kepala Unit Kerja Pengadaan Barang &amp; Jasa</t>
  </si>
  <si>
    <t>Dr. Ir. Ari Santoso, DEA.</t>
  </si>
  <si>
    <t>Dr. Ir. Achmad Mauludiyanto, M.T.</t>
  </si>
  <si>
    <t>Dr. Ir. Titiek Suryani, MT</t>
  </si>
  <si>
    <t>Dr. Trihastuti Agustinah, S.T., M.T.</t>
  </si>
  <si>
    <t>Sekdep II Teknik Elektro</t>
  </si>
  <si>
    <t>Dr. Ir. Suwadi, M.T.</t>
  </si>
  <si>
    <t>Direktur Perencanaan dan Pengembangan</t>
  </si>
  <si>
    <t>Dr. Muhammad Rivai, S.T., M.T.</t>
  </si>
  <si>
    <t>Dr. Ir. Soedibyo, MMT.</t>
  </si>
  <si>
    <t>Dr. I Made Yulistya Negara, S.T., M.Sc.</t>
  </si>
  <si>
    <t>Ir.  Djoko Suprajitno Rahardjo, M.T.</t>
  </si>
  <si>
    <t>Magister</t>
  </si>
  <si>
    <t>19610903 198903 1 001</t>
  </si>
  <si>
    <t>19641130 198903 2 001</t>
  </si>
  <si>
    <t>19660318 199010 1 001</t>
  </si>
  <si>
    <t>19680812 199403 2 001</t>
  </si>
  <si>
    <t>19680818 199303 1 002</t>
  </si>
  <si>
    <t>19690426 199403 1 003</t>
  </si>
  <si>
    <t>19551207 198003 1 004</t>
  </si>
  <si>
    <t>19700712 199802 1 001</t>
  </si>
  <si>
    <t>19550622 198701 1 001</t>
  </si>
  <si>
    <t>Dr. I Ketut Eddy Purnama, S.T., MT.</t>
  </si>
  <si>
    <t>Dekan Fakultas Teknologi Elektro dan Informatika Cerdas</t>
  </si>
  <si>
    <t>Mochamad Hariadi, S.T., M.Sc., Ph.D.</t>
  </si>
  <si>
    <t>III/d</t>
  </si>
  <si>
    <t xml:space="preserve">Dr. Tri Arief Sardjono, S.T., M.T. </t>
  </si>
  <si>
    <t>WR I ITT INSTITUT TEKNOLOGI TELKOM SBY</t>
  </si>
  <si>
    <t>Achmad Arifin , S.T., M.Eng., Ph.D.</t>
  </si>
  <si>
    <t>Kadep Teknik Biomedik</t>
  </si>
  <si>
    <t>19690730 199512 1 001</t>
  </si>
  <si>
    <t>19691209 199703 1 002</t>
  </si>
  <si>
    <t>19700212 199512 1 001</t>
  </si>
  <si>
    <t>19710314 199702 1 001</t>
  </si>
  <si>
    <t>Bambang Setiawan, S.Kom., MT.</t>
  </si>
  <si>
    <t>19691115 200501 1 003</t>
  </si>
  <si>
    <t>Lektor</t>
  </si>
  <si>
    <t>S2-Teknik Komputer   ITS</t>
  </si>
  <si>
    <t>Ir. Achmad Holil Noor Ali, M.Kom.</t>
  </si>
  <si>
    <t>19660602 199203 1 002</t>
  </si>
  <si>
    <t>Dr. Apol Pribadi, ST., MT.</t>
  </si>
  <si>
    <t>19700225 200912 1 001</t>
  </si>
  <si>
    <t>S2 Teknik Industri ITS</t>
  </si>
  <si>
    <t>Sekdep II Sistem Informasi</t>
  </si>
  <si>
    <t>Tony Dwi Susanto, ST, MT., Ph.D.</t>
  </si>
  <si>
    <t>19751211 200812 1 001</t>
  </si>
  <si>
    <t>S3 Informations System Adelaide University</t>
  </si>
  <si>
    <t>Kaprodi Pascasarjana Sistem Informasi</t>
  </si>
  <si>
    <t>Dr. Mudjahidin, ST., MT.</t>
  </si>
  <si>
    <t>19701010 200312 1 001</t>
  </si>
  <si>
    <t>S2-Teknik Industri ITS</t>
  </si>
  <si>
    <t>Kadep Sistem Informasi</t>
  </si>
  <si>
    <t>Feby Artwodini, S.Kom., MT.</t>
  </si>
  <si>
    <t>19830223 200912 2 002</t>
  </si>
  <si>
    <t>4</t>
  </si>
  <si>
    <t>III/c</t>
  </si>
  <si>
    <t>Faizal Johan Atletiko, S.Kom., MT.</t>
  </si>
  <si>
    <t>19770408 200212 1 001</t>
  </si>
  <si>
    <t>2015</t>
  </si>
  <si>
    <t>S2-Teknik Elektro   ITS</t>
  </si>
  <si>
    <t>Nur Aini Rachmawati, S.Kom., M.Sc.Eng., Ph.D.</t>
  </si>
  <si>
    <t>19820120 200501 2 001</t>
  </si>
  <si>
    <t>S2- NTUST Taiwan</t>
  </si>
  <si>
    <t>Wakil Kepala Pusat Kajian Halal</t>
  </si>
  <si>
    <t>Rully Agus Hendrawan, S.Kom., M.Sc.</t>
  </si>
  <si>
    <t>19811229 200501 1 002</t>
  </si>
  <si>
    <t>S2-Ilmu Komputer Ritsumeikan University</t>
  </si>
  <si>
    <t>Hanim Maria Astuti, S.Kom., M.Sc.</t>
  </si>
  <si>
    <t>19841029 201012 2 003</t>
  </si>
  <si>
    <t>2018</t>
  </si>
  <si>
    <t>S2 Industrial Management, Delf Univ</t>
  </si>
  <si>
    <t>Fajar Baskoro, S.Kom., MT.</t>
  </si>
  <si>
    <t>19740403 199903 1 002</t>
  </si>
  <si>
    <t>Bagus Jati Santoso, Ph.D.</t>
  </si>
  <si>
    <t>19861125 201803 1 001</t>
  </si>
  <si>
    <t>6</t>
  </si>
  <si>
    <t xml:space="preserve">S3 NTUST </t>
  </si>
  <si>
    <t>Kasubdit Subdirektorat Pengembangan Akademik</t>
  </si>
  <si>
    <t>Ir. FX. Arunanto, M.Sc.</t>
  </si>
  <si>
    <t>19570101 198303 1 004</t>
  </si>
  <si>
    <t>2014</t>
  </si>
  <si>
    <t>S2-Curtin Univ.Or Tach-Australia</t>
  </si>
  <si>
    <t>Kalab AP &amp; Anggota Senat</t>
  </si>
  <si>
    <t>Victor Hariadi, S.Si., M.Kom.</t>
  </si>
  <si>
    <t>19691228 199412 1 001</t>
  </si>
  <si>
    <t>Kalab DTK</t>
  </si>
  <si>
    <t>Royyana Muslim I, S.Kom., M.Kom., Ph.D.</t>
  </si>
  <si>
    <t>19770824 200304 1 001</t>
  </si>
  <si>
    <t>S3 Kumamoto University</t>
  </si>
  <si>
    <t>Kasubdit Infrastruktur &amp; Keamanan Teknologi Informasi Komunikasi (DPTSI)</t>
  </si>
  <si>
    <t>Dwi Sunaryono, S.Kom., M.Kom.</t>
  </si>
  <si>
    <t>19720528 199702 1 001</t>
  </si>
  <si>
    <t>Misbakhul Munir Irfan Subakti, S.Kom., M.Sc.</t>
  </si>
  <si>
    <t>19740209 200212 1 001</t>
  </si>
  <si>
    <t>S2-NTUST, Taiwan</t>
  </si>
  <si>
    <t>Imam Kuswardayan, S.Kom., M.T.</t>
  </si>
  <si>
    <t>19761215 200312 1 001</t>
  </si>
  <si>
    <t>Kalab IGS</t>
  </si>
  <si>
    <t>Dr. Eng. Darlis Herumurti, S.Kom., M.Kom.</t>
  </si>
  <si>
    <t>19771217 200312 1 001</t>
  </si>
  <si>
    <t>(S3)  Kumamoto University – Japan</t>
  </si>
  <si>
    <t>Kepala Unit Pengelolaan &amp; Pengendalian Program</t>
  </si>
  <si>
    <t>Arya Yudhi Wijaya, S.Kom., M.Kom.</t>
  </si>
  <si>
    <t>19840904 201012 1 002</t>
  </si>
  <si>
    <t>S2 Teknik Informatika ITS</t>
  </si>
  <si>
    <t>Ketua LSP</t>
  </si>
  <si>
    <t>Dr. Eng. Radityo Anggoro, S.Kom., M.Sc.</t>
  </si>
  <si>
    <t>19841016 200812 1 002</t>
  </si>
  <si>
    <t>Sekdep II Teknik Informatika</t>
  </si>
  <si>
    <t>Wijayanti Nurul Khotimah, S.Kom., M.Sc.</t>
  </si>
  <si>
    <t>19860312 201212 2 004</t>
  </si>
  <si>
    <t>3</t>
  </si>
  <si>
    <t>5</t>
  </si>
  <si>
    <t>S2  Master Of Science-NTUST (Taiwan)</t>
  </si>
  <si>
    <t>Hudan Studiawan, S.Kom., M.Kom.</t>
  </si>
  <si>
    <t>19870511 201212 1 003</t>
  </si>
  <si>
    <t>Dr. Ir. Raden Venantius Hari Ginardi, M.Sc.</t>
  </si>
  <si>
    <t>19650518 199203 1 003</t>
  </si>
  <si>
    <t>S3-Vienna University of Technology, Austria</t>
  </si>
  <si>
    <t>Kadep Teknologi Informasi</t>
  </si>
  <si>
    <t>Henning Titi Ciptaningtyas, S.Kom., M.Kom.</t>
  </si>
  <si>
    <t>19840708 201012 2 004</t>
  </si>
  <si>
    <t>Dr. Ir. Djoko Purwanto, M.Eng.</t>
  </si>
  <si>
    <t>Wakil Kepala Pusat Penelitian Kecerdasan Artifisial &amp; Teknologi Kesehatan</t>
  </si>
  <si>
    <t>Dr.Eng. Ardyono Priyadi, S.T., M.Eng</t>
  </si>
  <si>
    <t>Kasubdit Pendidikan Pascasarjana &amp; Profesi</t>
  </si>
  <si>
    <t>Dr. Heri Suryoatmojo, S.T, M.T.</t>
  </si>
  <si>
    <t>Dr.Eng. Ir. Totok Mujiono, M.Ikom.</t>
  </si>
  <si>
    <t>Dr. Ir. Wirawan, DEA.</t>
  </si>
  <si>
    <t>Dr. Ir. Hendra Kusuma, M.Eng.Sc.</t>
  </si>
  <si>
    <t>Dr. Ir. Mochammad Rameli</t>
  </si>
  <si>
    <t>Ir. Ali Fatoni, M.T.</t>
  </si>
  <si>
    <t>Ir. Harris Pirngadi, M.T.</t>
  </si>
  <si>
    <t>Ir. Sjamsjul Anam, M.T.</t>
  </si>
  <si>
    <t>Ir. Rusdhianto Effendi AK., M.T.</t>
  </si>
  <si>
    <t>Ronny Mardiyanto, S.T., M.T., Ph.D.</t>
  </si>
  <si>
    <t>Kaprodi Pascasarjana Teknik Elektro</t>
  </si>
  <si>
    <t>Dr. Ir.  Puji Handayani, M.T.</t>
  </si>
  <si>
    <t>Dr. Eng. Rony Seto Wibowo, S.T., M.T.</t>
  </si>
  <si>
    <t>Eko Setijadi, S.T., M.T., Ph.D.</t>
  </si>
  <si>
    <t>Dimas Anton Asfani, S.T., M.T., Ph.D.</t>
  </si>
  <si>
    <t>Sekdep I Teknik Elektro</t>
  </si>
  <si>
    <t>Dr. Ir. Endroyono, DEA.</t>
  </si>
  <si>
    <t>Manajer Unit Klaster Inovasi Teknologi Informasi dan Komunikasi &amp; Robotika</t>
  </si>
  <si>
    <t xml:space="preserve">Dr. Ir. Achmad Affandi, DEA. </t>
  </si>
  <si>
    <t>Direktur Inovasi dan Kawasan Sains Teknologi</t>
  </si>
  <si>
    <t>Dedet Candra Riawan, S.T., M.Eng., Ph.D.</t>
  </si>
  <si>
    <t>Kadep Teknik Elektro</t>
  </si>
  <si>
    <t>Astria Nur Irfansyah, S.T., M.Eng., Ph.D.</t>
  </si>
  <si>
    <t>Manajer Senior Kerjasama Internasional</t>
  </si>
  <si>
    <t>Dr. Ir. Ni Ketut Aryani, M.T.</t>
  </si>
  <si>
    <t>Dr. Istas Pratomo, S.T., M.T.</t>
  </si>
  <si>
    <t>Dr. Dimas Fajar Uman Putra, S.T., M.T.</t>
  </si>
  <si>
    <t>Vita Lystianingrum Budiharto Putri, S.T., M.Sc., Ph.D.</t>
  </si>
  <si>
    <t>Ir. Gatot Kusrahardjo, M.T.</t>
  </si>
  <si>
    <t>Mochammad Sahal, S.T., M.Sc.</t>
  </si>
  <si>
    <t>Zulkifli Hidayat, S.T., M.Sc.</t>
  </si>
  <si>
    <t>Ir. Tasripan, M.T.</t>
  </si>
  <si>
    <t>Eka Iskandar, S.T., M.T.</t>
  </si>
  <si>
    <t>Daniar Fahmi, S.T., M.T.</t>
  </si>
  <si>
    <t>19651211 199002 1 002</t>
  </si>
  <si>
    <t>19650422 198903 1 001</t>
  </si>
  <si>
    <t>19730927 199803 1 004</t>
  </si>
  <si>
    <t>19541227 198103 1 002</t>
  </si>
  <si>
    <t>19800603 200604 1 003</t>
  </si>
  <si>
    <t>19631109 198903 1 011</t>
  </si>
  <si>
    <t>19640902 198903 1 003</t>
  </si>
  <si>
    <t>19620603 198903 1 002</t>
  </si>
  <si>
    <t>19620510 198903 1 001</t>
  </si>
  <si>
    <t>19630725 199003 1 002</t>
  </si>
  <si>
    <t>19570424 198502 1 001</t>
  </si>
  <si>
    <t>19810118 200312 1 003</t>
  </si>
  <si>
    <t>19660510 199203 2 002</t>
  </si>
  <si>
    <t>19741129 200012 1 001</t>
  </si>
  <si>
    <t>19721001 200312 1 002</t>
  </si>
  <si>
    <t>19810905 200501 1 002</t>
  </si>
  <si>
    <t>19650404 199102 1 001</t>
  </si>
  <si>
    <t>19651014 199002 1 001</t>
  </si>
  <si>
    <t>19731119 200003 1 001</t>
  </si>
  <si>
    <t>19810325 201012 1 002</t>
  </si>
  <si>
    <t>19650901 199103 2 002</t>
  </si>
  <si>
    <t>19790325 200312 1 001</t>
  </si>
  <si>
    <t>19881108 201212 1 001</t>
  </si>
  <si>
    <t>19820829 200604 2 001</t>
  </si>
  <si>
    <t>19590428 198601 1 001</t>
  </si>
  <si>
    <t>19701119 199802 1 002</t>
  </si>
  <si>
    <t>19701225 199903 1 002</t>
  </si>
  <si>
    <t>19620418 199003 1 004</t>
  </si>
  <si>
    <t>19800528 200812 1 001</t>
  </si>
  <si>
    <t>19890925 201404 1 002</t>
  </si>
  <si>
    <t>Fajar Budiman, S.T., M.Sc.</t>
  </si>
  <si>
    <t>III/b</t>
  </si>
  <si>
    <t>Yusuf Bilfaqih, S.T., M.T.</t>
  </si>
  <si>
    <t>Nurlita Gamayanti, S.T., M.T.</t>
  </si>
  <si>
    <t>Rudy Dikairono, S.T., M.T.</t>
  </si>
  <si>
    <t>19720325 199903 1 001</t>
  </si>
  <si>
    <t>19781201 200212 2 002</t>
  </si>
  <si>
    <t>19810325 200501 1 002</t>
  </si>
  <si>
    <t>19860707 201404 1 001</t>
  </si>
  <si>
    <t>Dr. Surya Sumpeno, S.T., M.Sc.</t>
  </si>
  <si>
    <t>Manajer Senior Kantor Transfer Teknologi</t>
  </si>
  <si>
    <t>Dr. Supeno Mardi Susiki Nugroho, S.T.,M.T.</t>
  </si>
  <si>
    <t>Kadep Teknik Komputer</t>
  </si>
  <si>
    <t xml:space="preserve">Dr. Eko Mulyanto Yuniarno, S.T., M.T. </t>
  </si>
  <si>
    <t>Dr. Adhi Dharma Wibawa, S.T, M.T.</t>
  </si>
  <si>
    <t>Kepala Subunit Pengendalian Program</t>
  </si>
  <si>
    <t>Dr. Diah Puspito Wulandari, , S.T., M.Sc.</t>
  </si>
  <si>
    <t>Sekdep Teknik Komputer</t>
  </si>
  <si>
    <t>Arief Kurniawan, S.T., M.T.</t>
  </si>
  <si>
    <t>Ahmad Zaini, S.T., M.T.</t>
  </si>
  <si>
    <t>Muhtadin, S.T., M.T.</t>
  </si>
  <si>
    <t>Eko Pramunanto, S.T., M.T.</t>
  </si>
  <si>
    <t>19690613 199702 1 003</t>
  </si>
  <si>
    <t>19700313 199512 1 001</t>
  </si>
  <si>
    <t>19680601 199512 1 009</t>
  </si>
  <si>
    <t>19760505 200812 1 003</t>
  </si>
  <si>
    <t>19801219 200501 2 001</t>
  </si>
  <si>
    <t>19740907 200212 1 001</t>
  </si>
  <si>
    <t>19750419 200212 1 003</t>
  </si>
  <si>
    <t>19810609 200912 1 003</t>
  </si>
  <si>
    <t>19661203 199412 1 001</t>
  </si>
  <si>
    <t>Dr. Rachmad Setiawan, S.T., M.T.</t>
  </si>
  <si>
    <t>Ir. Siti Halimah Baki, M.T.</t>
  </si>
  <si>
    <t>19561121 198303 2 001</t>
  </si>
  <si>
    <t>19690529 199512 1 001</t>
  </si>
  <si>
    <t>19660218 199102 1 001</t>
  </si>
  <si>
    <t>Dr. Ir. Margo Pujiantara, MT.</t>
  </si>
  <si>
    <t xml:space="preserve">Norma Hermawan, S.T., M.T. </t>
  </si>
  <si>
    <t>Asisten Ahli</t>
  </si>
  <si>
    <t>Tugas Belajar</t>
  </si>
  <si>
    <t>Muhammad Yazid, B.Eng., M.Eng.</t>
  </si>
  <si>
    <t>Muhammad Hilman Fatoni, S.T., M.T.</t>
  </si>
  <si>
    <t>Sekdep Teknik Biomedik</t>
  </si>
  <si>
    <t>19850519 201504 1 000</t>
  </si>
  <si>
    <t>19800420 201504 1 001</t>
  </si>
  <si>
    <t>19910325 201504 1 001</t>
  </si>
  <si>
    <t>Christyowidiasmoro, S.T., M.T.</t>
  </si>
  <si>
    <t>Kepala Subdirektorat Layanan Teknologi/Sistem Informasi dan Implementasi Teknologi Cerdas</t>
  </si>
  <si>
    <t>Susi Juniastuti, S.T., M.Eng.</t>
  </si>
  <si>
    <t>III/a</t>
  </si>
  <si>
    <t xml:space="preserve">Ir. Hany Boedinugroho, M.T. </t>
  </si>
  <si>
    <t>Reza Fuad Rachmadi, S.T., M.T., Ph.D</t>
  </si>
  <si>
    <t>Doktor - Kumamoto University</t>
  </si>
  <si>
    <t>19830127 200912 1 004</t>
  </si>
  <si>
    <t>19850403 201212 1 001</t>
  </si>
  <si>
    <t>19650618 199903 2 001</t>
  </si>
  <si>
    <t>19610706 198701 1 001</t>
  </si>
  <si>
    <t>Feby Agung Pamuji, ST., MT., Ph.D.</t>
  </si>
  <si>
    <t>Sri Rahayu, S.T., M.Kom.</t>
  </si>
  <si>
    <t>Devy Kuswidiastuti, S.T., M.Sc.</t>
  </si>
  <si>
    <t>Suwito, S.T., M.T.</t>
  </si>
  <si>
    <t>Prasetiyono Hari Mukti, S.T., M.T.</t>
  </si>
  <si>
    <t>I Gusti Ngurah Satriyadi Hernanda, S.T., M.T.</t>
  </si>
  <si>
    <t>19870206 201212 1 002</t>
  </si>
  <si>
    <t>19680228 199702 2 001</t>
  </si>
  <si>
    <t>19810105 200501 1 004</t>
  </si>
  <si>
    <t>19840913 201212 1 002</t>
  </si>
  <si>
    <t>19730123 200212 1 001</t>
  </si>
  <si>
    <t>19810925 200812 2 003</t>
  </si>
  <si>
    <t>Ridho Rahman Hariadi, S.Kom., M.Sc.</t>
  </si>
  <si>
    <t>S2</t>
  </si>
  <si>
    <t>2</t>
  </si>
  <si>
    <t>19870213 201404 1 001</t>
  </si>
  <si>
    <t>Ary Mazharuddin Shiddiqi, S.Kom,. M.Comp.Sc., Ph.D.</t>
  </si>
  <si>
    <t>19810620 200501 2 001</t>
  </si>
  <si>
    <t>S2- Monash University, Melbourne. S3 Computer Science The University of Western Australia.</t>
  </si>
  <si>
    <t>Sekdep I Teknik Informatika</t>
  </si>
  <si>
    <t>Bilqis Amaliah, S.Kom., M.Kom.</t>
  </si>
  <si>
    <t>19750914 200112  2 002</t>
  </si>
  <si>
    <t>Renny Pradina Kusumawardhani, S.T., MT.</t>
  </si>
  <si>
    <t>Eko Wahyu Tyas D, S.Kom., M.BA.</t>
  </si>
  <si>
    <t>S2 Industrial Management</t>
  </si>
  <si>
    <t>29</t>
  </si>
  <si>
    <t>Irmasari Hafidz, S.Kom., M.Sc.</t>
  </si>
  <si>
    <t>S2 Business Information Technology</t>
  </si>
  <si>
    <t>2011</t>
  </si>
  <si>
    <t>Amna Shifia Nisafani, S.Kom., M.Sc.</t>
  </si>
  <si>
    <t xml:space="preserve">S2 Logistic Information Technology </t>
  </si>
  <si>
    <t>Anisah Herdiyanti, S.Kom., M.Sc.</t>
  </si>
  <si>
    <t>19870115 201504 2 001</t>
  </si>
  <si>
    <t>19810717 201212 2 001</t>
  </si>
  <si>
    <t>19850729 201404 2 002</t>
  </si>
  <si>
    <t>19860109 201404 2 001</t>
  </si>
  <si>
    <t>19870218 201504 2 001</t>
  </si>
  <si>
    <t>Arif Wibisono, S.Kom., M.Sc.</t>
  </si>
  <si>
    <t>19830306 201212 1 001</t>
  </si>
  <si>
    <t>Radityo Prasetianto Wibowo, S.Kom., M.Kom.</t>
  </si>
  <si>
    <t>19840203 201012 1 003</t>
  </si>
  <si>
    <t>Kasubdit Pengelolaan Teknologi Big Data (DPTSI)</t>
  </si>
  <si>
    <t>Nisfu Asrul Sani, S.Kom., M.Sc.</t>
  </si>
  <si>
    <t>19830527 201012 1 002</t>
  </si>
  <si>
    <t>S2 Interdisiplinary Informations System Technology, Konkuk Univ</t>
  </si>
  <si>
    <t>Ahmad Muklason, S.Kom., M.Sc., Ph.D.</t>
  </si>
  <si>
    <t>19820302 200912 1 009</t>
  </si>
  <si>
    <t>S3 Information Technology The University of Nottingham, Inggris</t>
  </si>
  <si>
    <t>Sekdep I Sistem Informasi</t>
  </si>
  <si>
    <t>Bekti Cahyo Hidayanto, S.Si., M.Kom.</t>
  </si>
  <si>
    <t>19750405 200801 1 013</t>
  </si>
  <si>
    <t>Faizal Mahananto, S.Kom., M.Eng., Ph.D.</t>
  </si>
  <si>
    <t>19851031 201903 1 000</t>
  </si>
  <si>
    <t>CPNS</t>
  </si>
  <si>
    <t>S3 Computer Science &amp; Electrical Engineering</t>
  </si>
  <si>
    <t>Staf Pengajar</t>
  </si>
  <si>
    <t>Hadziq Fabroyir, S.Kom., Ph.D.</t>
  </si>
  <si>
    <t>19860227 201903 1 006</t>
  </si>
  <si>
    <t>S3 Computer Science &amp; Information Engineering NTUST</t>
  </si>
  <si>
    <t>Kepala Seksi DPTSI</t>
  </si>
  <si>
    <t>Muhammad Attamimi, B.Eng., M.Eng., Ph.D.</t>
  </si>
  <si>
    <t>19850327 201903 1 006</t>
  </si>
  <si>
    <t>Nada Fitrieyatul Hikmah, S.T., M.T.</t>
  </si>
  <si>
    <t>Atar Fuady Babgei, S.T., M.Sc.</t>
  </si>
  <si>
    <t>19900107 201803 2 001</t>
  </si>
  <si>
    <t>19891111 201812 1 001</t>
  </si>
  <si>
    <t>Mohamad Abdul Hady, S.T., M.T.</t>
  </si>
  <si>
    <t>19890413 201504 1 002</t>
  </si>
  <si>
    <t>Hatma Suryotrisongko, S.Kom., M.Eng.</t>
  </si>
  <si>
    <t>19840518 201404 1 001</t>
  </si>
  <si>
    <t>S2 Knowledge -Based Information Engineering, Toyohashi University of Technology Japan</t>
  </si>
  <si>
    <t>1984</t>
  </si>
  <si>
    <t>TB S3-Kumamoto University, Jepang</t>
  </si>
  <si>
    <t>Raras Tyasnurita, S.Kom., MBA., Ph.D.</t>
  </si>
  <si>
    <t>19870123 201404 2 002</t>
  </si>
  <si>
    <t>23</t>
  </si>
  <si>
    <t>Kelly Rossa Sungkono, S.Kom., M.Kom.</t>
  </si>
  <si>
    <t>1994201912088</t>
  </si>
  <si>
    <t>Non PNS</t>
  </si>
  <si>
    <t>S2-Institut Teknologi Sepuluh Nopember, Indonesia</t>
  </si>
  <si>
    <t>Jabatan Fungsional</t>
  </si>
  <si>
    <t>S3</t>
  </si>
  <si>
    <t>JENJANG</t>
  </si>
  <si>
    <t>21</t>
  </si>
  <si>
    <t>Wahyu Suadi, S.Kom., M.Kom.</t>
  </si>
  <si>
    <t>19711030 200212 1 001</t>
  </si>
  <si>
    <t>Rizky Januar Akbar, S.Kom., M.Eng.</t>
  </si>
  <si>
    <t>Kasubdit  Aplikasi &amp; Platform Digital (DPTSI)</t>
  </si>
  <si>
    <t>Ratih Nur Esti Anggraeni, S.Kom., M.Sc.</t>
  </si>
  <si>
    <t>S2 Computer Science &amp; Informatics Engineering</t>
  </si>
  <si>
    <t>Nurul Fajrin Ariyani, S.Kom., M.Sc.</t>
  </si>
  <si>
    <t>S2 Computer Science &amp; Information Engineering</t>
  </si>
  <si>
    <t>Baskoro Adi Pratomo, S.Kom., M.Kom.</t>
  </si>
  <si>
    <t>S2 Teknik Informatika, ITS</t>
  </si>
  <si>
    <t>Dini Adni Navastara, S.Kom., M.Sc.</t>
  </si>
  <si>
    <t>Magister Computer of Science - NTUST (Taiwan)</t>
  </si>
  <si>
    <t>Ka. Seksi Hubungan Pelanggan &amp; Perencanaan Bisnis</t>
  </si>
  <si>
    <t>Abdul Munif, S.Kom., M.Sc.</t>
  </si>
  <si>
    <t>Koordinator TKK</t>
  </si>
  <si>
    <t>Adhatus Sholichah A, S.Kom., M.Sc.</t>
  </si>
  <si>
    <t>Magister of Science - NTUST (Taiwan)</t>
  </si>
  <si>
    <t>19870103 201404 1 001</t>
  </si>
  <si>
    <t>19841210 201404 2 003</t>
  </si>
  <si>
    <t>19860722 201504 2 001</t>
  </si>
  <si>
    <t>19870218 201404 1 003</t>
  </si>
  <si>
    <t>19851017 201504 2 001</t>
  </si>
  <si>
    <t>19860823 201504 1 004</t>
  </si>
  <si>
    <t>19850826 201504 2 002</t>
  </si>
  <si>
    <t>Ir. Suhadi Lili</t>
  </si>
  <si>
    <t>19690728 199303 1 001</t>
  </si>
  <si>
    <t xml:space="preserve">Lektor </t>
  </si>
  <si>
    <t>S1-Teknik Komputer ITS</t>
  </si>
  <si>
    <t>S1</t>
  </si>
  <si>
    <t>Tohari Ahmad, S.Kom., MIT., Ph.D.</t>
  </si>
  <si>
    <t>19750525 200312 1 002</t>
  </si>
  <si>
    <t>S3-Monash University,  Australia</t>
  </si>
  <si>
    <t>Kalab KBJ &amp; Anggota KPF</t>
  </si>
  <si>
    <t>Dr. Retno Aulia Vinarti, S.Kom., M.Kom.</t>
  </si>
  <si>
    <t>1988201812010</t>
  </si>
  <si>
    <t>S3-Computer Science, Trinity College Universitas Dublin Irlandia</t>
  </si>
  <si>
    <t>Andre Parvian Aristio, S.Kom., M.Sc.</t>
  </si>
  <si>
    <t>1985201811012</t>
  </si>
  <si>
    <t>S2-Pusan National University, Korea</t>
  </si>
  <si>
    <t>Amalia Utamima, S.Kom., MBA.</t>
  </si>
  <si>
    <t>2016</t>
  </si>
  <si>
    <t xml:space="preserve">S2 Industrial Management </t>
  </si>
  <si>
    <t>19861213 201504 2 001</t>
  </si>
  <si>
    <t xml:space="preserve">S3 </t>
  </si>
  <si>
    <t>25</t>
  </si>
  <si>
    <t>27</t>
  </si>
  <si>
    <t>28</t>
  </si>
  <si>
    <t>30</t>
  </si>
  <si>
    <t>31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</si>
  <si>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</si>
  <si>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</si>
  <si>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</si>
  <si>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</si>
  <si>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</si>
  <si>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</si>
  <si>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</si>
  <si>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</si>
  <si>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</si>
  <si>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</si>
  <si>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</si>
  <si>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Shintami Chusnul Hidayati, S. Kom.,M.Sc., Ph.D</t>
  </si>
  <si>
    <t>Agus Budi Raharjo, S.Kom., M.Sc.,Ph.D</t>
  </si>
  <si>
    <t>Izzat Aulia Akbar, S.Kom.,M.Eng.,Ph.D</t>
  </si>
  <si>
    <t>Siska Arifiani, S.Kom.,M.Kom.</t>
  </si>
  <si>
    <t>Eko Agus Suprayitno, S.Si.,M.T</t>
  </si>
  <si>
    <t>44</t>
  </si>
  <si>
    <t>45</t>
  </si>
  <si>
    <t>T. INFORMATIKA</t>
  </si>
  <si>
    <t>T. ELEKTRO</t>
  </si>
  <si>
    <t>FUNGSIONAL</t>
  </si>
  <si>
    <t>DOSEN</t>
  </si>
  <si>
    <t>PROSEN</t>
  </si>
  <si>
    <t>PROF</t>
  </si>
  <si>
    <t>LEKTOR KEPALA</t>
  </si>
  <si>
    <t>LEKTOR</t>
  </si>
  <si>
    <t>ASISTEN AHLI</t>
  </si>
  <si>
    <t>JUMLAH</t>
  </si>
  <si>
    <t>SISTEM INFORMASI</t>
  </si>
  <si>
    <t>T KOMPUTER</t>
  </si>
  <si>
    <t>TEKNOLOGI INFORMASI</t>
  </si>
  <si>
    <t>T BIOMEDIK</t>
  </si>
  <si>
    <t>AA</t>
  </si>
  <si>
    <t>LK</t>
  </si>
  <si>
    <t>GB</t>
  </si>
  <si>
    <t>Pensiun</t>
  </si>
  <si>
    <t>T Biomedik</t>
  </si>
  <si>
    <t>T Elektro</t>
  </si>
  <si>
    <t>T Informatika</t>
  </si>
  <si>
    <t>Non Jabatan</t>
  </si>
  <si>
    <t>Total Dosen</t>
  </si>
  <si>
    <t>1949201931101</t>
  </si>
  <si>
    <t>2020</t>
  </si>
  <si>
    <t>Total</t>
  </si>
  <si>
    <t>Pendidikan</t>
  </si>
  <si>
    <t>T Komputer</t>
  </si>
  <si>
    <t>Tek Informasi</t>
  </si>
  <si>
    <t>Jumlah Dosen</t>
  </si>
  <si>
    <t>Departmen</t>
  </si>
  <si>
    <t>Dosen</t>
  </si>
  <si>
    <t>(Cek Total)</t>
  </si>
  <si>
    <t>Rekap Kepangkatan</t>
  </si>
  <si>
    <t>Rekap  Pendidikan</t>
  </si>
  <si>
    <t>Cek Total</t>
  </si>
  <si>
    <t>Belum Fungsional</t>
  </si>
  <si>
    <t>Edwin Riksakomara, S.Kom., MT.</t>
  </si>
  <si>
    <t>19690725 200312 1 001</t>
  </si>
  <si>
    <t>Sekdep Teknologi Informasi</t>
  </si>
  <si>
    <t>'S2-Teknik Industri ITS</t>
  </si>
  <si>
    <t>FTEIC</t>
  </si>
  <si>
    <t>N/A</t>
  </si>
  <si>
    <t>Pendidikan Tertinggi</t>
  </si>
  <si>
    <t>Ijazah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</si>
</sst>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name val="Trebuchet MS"/>
      <family val="2"/>
    </font>
    <font>
      <b/>
      <sz val="12"/>
      <color theme="1"/>
      <name val="Trebuchet MS"/>
      <family val="2"/>
    </font>
    <font>
      <sz val="12"/>
      <color theme="1"/>
      <name val="Trebuchet MS"/>
      <family val="2"/>
    </font>
    <font>
      <sz val="12"/>
      <name val="Trebuchet MS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84">
    <xf numFmtId="0" fontId="0" fillId="0" borderId="0" xfId="0"/>
    <xf numFmtId="49" fontId="1" fillId="2" borderId="9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0" fontId="4" fillId="0" borderId="0" xfId="0" applyFont="1"/>
    <xf numFmtId="49" fontId="2" fillId="2" borderId="9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/>
    </xf>
    <xf numFmtId="49" fontId="5" fillId="2" borderId="9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/>
    </xf>
    <xf numFmtId="0" fontId="0" fillId="0" borderId="9" xfId="0" applyBorder="1"/>
    <xf numFmtId="49" fontId="6" fillId="2" borderId="9" xfId="0" applyNumberFormat="1" applyFont="1" applyFill="1" applyBorder="1" applyAlignment="1">
      <alignment vertical="center" wrapText="1"/>
    </xf>
    <xf numFmtId="49" fontId="6" fillId="2" borderId="9" xfId="0" applyNumberFormat="1" applyFont="1" applyFill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vertical="top" wrapText="1"/>
    </xf>
    <xf numFmtId="49" fontId="0" fillId="2" borderId="9" xfId="0" applyNumberFormat="1" applyFont="1" applyFill="1" applyBorder="1" applyAlignment="1">
      <alignment horizontal="left" vertical="center"/>
    </xf>
    <xf numFmtId="0" fontId="0" fillId="0" borderId="9" xfId="0" applyFont="1" applyBorder="1"/>
    <xf numFmtId="49" fontId="6" fillId="2" borderId="9" xfId="0" applyNumberFormat="1" applyFont="1" applyFill="1" applyBorder="1" applyAlignment="1">
      <alignment horizontal="left" vertical="center"/>
    </xf>
    <xf numFmtId="49" fontId="6" fillId="2" borderId="9" xfId="0" applyNumberFormat="1" applyFont="1" applyFill="1" applyBorder="1" applyAlignment="1">
      <alignment vertical="top" wrapText="1"/>
    </xf>
    <xf numFmtId="0" fontId="0" fillId="2" borderId="9" xfId="0" quotePrefix="1" applyFont="1" applyFill="1" applyBorder="1" applyAlignment="1">
      <alignment vertical="center"/>
    </xf>
    <xf numFmtId="0" fontId="0" fillId="2" borderId="9" xfId="0" quotePrefix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4" fontId="0" fillId="2" borderId="9" xfId="0" applyNumberFormat="1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left" vertical="center"/>
    </xf>
    <xf numFmtId="14" fontId="0" fillId="2" borderId="9" xfId="0" applyNumberFormat="1" applyFont="1" applyFill="1" applyBorder="1" applyAlignment="1">
      <alignment horizontal="center" vertical="center"/>
    </xf>
    <xf numFmtId="0" fontId="0" fillId="2" borderId="9" xfId="0" quotePrefix="1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justify" vertical="center"/>
    </xf>
    <xf numFmtId="0" fontId="6" fillId="2" borderId="9" xfId="0" quotePrefix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8" xfId="0" quotePrefix="1" applyFont="1" applyFill="1" applyBorder="1" applyAlignment="1">
      <alignment vertical="center"/>
    </xf>
    <xf numFmtId="0" fontId="0" fillId="2" borderId="18" xfId="0" quotePrefix="1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2" borderId="18" xfId="0" quotePrefix="1" applyFont="1" applyFill="1" applyBorder="1" applyAlignment="1">
      <alignment horizontal="left" vertical="center"/>
    </xf>
    <xf numFmtId="0" fontId="0" fillId="2" borderId="18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vertical="center"/>
    </xf>
    <xf numFmtId="49" fontId="6" fillId="2" borderId="9" xfId="0" applyNumberFormat="1" applyFont="1" applyFill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2" borderId="13" xfId="0" applyNumberFormat="1" applyFont="1" applyFill="1" applyBorder="1" applyAlignment="1">
      <alignment vertical="center" wrapText="1"/>
    </xf>
    <xf numFmtId="49" fontId="6" fillId="2" borderId="13" xfId="0" applyNumberFormat="1" applyFont="1" applyFill="1" applyBorder="1" applyAlignment="1">
      <alignment horizontal="center" vertical="center"/>
    </xf>
    <xf numFmtId="49" fontId="6" fillId="2" borderId="13" xfId="0" applyNumberFormat="1" applyFont="1" applyFill="1" applyBorder="1" applyAlignment="1">
      <alignment vertical="top" wrapText="1"/>
    </xf>
    <xf numFmtId="49" fontId="0" fillId="2" borderId="13" xfId="0" applyNumberFormat="1" applyFont="1" applyFill="1" applyBorder="1" applyAlignment="1">
      <alignment horizontal="left" vertical="center" wrapText="1"/>
    </xf>
    <xf numFmtId="0" fontId="0" fillId="0" borderId="13" xfId="0" applyFont="1" applyBorder="1"/>
    <xf numFmtId="0" fontId="0" fillId="0" borderId="9" xfId="0" applyFont="1" applyFill="1" applyBorder="1"/>
    <xf numFmtId="0" fontId="0" fillId="2" borderId="13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14" fontId="0" fillId="2" borderId="9" xfId="0" applyNumberFormat="1" applyFont="1" applyFill="1" applyBorder="1"/>
    <xf numFmtId="0" fontId="6" fillId="2" borderId="18" xfId="0" applyFont="1" applyFill="1" applyBorder="1" applyAlignment="1">
      <alignment horizontal="center" vertical="center"/>
    </xf>
    <xf numFmtId="0" fontId="6" fillId="2" borderId="9" xfId="0" quotePrefix="1" applyFont="1" applyFill="1" applyBorder="1" applyAlignment="1">
      <alignment horizontal="justify" vertical="center"/>
    </xf>
    <xf numFmtId="49" fontId="6" fillId="2" borderId="13" xfId="0" applyNumberFormat="1" applyFont="1" applyFill="1" applyBorder="1" applyAlignment="1">
      <alignment horizontal="left" vertical="center"/>
    </xf>
    <xf numFmtId="49" fontId="6" fillId="2" borderId="18" xfId="0" applyNumberFormat="1" applyFont="1" applyFill="1" applyBorder="1" applyAlignment="1">
      <alignment horizontal="left" vertical="center"/>
    </xf>
    <xf numFmtId="0" fontId="0" fillId="0" borderId="9" xfId="0" quotePrefix="1" applyFont="1" applyBorder="1" applyAlignment="1">
      <alignment vertical="center"/>
    </xf>
    <xf numFmtId="0" fontId="0" fillId="0" borderId="9" xfId="0" quotePrefix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9" xfId="0" quotePrefix="1" applyFont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 wrapText="1"/>
    </xf>
    <xf numFmtId="49" fontId="6" fillId="2" borderId="9" xfId="0" quotePrefix="1" applyNumberFormat="1" applyFont="1" applyFill="1" applyBorder="1" applyAlignment="1">
      <alignment horizontal="center" vertical="center"/>
    </xf>
    <xf numFmtId="49" fontId="6" fillId="2" borderId="9" xfId="0" applyNumberFormat="1" applyFont="1" applyFill="1" applyBorder="1"/>
    <xf numFmtId="0" fontId="6" fillId="2" borderId="9" xfId="0" applyFont="1" applyFill="1" applyBorder="1" applyAlignment="1">
      <alignment vertical="center" wrapText="1"/>
    </xf>
    <xf numFmtId="0" fontId="6" fillId="0" borderId="9" xfId="0" quotePrefix="1" applyFont="1" applyBorder="1" applyAlignment="1">
      <alignment horizontal="center" vertical="center"/>
    </xf>
    <xf numFmtId="0" fontId="6" fillId="0" borderId="9" xfId="0" applyFont="1" applyBorder="1" applyAlignment="1">
      <alignment vertical="top" wrapText="1"/>
    </xf>
    <xf numFmtId="0" fontId="8" fillId="0" borderId="9" xfId="1" applyFont="1" applyFill="1" applyBorder="1" applyAlignment="1">
      <alignment vertical="center"/>
    </xf>
    <xf numFmtId="0" fontId="8" fillId="0" borderId="9" xfId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vertical="top" wrapText="1"/>
    </xf>
    <xf numFmtId="0" fontId="7" fillId="0" borderId="9" xfId="0" applyFont="1" applyFill="1" applyBorder="1" applyAlignment="1">
      <alignment horizontal="left" vertical="center"/>
    </xf>
    <xf numFmtId="0" fontId="0" fillId="0" borderId="9" xfId="0" quotePrefix="1" applyFont="1" applyFill="1" applyBorder="1" applyAlignment="1">
      <alignment vertical="center"/>
    </xf>
    <xf numFmtId="0" fontId="0" fillId="0" borderId="9" xfId="0" quotePrefix="1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left" vertical="center"/>
    </xf>
    <xf numFmtId="0" fontId="0" fillId="0" borderId="13" xfId="0" quotePrefix="1" applyFont="1" applyBorder="1" applyAlignment="1">
      <alignment vertical="center"/>
    </xf>
    <xf numFmtId="0" fontId="0" fillId="0" borderId="13" xfId="0" quotePrefix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quotePrefix="1" applyFont="1" applyBorder="1" applyAlignment="1">
      <alignment horizontal="left" vertical="center"/>
    </xf>
    <xf numFmtId="0" fontId="0" fillId="0" borderId="13" xfId="0" applyFont="1" applyBorder="1" applyAlignment="1">
      <alignment horizontal="center"/>
    </xf>
    <xf numFmtId="0" fontId="0" fillId="0" borderId="9" xfId="0" applyFont="1" applyFill="1" applyBorder="1" applyAlignment="1">
      <alignment horizontal="left" vertical="center"/>
    </xf>
    <xf numFmtId="49" fontId="6" fillId="0" borderId="9" xfId="0" applyNumberFormat="1" applyFont="1" applyFill="1" applyBorder="1" applyAlignment="1">
      <alignment vertical="center" wrapText="1"/>
    </xf>
    <xf numFmtId="49" fontId="6" fillId="0" borderId="9" xfId="0" quotePrefix="1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/>
    </xf>
    <xf numFmtId="49" fontId="6" fillId="0" borderId="9" xfId="0" applyNumberFormat="1" applyFont="1" applyFill="1" applyBorder="1"/>
    <xf numFmtId="49" fontId="6" fillId="0" borderId="9" xfId="0" applyNumberFormat="1" applyFont="1" applyFill="1" applyBorder="1" applyAlignment="1">
      <alignment vertical="top" wrapText="1"/>
    </xf>
    <xf numFmtId="49" fontId="0" fillId="0" borderId="9" xfId="0" applyNumberFormat="1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 wrapText="1"/>
    </xf>
    <xf numFmtId="0" fontId="0" fillId="0" borderId="9" xfId="0" quotePrefix="1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vertical="top" wrapText="1"/>
    </xf>
    <xf numFmtId="49" fontId="6" fillId="0" borderId="9" xfId="0" applyNumberFormat="1" applyFont="1" applyBorder="1" applyAlignment="1">
      <alignment horizontal="left" vertical="center"/>
    </xf>
    <xf numFmtId="49" fontId="6" fillId="2" borderId="9" xfId="0" applyNumberFormat="1" applyFont="1" applyFill="1" applyBorder="1" applyAlignment="1">
      <alignment horizontal="left"/>
    </xf>
    <xf numFmtId="0" fontId="0" fillId="0" borderId="9" xfId="0" applyFont="1" applyBorder="1" applyAlignment="1">
      <alignment horizontal="left" vertical="center"/>
    </xf>
    <xf numFmtId="49" fontId="6" fillId="0" borderId="9" xfId="0" applyNumberFormat="1" applyFont="1" applyFill="1" applyBorder="1" applyAlignment="1">
      <alignment horizontal="left"/>
    </xf>
    <xf numFmtId="0" fontId="0" fillId="0" borderId="13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49" fontId="6" fillId="0" borderId="13" xfId="0" applyNumberFormat="1" applyFont="1" applyBorder="1" applyAlignment="1">
      <alignment horizontal="left" vertical="center"/>
    </xf>
    <xf numFmtId="49" fontId="6" fillId="0" borderId="9" xfId="0" applyNumberFormat="1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49" fontId="2" fillId="2" borderId="8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/>
    </xf>
    <xf numFmtId="49" fontId="5" fillId="2" borderId="9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9" fillId="2" borderId="9" xfId="0" applyNumberFormat="1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6" fillId="3" borderId="13" xfId="0" applyNumberFormat="1" applyFont="1" applyFill="1" applyBorder="1" applyAlignment="1">
      <alignment vertical="center" wrapText="1"/>
    </xf>
    <xf numFmtId="49" fontId="6" fillId="3" borderId="13" xfId="0" applyNumberFormat="1" applyFont="1" applyFill="1" applyBorder="1" applyAlignment="1">
      <alignment horizontal="center" vertical="center"/>
    </xf>
    <xf numFmtId="49" fontId="6" fillId="3" borderId="13" xfId="0" applyNumberFormat="1" applyFont="1" applyFill="1" applyBorder="1" applyAlignment="1">
      <alignment vertical="top" wrapText="1"/>
    </xf>
    <xf numFmtId="49" fontId="0" fillId="3" borderId="13" xfId="0" applyNumberFormat="1" applyFont="1" applyFill="1" applyBorder="1" applyAlignment="1">
      <alignment horizontal="left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13" xfId="0" applyNumberFormat="1" applyFont="1" applyFill="1" applyBorder="1" applyAlignment="1">
      <alignment horizontal="left" vertical="center"/>
    </xf>
    <xf numFmtId="0" fontId="0" fillId="0" borderId="8" xfId="0" applyFont="1" applyFill="1" applyBorder="1"/>
    <xf numFmtId="0" fontId="0" fillId="3" borderId="8" xfId="0" applyFont="1" applyFill="1" applyBorder="1"/>
    <xf numFmtId="49" fontId="1" fillId="0" borderId="9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9" xfId="0" quotePrefix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top" wrapText="1"/>
    </xf>
    <xf numFmtId="0" fontId="0" fillId="0" borderId="9" xfId="0" applyFont="1" applyBorder="1" applyAlignment="1">
      <alignment vertical="top" wrapText="1"/>
    </xf>
    <xf numFmtId="0" fontId="0" fillId="2" borderId="0" xfId="0" applyFont="1" applyFill="1" applyAlignment="1">
      <alignment horizontal="center"/>
    </xf>
    <xf numFmtId="49" fontId="6" fillId="0" borderId="10" xfId="0" applyNumberFormat="1" applyFont="1" applyFill="1" applyBorder="1" applyAlignment="1">
      <alignment horizontal="center" vertical="top" wrapText="1"/>
    </xf>
    <xf numFmtId="0" fontId="0" fillId="0" borderId="8" xfId="0" applyFont="1" applyFill="1" applyBorder="1" applyAlignment="1">
      <alignment horizontal="left" vertical="center" wrapText="1"/>
    </xf>
    <xf numFmtId="1" fontId="0" fillId="0" borderId="9" xfId="0" quotePrefix="1" applyNumberFormat="1" applyFont="1" applyFill="1" applyBorder="1" applyAlignment="1">
      <alignment horizontal="center" vertical="center" wrapText="1"/>
    </xf>
    <xf numFmtId="0" fontId="0" fillId="2" borderId="9" xfId="0" applyFill="1" applyBorder="1"/>
    <xf numFmtId="9" fontId="0" fillId="0" borderId="9" xfId="0" applyNumberFormat="1" applyBorder="1"/>
    <xf numFmtId="10" fontId="0" fillId="0" borderId="9" xfId="0" applyNumberFormat="1" applyBorder="1"/>
    <xf numFmtId="49" fontId="0" fillId="4" borderId="0" xfId="0" applyNumberFormat="1" applyFill="1"/>
    <xf numFmtId="0" fontId="9" fillId="0" borderId="0" xfId="0" applyFont="1" applyAlignment="1">
      <alignment horizontal="center" vertical="top"/>
    </xf>
    <xf numFmtId="0" fontId="0" fillId="5" borderId="9" xfId="0" applyFill="1" applyBorder="1"/>
    <xf numFmtId="0" fontId="0" fillId="3" borderId="9" xfId="0" applyFill="1" applyBorder="1"/>
    <xf numFmtId="0" fontId="0" fillId="5" borderId="9" xfId="0" applyFill="1" applyBorder="1" applyAlignment="1">
      <alignment horizontal="center"/>
    </xf>
    <xf numFmtId="49" fontId="6" fillId="5" borderId="9" xfId="0" applyNumberFormat="1" applyFont="1" applyFill="1" applyBorder="1" applyAlignment="1">
      <alignment horizontal="left" vertical="center"/>
    </xf>
    <xf numFmtId="0" fontId="0" fillId="5" borderId="0" xfId="0" applyFill="1"/>
    <xf numFmtId="0" fontId="0" fillId="4" borderId="9" xfId="0" applyFill="1" applyBorder="1"/>
    <xf numFmtId="0" fontId="0" fillId="6" borderId="9" xfId="0" applyFill="1" applyBorder="1"/>
    <xf numFmtId="49" fontId="2" fillId="2" borderId="2" xfId="0" applyNumberFormat="1" applyFont="1" applyFill="1" applyBorder="1" applyAlignment="1">
      <alignment horizontal="center"/>
    </xf>
    <xf numFmtId="49" fontId="2" fillId="3" borderId="9" xfId="0" applyNumberFormat="1" applyFont="1" applyFill="1" applyBorder="1" applyAlignment="1">
      <alignment horizontal="center"/>
    </xf>
    <xf numFmtId="49" fontId="2" fillId="3" borderId="13" xfId="0" applyNumberFormat="1" applyFont="1" applyFill="1" applyBorder="1" applyAlignment="1">
      <alignment horizontal="center"/>
    </xf>
    <xf numFmtId="49" fontId="5" fillId="3" borderId="9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left" vertical="center"/>
    </xf>
    <xf numFmtId="49" fontId="5" fillId="3" borderId="9" xfId="0" applyNumberFormat="1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 vertical="center"/>
    </xf>
    <xf numFmtId="14" fontId="0" fillId="3" borderId="9" xfId="0" applyNumberFormat="1" applyFont="1" applyFill="1" applyBorder="1" applyAlignment="1">
      <alignment horizontal="left" vertical="center"/>
    </xf>
    <xf numFmtId="49" fontId="3" fillId="3" borderId="8" xfId="0" applyNumberFormat="1" applyFont="1" applyFill="1" applyBorder="1" applyAlignment="1">
      <alignment horizontal="center"/>
    </xf>
    <xf numFmtId="0" fontId="0" fillId="3" borderId="9" xfId="0" applyFont="1" applyFill="1" applyBorder="1" applyAlignment="1">
      <alignment horizontal="left" vertical="center"/>
    </xf>
    <xf numFmtId="0" fontId="0" fillId="3" borderId="18" xfId="0" applyFont="1" applyFill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2" fillId="3" borderId="13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8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49" fontId="2" fillId="2" borderId="10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18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Jabatan Fungsional</a:t>
            </a:r>
            <a:r>
              <a:rPr lang="en-US" baseline="0"/>
              <a:t> FT-EIC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FD-40BD-909E-B29C642B23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FD-40BD-909E-B29C642B23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FD-40BD-909E-B29C642B23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FD-40BD-909E-B29C642B23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1FD-40BD-909E-B29C642B23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'Rangkuman Data'!$C$45:$C$49</c:f>
              <c:strCache>
                <c:ptCount val="5"/>
                <c:pt idx="0">
                  <c:v>N/A</c:v>
                </c:pt>
                <c:pt idx="1">
                  <c:v>AA</c:v>
                </c:pt>
                <c:pt idx="2">
                  <c:v>Lektor</c:v>
                </c:pt>
                <c:pt idx="3">
                  <c:v>LK</c:v>
                </c:pt>
                <c:pt idx="4">
                  <c:v>GB</c:v>
                </c:pt>
              </c:strCache>
            </c:strRef>
          </c:cat>
          <c:val>
            <c:numRef>
              <c:f>'Rangkuman Data'!$D$45:$D$49</c:f>
              <c:numCache>
                <c:formatCode>General</c:formatCode>
                <c:ptCount val="5"/>
                <c:pt idx="0">
                  <c:v>14</c:v>
                </c:pt>
                <c:pt idx="1">
                  <c:v>33</c:v>
                </c:pt>
                <c:pt idx="2">
                  <c:v>72</c:v>
                </c:pt>
                <c:pt idx="3">
                  <c:v>37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1-474F-88E0-1538A5649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441324</xdr:colOff>
      <xdr:row>42</xdr:row>
      <xdr:rowOff>12700</xdr:rowOff>
    </xdr:from>
    <xdr:to>
      <xdr:col>13</xdr:col>
      <xdr:colOff>44450</xdr:colOff>
      <xdr:row>63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@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8"/>
  <sheetViews>
    <sheetView tabSelected="1" workbookViewId="0">
      <pane ySplit="3" topLeftCell="A4" activePane="bottomLeft" state="frozen"/>
      <selection pane="bottomLeft" activeCell="M167" sqref="M167"/>
    </sheetView>
  </sheetViews>
  <sheetFormatPr defaultRowHeight="14.4" x14ac:dyDescent="0.3"/>
  <cols>
    <col min="2" max="2" width="48" customWidth="1"/>
    <col min="3" max="3" width="23.6640625" bestFit="1" customWidth="1"/>
    <col min="8" max="8" width="14.44140625" customWidth="1"/>
    <col min="9" max="9" width="11.6640625" customWidth="1"/>
    <col min="10" max="10" width="38.44140625" customWidth="1"/>
    <col min="12" max="12" width="19" customWidth="1"/>
    <col min="13" max="13" width="70.21875" bestFit="1" customWidth="1"/>
    <col min="14" max="14" width="16.6640625" customWidth="1"/>
  </cols>
  <sheetData>
    <row r="1" spans="1:14" s="3" customFormat="1" ht="15.9" customHeight="1" thickTop="1" x14ac:dyDescent="0.35">
      <c r="A1" s="155" t="s">
        <v>0</v>
      </c>
      <c r="B1" s="157" t="s">
        <v>1</v>
      </c>
      <c r="C1" s="157" t="s">
        <v>2</v>
      </c>
      <c r="D1" s="159" t="s">
        <v>3</v>
      </c>
      <c r="E1" s="160"/>
      <c r="F1" s="160"/>
      <c r="G1" s="161"/>
      <c r="H1" s="140" t="s">
        <v>4</v>
      </c>
      <c r="I1" s="159" t="s">
        <v>7</v>
      </c>
      <c r="J1" s="160"/>
      <c r="K1" s="161"/>
      <c r="L1" s="2"/>
      <c r="M1" s="168" t="s">
        <v>4</v>
      </c>
      <c r="N1" s="165" t="s">
        <v>40</v>
      </c>
    </row>
    <row r="2" spans="1:14" s="3" customFormat="1" ht="16.2" x14ac:dyDescent="0.35">
      <c r="A2" s="156"/>
      <c r="B2" s="153"/>
      <c r="C2" s="153"/>
      <c r="D2" s="141" t="s">
        <v>11</v>
      </c>
      <c r="E2" s="162" t="s">
        <v>12</v>
      </c>
      <c r="F2" s="163"/>
      <c r="G2" s="164"/>
      <c r="H2" s="152" t="s">
        <v>502</v>
      </c>
      <c r="I2" s="152" t="s">
        <v>616</v>
      </c>
      <c r="J2" s="152" t="s">
        <v>617</v>
      </c>
      <c r="K2" s="6" t="s">
        <v>18</v>
      </c>
      <c r="L2" s="148" t="s">
        <v>20</v>
      </c>
      <c r="M2" s="169"/>
      <c r="N2" s="166"/>
    </row>
    <row r="3" spans="1:14" s="3" customFormat="1" ht="16.2" x14ac:dyDescent="0.35">
      <c r="A3" s="8" t="s">
        <v>21</v>
      </c>
      <c r="B3" s="158"/>
      <c r="C3" s="153"/>
      <c r="D3" s="142" t="s">
        <v>43</v>
      </c>
      <c r="E3" s="6" t="s">
        <v>22</v>
      </c>
      <c r="F3" s="6" t="s">
        <v>16</v>
      </c>
      <c r="G3" s="6" t="s">
        <v>15</v>
      </c>
      <c r="H3" s="153"/>
      <c r="I3" s="158"/>
      <c r="J3" s="153"/>
      <c r="K3" s="8" t="s">
        <v>25</v>
      </c>
      <c r="L3" s="148"/>
      <c r="M3" s="170"/>
      <c r="N3" s="167"/>
    </row>
    <row r="4" spans="1:14" s="3" customFormat="1" ht="16.2" x14ac:dyDescent="0.35">
      <c r="A4" s="10" t="s">
        <v>29</v>
      </c>
      <c r="B4" s="11" t="s">
        <v>436</v>
      </c>
      <c r="C4" s="11">
        <v>3</v>
      </c>
      <c r="D4" s="11">
        <v>4</v>
      </c>
      <c r="E4" s="154">
        <v>5</v>
      </c>
      <c r="F4" s="154"/>
      <c r="G4" s="154"/>
      <c r="H4" s="143">
        <v>6</v>
      </c>
      <c r="I4" s="145" t="s">
        <v>35</v>
      </c>
      <c r="J4" s="143" t="s">
        <v>36</v>
      </c>
      <c r="K4" s="11" t="s">
        <v>38</v>
      </c>
      <c r="L4" s="145" t="s">
        <v>39</v>
      </c>
      <c r="M4" s="145" t="s">
        <v>42</v>
      </c>
      <c r="N4" s="11" t="s">
        <v>505</v>
      </c>
    </row>
    <row r="5" spans="1:14" x14ac:dyDescent="0.3">
      <c r="B5" s="21" t="s">
        <v>73</v>
      </c>
      <c r="C5" s="22" t="s">
        <v>85</v>
      </c>
      <c r="D5" s="22" t="s">
        <v>46</v>
      </c>
      <c r="E5" s="23">
        <v>1</v>
      </c>
      <c r="F5" s="23">
        <v>10</v>
      </c>
      <c r="G5" s="24">
        <v>2013</v>
      </c>
      <c r="H5" s="144" t="s">
        <v>47</v>
      </c>
      <c r="I5" s="146" t="s">
        <v>503</v>
      </c>
      <c r="J5" s="147" t="s">
        <v>74</v>
      </c>
      <c r="K5" s="23"/>
      <c r="L5" s="149" t="s">
        <v>75</v>
      </c>
      <c r="M5" s="149"/>
      <c r="N5" s="18" t="s">
        <v>59</v>
      </c>
    </row>
    <row r="6" spans="1:14" x14ac:dyDescent="0.3">
      <c r="B6" s="33" t="s">
        <v>95</v>
      </c>
      <c r="C6" s="34" t="s">
        <v>98</v>
      </c>
      <c r="D6" s="34" t="s">
        <v>46</v>
      </c>
      <c r="E6" s="35">
        <v>1</v>
      </c>
      <c r="F6" s="35">
        <v>10</v>
      </c>
      <c r="G6" s="35">
        <v>2014</v>
      </c>
      <c r="H6" s="144" t="s">
        <v>47</v>
      </c>
      <c r="I6" s="37" t="s">
        <v>503</v>
      </c>
      <c r="J6" s="36" t="s">
        <v>74</v>
      </c>
      <c r="K6" s="37"/>
      <c r="L6" s="150" t="s">
        <v>96</v>
      </c>
      <c r="M6" s="150" t="s">
        <v>97</v>
      </c>
      <c r="N6" s="18" t="s">
        <v>59</v>
      </c>
    </row>
    <row r="7" spans="1:14" ht="20.100000000000001" customHeight="1" x14ac:dyDescent="0.3">
      <c r="A7" s="1"/>
      <c r="B7" s="13" t="s">
        <v>44</v>
      </c>
      <c r="C7" s="14" t="s">
        <v>45</v>
      </c>
      <c r="D7" s="14" t="s">
        <v>46</v>
      </c>
      <c r="E7" s="14">
        <v>1</v>
      </c>
      <c r="F7" s="14" t="s">
        <v>229</v>
      </c>
      <c r="G7" s="14">
        <v>2012</v>
      </c>
      <c r="H7" s="19" t="s">
        <v>47</v>
      </c>
      <c r="I7" s="37" t="s">
        <v>503</v>
      </c>
      <c r="J7" s="16" t="s">
        <v>50</v>
      </c>
      <c r="K7" s="15">
        <v>1</v>
      </c>
      <c r="L7" s="144" t="s">
        <v>51</v>
      </c>
      <c r="M7" s="151"/>
      <c r="N7" s="18" t="s">
        <v>59</v>
      </c>
    </row>
    <row r="8" spans="1:14" x14ac:dyDescent="0.3">
      <c r="B8" s="21" t="s">
        <v>76</v>
      </c>
      <c r="C8" s="22" t="s">
        <v>86</v>
      </c>
      <c r="D8" s="22" t="s">
        <v>46</v>
      </c>
      <c r="E8" s="23">
        <v>1</v>
      </c>
      <c r="F8" s="23">
        <v>10</v>
      </c>
      <c r="G8" s="24">
        <v>2015</v>
      </c>
      <c r="H8" s="19" t="s">
        <v>47</v>
      </c>
      <c r="I8" s="37" t="s">
        <v>503</v>
      </c>
      <c r="J8" s="25" t="s">
        <v>74</v>
      </c>
      <c r="K8" s="23"/>
      <c r="L8" s="149" t="s">
        <v>75</v>
      </c>
      <c r="M8" s="149" t="s">
        <v>77</v>
      </c>
      <c r="N8" s="18" t="s">
        <v>59</v>
      </c>
    </row>
    <row r="9" spans="1:14" ht="20.100000000000001" customHeight="1" x14ac:dyDescent="0.3">
      <c r="B9" s="13" t="s">
        <v>60</v>
      </c>
      <c r="C9" s="14" t="s">
        <v>61</v>
      </c>
      <c r="D9" s="14" t="s">
        <v>62</v>
      </c>
      <c r="E9" s="14">
        <v>1</v>
      </c>
      <c r="F9" s="14">
        <v>10</v>
      </c>
      <c r="G9" s="14">
        <v>2010</v>
      </c>
      <c r="H9" s="19" t="s">
        <v>47</v>
      </c>
      <c r="I9" s="37" t="s">
        <v>503</v>
      </c>
      <c r="J9" s="16" t="s">
        <v>63</v>
      </c>
      <c r="K9" s="15">
        <v>1</v>
      </c>
      <c r="L9" s="144" t="s">
        <v>64</v>
      </c>
      <c r="M9" s="144"/>
      <c r="N9" s="18" t="s">
        <v>59</v>
      </c>
    </row>
    <row r="10" spans="1:14" x14ac:dyDescent="0.3">
      <c r="B10" s="21" t="s">
        <v>91</v>
      </c>
      <c r="C10" s="22" t="s">
        <v>99</v>
      </c>
      <c r="D10" s="22" t="s">
        <v>62</v>
      </c>
      <c r="E10" s="23">
        <v>1</v>
      </c>
      <c r="F10" s="32">
        <v>4</v>
      </c>
      <c r="G10" s="24">
        <v>2010</v>
      </c>
      <c r="H10" s="19" t="s">
        <v>47</v>
      </c>
      <c r="I10" s="37" t="s">
        <v>503</v>
      </c>
      <c r="J10" s="29" t="s">
        <v>74</v>
      </c>
      <c r="K10" s="23"/>
      <c r="L10" s="149" t="s">
        <v>92</v>
      </c>
      <c r="M10" s="149" t="s">
        <v>93</v>
      </c>
      <c r="N10" s="18" t="s">
        <v>59</v>
      </c>
    </row>
    <row r="11" spans="1:14" x14ac:dyDescent="0.3">
      <c r="B11" s="21" t="s">
        <v>78</v>
      </c>
      <c r="C11" s="22" t="s">
        <v>87</v>
      </c>
      <c r="D11" s="22" t="s">
        <v>62</v>
      </c>
      <c r="E11" s="23">
        <v>1</v>
      </c>
      <c r="F11" s="23">
        <v>4</v>
      </c>
      <c r="G11" s="24">
        <v>2011</v>
      </c>
      <c r="H11" s="19" t="s">
        <v>47</v>
      </c>
      <c r="I11" s="37" t="s">
        <v>503</v>
      </c>
      <c r="J11" s="25" t="s">
        <v>74</v>
      </c>
      <c r="K11" s="23"/>
      <c r="L11" s="149" t="s">
        <v>75</v>
      </c>
      <c r="M11" s="149"/>
      <c r="N11" s="18" t="s">
        <v>59</v>
      </c>
    </row>
    <row r="12" spans="1:14" x14ac:dyDescent="0.3">
      <c r="B12" s="21" t="s">
        <v>79</v>
      </c>
      <c r="C12" s="22" t="s">
        <v>88</v>
      </c>
      <c r="D12" s="22" t="s">
        <v>62</v>
      </c>
      <c r="E12" s="23">
        <v>1</v>
      </c>
      <c r="F12" s="23">
        <v>10</v>
      </c>
      <c r="G12" s="24">
        <v>2012</v>
      </c>
      <c r="H12" s="19" t="s">
        <v>47</v>
      </c>
      <c r="I12" s="37" t="s">
        <v>503</v>
      </c>
      <c r="J12" s="25" t="s">
        <v>74</v>
      </c>
      <c r="K12" s="23"/>
      <c r="L12" s="149" t="s">
        <v>75</v>
      </c>
      <c r="M12" s="149" t="s">
        <v>80</v>
      </c>
      <c r="N12" s="18" t="s">
        <v>59</v>
      </c>
    </row>
    <row r="13" spans="1:14" x14ac:dyDescent="0.3">
      <c r="B13" s="21" t="s">
        <v>81</v>
      </c>
      <c r="C13" s="22" t="s">
        <v>89</v>
      </c>
      <c r="D13" s="22" t="s">
        <v>62</v>
      </c>
      <c r="E13" s="23">
        <v>1</v>
      </c>
      <c r="F13" s="23">
        <v>10</v>
      </c>
      <c r="G13" s="23">
        <v>2014</v>
      </c>
      <c r="H13" s="19" t="s">
        <v>47</v>
      </c>
      <c r="I13" s="37" t="s">
        <v>503</v>
      </c>
      <c r="J13" s="25" t="s">
        <v>74</v>
      </c>
      <c r="K13" s="23"/>
      <c r="L13" s="27" t="s">
        <v>75</v>
      </c>
      <c r="M13" s="27" t="s">
        <v>82</v>
      </c>
      <c r="N13" s="18" t="s">
        <v>59</v>
      </c>
    </row>
    <row r="14" spans="1:14" x14ac:dyDescent="0.3">
      <c r="B14" s="30" t="s">
        <v>94</v>
      </c>
      <c r="C14" s="31" t="s">
        <v>100</v>
      </c>
      <c r="D14" s="22" t="s">
        <v>54</v>
      </c>
      <c r="E14" s="23">
        <v>1</v>
      </c>
      <c r="F14" s="32">
        <v>4</v>
      </c>
      <c r="G14" s="24">
        <v>2018</v>
      </c>
      <c r="H14" s="19" t="s">
        <v>47</v>
      </c>
      <c r="I14" s="37" t="s">
        <v>503</v>
      </c>
      <c r="J14" s="29" t="s">
        <v>74</v>
      </c>
      <c r="K14" s="23"/>
      <c r="L14" s="27" t="s">
        <v>92</v>
      </c>
      <c r="M14" s="27" t="s">
        <v>93</v>
      </c>
      <c r="N14" s="18" t="s">
        <v>59</v>
      </c>
    </row>
    <row r="15" spans="1:14" ht="20.100000000000001" customHeight="1" x14ac:dyDescent="0.3">
      <c r="A15" s="1"/>
      <c r="B15" s="13" t="s">
        <v>52</v>
      </c>
      <c r="C15" s="14" t="s">
        <v>53</v>
      </c>
      <c r="D15" s="14" t="s">
        <v>54</v>
      </c>
      <c r="E15" s="14">
        <v>1</v>
      </c>
      <c r="F15" s="14">
        <v>4</v>
      </c>
      <c r="G15" s="14" t="s">
        <v>55</v>
      </c>
      <c r="H15" s="19" t="s">
        <v>47</v>
      </c>
      <c r="I15" s="37" t="s">
        <v>503</v>
      </c>
      <c r="J15" s="16" t="s">
        <v>58</v>
      </c>
      <c r="K15" s="15">
        <v>1</v>
      </c>
      <c r="L15" s="93" t="s">
        <v>51</v>
      </c>
      <c r="M15" s="19"/>
      <c r="N15" s="18" t="s">
        <v>59</v>
      </c>
    </row>
    <row r="16" spans="1:14" x14ac:dyDescent="0.3">
      <c r="A16" s="12"/>
      <c r="B16" s="21" t="s">
        <v>83</v>
      </c>
      <c r="C16" s="22" t="s">
        <v>90</v>
      </c>
      <c r="D16" s="22" t="s">
        <v>54</v>
      </c>
      <c r="E16" s="23">
        <v>1</v>
      </c>
      <c r="F16" s="23">
        <v>4</v>
      </c>
      <c r="G16" s="24">
        <v>2015</v>
      </c>
      <c r="H16" s="19" t="s">
        <v>47</v>
      </c>
      <c r="I16" s="37" t="s">
        <v>503</v>
      </c>
      <c r="J16" s="25" t="s">
        <v>74</v>
      </c>
      <c r="K16" s="23"/>
      <c r="L16" s="27" t="s">
        <v>75</v>
      </c>
      <c r="M16" s="27" t="s">
        <v>84</v>
      </c>
      <c r="N16" s="18" t="s">
        <v>59</v>
      </c>
    </row>
    <row r="17" spans="2:14" ht="20.100000000000001" customHeight="1" x14ac:dyDescent="0.3">
      <c r="B17" s="42" t="s">
        <v>65</v>
      </c>
      <c r="C17" s="43" t="s">
        <v>66</v>
      </c>
      <c r="D17" s="43" t="s">
        <v>67</v>
      </c>
      <c r="E17" s="43">
        <v>1</v>
      </c>
      <c r="F17" s="43">
        <v>10</v>
      </c>
      <c r="G17" s="43">
        <v>2010</v>
      </c>
      <c r="H17" s="54" t="s">
        <v>47</v>
      </c>
      <c r="I17" s="37" t="s">
        <v>503</v>
      </c>
      <c r="J17" s="44" t="s">
        <v>70</v>
      </c>
      <c r="K17" s="43">
        <v>1</v>
      </c>
      <c r="L17" s="54" t="s">
        <v>71</v>
      </c>
      <c r="M17" s="45" t="s">
        <v>72</v>
      </c>
      <c r="N17" s="46" t="s">
        <v>59</v>
      </c>
    </row>
    <row r="18" spans="2:14" x14ac:dyDescent="0.3">
      <c r="B18" s="21" t="s">
        <v>176</v>
      </c>
      <c r="C18" s="22" t="s">
        <v>400</v>
      </c>
      <c r="D18" s="22" t="s">
        <v>54</v>
      </c>
      <c r="E18" s="23">
        <v>1</v>
      </c>
      <c r="F18" s="23">
        <v>10</v>
      </c>
      <c r="G18" s="23">
        <v>2014</v>
      </c>
      <c r="H18" s="29" t="s">
        <v>110</v>
      </c>
      <c r="I18" s="37" t="s">
        <v>503</v>
      </c>
      <c r="J18" s="25" t="s">
        <v>74</v>
      </c>
      <c r="K18" s="23"/>
      <c r="L18" s="27" t="s">
        <v>75</v>
      </c>
      <c r="M18" s="27"/>
      <c r="N18" s="18" t="s">
        <v>59</v>
      </c>
    </row>
    <row r="19" spans="2:14" x14ac:dyDescent="0.3">
      <c r="B19" s="13" t="s">
        <v>170</v>
      </c>
      <c r="C19" s="14" t="s">
        <v>171</v>
      </c>
      <c r="D19" s="14" t="s">
        <v>54</v>
      </c>
      <c r="E19" s="14">
        <v>1</v>
      </c>
      <c r="F19" s="14">
        <v>4</v>
      </c>
      <c r="G19" s="14">
        <v>2011</v>
      </c>
      <c r="H19" s="29" t="s">
        <v>110</v>
      </c>
      <c r="I19" s="70" t="s">
        <v>435</v>
      </c>
      <c r="J19" s="20" t="s">
        <v>111</v>
      </c>
      <c r="K19" s="14">
        <v>2</v>
      </c>
      <c r="L19" s="19" t="s">
        <v>71</v>
      </c>
      <c r="M19" s="49"/>
      <c r="N19" s="18" t="s">
        <v>59</v>
      </c>
    </row>
    <row r="20" spans="2:14" x14ac:dyDescent="0.3">
      <c r="B20" s="21" t="s">
        <v>177</v>
      </c>
      <c r="C20" s="22" t="s">
        <v>188</v>
      </c>
      <c r="D20" s="22" t="s">
        <v>109</v>
      </c>
      <c r="E20" s="23">
        <v>1</v>
      </c>
      <c r="F20" s="23">
        <v>4</v>
      </c>
      <c r="G20" s="23">
        <v>2013</v>
      </c>
      <c r="H20" s="29" t="s">
        <v>110</v>
      </c>
      <c r="I20" s="37" t="s">
        <v>503</v>
      </c>
      <c r="J20" s="25" t="s">
        <v>74</v>
      </c>
      <c r="K20" s="23"/>
      <c r="L20" s="27" t="s">
        <v>75</v>
      </c>
      <c r="M20" s="27"/>
      <c r="N20" s="18" t="s">
        <v>59</v>
      </c>
    </row>
    <row r="21" spans="2:14" x14ac:dyDescent="0.3">
      <c r="B21" s="13" t="s">
        <v>107</v>
      </c>
      <c r="C21" s="14" t="s">
        <v>108</v>
      </c>
      <c r="D21" s="14" t="s">
        <v>109</v>
      </c>
      <c r="E21" s="14">
        <v>1</v>
      </c>
      <c r="F21" s="14">
        <v>4</v>
      </c>
      <c r="G21" s="14">
        <v>2014</v>
      </c>
      <c r="H21" s="29" t="s">
        <v>110</v>
      </c>
      <c r="I21" s="37" t="s">
        <v>503</v>
      </c>
      <c r="J21" s="20" t="s">
        <v>111</v>
      </c>
      <c r="K21" s="14">
        <v>2</v>
      </c>
      <c r="L21" s="19" t="s">
        <v>64</v>
      </c>
      <c r="M21" s="17" t="s">
        <v>112</v>
      </c>
      <c r="N21" s="18" t="s">
        <v>59</v>
      </c>
    </row>
    <row r="22" spans="2:14" x14ac:dyDescent="0.3">
      <c r="B22" s="21" t="s">
        <v>197</v>
      </c>
      <c r="C22" s="22" t="s">
        <v>205</v>
      </c>
      <c r="D22" s="22" t="s">
        <v>109</v>
      </c>
      <c r="E22" s="23">
        <v>1</v>
      </c>
      <c r="F22" s="23">
        <v>10</v>
      </c>
      <c r="G22" s="52">
        <v>2015</v>
      </c>
      <c r="H22" s="29" t="s">
        <v>110</v>
      </c>
      <c r="I22" s="37" t="s">
        <v>503</v>
      </c>
      <c r="J22" s="29" t="s">
        <v>74</v>
      </c>
      <c r="K22" s="23"/>
      <c r="L22" s="27" t="s">
        <v>92</v>
      </c>
      <c r="M22" s="27" t="s">
        <v>198</v>
      </c>
      <c r="N22" s="18" t="s">
        <v>59</v>
      </c>
    </row>
    <row r="23" spans="2:14" x14ac:dyDescent="0.3">
      <c r="B23" s="21" t="s">
        <v>201</v>
      </c>
      <c r="C23" s="22" t="s">
        <v>207</v>
      </c>
      <c r="D23" s="22" t="s">
        <v>109</v>
      </c>
      <c r="E23" s="23">
        <v>1</v>
      </c>
      <c r="F23" s="23">
        <v>4</v>
      </c>
      <c r="G23" s="23">
        <v>2019</v>
      </c>
      <c r="H23" s="29" t="s">
        <v>110</v>
      </c>
      <c r="I23" s="37" t="s">
        <v>503</v>
      </c>
      <c r="J23" s="29" t="s">
        <v>74</v>
      </c>
      <c r="K23" s="26"/>
      <c r="L23" s="27" t="s">
        <v>96</v>
      </c>
      <c r="M23" s="27" t="s">
        <v>202</v>
      </c>
      <c r="N23" s="18" t="s">
        <v>59</v>
      </c>
    </row>
    <row r="24" spans="2:14" x14ac:dyDescent="0.3">
      <c r="B24" s="13" t="s">
        <v>113</v>
      </c>
      <c r="C24" s="14" t="s">
        <v>114</v>
      </c>
      <c r="D24" s="14" t="s">
        <v>109</v>
      </c>
      <c r="E24" s="14">
        <v>1</v>
      </c>
      <c r="F24" s="14">
        <v>10</v>
      </c>
      <c r="G24" s="14" t="s">
        <v>55</v>
      </c>
      <c r="H24" s="29" t="s">
        <v>110</v>
      </c>
      <c r="I24" s="37" t="s">
        <v>503</v>
      </c>
      <c r="J24" s="20" t="s">
        <v>115</v>
      </c>
      <c r="K24" s="14">
        <v>1</v>
      </c>
      <c r="L24" s="19" t="s">
        <v>64</v>
      </c>
      <c r="M24" s="17"/>
      <c r="N24" s="18" t="s">
        <v>59</v>
      </c>
    </row>
    <row r="25" spans="2:14" x14ac:dyDescent="0.3">
      <c r="B25" s="21" t="s">
        <v>203</v>
      </c>
      <c r="C25" s="22" t="s">
        <v>208</v>
      </c>
      <c r="D25" s="23" t="s">
        <v>109</v>
      </c>
      <c r="E25" s="23">
        <v>1</v>
      </c>
      <c r="F25" s="23">
        <v>4</v>
      </c>
      <c r="G25" s="23">
        <v>2017</v>
      </c>
      <c r="H25" s="29" t="s">
        <v>110</v>
      </c>
      <c r="I25" s="37" t="s">
        <v>503</v>
      </c>
      <c r="J25" s="29" t="s">
        <v>74</v>
      </c>
      <c r="K25" s="26"/>
      <c r="L25" s="27" t="s">
        <v>96</v>
      </c>
      <c r="M25" s="50" t="s">
        <v>204</v>
      </c>
      <c r="N25" s="18" t="s">
        <v>59</v>
      </c>
    </row>
    <row r="26" spans="2:14" x14ac:dyDescent="0.3">
      <c r="B26" s="13" t="s">
        <v>135</v>
      </c>
      <c r="C26" s="14" t="s">
        <v>136</v>
      </c>
      <c r="D26" s="14" t="s">
        <v>109</v>
      </c>
      <c r="E26" s="14">
        <v>1</v>
      </c>
      <c r="F26" s="14">
        <v>10</v>
      </c>
      <c r="G26" s="14" t="s">
        <v>55</v>
      </c>
      <c r="H26" s="29" t="s">
        <v>110</v>
      </c>
      <c r="I26" s="37" t="s">
        <v>503</v>
      </c>
      <c r="J26" s="20" t="s">
        <v>121</v>
      </c>
      <c r="K26" s="14">
        <v>2</v>
      </c>
      <c r="L26" s="19" t="s">
        <v>51</v>
      </c>
      <c r="M26" s="48" t="s">
        <v>137</v>
      </c>
      <c r="N26" s="18" t="s">
        <v>59</v>
      </c>
    </row>
    <row r="27" spans="2:14" x14ac:dyDescent="0.3">
      <c r="B27" s="13" t="s">
        <v>172</v>
      </c>
      <c r="C27" s="14" t="s">
        <v>173</v>
      </c>
      <c r="D27" s="14" t="s">
        <v>109</v>
      </c>
      <c r="E27" s="14">
        <v>1</v>
      </c>
      <c r="F27" s="14">
        <v>10</v>
      </c>
      <c r="G27" s="14">
        <v>2015</v>
      </c>
      <c r="H27" s="29" t="s">
        <v>110</v>
      </c>
      <c r="I27" s="70" t="s">
        <v>435</v>
      </c>
      <c r="J27" s="20" t="s">
        <v>174</v>
      </c>
      <c r="K27" s="14">
        <v>2</v>
      </c>
      <c r="L27" s="19" t="s">
        <v>71</v>
      </c>
      <c r="M27" s="17" t="s">
        <v>175</v>
      </c>
      <c r="N27" s="18" t="s">
        <v>59</v>
      </c>
    </row>
    <row r="28" spans="2:14" x14ac:dyDescent="0.3">
      <c r="B28" s="13" t="s">
        <v>128</v>
      </c>
      <c r="C28" s="14" t="s">
        <v>129</v>
      </c>
      <c r="D28" s="14" t="s">
        <v>109</v>
      </c>
      <c r="E28" s="14">
        <v>1</v>
      </c>
      <c r="F28" s="14">
        <v>10</v>
      </c>
      <c r="G28" s="14">
        <v>2011</v>
      </c>
      <c r="H28" s="29" t="s">
        <v>110</v>
      </c>
      <c r="I28" s="70" t="s">
        <v>435</v>
      </c>
      <c r="J28" s="20" t="s">
        <v>130</v>
      </c>
      <c r="K28" s="14">
        <v>2</v>
      </c>
      <c r="L28" s="19" t="s">
        <v>51</v>
      </c>
      <c r="M28" s="17"/>
      <c r="N28" s="18" t="s">
        <v>59</v>
      </c>
    </row>
    <row r="29" spans="2:14" x14ac:dyDescent="0.3">
      <c r="B29" s="13" t="s">
        <v>131</v>
      </c>
      <c r="C29" s="14" t="s">
        <v>132</v>
      </c>
      <c r="D29" s="14" t="s">
        <v>109</v>
      </c>
      <c r="E29" s="14">
        <v>1</v>
      </c>
      <c r="F29" s="14">
        <v>10</v>
      </c>
      <c r="G29" s="14">
        <v>2015</v>
      </c>
      <c r="H29" s="29" t="s">
        <v>110</v>
      </c>
      <c r="I29" s="70" t="s">
        <v>435</v>
      </c>
      <c r="J29" s="20" t="s">
        <v>134</v>
      </c>
      <c r="K29" s="14">
        <v>2</v>
      </c>
      <c r="L29" s="19" t="s">
        <v>51</v>
      </c>
      <c r="M29" s="19"/>
      <c r="N29" s="18" t="s">
        <v>59</v>
      </c>
    </row>
    <row r="30" spans="2:14" x14ac:dyDescent="0.3">
      <c r="B30" s="21" t="s">
        <v>184</v>
      </c>
      <c r="C30" s="22" t="s">
        <v>194</v>
      </c>
      <c r="D30" s="22" t="s">
        <v>67</v>
      </c>
      <c r="E30" s="23">
        <v>1</v>
      </c>
      <c r="F30" s="23">
        <v>10</v>
      </c>
      <c r="G30" s="24">
        <v>2010</v>
      </c>
      <c r="H30" s="29" t="s">
        <v>110</v>
      </c>
      <c r="I30" s="37" t="s">
        <v>503</v>
      </c>
      <c r="J30" s="25" t="s">
        <v>74</v>
      </c>
      <c r="K30" s="23"/>
      <c r="L30" s="27" t="s">
        <v>75</v>
      </c>
      <c r="M30" s="27"/>
      <c r="N30" s="46" t="s">
        <v>59</v>
      </c>
    </row>
    <row r="31" spans="2:14" x14ac:dyDescent="0.3">
      <c r="B31" s="21" t="s">
        <v>178</v>
      </c>
      <c r="C31" s="22" t="s">
        <v>189</v>
      </c>
      <c r="D31" s="22" t="s">
        <v>67</v>
      </c>
      <c r="E31" s="23">
        <v>1</v>
      </c>
      <c r="F31" s="23">
        <v>4</v>
      </c>
      <c r="G31" s="23">
        <v>2009</v>
      </c>
      <c r="H31" s="29" t="s">
        <v>110</v>
      </c>
      <c r="I31" s="37" t="s">
        <v>503</v>
      </c>
      <c r="J31" s="25" t="s">
        <v>74</v>
      </c>
      <c r="K31" s="23"/>
      <c r="L31" s="25" t="s">
        <v>75</v>
      </c>
      <c r="M31" s="27"/>
      <c r="N31" s="18" t="s">
        <v>59</v>
      </c>
    </row>
    <row r="32" spans="2:14" x14ac:dyDescent="0.3">
      <c r="B32" s="21" t="s">
        <v>401</v>
      </c>
      <c r="C32" s="22" t="s">
        <v>190</v>
      </c>
      <c r="D32" s="22" t="s">
        <v>67</v>
      </c>
      <c r="E32" s="23">
        <v>1</v>
      </c>
      <c r="F32" s="23">
        <v>10</v>
      </c>
      <c r="G32" s="24">
        <v>2006</v>
      </c>
      <c r="H32" s="29" t="s">
        <v>110</v>
      </c>
      <c r="I32" s="37" t="s">
        <v>503</v>
      </c>
      <c r="J32" s="25" t="s">
        <v>74</v>
      </c>
      <c r="K32" s="23"/>
      <c r="L32" s="27" t="s">
        <v>75</v>
      </c>
      <c r="M32" s="27"/>
      <c r="N32" s="18" t="s">
        <v>59</v>
      </c>
    </row>
    <row r="33" spans="2:14" x14ac:dyDescent="0.3">
      <c r="B33" s="21" t="s">
        <v>179</v>
      </c>
      <c r="C33" s="22" t="s">
        <v>191</v>
      </c>
      <c r="D33" s="22" t="s">
        <v>67</v>
      </c>
      <c r="E33" s="23">
        <v>1</v>
      </c>
      <c r="F33" s="23">
        <v>4</v>
      </c>
      <c r="G33" s="24">
        <v>2010</v>
      </c>
      <c r="H33" s="29" t="s">
        <v>110</v>
      </c>
      <c r="I33" s="37" t="s">
        <v>503</v>
      </c>
      <c r="J33" s="25" t="s">
        <v>74</v>
      </c>
      <c r="K33" s="28"/>
      <c r="L33" s="27" t="s">
        <v>75</v>
      </c>
      <c r="M33" s="50" t="s">
        <v>180</v>
      </c>
      <c r="N33" s="18" t="s">
        <v>59</v>
      </c>
    </row>
    <row r="34" spans="2:14" x14ac:dyDescent="0.3">
      <c r="B34" s="21" t="s">
        <v>181</v>
      </c>
      <c r="C34" s="22" t="s">
        <v>192</v>
      </c>
      <c r="D34" s="22" t="s">
        <v>67</v>
      </c>
      <c r="E34" s="23">
        <v>1</v>
      </c>
      <c r="F34" s="23">
        <v>10</v>
      </c>
      <c r="G34" s="24">
        <v>2010</v>
      </c>
      <c r="H34" s="29" t="s">
        <v>110</v>
      </c>
      <c r="I34" s="37" t="s">
        <v>503</v>
      </c>
      <c r="J34" s="25" t="s">
        <v>74</v>
      </c>
      <c r="K34" s="23"/>
      <c r="L34" s="27" t="s">
        <v>75</v>
      </c>
      <c r="M34" s="27" t="s">
        <v>182</v>
      </c>
      <c r="N34" s="18" t="s">
        <v>59</v>
      </c>
    </row>
    <row r="35" spans="2:14" x14ac:dyDescent="0.3">
      <c r="B35" s="13" t="s">
        <v>138</v>
      </c>
      <c r="C35" s="14" t="s">
        <v>139</v>
      </c>
      <c r="D35" s="14" t="s">
        <v>67</v>
      </c>
      <c r="E35" s="14">
        <v>1</v>
      </c>
      <c r="F35" s="14">
        <v>10</v>
      </c>
      <c r="G35" s="14">
        <v>2009</v>
      </c>
      <c r="H35" s="29" t="s">
        <v>110</v>
      </c>
      <c r="I35" s="37" t="s">
        <v>503</v>
      </c>
      <c r="J35" s="20" t="s">
        <v>140</v>
      </c>
      <c r="K35" s="14">
        <v>1</v>
      </c>
      <c r="L35" s="19" t="s">
        <v>51</v>
      </c>
      <c r="M35" s="27" t="s">
        <v>141</v>
      </c>
      <c r="N35" s="18" t="s">
        <v>59</v>
      </c>
    </row>
    <row r="36" spans="2:14" x14ac:dyDescent="0.3">
      <c r="B36" s="21" t="s">
        <v>183</v>
      </c>
      <c r="C36" s="22" t="s">
        <v>193</v>
      </c>
      <c r="D36" s="22" t="s">
        <v>67</v>
      </c>
      <c r="E36" s="23">
        <v>1</v>
      </c>
      <c r="F36" s="23">
        <v>10</v>
      </c>
      <c r="G36" s="23">
        <v>2010</v>
      </c>
      <c r="H36" s="29" t="s">
        <v>110</v>
      </c>
      <c r="I36" s="37" t="s">
        <v>503</v>
      </c>
      <c r="J36" s="25" t="s">
        <v>74</v>
      </c>
      <c r="K36" s="23"/>
      <c r="L36" s="27" t="s">
        <v>75</v>
      </c>
      <c r="M36" s="27"/>
      <c r="N36" s="18" t="s">
        <v>59</v>
      </c>
    </row>
    <row r="37" spans="2:14" x14ac:dyDescent="0.3">
      <c r="B37" s="21" t="s">
        <v>185</v>
      </c>
      <c r="C37" s="22" t="s">
        <v>195</v>
      </c>
      <c r="D37" s="22" t="s">
        <v>67</v>
      </c>
      <c r="E37" s="23">
        <v>1</v>
      </c>
      <c r="F37" s="23">
        <v>4</v>
      </c>
      <c r="G37" s="23">
        <v>2013</v>
      </c>
      <c r="H37" s="29" t="s">
        <v>110</v>
      </c>
      <c r="I37" s="37" t="s">
        <v>503</v>
      </c>
      <c r="J37" s="25" t="s">
        <v>74</v>
      </c>
      <c r="K37" s="23"/>
      <c r="L37" s="27" t="s">
        <v>75</v>
      </c>
      <c r="M37" s="27"/>
      <c r="N37" s="18" t="s">
        <v>59</v>
      </c>
    </row>
    <row r="38" spans="2:14" x14ac:dyDescent="0.3">
      <c r="B38" s="13" t="s">
        <v>142</v>
      </c>
      <c r="C38" s="14" t="s">
        <v>143</v>
      </c>
      <c r="D38" s="14" t="s">
        <v>67</v>
      </c>
      <c r="E38" s="14">
        <v>1</v>
      </c>
      <c r="F38" s="14">
        <v>10</v>
      </c>
      <c r="G38" s="14">
        <v>2009</v>
      </c>
      <c r="H38" s="29" t="s">
        <v>110</v>
      </c>
      <c r="I38" s="37" t="s">
        <v>503</v>
      </c>
      <c r="J38" s="20" t="s">
        <v>70</v>
      </c>
      <c r="K38" s="14">
        <v>1</v>
      </c>
      <c r="L38" s="19" t="s">
        <v>51</v>
      </c>
      <c r="M38" s="38" t="s">
        <v>144</v>
      </c>
      <c r="N38" s="18" t="s">
        <v>59</v>
      </c>
    </row>
    <row r="39" spans="2:14" x14ac:dyDescent="0.3">
      <c r="B39" s="13" t="s">
        <v>116</v>
      </c>
      <c r="C39" s="14" t="s">
        <v>117</v>
      </c>
      <c r="D39" s="14" t="s">
        <v>67</v>
      </c>
      <c r="E39" s="14">
        <v>1</v>
      </c>
      <c r="F39" s="14">
        <v>4</v>
      </c>
      <c r="G39" s="14">
        <v>2012</v>
      </c>
      <c r="H39" s="29" t="s">
        <v>110</v>
      </c>
      <c r="I39" s="37" t="s">
        <v>503</v>
      </c>
      <c r="J39" s="20" t="s">
        <v>118</v>
      </c>
      <c r="K39" s="14">
        <v>1</v>
      </c>
      <c r="L39" s="19" t="s">
        <v>64</v>
      </c>
      <c r="M39" s="19"/>
      <c r="N39" s="18" t="s">
        <v>59</v>
      </c>
    </row>
    <row r="40" spans="2:14" ht="20.100000000000001" customHeight="1" x14ac:dyDescent="0.3">
      <c r="B40" s="13" t="s">
        <v>166</v>
      </c>
      <c r="C40" s="14" t="s">
        <v>167</v>
      </c>
      <c r="D40" s="14" t="s">
        <v>67</v>
      </c>
      <c r="E40" s="14">
        <v>1</v>
      </c>
      <c r="F40" s="14">
        <v>4</v>
      </c>
      <c r="G40" s="14" t="s">
        <v>55</v>
      </c>
      <c r="H40" s="29" t="s">
        <v>110</v>
      </c>
      <c r="I40" s="37" t="s">
        <v>503</v>
      </c>
      <c r="J40" s="20" t="s">
        <v>168</v>
      </c>
      <c r="K40" s="14">
        <v>2</v>
      </c>
      <c r="L40" s="19" t="s">
        <v>51</v>
      </c>
      <c r="M40" s="40" t="s">
        <v>169</v>
      </c>
      <c r="N40" s="18" t="s">
        <v>59</v>
      </c>
    </row>
    <row r="41" spans="2:14" ht="20.100000000000001" customHeight="1" x14ac:dyDescent="0.3">
      <c r="B41" s="13" t="s">
        <v>145</v>
      </c>
      <c r="C41" s="14" t="s">
        <v>146</v>
      </c>
      <c r="D41" s="14" t="s">
        <v>67</v>
      </c>
      <c r="E41" s="14">
        <v>1</v>
      </c>
      <c r="F41" s="14">
        <v>4</v>
      </c>
      <c r="G41" s="14">
        <v>2013</v>
      </c>
      <c r="H41" s="29" t="s">
        <v>110</v>
      </c>
      <c r="I41" s="37" t="s">
        <v>503</v>
      </c>
      <c r="J41" s="20" t="s">
        <v>147</v>
      </c>
      <c r="K41" s="14">
        <v>1</v>
      </c>
      <c r="L41" s="19" t="s">
        <v>51</v>
      </c>
      <c r="M41" s="38" t="s">
        <v>148</v>
      </c>
      <c r="N41" s="18" t="s">
        <v>59</v>
      </c>
    </row>
    <row r="42" spans="2:14" ht="20.100000000000001" customHeight="1" x14ac:dyDescent="0.3">
      <c r="B42" s="84" t="s">
        <v>535</v>
      </c>
      <c r="C42" s="70" t="s">
        <v>536</v>
      </c>
      <c r="D42" s="70" t="s">
        <v>67</v>
      </c>
      <c r="E42" s="70" t="s">
        <v>29</v>
      </c>
      <c r="F42" s="70" t="s">
        <v>33</v>
      </c>
      <c r="G42" s="70" t="s">
        <v>68</v>
      </c>
      <c r="H42" s="70" t="s">
        <v>110</v>
      </c>
      <c r="I42" s="70" t="s">
        <v>503</v>
      </c>
      <c r="J42" s="88" t="s">
        <v>537</v>
      </c>
      <c r="K42" s="70">
        <v>2</v>
      </c>
      <c r="L42" s="70" t="s">
        <v>51</v>
      </c>
      <c r="M42" s="108" t="s">
        <v>538</v>
      </c>
      <c r="N42" t="s">
        <v>59</v>
      </c>
    </row>
    <row r="43" spans="2:14" ht="20.100000000000001" customHeight="1" x14ac:dyDescent="0.3">
      <c r="B43" s="13" t="s">
        <v>159</v>
      </c>
      <c r="C43" s="14" t="s">
        <v>160</v>
      </c>
      <c r="D43" s="14" t="s">
        <v>67</v>
      </c>
      <c r="E43" s="14">
        <v>1</v>
      </c>
      <c r="F43" s="14">
        <v>10</v>
      </c>
      <c r="G43" s="14">
        <v>2016</v>
      </c>
      <c r="H43" s="29" t="s">
        <v>110</v>
      </c>
      <c r="I43" s="37" t="s">
        <v>503</v>
      </c>
      <c r="J43" s="20" t="s">
        <v>161</v>
      </c>
      <c r="K43" s="14">
        <v>2</v>
      </c>
      <c r="L43" s="19" t="s">
        <v>51</v>
      </c>
      <c r="M43" s="49" t="s">
        <v>162</v>
      </c>
      <c r="N43" s="18" t="s">
        <v>59</v>
      </c>
    </row>
    <row r="44" spans="2:14" ht="20.100000000000001" customHeight="1" x14ac:dyDescent="0.3">
      <c r="B44" s="13" t="s">
        <v>122</v>
      </c>
      <c r="C44" s="14" t="s">
        <v>123</v>
      </c>
      <c r="D44" s="14" t="s">
        <v>67</v>
      </c>
      <c r="E44" s="14">
        <v>1</v>
      </c>
      <c r="F44" s="14">
        <v>4</v>
      </c>
      <c r="G44" s="14">
        <v>2016</v>
      </c>
      <c r="H44" s="29" t="s">
        <v>110</v>
      </c>
      <c r="I44" s="37" t="s">
        <v>503</v>
      </c>
      <c r="J44" s="20" t="s">
        <v>124</v>
      </c>
      <c r="K44" s="14">
        <v>1</v>
      </c>
      <c r="L44" s="19" t="s">
        <v>64</v>
      </c>
      <c r="M44" s="17"/>
      <c r="N44" s="18" t="s">
        <v>59</v>
      </c>
    </row>
    <row r="45" spans="2:14" ht="20.100000000000001" customHeight="1" x14ac:dyDescent="0.3">
      <c r="B45" s="13" t="s">
        <v>152</v>
      </c>
      <c r="C45" s="14" t="s">
        <v>153</v>
      </c>
      <c r="D45" s="14" t="s">
        <v>67</v>
      </c>
      <c r="E45" s="14">
        <v>1</v>
      </c>
      <c r="F45" s="14">
        <v>10</v>
      </c>
      <c r="G45" s="14">
        <v>2016</v>
      </c>
      <c r="H45" s="29" t="s">
        <v>110</v>
      </c>
      <c r="I45" s="37" t="s">
        <v>503</v>
      </c>
      <c r="J45" s="20" t="s">
        <v>154</v>
      </c>
      <c r="K45" s="14">
        <v>2</v>
      </c>
      <c r="L45" s="19" t="s">
        <v>51</v>
      </c>
      <c r="M45" s="49" t="s">
        <v>155</v>
      </c>
      <c r="N45" s="18" t="s">
        <v>59</v>
      </c>
    </row>
    <row r="46" spans="2:14" ht="20.100000000000001" customHeight="1" x14ac:dyDescent="0.3">
      <c r="B46" s="13" t="s">
        <v>119</v>
      </c>
      <c r="C46" s="14" t="s">
        <v>120</v>
      </c>
      <c r="D46" s="14" t="s">
        <v>67</v>
      </c>
      <c r="E46" s="14">
        <v>1</v>
      </c>
      <c r="F46" s="14">
        <v>10</v>
      </c>
      <c r="G46" s="14">
        <v>2013</v>
      </c>
      <c r="H46" s="29" t="s">
        <v>110</v>
      </c>
      <c r="I46" s="70" t="s">
        <v>435</v>
      </c>
      <c r="J46" s="20" t="s">
        <v>121</v>
      </c>
      <c r="K46" s="14">
        <v>2</v>
      </c>
      <c r="L46" s="19" t="s">
        <v>64</v>
      </c>
      <c r="M46" s="17"/>
      <c r="N46" s="18" t="s">
        <v>59</v>
      </c>
    </row>
    <row r="47" spans="2:14" x14ac:dyDescent="0.3">
      <c r="B47" s="21" t="s">
        <v>186</v>
      </c>
      <c r="C47" s="22" t="s">
        <v>196</v>
      </c>
      <c r="D47" s="22" t="s">
        <v>67</v>
      </c>
      <c r="E47" s="23">
        <v>1</v>
      </c>
      <c r="F47" s="23">
        <v>4</v>
      </c>
      <c r="G47" s="23">
        <v>2009</v>
      </c>
      <c r="H47" s="29" t="s">
        <v>110</v>
      </c>
      <c r="I47" s="70" t="s">
        <v>435</v>
      </c>
      <c r="J47" s="29" t="s">
        <v>187</v>
      </c>
      <c r="K47" s="23"/>
      <c r="L47" s="27" t="s">
        <v>75</v>
      </c>
      <c r="M47" s="27"/>
      <c r="N47" s="18" t="s">
        <v>59</v>
      </c>
    </row>
    <row r="48" spans="2:14" ht="20.100000000000001" customHeight="1" x14ac:dyDescent="0.3">
      <c r="B48" s="13" t="s">
        <v>125</v>
      </c>
      <c r="C48" s="14" t="s">
        <v>126</v>
      </c>
      <c r="D48" s="14" t="s">
        <v>67</v>
      </c>
      <c r="E48" s="14">
        <v>1</v>
      </c>
      <c r="F48" s="14">
        <v>10</v>
      </c>
      <c r="G48" s="14" t="s">
        <v>55</v>
      </c>
      <c r="H48" s="29" t="s">
        <v>110</v>
      </c>
      <c r="I48" s="70" t="s">
        <v>435</v>
      </c>
      <c r="J48" s="20" t="s">
        <v>127</v>
      </c>
      <c r="K48" s="14">
        <v>2</v>
      </c>
      <c r="L48" s="19" t="s">
        <v>64</v>
      </c>
      <c r="M48" s="17"/>
      <c r="N48" s="18" t="s">
        <v>59</v>
      </c>
    </row>
    <row r="49" spans="2:14" x14ac:dyDescent="0.3">
      <c r="B49" s="13" t="s">
        <v>149</v>
      </c>
      <c r="C49" s="14" t="s">
        <v>150</v>
      </c>
      <c r="D49" s="14" t="s">
        <v>67</v>
      </c>
      <c r="E49" s="14">
        <v>1</v>
      </c>
      <c r="F49" s="14">
        <v>4</v>
      </c>
      <c r="G49" s="14">
        <v>2015</v>
      </c>
      <c r="H49" s="29" t="s">
        <v>110</v>
      </c>
      <c r="I49" s="70" t="s">
        <v>435</v>
      </c>
      <c r="J49" s="20" t="s">
        <v>151</v>
      </c>
      <c r="K49" s="14">
        <v>2</v>
      </c>
      <c r="L49" s="19" t="s">
        <v>51</v>
      </c>
      <c r="M49" s="19"/>
      <c r="N49" s="18" t="s">
        <v>59</v>
      </c>
    </row>
    <row r="50" spans="2:14" x14ac:dyDescent="0.3">
      <c r="B50" s="13" t="s">
        <v>156</v>
      </c>
      <c r="C50" s="14" t="s">
        <v>157</v>
      </c>
      <c r="D50" s="14" t="s">
        <v>67</v>
      </c>
      <c r="E50" s="14">
        <v>1</v>
      </c>
      <c r="F50" s="14">
        <v>10</v>
      </c>
      <c r="G50" s="14">
        <v>2016</v>
      </c>
      <c r="H50" s="29" t="s">
        <v>110</v>
      </c>
      <c r="I50" s="70" t="s">
        <v>435</v>
      </c>
      <c r="J50" s="20" t="s">
        <v>158</v>
      </c>
      <c r="K50" s="14">
        <v>2</v>
      </c>
      <c r="L50" s="19" t="s">
        <v>51</v>
      </c>
      <c r="M50" s="19"/>
      <c r="N50" s="18" t="s">
        <v>59</v>
      </c>
    </row>
    <row r="51" spans="2:14" ht="20.100000000000001" customHeight="1" x14ac:dyDescent="0.3">
      <c r="B51" s="13" t="s">
        <v>163</v>
      </c>
      <c r="C51" s="14" t="s">
        <v>164</v>
      </c>
      <c r="D51" s="14" t="s">
        <v>67</v>
      </c>
      <c r="E51" s="14">
        <v>1</v>
      </c>
      <c r="F51" s="14">
        <v>10</v>
      </c>
      <c r="G51" s="14">
        <v>2016</v>
      </c>
      <c r="H51" s="29" t="s">
        <v>110</v>
      </c>
      <c r="I51" s="70" t="s">
        <v>435</v>
      </c>
      <c r="J51" s="20" t="s">
        <v>165</v>
      </c>
      <c r="K51" s="14">
        <v>2</v>
      </c>
      <c r="L51" s="19" t="s">
        <v>51</v>
      </c>
      <c r="M51" s="19"/>
      <c r="N51" s="18" t="s">
        <v>59</v>
      </c>
    </row>
    <row r="52" spans="2:14" x14ac:dyDescent="0.3">
      <c r="B52" s="53" t="s">
        <v>199</v>
      </c>
      <c r="C52" s="22" t="s">
        <v>206</v>
      </c>
      <c r="D52" s="22" t="s">
        <v>200</v>
      </c>
      <c r="E52" s="23">
        <v>1</v>
      </c>
      <c r="F52" s="23">
        <v>4</v>
      </c>
      <c r="G52" s="24">
        <v>2015</v>
      </c>
      <c r="H52" s="29" t="s">
        <v>110</v>
      </c>
      <c r="I52" s="37" t="s">
        <v>503</v>
      </c>
      <c r="J52" s="29" t="s">
        <v>74</v>
      </c>
      <c r="K52" s="23"/>
      <c r="L52" s="27" t="s">
        <v>92</v>
      </c>
      <c r="M52" s="27"/>
      <c r="N52" s="18" t="s">
        <v>59</v>
      </c>
    </row>
    <row r="53" spans="2:14" ht="30" customHeight="1" x14ac:dyDescent="0.3">
      <c r="B53" s="13" t="s">
        <v>438</v>
      </c>
      <c r="C53" s="14" t="s">
        <v>439</v>
      </c>
      <c r="D53" s="14" t="s">
        <v>200</v>
      </c>
      <c r="E53" s="14">
        <v>1</v>
      </c>
      <c r="F53" s="14" t="s">
        <v>33</v>
      </c>
      <c r="G53" s="14" t="s">
        <v>68</v>
      </c>
      <c r="H53" s="29" t="s">
        <v>110</v>
      </c>
      <c r="I53" s="37" t="s">
        <v>503</v>
      </c>
      <c r="J53" s="20" t="s">
        <v>440</v>
      </c>
      <c r="K53" s="14">
        <v>2</v>
      </c>
      <c r="L53" s="19" t="s">
        <v>51</v>
      </c>
      <c r="M53" s="27" t="s">
        <v>441</v>
      </c>
      <c r="N53" s="18" t="s">
        <v>59</v>
      </c>
    </row>
    <row r="54" spans="2:14" x14ac:dyDescent="0.3">
      <c r="B54" s="13" t="s">
        <v>442</v>
      </c>
      <c r="C54" s="14" t="s">
        <v>443</v>
      </c>
      <c r="D54" s="14" t="s">
        <v>200</v>
      </c>
      <c r="E54" s="14">
        <v>1</v>
      </c>
      <c r="F54" s="14" t="s">
        <v>229</v>
      </c>
      <c r="G54" s="14" t="s">
        <v>68</v>
      </c>
      <c r="H54" s="29" t="s">
        <v>110</v>
      </c>
      <c r="I54" s="70" t="s">
        <v>435</v>
      </c>
      <c r="J54" s="20" t="s">
        <v>121</v>
      </c>
      <c r="K54" s="14">
        <v>2</v>
      </c>
      <c r="L54" s="19" t="s">
        <v>51</v>
      </c>
      <c r="M54" s="19"/>
      <c r="N54" s="18" t="s">
        <v>59</v>
      </c>
    </row>
    <row r="55" spans="2:14" x14ac:dyDescent="0.3">
      <c r="B55" s="21" t="s">
        <v>305</v>
      </c>
      <c r="C55" s="22" t="s">
        <v>338</v>
      </c>
      <c r="D55" s="23" t="s">
        <v>200</v>
      </c>
      <c r="E55" s="23">
        <v>1</v>
      </c>
      <c r="F55" s="23">
        <v>10</v>
      </c>
      <c r="G55" s="23">
        <v>2019</v>
      </c>
      <c r="H55" s="25" t="s">
        <v>211</v>
      </c>
      <c r="I55" s="37" t="s">
        <v>503</v>
      </c>
      <c r="J55" s="25" t="s">
        <v>74</v>
      </c>
      <c r="K55" s="23"/>
      <c r="L55" s="27" t="s">
        <v>75</v>
      </c>
      <c r="M55" s="27" t="s">
        <v>590</v>
      </c>
      <c r="N55" s="18" t="s">
        <v>59</v>
      </c>
    </row>
    <row r="56" spans="2:14" x14ac:dyDescent="0.3">
      <c r="B56" s="21" t="s">
        <v>303</v>
      </c>
      <c r="C56" s="22" t="s">
        <v>340</v>
      </c>
      <c r="D56" s="23" t="s">
        <v>200</v>
      </c>
      <c r="E56" s="23">
        <v>1</v>
      </c>
      <c r="F56" s="23">
        <v>4</v>
      </c>
      <c r="G56" s="24">
        <v>2018</v>
      </c>
      <c r="H56" s="25" t="s">
        <v>211</v>
      </c>
      <c r="I56" s="37" t="s">
        <v>503</v>
      </c>
      <c r="J56" s="25" t="s">
        <v>74</v>
      </c>
      <c r="K56" s="23"/>
      <c r="L56" s="25" t="s">
        <v>75</v>
      </c>
      <c r="M56" s="27"/>
      <c r="N56" s="46" t="s">
        <v>59</v>
      </c>
    </row>
    <row r="57" spans="2:14" x14ac:dyDescent="0.3">
      <c r="B57" s="21" t="s">
        <v>304</v>
      </c>
      <c r="C57" s="22" t="s">
        <v>341</v>
      </c>
      <c r="D57" s="23" t="s">
        <v>200</v>
      </c>
      <c r="E57" s="23">
        <v>1</v>
      </c>
      <c r="F57" s="23">
        <v>4</v>
      </c>
      <c r="G57" s="24">
        <v>2019</v>
      </c>
      <c r="H57" s="25" t="s">
        <v>211</v>
      </c>
      <c r="I57" s="37" t="s">
        <v>503</v>
      </c>
      <c r="J57" s="25" t="s">
        <v>74</v>
      </c>
      <c r="K57" s="23"/>
      <c r="L57" s="25" t="s">
        <v>75</v>
      </c>
      <c r="M57" s="27"/>
      <c r="N57" s="18" t="s">
        <v>59</v>
      </c>
    </row>
    <row r="58" spans="2:14" x14ac:dyDescent="0.3">
      <c r="B58" s="21" t="s">
        <v>374</v>
      </c>
      <c r="C58" s="22" t="s">
        <v>387</v>
      </c>
      <c r="D58" s="22" t="s">
        <v>200</v>
      </c>
      <c r="E58" s="23">
        <v>1</v>
      </c>
      <c r="F58" s="23">
        <v>10</v>
      </c>
      <c r="G58" s="23">
        <v>2016</v>
      </c>
      <c r="H58" s="25" t="s">
        <v>211</v>
      </c>
      <c r="I58" s="37" t="s">
        <v>503</v>
      </c>
      <c r="J58" s="29" t="s">
        <v>74</v>
      </c>
      <c r="K58" s="23"/>
      <c r="L58" s="27" t="s">
        <v>92</v>
      </c>
      <c r="M58" s="50" t="s">
        <v>375</v>
      </c>
      <c r="N58" s="18" t="s">
        <v>59</v>
      </c>
    </row>
    <row r="59" spans="2:14" x14ac:dyDescent="0.3">
      <c r="B59" s="21" t="s">
        <v>396</v>
      </c>
      <c r="C59" s="22" t="s">
        <v>399</v>
      </c>
      <c r="D59" s="22" t="s">
        <v>200</v>
      </c>
      <c r="E59" s="23">
        <v>1</v>
      </c>
      <c r="F59" s="23">
        <v>10</v>
      </c>
      <c r="G59" s="23">
        <v>2010</v>
      </c>
      <c r="H59" s="25" t="s">
        <v>211</v>
      </c>
      <c r="I59" s="37" t="s">
        <v>503</v>
      </c>
      <c r="J59" s="29" t="s">
        <v>74</v>
      </c>
      <c r="K59" s="26"/>
      <c r="L59" s="27" t="s">
        <v>96</v>
      </c>
      <c r="M59" s="27"/>
      <c r="N59" s="18" t="s">
        <v>59</v>
      </c>
    </row>
    <row r="60" spans="2:14" x14ac:dyDescent="0.3">
      <c r="B60" s="21" t="s">
        <v>376</v>
      </c>
      <c r="C60" s="22" t="s">
        <v>388</v>
      </c>
      <c r="D60" s="22" t="s">
        <v>200</v>
      </c>
      <c r="E60" s="23">
        <v>1</v>
      </c>
      <c r="F60" s="23">
        <v>4</v>
      </c>
      <c r="G60" s="24">
        <v>2008</v>
      </c>
      <c r="H60" s="25" t="s">
        <v>211</v>
      </c>
      <c r="I60" s="37" t="s">
        <v>503</v>
      </c>
      <c r="J60" s="29" t="s">
        <v>74</v>
      </c>
      <c r="K60" s="23"/>
      <c r="L60" s="27" t="s">
        <v>92</v>
      </c>
      <c r="M60" s="50" t="s">
        <v>377</v>
      </c>
      <c r="N60" s="18" t="s">
        <v>59</v>
      </c>
    </row>
    <row r="61" spans="2:14" x14ac:dyDescent="0.3">
      <c r="B61" s="21" t="s">
        <v>302</v>
      </c>
      <c r="C61" s="22" t="s">
        <v>336</v>
      </c>
      <c r="D61" s="23" t="s">
        <v>200</v>
      </c>
      <c r="E61" s="23">
        <v>1</v>
      </c>
      <c r="F61" s="23">
        <v>10</v>
      </c>
      <c r="G61" s="23">
        <v>2015</v>
      </c>
      <c r="H61" s="25" t="s">
        <v>211</v>
      </c>
      <c r="I61" s="37" t="s">
        <v>503</v>
      </c>
      <c r="J61" s="25" t="s">
        <v>74</v>
      </c>
      <c r="K61" s="23"/>
      <c r="L61" s="27" t="s">
        <v>75</v>
      </c>
      <c r="M61" s="27"/>
      <c r="N61" s="18" t="s">
        <v>59</v>
      </c>
    </row>
    <row r="62" spans="2:14" x14ac:dyDescent="0.3">
      <c r="B62" s="21" t="s">
        <v>297</v>
      </c>
      <c r="C62" s="22" t="s">
        <v>335</v>
      </c>
      <c r="D62" s="22" t="s">
        <v>200</v>
      </c>
      <c r="E62" s="23">
        <v>1</v>
      </c>
      <c r="F62" s="23">
        <v>10</v>
      </c>
      <c r="G62" s="23">
        <v>2006</v>
      </c>
      <c r="H62" s="25" t="s">
        <v>211</v>
      </c>
      <c r="I62" s="37" t="s">
        <v>503</v>
      </c>
      <c r="J62" s="25" t="s">
        <v>74</v>
      </c>
      <c r="K62" s="23"/>
      <c r="L62" s="27" t="s">
        <v>75</v>
      </c>
      <c r="M62" s="50" t="s">
        <v>298</v>
      </c>
      <c r="N62" s="18" t="s">
        <v>59</v>
      </c>
    </row>
    <row r="63" spans="2:14" ht="20.100000000000001" customHeight="1" x14ac:dyDescent="0.3">
      <c r="B63" s="13" t="s">
        <v>291</v>
      </c>
      <c r="C63" s="14" t="s">
        <v>292</v>
      </c>
      <c r="D63" s="14" t="s">
        <v>200</v>
      </c>
      <c r="E63" s="14">
        <v>1</v>
      </c>
      <c r="F63" s="14">
        <v>10</v>
      </c>
      <c r="G63" s="14">
        <v>2016</v>
      </c>
      <c r="H63" s="25" t="s">
        <v>211</v>
      </c>
      <c r="I63" s="37" t="s">
        <v>503</v>
      </c>
      <c r="J63" s="20" t="s">
        <v>293</v>
      </c>
      <c r="K63" s="14">
        <v>1</v>
      </c>
      <c r="L63" s="19" t="s">
        <v>71</v>
      </c>
      <c r="M63" s="40" t="s">
        <v>294</v>
      </c>
      <c r="N63" s="18" t="s">
        <v>59</v>
      </c>
    </row>
    <row r="64" spans="2:14" x14ac:dyDescent="0.3">
      <c r="B64" s="13" t="s">
        <v>215</v>
      </c>
      <c r="C64" s="14" t="s">
        <v>216</v>
      </c>
      <c r="D64" s="14" t="s">
        <v>200</v>
      </c>
      <c r="E64" s="14">
        <v>1</v>
      </c>
      <c r="F64" s="14">
        <v>10</v>
      </c>
      <c r="G64" s="14">
        <v>2016</v>
      </c>
      <c r="H64" s="25" t="s">
        <v>211</v>
      </c>
      <c r="I64" s="37" t="s">
        <v>503</v>
      </c>
      <c r="J64" s="20" t="s">
        <v>217</v>
      </c>
      <c r="K64" s="14">
        <v>2</v>
      </c>
      <c r="L64" s="19" t="s">
        <v>64</v>
      </c>
      <c r="M64" s="40" t="s">
        <v>218</v>
      </c>
      <c r="N64" s="18" t="s">
        <v>59</v>
      </c>
    </row>
    <row r="65" spans="2:14" x14ac:dyDescent="0.3">
      <c r="B65" s="13" t="s">
        <v>223</v>
      </c>
      <c r="C65" s="14" t="s">
        <v>224</v>
      </c>
      <c r="D65" s="14" t="s">
        <v>200</v>
      </c>
      <c r="E65" s="14">
        <v>1</v>
      </c>
      <c r="F65" s="14">
        <v>10</v>
      </c>
      <c r="G65" s="14">
        <v>2010</v>
      </c>
      <c r="H65" s="25" t="s">
        <v>211</v>
      </c>
      <c r="I65" s="37" t="s">
        <v>503</v>
      </c>
      <c r="J65" s="20" t="s">
        <v>225</v>
      </c>
      <c r="K65" s="14">
        <v>2</v>
      </c>
      <c r="L65" s="19" t="s">
        <v>64</v>
      </c>
      <c r="M65" s="40" t="s">
        <v>226</v>
      </c>
      <c r="N65" s="18" t="s">
        <v>59</v>
      </c>
    </row>
    <row r="66" spans="2:14" x14ac:dyDescent="0.3">
      <c r="B66" s="21" t="s">
        <v>299</v>
      </c>
      <c r="C66" s="22" t="s">
        <v>337</v>
      </c>
      <c r="D66" s="23" t="s">
        <v>200</v>
      </c>
      <c r="E66" s="23">
        <v>1</v>
      </c>
      <c r="F66" s="23">
        <v>10</v>
      </c>
      <c r="G66" s="24">
        <v>2011</v>
      </c>
      <c r="H66" s="25" t="s">
        <v>211</v>
      </c>
      <c r="I66" s="37" t="s">
        <v>503</v>
      </c>
      <c r="J66" s="25" t="s">
        <v>74</v>
      </c>
      <c r="K66" s="23"/>
      <c r="L66" s="27" t="s">
        <v>75</v>
      </c>
      <c r="M66" s="50" t="s">
        <v>300</v>
      </c>
      <c r="N66" s="18" t="s">
        <v>59</v>
      </c>
    </row>
    <row r="67" spans="2:14" ht="20.100000000000001" customHeight="1" x14ac:dyDescent="0.3">
      <c r="B67" s="13" t="s">
        <v>219</v>
      </c>
      <c r="C67" s="14" t="s">
        <v>220</v>
      </c>
      <c r="D67" s="14" t="s">
        <v>200</v>
      </c>
      <c r="E67" s="14">
        <v>1</v>
      </c>
      <c r="F67" s="14">
        <v>10</v>
      </c>
      <c r="G67" s="14">
        <v>2016</v>
      </c>
      <c r="H67" s="25" t="s">
        <v>211</v>
      </c>
      <c r="I67" s="37" t="s">
        <v>503</v>
      </c>
      <c r="J67" s="20" t="s">
        <v>221</v>
      </c>
      <c r="K67" s="14">
        <v>2</v>
      </c>
      <c r="L67" s="19" t="s">
        <v>64</v>
      </c>
      <c r="M67" s="19" t="s">
        <v>222</v>
      </c>
      <c r="N67" s="18" t="s">
        <v>59</v>
      </c>
    </row>
    <row r="68" spans="2:14" x14ac:dyDescent="0.3">
      <c r="B68" s="13" t="s">
        <v>261</v>
      </c>
      <c r="C68" s="14" t="s">
        <v>262</v>
      </c>
      <c r="D68" s="14" t="s">
        <v>200</v>
      </c>
      <c r="E68" s="14">
        <v>1</v>
      </c>
      <c r="F68" s="14">
        <v>10</v>
      </c>
      <c r="G68" s="14" t="s">
        <v>244</v>
      </c>
      <c r="H68" s="25" t="s">
        <v>211</v>
      </c>
      <c r="I68" s="37" t="s">
        <v>503</v>
      </c>
      <c r="J68" s="20" t="s">
        <v>263</v>
      </c>
      <c r="K68" s="14">
        <v>2</v>
      </c>
      <c r="L68" s="19" t="s">
        <v>51</v>
      </c>
      <c r="M68" s="27" t="s">
        <v>264</v>
      </c>
      <c r="N68" s="18" t="s">
        <v>59</v>
      </c>
    </row>
    <row r="69" spans="2:14" x14ac:dyDescent="0.3">
      <c r="B69" s="21" t="s">
        <v>301</v>
      </c>
      <c r="C69" s="22" t="s">
        <v>339</v>
      </c>
      <c r="D69" s="23" t="s">
        <v>200</v>
      </c>
      <c r="E69" s="23">
        <v>1</v>
      </c>
      <c r="F69" s="23">
        <v>10</v>
      </c>
      <c r="G69" s="23">
        <v>2013</v>
      </c>
      <c r="H69" s="25" t="s">
        <v>211</v>
      </c>
      <c r="I69" s="37" t="s">
        <v>503</v>
      </c>
      <c r="J69" s="25" t="s">
        <v>74</v>
      </c>
      <c r="K69" s="23"/>
      <c r="L69" s="27" t="s">
        <v>75</v>
      </c>
      <c r="M69" s="27"/>
      <c r="N69" s="46" t="s">
        <v>59</v>
      </c>
    </row>
    <row r="70" spans="2:14" x14ac:dyDescent="0.3">
      <c r="B70" s="21" t="s">
        <v>310</v>
      </c>
      <c r="C70" s="22" t="s">
        <v>346</v>
      </c>
      <c r="D70" s="23" t="s">
        <v>200</v>
      </c>
      <c r="E70" s="23">
        <v>1</v>
      </c>
      <c r="F70" s="23">
        <v>10</v>
      </c>
      <c r="G70" s="24">
        <v>2016</v>
      </c>
      <c r="H70" s="25" t="s">
        <v>211</v>
      </c>
      <c r="I70" s="37" t="s">
        <v>503</v>
      </c>
      <c r="J70" s="25" t="s">
        <v>74</v>
      </c>
      <c r="K70" s="23"/>
      <c r="L70" s="27" t="s">
        <v>75</v>
      </c>
      <c r="M70" s="50" t="s">
        <v>311</v>
      </c>
      <c r="N70" s="18" t="s">
        <v>59</v>
      </c>
    </row>
    <row r="71" spans="2:14" x14ac:dyDescent="0.3">
      <c r="B71" s="21" t="s">
        <v>397</v>
      </c>
      <c r="C71" s="22" t="s">
        <v>398</v>
      </c>
      <c r="D71" s="22" t="s">
        <v>200</v>
      </c>
      <c r="E71" s="23">
        <v>1</v>
      </c>
      <c r="F71" s="23">
        <v>4</v>
      </c>
      <c r="G71" s="23">
        <v>1994</v>
      </c>
      <c r="H71" s="25" t="s">
        <v>211</v>
      </c>
      <c r="I71" s="70" t="s">
        <v>435</v>
      </c>
      <c r="J71" s="29" t="s">
        <v>187</v>
      </c>
      <c r="K71" s="26"/>
      <c r="L71" s="27" t="s">
        <v>96</v>
      </c>
      <c r="M71" s="27"/>
      <c r="N71" s="18" t="s">
        <v>59</v>
      </c>
    </row>
    <row r="72" spans="2:14" x14ac:dyDescent="0.3">
      <c r="B72" s="13" t="s">
        <v>253</v>
      </c>
      <c r="C72" s="14" t="s">
        <v>254</v>
      </c>
      <c r="D72" s="14" t="s">
        <v>200</v>
      </c>
      <c r="E72" s="14">
        <v>1</v>
      </c>
      <c r="F72" s="14" t="s">
        <v>33</v>
      </c>
      <c r="G72" s="14" t="s">
        <v>255</v>
      </c>
      <c r="H72" s="25" t="s">
        <v>211</v>
      </c>
      <c r="I72" s="70" t="s">
        <v>435</v>
      </c>
      <c r="J72" s="20" t="s">
        <v>256</v>
      </c>
      <c r="K72" s="14">
        <v>2</v>
      </c>
      <c r="L72" s="19" t="s">
        <v>51</v>
      </c>
      <c r="M72" s="27" t="s">
        <v>257</v>
      </c>
      <c r="N72" s="18" t="s">
        <v>59</v>
      </c>
    </row>
    <row r="73" spans="2:14" x14ac:dyDescent="0.3">
      <c r="B73" s="21" t="s">
        <v>309</v>
      </c>
      <c r="C73" s="22" t="s">
        <v>345</v>
      </c>
      <c r="D73" s="23" t="s">
        <v>200</v>
      </c>
      <c r="E73" s="23">
        <v>1</v>
      </c>
      <c r="F73" s="23">
        <v>10</v>
      </c>
      <c r="G73" s="23">
        <v>2019</v>
      </c>
      <c r="H73" s="25" t="s">
        <v>211</v>
      </c>
      <c r="I73" s="70" t="s">
        <v>435</v>
      </c>
      <c r="J73" s="25" t="s">
        <v>187</v>
      </c>
      <c r="K73" s="23"/>
      <c r="L73" s="27" t="s">
        <v>75</v>
      </c>
      <c r="M73" s="27"/>
      <c r="N73" s="18" t="s">
        <v>59</v>
      </c>
    </row>
    <row r="74" spans="2:14" x14ac:dyDescent="0.3">
      <c r="B74" s="21" t="s">
        <v>306</v>
      </c>
      <c r="C74" s="22" t="s">
        <v>342</v>
      </c>
      <c r="D74" s="23" t="s">
        <v>200</v>
      </c>
      <c r="E74" s="23">
        <v>1</v>
      </c>
      <c r="F74" s="23">
        <v>10</v>
      </c>
      <c r="G74" s="24">
        <v>2008</v>
      </c>
      <c r="H74" s="25" t="s">
        <v>211</v>
      </c>
      <c r="I74" s="70" t="s">
        <v>435</v>
      </c>
      <c r="J74" s="25" t="s">
        <v>187</v>
      </c>
      <c r="K74" s="23"/>
      <c r="L74" s="27" t="s">
        <v>75</v>
      </c>
      <c r="M74" s="27"/>
      <c r="N74" s="18" t="s">
        <v>59</v>
      </c>
    </row>
    <row r="75" spans="2:14" x14ac:dyDescent="0.3">
      <c r="B75" s="21" t="s">
        <v>307</v>
      </c>
      <c r="C75" s="22" t="s">
        <v>343</v>
      </c>
      <c r="D75" s="23" t="s">
        <v>200</v>
      </c>
      <c r="E75" s="23">
        <v>1</v>
      </c>
      <c r="F75" s="23">
        <v>10</v>
      </c>
      <c r="G75" s="23">
        <v>2013</v>
      </c>
      <c r="H75" s="25" t="s">
        <v>211</v>
      </c>
      <c r="I75" s="70" t="s">
        <v>435</v>
      </c>
      <c r="J75" s="25" t="s">
        <v>187</v>
      </c>
      <c r="K75" s="23"/>
      <c r="L75" s="27" t="s">
        <v>75</v>
      </c>
      <c r="M75" s="27"/>
      <c r="N75" s="18" t="s">
        <v>59</v>
      </c>
    </row>
    <row r="76" spans="2:14" x14ac:dyDescent="0.3">
      <c r="B76" s="21" t="s">
        <v>308</v>
      </c>
      <c r="C76" s="22" t="s">
        <v>344</v>
      </c>
      <c r="D76" s="23" t="s">
        <v>200</v>
      </c>
      <c r="E76" s="23">
        <v>1</v>
      </c>
      <c r="F76" s="23">
        <v>10</v>
      </c>
      <c r="G76" s="24">
        <v>2018</v>
      </c>
      <c r="H76" s="25" t="s">
        <v>211</v>
      </c>
      <c r="I76" s="70" t="s">
        <v>435</v>
      </c>
      <c r="J76" s="25" t="s">
        <v>187</v>
      </c>
      <c r="K76" s="23"/>
      <c r="L76" s="27" t="s">
        <v>75</v>
      </c>
      <c r="M76" s="27"/>
      <c r="N76" s="18" t="s">
        <v>59</v>
      </c>
    </row>
    <row r="77" spans="2:14" x14ac:dyDescent="0.3">
      <c r="B77" s="13" t="s">
        <v>213</v>
      </c>
      <c r="C77" s="14" t="s">
        <v>214</v>
      </c>
      <c r="D77" s="14" t="s">
        <v>200</v>
      </c>
      <c r="E77" s="14">
        <v>1</v>
      </c>
      <c r="F77" s="14">
        <v>4</v>
      </c>
      <c r="G77" s="14">
        <v>2015</v>
      </c>
      <c r="H77" s="25" t="s">
        <v>211</v>
      </c>
      <c r="I77" s="70" t="s">
        <v>435</v>
      </c>
      <c r="J77" s="20" t="s">
        <v>111</v>
      </c>
      <c r="K77" s="14">
        <v>2</v>
      </c>
      <c r="L77" s="19" t="s">
        <v>64</v>
      </c>
      <c r="M77" s="19"/>
      <c r="N77" s="18" t="s">
        <v>59</v>
      </c>
    </row>
    <row r="78" spans="2:14" x14ac:dyDescent="0.3">
      <c r="B78" s="40" t="s">
        <v>209</v>
      </c>
      <c r="C78" s="14" t="s">
        <v>210</v>
      </c>
      <c r="D78" s="14" t="s">
        <v>200</v>
      </c>
      <c r="E78" s="14">
        <v>1</v>
      </c>
      <c r="F78" s="14">
        <v>10</v>
      </c>
      <c r="G78" s="14">
        <v>2014</v>
      </c>
      <c r="H78" s="25" t="s">
        <v>211</v>
      </c>
      <c r="I78" s="70" t="s">
        <v>435</v>
      </c>
      <c r="J78" s="20" t="s">
        <v>212</v>
      </c>
      <c r="K78" s="14">
        <v>2</v>
      </c>
      <c r="L78" s="19" t="s">
        <v>64</v>
      </c>
      <c r="M78" s="19"/>
      <c r="N78" s="18" t="s">
        <v>59</v>
      </c>
    </row>
    <row r="79" spans="2:14" x14ac:dyDescent="0.3">
      <c r="B79" s="13" t="s">
        <v>258</v>
      </c>
      <c r="C79" s="14" t="s">
        <v>259</v>
      </c>
      <c r="D79" s="14" t="s">
        <v>200</v>
      </c>
      <c r="E79" s="14">
        <v>1</v>
      </c>
      <c r="F79" s="14">
        <v>4</v>
      </c>
      <c r="G79" s="14">
        <v>2015</v>
      </c>
      <c r="H79" s="25" t="s">
        <v>211</v>
      </c>
      <c r="I79" s="70" t="s">
        <v>435</v>
      </c>
      <c r="J79" s="20" t="s">
        <v>121</v>
      </c>
      <c r="K79" s="14">
        <v>2</v>
      </c>
      <c r="L79" s="19" t="s">
        <v>51</v>
      </c>
      <c r="M79" s="49" t="s">
        <v>260</v>
      </c>
      <c r="N79" s="18" t="s">
        <v>59</v>
      </c>
    </row>
    <row r="80" spans="2:14" x14ac:dyDescent="0.3">
      <c r="B80" s="13" t="s">
        <v>227</v>
      </c>
      <c r="C80" s="14" t="s">
        <v>228</v>
      </c>
      <c r="D80" s="14" t="s">
        <v>200</v>
      </c>
      <c r="E80" s="14">
        <v>1</v>
      </c>
      <c r="F80" s="14" t="s">
        <v>229</v>
      </c>
      <c r="G80" s="14" t="s">
        <v>68</v>
      </c>
      <c r="H80" s="25" t="s">
        <v>211</v>
      </c>
      <c r="I80" s="70" t="s">
        <v>435</v>
      </c>
      <c r="J80" s="20" t="s">
        <v>127</v>
      </c>
      <c r="K80" s="14">
        <v>2</v>
      </c>
      <c r="L80" s="19" t="s">
        <v>64</v>
      </c>
      <c r="M80" s="19"/>
      <c r="N80" s="18" t="s">
        <v>59</v>
      </c>
    </row>
    <row r="81" spans="2:14" x14ac:dyDescent="0.3">
      <c r="B81" s="13" t="s">
        <v>295</v>
      </c>
      <c r="C81" s="14" t="s">
        <v>296</v>
      </c>
      <c r="D81" s="14" t="s">
        <v>200</v>
      </c>
      <c r="E81" s="14">
        <v>1</v>
      </c>
      <c r="F81" s="14" t="s">
        <v>229</v>
      </c>
      <c r="G81" s="14" t="s">
        <v>68</v>
      </c>
      <c r="H81" s="25" t="s">
        <v>211</v>
      </c>
      <c r="I81" s="70" t="s">
        <v>435</v>
      </c>
      <c r="J81" s="20" t="s">
        <v>279</v>
      </c>
      <c r="K81" s="14">
        <v>2</v>
      </c>
      <c r="L81" s="19" t="s">
        <v>71</v>
      </c>
      <c r="M81" s="17"/>
      <c r="N81" s="18" t="s">
        <v>59</v>
      </c>
    </row>
    <row r="82" spans="2:14" x14ac:dyDescent="0.3">
      <c r="B82" s="21" t="s">
        <v>312</v>
      </c>
      <c r="C82" s="22" t="s">
        <v>347</v>
      </c>
      <c r="D82" s="23" t="s">
        <v>230</v>
      </c>
      <c r="E82" s="23">
        <v>1</v>
      </c>
      <c r="F82" s="23">
        <v>10</v>
      </c>
      <c r="G82" s="24">
        <v>2008</v>
      </c>
      <c r="H82" s="25" t="s">
        <v>211</v>
      </c>
      <c r="I82" s="37" t="s">
        <v>503</v>
      </c>
      <c r="J82" s="25" t="s">
        <v>74</v>
      </c>
      <c r="K82" s="23"/>
      <c r="L82" s="27" t="s">
        <v>75</v>
      </c>
      <c r="M82" s="27"/>
      <c r="N82" s="18" t="s">
        <v>59</v>
      </c>
    </row>
    <row r="83" spans="2:14" x14ac:dyDescent="0.3">
      <c r="B83" s="21" t="s">
        <v>317</v>
      </c>
      <c r="C83" s="22" t="s">
        <v>351</v>
      </c>
      <c r="D83" s="23" t="s">
        <v>230</v>
      </c>
      <c r="E83" s="23">
        <v>1</v>
      </c>
      <c r="F83" s="23">
        <v>10</v>
      </c>
      <c r="G83" s="24">
        <v>2015</v>
      </c>
      <c r="H83" s="25" t="s">
        <v>211</v>
      </c>
      <c r="I83" s="37" t="s">
        <v>503</v>
      </c>
      <c r="J83" s="25" t="s">
        <v>74</v>
      </c>
      <c r="K83" s="23"/>
      <c r="L83" s="27" t="s">
        <v>75</v>
      </c>
      <c r="M83" s="50" t="s">
        <v>318</v>
      </c>
      <c r="N83" s="18" t="s">
        <v>59</v>
      </c>
    </row>
    <row r="84" spans="2:14" x14ac:dyDescent="0.3">
      <c r="B84" s="21" t="s">
        <v>325</v>
      </c>
      <c r="C84" s="22" t="s">
        <v>355</v>
      </c>
      <c r="D84" s="23" t="s">
        <v>230</v>
      </c>
      <c r="E84" s="23">
        <v>1</v>
      </c>
      <c r="F84" s="23">
        <v>10</v>
      </c>
      <c r="G84" s="23">
        <v>2019</v>
      </c>
      <c r="H84" s="25" t="s">
        <v>211</v>
      </c>
      <c r="I84" s="37" t="s">
        <v>503</v>
      </c>
      <c r="J84" s="25" t="s">
        <v>74</v>
      </c>
      <c r="K84" s="23"/>
      <c r="L84" s="27" t="s">
        <v>75</v>
      </c>
      <c r="M84" s="27"/>
      <c r="N84" s="18" t="s">
        <v>59</v>
      </c>
    </row>
    <row r="85" spans="2:14" x14ac:dyDescent="0.3">
      <c r="B85" s="21" t="s">
        <v>319</v>
      </c>
      <c r="C85" s="22" t="s">
        <v>352</v>
      </c>
      <c r="D85" s="23" t="s">
        <v>230</v>
      </c>
      <c r="E85" s="23">
        <v>1</v>
      </c>
      <c r="F85" s="23">
        <v>4</v>
      </c>
      <c r="G85" s="23">
        <v>2018</v>
      </c>
      <c r="H85" s="25" t="s">
        <v>211</v>
      </c>
      <c r="I85" s="37" t="s">
        <v>503</v>
      </c>
      <c r="J85" s="25" t="s">
        <v>74</v>
      </c>
      <c r="K85" s="23"/>
      <c r="L85" s="25" t="s">
        <v>75</v>
      </c>
      <c r="M85" s="27" t="s">
        <v>320</v>
      </c>
      <c r="N85" s="18" t="s">
        <v>59</v>
      </c>
    </row>
    <row r="86" spans="2:14" x14ac:dyDescent="0.3">
      <c r="B86" s="21" t="s">
        <v>378</v>
      </c>
      <c r="C86" s="22" t="s">
        <v>389</v>
      </c>
      <c r="D86" s="22" t="s">
        <v>230</v>
      </c>
      <c r="E86" s="23">
        <v>1</v>
      </c>
      <c r="F86" s="23">
        <v>4</v>
      </c>
      <c r="G86" s="24">
        <v>2011</v>
      </c>
      <c r="H86" s="25" t="s">
        <v>211</v>
      </c>
      <c r="I86" s="37" t="s">
        <v>503</v>
      </c>
      <c r="J86" s="29" t="s">
        <v>74</v>
      </c>
      <c r="K86" s="23"/>
      <c r="L86" s="27" t="s">
        <v>92</v>
      </c>
      <c r="M86" s="27" t="s">
        <v>93</v>
      </c>
      <c r="N86" s="18" t="s">
        <v>59</v>
      </c>
    </row>
    <row r="87" spans="2:14" x14ac:dyDescent="0.3">
      <c r="B87" s="21" t="s">
        <v>314</v>
      </c>
      <c r="C87" s="22" t="s">
        <v>349</v>
      </c>
      <c r="D87" s="23" t="s">
        <v>230</v>
      </c>
      <c r="E87" s="23">
        <v>1</v>
      </c>
      <c r="F87" s="23">
        <v>10</v>
      </c>
      <c r="G87" s="24">
        <v>2011</v>
      </c>
      <c r="H87" s="25" t="s">
        <v>211</v>
      </c>
      <c r="I87" s="37" t="s">
        <v>503</v>
      </c>
      <c r="J87" s="25" t="s">
        <v>74</v>
      </c>
      <c r="K87" s="23"/>
      <c r="L87" s="27" t="s">
        <v>75</v>
      </c>
      <c r="M87" s="27"/>
      <c r="N87" s="18" t="s">
        <v>59</v>
      </c>
    </row>
    <row r="88" spans="2:14" x14ac:dyDescent="0.3">
      <c r="B88" s="21" t="s">
        <v>321</v>
      </c>
      <c r="C88" s="22" t="s">
        <v>353</v>
      </c>
      <c r="D88" s="23" t="s">
        <v>230</v>
      </c>
      <c r="E88" s="23">
        <v>1</v>
      </c>
      <c r="F88" s="23">
        <v>4</v>
      </c>
      <c r="G88" s="23">
        <v>2018</v>
      </c>
      <c r="H88" s="25" t="s">
        <v>211</v>
      </c>
      <c r="I88" s="37" t="s">
        <v>503</v>
      </c>
      <c r="J88" s="25" t="s">
        <v>74</v>
      </c>
      <c r="K88" s="23"/>
      <c r="L88" s="27" t="s">
        <v>75</v>
      </c>
      <c r="M88" s="50" t="s">
        <v>322</v>
      </c>
      <c r="N88" s="18" t="s">
        <v>59</v>
      </c>
    </row>
    <row r="89" spans="2:14" x14ac:dyDescent="0.3">
      <c r="B89" s="21" t="s">
        <v>313</v>
      </c>
      <c r="C89" s="22" t="s">
        <v>348</v>
      </c>
      <c r="D89" s="23" t="s">
        <v>230</v>
      </c>
      <c r="E89" s="23">
        <v>1</v>
      </c>
      <c r="F89" s="23">
        <v>10</v>
      </c>
      <c r="G89" s="24">
        <v>2008</v>
      </c>
      <c r="H89" s="25" t="s">
        <v>211</v>
      </c>
      <c r="I89" s="37" t="s">
        <v>503</v>
      </c>
      <c r="J89" s="25" t="s">
        <v>74</v>
      </c>
      <c r="K89" s="23"/>
      <c r="L89" s="27" t="s">
        <v>75</v>
      </c>
      <c r="M89" s="27"/>
      <c r="N89" s="18" t="s">
        <v>59</v>
      </c>
    </row>
    <row r="90" spans="2:14" x14ac:dyDescent="0.3">
      <c r="B90" s="30" t="s">
        <v>379</v>
      </c>
      <c r="C90" s="22" t="s">
        <v>390</v>
      </c>
      <c r="D90" s="22" t="s">
        <v>230</v>
      </c>
      <c r="E90" s="23">
        <v>1</v>
      </c>
      <c r="F90" s="23">
        <v>10</v>
      </c>
      <c r="G90" s="24">
        <v>2014</v>
      </c>
      <c r="H90" s="25" t="s">
        <v>211</v>
      </c>
      <c r="I90" s="37" t="s">
        <v>503</v>
      </c>
      <c r="J90" s="29" t="s">
        <v>74</v>
      </c>
      <c r="K90" s="23"/>
      <c r="L90" s="27" t="s">
        <v>92</v>
      </c>
      <c r="M90" s="50" t="s">
        <v>380</v>
      </c>
      <c r="N90" s="18" t="s">
        <v>59</v>
      </c>
    </row>
    <row r="91" spans="2:14" x14ac:dyDescent="0.3">
      <c r="B91" s="13" t="s">
        <v>273</v>
      </c>
      <c r="C91" s="14" t="s">
        <v>274</v>
      </c>
      <c r="D91" s="14" t="s">
        <v>230</v>
      </c>
      <c r="E91" s="14">
        <v>1</v>
      </c>
      <c r="F91" s="14">
        <v>4</v>
      </c>
      <c r="G91" s="14">
        <v>2009</v>
      </c>
      <c r="H91" s="25" t="s">
        <v>211</v>
      </c>
      <c r="I91" s="37" t="s">
        <v>503</v>
      </c>
      <c r="J91" s="20" t="s">
        <v>275</v>
      </c>
      <c r="K91" s="14">
        <v>4</v>
      </c>
      <c r="L91" s="19" t="s">
        <v>51</v>
      </c>
      <c r="M91" s="27" t="s">
        <v>276</v>
      </c>
      <c r="N91" s="18" t="s">
        <v>59</v>
      </c>
    </row>
    <row r="92" spans="2:14" x14ac:dyDescent="0.3">
      <c r="B92" s="21" t="s">
        <v>326</v>
      </c>
      <c r="C92" s="22" t="s">
        <v>356</v>
      </c>
      <c r="D92" s="23" t="s">
        <v>230</v>
      </c>
      <c r="E92" s="23">
        <v>1</v>
      </c>
      <c r="F92" s="23">
        <v>10</v>
      </c>
      <c r="G92" s="23">
        <v>2019</v>
      </c>
      <c r="H92" s="25" t="s">
        <v>211</v>
      </c>
      <c r="I92" s="37" t="s">
        <v>503</v>
      </c>
      <c r="J92" s="25" t="s">
        <v>74</v>
      </c>
      <c r="K92" s="23"/>
      <c r="L92" s="25" t="s">
        <v>75</v>
      </c>
      <c r="M92" s="27"/>
      <c r="N92" s="18" t="s">
        <v>59</v>
      </c>
    </row>
    <row r="93" spans="2:14" x14ac:dyDescent="0.3">
      <c r="B93" s="21" t="s">
        <v>381</v>
      </c>
      <c r="C93" s="22" t="s">
        <v>391</v>
      </c>
      <c r="D93" s="22" t="s">
        <v>230</v>
      </c>
      <c r="E93" s="23">
        <v>1</v>
      </c>
      <c r="F93" s="23">
        <v>4</v>
      </c>
      <c r="G93" s="23">
        <v>2018</v>
      </c>
      <c r="H93" s="25" t="s">
        <v>211</v>
      </c>
      <c r="I93" s="37" t="s">
        <v>503</v>
      </c>
      <c r="J93" s="29" t="s">
        <v>74</v>
      </c>
      <c r="K93" s="23"/>
      <c r="L93" s="27" t="s">
        <v>92</v>
      </c>
      <c r="M93" s="50" t="s">
        <v>382</v>
      </c>
      <c r="N93" s="18" t="s">
        <v>59</v>
      </c>
    </row>
    <row r="94" spans="2:14" x14ac:dyDescent="0.3">
      <c r="B94" s="21" t="s">
        <v>323</v>
      </c>
      <c r="C94" s="22" t="s">
        <v>354</v>
      </c>
      <c r="D94" s="23" t="s">
        <v>230</v>
      </c>
      <c r="E94" s="23">
        <v>1</v>
      </c>
      <c r="F94" s="23">
        <v>10</v>
      </c>
      <c r="G94" s="24">
        <v>2018</v>
      </c>
      <c r="H94" s="25" t="s">
        <v>211</v>
      </c>
      <c r="I94" s="37" t="s">
        <v>503</v>
      </c>
      <c r="J94" s="25" t="s">
        <v>74</v>
      </c>
      <c r="K94" s="23"/>
      <c r="L94" s="25" t="s">
        <v>75</v>
      </c>
      <c r="M94" s="27" t="s">
        <v>324</v>
      </c>
      <c r="N94" s="18" t="s">
        <v>59</v>
      </c>
    </row>
    <row r="95" spans="2:14" x14ac:dyDescent="0.3">
      <c r="B95" s="21" t="s">
        <v>315</v>
      </c>
      <c r="C95" s="22" t="s">
        <v>350</v>
      </c>
      <c r="D95" s="23" t="s">
        <v>230</v>
      </c>
      <c r="E95" s="23">
        <v>1</v>
      </c>
      <c r="F95" s="23">
        <v>4</v>
      </c>
      <c r="G95" s="23">
        <v>2015</v>
      </c>
      <c r="H95" s="25" t="s">
        <v>211</v>
      </c>
      <c r="I95" s="37" t="s">
        <v>503</v>
      </c>
      <c r="J95" s="25" t="s">
        <v>74</v>
      </c>
      <c r="K95" s="23"/>
      <c r="L95" s="25" t="s">
        <v>75</v>
      </c>
      <c r="M95" s="50" t="s">
        <v>316</v>
      </c>
      <c r="N95" s="18" t="s">
        <v>59</v>
      </c>
    </row>
    <row r="96" spans="2:14" x14ac:dyDescent="0.3">
      <c r="B96" s="13" t="s">
        <v>235</v>
      </c>
      <c r="C96" s="14" t="s">
        <v>236</v>
      </c>
      <c r="D96" s="14" t="s">
        <v>230</v>
      </c>
      <c r="E96" s="14">
        <v>1</v>
      </c>
      <c r="F96" s="14">
        <v>10</v>
      </c>
      <c r="G96" s="14">
        <v>2016</v>
      </c>
      <c r="H96" s="25" t="s">
        <v>211</v>
      </c>
      <c r="I96" s="37" t="s">
        <v>503</v>
      </c>
      <c r="J96" s="20" t="s">
        <v>237</v>
      </c>
      <c r="K96" s="14">
        <v>2</v>
      </c>
      <c r="L96" s="19" t="s">
        <v>64</v>
      </c>
      <c r="M96" s="19" t="s">
        <v>238</v>
      </c>
      <c r="N96" s="18" t="s">
        <v>59</v>
      </c>
    </row>
    <row r="97" spans="2:14" x14ac:dyDescent="0.3">
      <c r="B97" s="21" t="s">
        <v>328</v>
      </c>
      <c r="C97" s="22" t="s">
        <v>358</v>
      </c>
      <c r="D97" s="23" t="s">
        <v>230</v>
      </c>
      <c r="E97" s="23">
        <v>1</v>
      </c>
      <c r="F97" s="23">
        <v>10</v>
      </c>
      <c r="G97" s="23">
        <v>2019</v>
      </c>
      <c r="H97" s="25" t="s">
        <v>211</v>
      </c>
      <c r="I97" s="37" t="s">
        <v>503</v>
      </c>
      <c r="J97" s="25" t="s">
        <v>74</v>
      </c>
      <c r="K97" s="23"/>
      <c r="L97" s="25" t="s">
        <v>75</v>
      </c>
      <c r="M97" s="27"/>
      <c r="N97" s="18" t="s">
        <v>59</v>
      </c>
    </row>
    <row r="98" spans="2:14" x14ac:dyDescent="0.3">
      <c r="B98" s="13" t="s">
        <v>281</v>
      </c>
      <c r="C98" s="14" t="s">
        <v>282</v>
      </c>
      <c r="D98" s="14" t="s">
        <v>230</v>
      </c>
      <c r="E98" s="14">
        <v>1</v>
      </c>
      <c r="F98" s="14" t="s">
        <v>229</v>
      </c>
      <c r="G98" s="14" t="s">
        <v>244</v>
      </c>
      <c r="H98" s="25" t="s">
        <v>211</v>
      </c>
      <c r="I98" s="37" t="s">
        <v>503</v>
      </c>
      <c r="J98" s="20" t="s">
        <v>275</v>
      </c>
      <c r="K98" s="14">
        <v>2</v>
      </c>
      <c r="L98" s="19" t="s">
        <v>51</v>
      </c>
      <c r="M98" s="27" t="s">
        <v>283</v>
      </c>
      <c r="N98" s="18" t="s">
        <v>59</v>
      </c>
    </row>
    <row r="99" spans="2:14" x14ac:dyDescent="0.3">
      <c r="B99" s="13" t="s">
        <v>248</v>
      </c>
      <c r="C99" s="14" t="s">
        <v>249</v>
      </c>
      <c r="D99" s="14" t="s">
        <v>230</v>
      </c>
      <c r="E99" s="14" t="s">
        <v>29</v>
      </c>
      <c r="F99" s="14" t="s">
        <v>250</v>
      </c>
      <c r="G99" s="14" t="s">
        <v>68</v>
      </c>
      <c r="H99" s="25" t="s">
        <v>211</v>
      </c>
      <c r="I99" s="37" t="s">
        <v>503</v>
      </c>
      <c r="J99" s="20" t="s">
        <v>251</v>
      </c>
      <c r="K99" s="14"/>
      <c r="L99" s="19" t="s">
        <v>51</v>
      </c>
      <c r="M99" s="27" t="s">
        <v>252</v>
      </c>
      <c r="N99" s="18" t="s">
        <v>59</v>
      </c>
    </row>
    <row r="100" spans="2:14" x14ac:dyDescent="0.3">
      <c r="B100" s="21" t="s">
        <v>327</v>
      </c>
      <c r="C100" s="22" t="s">
        <v>357</v>
      </c>
      <c r="D100" s="23" t="s">
        <v>230</v>
      </c>
      <c r="E100" s="23">
        <v>1</v>
      </c>
      <c r="F100" s="23">
        <v>10</v>
      </c>
      <c r="G100" s="23">
        <v>2019</v>
      </c>
      <c r="H100" s="25" t="s">
        <v>211</v>
      </c>
      <c r="I100" s="37" t="s">
        <v>503</v>
      </c>
      <c r="J100" s="25" t="s">
        <v>74</v>
      </c>
      <c r="K100" s="23"/>
      <c r="L100" s="25" t="s">
        <v>75</v>
      </c>
      <c r="M100" s="27"/>
      <c r="N100" s="18" t="s">
        <v>59</v>
      </c>
    </row>
    <row r="101" spans="2:14" x14ac:dyDescent="0.3">
      <c r="B101" s="21" t="s">
        <v>329</v>
      </c>
      <c r="C101" s="22" t="s">
        <v>359</v>
      </c>
      <c r="D101" s="23" t="s">
        <v>230</v>
      </c>
      <c r="E101" s="23">
        <v>1</v>
      </c>
      <c r="F101" s="23">
        <v>10</v>
      </c>
      <c r="G101" s="24">
        <v>2003</v>
      </c>
      <c r="H101" s="25" t="s">
        <v>211</v>
      </c>
      <c r="I101" s="70" t="s">
        <v>435</v>
      </c>
      <c r="J101" s="25" t="s">
        <v>187</v>
      </c>
      <c r="K101" s="23"/>
      <c r="L101" s="27" t="s">
        <v>75</v>
      </c>
      <c r="M101" s="27"/>
      <c r="N101" s="18" t="s">
        <v>59</v>
      </c>
    </row>
    <row r="102" spans="2:14" x14ac:dyDescent="0.3">
      <c r="B102" s="21" t="s">
        <v>332</v>
      </c>
      <c r="C102" s="22" t="s">
        <v>362</v>
      </c>
      <c r="D102" s="23" t="s">
        <v>230</v>
      </c>
      <c r="E102" s="23">
        <v>1</v>
      </c>
      <c r="F102" s="23">
        <v>10</v>
      </c>
      <c r="G102" s="23">
        <v>2013</v>
      </c>
      <c r="H102" s="25" t="s">
        <v>211</v>
      </c>
      <c r="I102" s="70" t="s">
        <v>435</v>
      </c>
      <c r="J102" s="25" t="s">
        <v>187</v>
      </c>
      <c r="K102" s="23"/>
      <c r="L102" s="27" t="s">
        <v>75</v>
      </c>
      <c r="M102" s="27"/>
      <c r="N102" s="18" t="s">
        <v>59</v>
      </c>
    </row>
    <row r="103" spans="2:14" ht="20.100000000000001" customHeight="1" x14ac:dyDescent="0.3">
      <c r="B103" s="110" t="s">
        <v>530</v>
      </c>
      <c r="C103" s="111" t="s">
        <v>531</v>
      </c>
      <c r="D103" s="111" t="s">
        <v>230</v>
      </c>
      <c r="E103" s="111">
        <v>1</v>
      </c>
      <c r="F103" s="111">
        <v>4</v>
      </c>
      <c r="G103" s="111">
        <v>2008</v>
      </c>
      <c r="H103" s="115" t="s">
        <v>532</v>
      </c>
      <c r="I103" s="114" t="s">
        <v>534</v>
      </c>
      <c r="J103" s="112" t="s">
        <v>533</v>
      </c>
      <c r="K103" s="111">
        <v>4</v>
      </c>
      <c r="L103" s="19" t="s">
        <v>51</v>
      </c>
      <c r="M103" s="113"/>
      <c r="N103" s="117" t="s">
        <v>59</v>
      </c>
    </row>
    <row r="104" spans="2:14" x14ac:dyDescent="0.3">
      <c r="B104" s="21" t="s">
        <v>330</v>
      </c>
      <c r="C104" s="22" t="s">
        <v>360</v>
      </c>
      <c r="D104" s="23" t="s">
        <v>230</v>
      </c>
      <c r="E104" s="23">
        <v>1</v>
      </c>
      <c r="F104" s="23">
        <v>4</v>
      </c>
      <c r="G104" s="23">
        <v>2007</v>
      </c>
      <c r="H104" s="25" t="s">
        <v>211</v>
      </c>
      <c r="I104" s="70" t="s">
        <v>435</v>
      </c>
      <c r="J104" s="25" t="s">
        <v>187</v>
      </c>
      <c r="K104" s="23"/>
      <c r="L104" s="25" t="s">
        <v>75</v>
      </c>
      <c r="M104" s="27"/>
      <c r="N104" s="18" t="s">
        <v>59</v>
      </c>
    </row>
    <row r="105" spans="2:14" x14ac:dyDescent="0.3">
      <c r="B105" s="21" t="s">
        <v>331</v>
      </c>
      <c r="C105" s="22" t="s">
        <v>361</v>
      </c>
      <c r="D105" s="23" t="s">
        <v>230</v>
      </c>
      <c r="E105" s="23">
        <v>1</v>
      </c>
      <c r="F105" s="23">
        <v>4</v>
      </c>
      <c r="G105" s="24">
        <v>2008</v>
      </c>
      <c r="H105" s="25" t="s">
        <v>211</v>
      </c>
      <c r="I105" s="70" t="s">
        <v>435</v>
      </c>
      <c r="J105" s="25" t="s">
        <v>187</v>
      </c>
      <c r="K105" s="23"/>
      <c r="L105" s="27" t="s">
        <v>75</v>
      </c>
      <c r="M105" s="27"/>
      <c r="N105" s="18" t="s">
        <v>59</v>
      </c>
    </row>
    <row r="106" spans="2:14" x14ac:dyDescent="0.3">
      <c r="B106" s="13" t="s">
        <v>265</v>
      </c>
      <c r="C106" s="14" t="s">
        <v>266</v>
      </c>
      <c r="D106" s="14" t="s">
        <v>230</v>
      </c>
      <c r="E106" s="14">
        <v>1</v>
      </c>
      <c r="F106" s="14">
        <v>10</v>
      </c>
      <c r="G106" s="14">
        <v>2007</v>
      </c>
      <c r="H106" s="25" t="s">
        <v>211</v>
      </c>
      <c r="I106" s="70" t="s">
        <v>435</v>
      </c>
      <c r="J106" s="20" t="s">
        <v>121</v>
      </c>
      <c r="K106" s="14">
        <v>2</v>
      </c>
      <c r="L106" s="19" t="s">
        <v>51</v>
      </c>
      <c r="M106" s="19"/>
      <c r="N106" s="18" t="s">
        <v>59</v>
      </c>
    </row>
    <row r="107" spans="2:14" x14ac:dyDescent="0.3">
      <c r="B107" s="13" t="s">
        <v>246</v>
      </c>
      <c r="C107" s="14" t="s">
        <v>247</v>
      </c>
      <c r="D107" s="14" t="s">
        <v>230</v>
      </c>
      <c r="E107" s="14">
        <v>1</v>
      </c>
      <c r="F107" s="14">
        <v>10</v>
      </c>
      <c r="G107" s="14">
        <v>2008</v>
      </c>
      <c r="H107" s="25" t="s">
        <v>211</v>
      </c>
      <c r="I107" s="70" t="s">
        <v>435</v>
      </c>
      <c r="J107" s="20" t="s">
        <v>151</v>
      </c>
      <c r="K107" s="14">
        <v>2</v>
      </c>
      <c r="L107" s="19" t="s">
        <v>51</v>
      </c>
      <c r="M107" s="54"/>
      <c r="N107" s="18" t="s">
        <v>59</v>
      </c>
    </row>
    <row r="108" spans="2:14" x14ac:dyDescent="0.3">
      <c r="B108" s="13" t="s">
        <v>267</v>
      </c>
      <c r="C108" s="14" t="s">
        <v>268</v>
      </c>
      <c r="D108" s="14" t="s">
        <v>230</v>
      </c>
      <c r="E108" s="14">
        <v>1</v>
      </c>
      <c r="F108" s="14">
        <v>10</v>
      </c>
      <c r="G108" s="14">
        <v>2009</v>
      </c>
      <c r="H108" s="25" t="s">
        <v>211</v>
      </c>
      <c r="I108" s="70" t="s">
        <v>435</v>
      </c>
      <c r="J108" s="13" t="s">
        <v>269</v>
      </c>
      <c r="K108" s="14">
        <v>2</v>
      </c>
      <c r="L108" s="19" t="s">
        <v>51</v>
      </c>
      <c r="M108" s="49"/>
      <c r="N108" s="18" t="s">
        <v>59</v>
      </c>
    </row>
    <row r="109" spans="2:14" x14ac:dyDescent="0.3">
      <c r="B109" s="21" t="s">
        <v>383</v>
      </c>
      <c r="C109" s="22" t="s">
        <v>392</v>
      </c>
      <c r="D109" s="22" t="s">
        <v>230</v>
      </c>
      <c r="E109" s="23">
        <v>7</v>
      </c>
      <c r="F109" s="23">
        <v>9</v>
      </c>
      <c r="G109" s="24">
        <v>1974</v>
      </c>
      <c r="H109" s="25" t="s">
        <v>211</v>
      </c>
      <c r="I109" s="70" t="s">
        <v>435</v>
      </c>
      <c r="J109" s="29" t="s">
        <v>187</v>
      </c>
      <c r="K109" s="23"/>
      <c r="L109" s="27" t="s">
        <v>92</v>
      </c>
      <c r="M109" s="27"/>
      <c r="N109" s="18" t="s">
        <v>59</v>
      </c>
    </row>
    <row r="110" spans="2:14" x14ac:dyDescent="0.3">
      <c r="B110" s="21" t="s">
        <v>384</v>
      </c>
      <c r="C110" s="22" t="s">
        <v>393</v>
      </c>
      <c r="D110" s="22" t="s">
        <v>230</v>
      </c>
      <c r="E110" s="23">
        <v>1</v>
      </c>
      <c r="F110" s="23">
        <v>4</v>
      </c>
      <c r="G110" s="24">
        <v>2013</v>
      </c>
      <c r="H110" s="25" t="s">
        <v>211</v>
      </c>
      <c r="I110" s="70" t="s">
        <v>435</v>
      </c>
      <c r="J110" s="29" t="s">
        <v>187</v>
      </c>
      <c r="K110" s="23"/>
      <c r="L110" s="27" t="s">
        <v>92</v>
      </c>
      <c r="M110" s="27"/>
      <c r="N110" s="18" t="s">
        <v>59</v>
      </c>
    </row>
    <row r="111" spans="2:14" x14ac:dyDescent="0.3">
      <c r="B111" s="13" t="s">
        <v>270</v>
      </c>
      <c r="C111" s="14" t="s">
        <v>271</v>
      </c>
      <c r="D111" s="14" t="s">
        <v>230</v>
      </c>
      <c r="E111" s="14">
        <v>1</v>
      </c>
      <c r="F111" s="14">
        <v>10</v>
      </c>
      <c r="G111" s="14">
        <v>2014</v>
      </c>
      <c r="H111" s="25" t="s">
        <v>211</v>
      </c>
      <c r="I111" s="70" t="s">
        <v>435</v>
      </c>
      <c r="J111" s="20" t="s">
        <v>234</v>
      </c>
      <c r="K111" s="14">
        <v>2</v>
      </c>
      <c r="L111" s="19" t="s">
        <v>51</v>
      </c>
      <c r="M111" s="27" t="s">
        <v>272</v>
      </c>
      <c r="N111" s="18" t="s">
        <v>59</v>
      </c>
    </row>
    <row r="112" spans="2:14" x14ac:dyDescent="0.3">
      <c r="B112" s="13" t="s">
        <v>231</v>
      </c>
      <c r="C112" s="14" t="s">
        <v>232</v>
      </c>
      <c r="D112" s="14" t="s">
        <v>230</v>
      </c>
      <c r="E112" s="14">
        <v>1</v>
      </c>
      <c r="F112" s="14" t="s">
        <v>229</v>
      </c>
      <c r="G112" s="14" t="s">
        <v>233</v>
      </c>
      <c r="H112" s="25" t="s">
        <v>211</v>
      </c>
      <c r="I112" s="70" t="s">
        <v>435</v>
      </c>
      <c r="J112" s="20" t="s">
        <v>234</v>
      </c>
      <c r="K112" s="14">
        <v>4</v>
      </c>
      <c r="L112" s="19" t="s">
        <v>64</v>
      </c>
      <c r="M112" s="19"/>
      <c r="N112" s="18" t="s">
        <v>59</v>
      </c>
    </row>
    <row r="113" spans="2:14" ht="20.100000000000001" customHeight="1" x14ac:dyDescent="0.3">
      <c r="B113" s="13" t="s">
        <v>239</v>
      </c>
      <c r="C113" s="14" t="s">
        <v>240</v>
      </c>
      <c r="D113" s="14" t="s">
        <v>230</v>
      </c>
      <c r="E113" s="14">
        <v>1</v>
      </c>
      <c r="F113" s="14">
        <v>10</v>
      </c>
      <c r="G113" s="14">
        <v>2016</v>
      </c>
      <c r="H113" s="25" t="s">
        <v>211</v>
      </c>
      <c r="I113" s="70" t="s">
        <v>435</v>
      </c>
      <c r="J113" s="20" t="s">
        <v>241</v>
      </c>
      <c r="K113" s="14">
        <v>2</v>
      </c>
      <c r="L113" s="19" t="s">
        <v>64</v>
      </c>
      <c r="M113" s="19"/>
      <c r="N113" s="18" t="s">
        <v>59</v>
      </c>
    </row>
    <row r="114" spans="2:14" x14ac:dyDescent="0.3">
      <c r="B114" s="13" t="s">
        <v>277</v>
      </c>
      <c r="C114" s="14" t="s">
        <v>278</v>
      </c>
      <c r="D114" s="14" t="s">
        <v>230</v>
      </c>
      <c r="E114" s="14">
        <v>1</v>
      </c>
      <c r="F114" s="14" t="s">
        <v>229</v>
      </c>
      <c r="G114" s="14" t="s">
        <v>244</v>
      </c>
      <c r="H114" s="25" t="s">
        <v>211</v>
      </c>
      <c r="I114" s="70" t="s">
        <v>435</v>
      </c>
      <c r="J114" s="20" t="s">
        <v>279</v>
      </c>
      <c r="K114" s="14">
        <v>2</v>
      </c>
      <c r="L114" s="19" t="s">
        <v>51</v>
      </c>
      <c r="M114" s="49" t="s">
        <v>280</v>
      </c>
      <c r="N114" s="18" t="s">
        <v>59</v>
      </c>
    </row>
    <row r="115" spans="2:14" x14ac:dyDescent="0.3">
      <c r="B115" s="13" t="s">
        <v>242</v>
      </c>
      <c r="C115" s="14" t="s">
        <v>243</v>
      </c>
      <c r="D115" s="14" t="s">
        <v>230</v>
      </c>
      <c r="E115" s="14">
        <v>1</v>
      </c>
      <c r="F115" s="14" t="s">
        <v>229</v>
      </c>
      <c r="G115" s="14" t="s">
        <v>244</v>
      </c>
      <c r="H115" s="25" t="s">
        <v>211</v>
      </c>
      <c r="I115" s="70" t="s">
        <v>435</v>
      </c>
      <c r="J115" s="20" t="s">
        <v>245</v>
      </c>
      <c r="K115" s="14">
        <v>2</v>
      </c>
      <c r="L115" s="19" t="s">
        <v>64</v>
      </c>
      <c r="M115" s="19"/>
      <c r="N115" s="18" t="s">
        <v>59</v>
      </c>
    </row>
    <row r="116" spans="2:14" ht="30.75" customHeight="1" x14ac:dyDescent="0.3">
      <c r="B116" s="13" t="s">
        <v>284</v>
      </c>
      <c r="C116" s="14" t="s">
        <v>285</v>
      </c>
      <c r="D116" s="14" t="s">
        <v>230</v>
      </c>
      <c r="E116" s="14">
        <v>1</v>
      </c>
      <c r="F116" s="14" t="s">
        <v>33</v>
      </c>
      <c r="G116" s="14" t="s">
        <v>244</v>
      </c>
      <c r="H116" s="25" t="s">
        <v>211</v>
      </c>
      <c r="I116" s="70" t="s">
        <v>435</v>
      </c>
      <c r="J116" s="13" t="s">
        <v>288</v>
      </c>
      <c r="K116" s="14"/>
      <c r="L116" s="19" t="s">
        <v>51</v>
      </c>
      <c r="M116" s="19"/>
      <c r="N116" s="18" t="s">
        <v>59</v>
      </c>
    </row>
    <row r="117" spans="2:14" ht="29.25" customHeight="1" x14ac:dyDescent="0.3">
      <c r="B117" s="13" t="s">
        <v>289</v>
      </c>
      <c r="C117" s="14" t="s">
        <v>290</v>
      </c>
      <c r="D117" s="14" t="s">
        <v>230</v>
      </c>
      <c r="E117" s="14">
        <v>1</v>
      </c>
      <c r="F117" s="14" t="s">
        <v>229</v>
      </c>
      <c r="G117" s="14" t="s">
        <v>244</v>
      </c>
      <c r="H117" s="25" t="s">
        <v>211</v>
      </c>
      <c r="I117" s="70" t="s">
        <v>435</v>
      </c>
      <c r="J117" s="13" t="s">
        <v>279</v>
      </c>
      <c r="K117" s="14"/>
      <c r="L117" s="19" t="s">
        <v>51</v>
      </c>
      <c r="M117" s="55"/>
      <c r="N117" s="18" t="s">
        <v>59</v>
      </c>
    </row>
    <row r="118" spans="2:14" x14ac:dyDescent="0.3">
      <c r="B118" s="21" t="s">
        <v>333</v>
      </c>
      <c r="C118" s="22" t="s">
        <v>363</v>
      </c>
      <c r="D118" s="23" t="s">
        <v>230</v>
      </c>
      <c r="E118" s="23">
        <v>1</v>
      </c>
      <c r="F118" s="23">
        <v>10</v>
      </c>
      <c r="G118" s="23">
        <v>2019</v>
      </c>
      <c r="H118" s="25" t="s">
        <v>211</v>
      </c>
      <c r="I118" s="70" t="s">
        <v>435</v>
      </c>
      <c r="J118" s="25" t="s">
        <v>187</v>
      </c>
      <c r="K118" s="23"/>
      <c r="L118" s="25" t="s">
        <v>75</v>
      </c>
      <c r="M118" s="27"/>
      <c r="N118" s="18" t="s">
        <v>59</v>
      </c>
    </row>
    <row r="119" spans="2:14" x14ac:dyDescent="0.3">
      <c r="B119" s="21" t="s">
        <v>385</v>
      </c>
      <c r="C119" s="22" t="s">
        <v>394</v>
      </c>
      <c r="D119" s="22" t="s">
        <v>230</v>
      </c>
      <c r="E119" s="23">
        <v>1</v>
      </c>
      <c r="F119" s="23">
        <v>4</v>
      </c>
      <c r="G119" s="24">
        <v>2019</v>
      </c>
      <c r="H119" s="25" t="s">
        <v>211</v>
      </c>
      <c r="I119" s="70" t="s">
        <v>435</v>
      </c>
      <c r="J119" s="29" t="s">
        <v>187</v>
      </c>
      <c r="K119" s="23"/>
      <c r="L119" s="27" t="s">
        <v>92</v>
      </c>
      <c r="M119" s="27"/>
      <c r="N119" s="46" t="s">
        <v>59</v>
      </c>
    </row>
    <row r="120" spans="2:14" x14ac:dyDescent="0.3">
      <c r="B120" s="21" t="s">
        <v>334</v>
      </c>
      <c r="C120" s="22" t="s">
        <v>364</v>
      </c>
      <c r="D120" s="23" t="s">
        <v>230</v>
      </c>
      <c r="E120" s="23">
        <v>1</v>
      </c>
      <c r="F120" s="23">
        <v>10</v>
      </c>
      <c r="G120" s="23">
        <v>2019</v>
      </c>
      <c r="H120" s="25" t="s">
        <v>211</v>
      </c>
      <c r="I120" s="70" t="s">
        <v>435</v>
      </c>
      <c r="J120" s="25" t="s">
        <v>187</v>
      </c>
      <c r="K120" s="23"/>
      <c r="L120" s="27" t="s">
        <v>75</v>
      </c>
      <c r="M120" s="27"/>
      <c r="N120" s="18" t="s">
        <v>59</v>
      </c>
    </row>
    <row r="121" spans="2:14" ht="28.8" x14ac:dyDescent="0.3">
      <c r="B121" s="13" t="s">
        <v>467</v>
      </c>
      <c r="C121" s="14" t="s">
        <v>468</v>
      </c>
      <c r="D121" s="14" t="s">
        <v>366</v>
      </c>
      <c r="E121" s="14">
        <v>1</v>
      </c>
      <c r="F121" s="14" t="s">
        <v>32</v>
      </c>
      <c r="G121" s="14" t="s">
        <v>450</v>
      </c>
      <c r="H121" s="25" t="s">
        <v>211</v>
      </c>
      <c r="I121" s="37" t="s">
        <v>503</v>
      </c>
      <c r="J121" s="20" t="s">
        <v>469</v>
      </c>
      <c r="K121" s="14">
        <v>2</v>
      </c>
      <c r="L121" s="19" t="s">
        <v>64</v>
      </c>
      <c r="M121" s="19" t="s">
        <v>470</v>
      </c>
      <c r="N121" s="18" t="s">
        <v>59</v>
      </c>
    </row>
    <row r="122" spans="2:14" x14ac:dyDescent="0.3">
      <c r="B122" s="13" t="s">
        <v>459</v>
      </c>
      <c r="C122" s="63" t="s">
        <v>460</v>
      </c>
      <c r="D122" s="14" t="s">
        <v>366</v>
      </c>
      <c r="E122" s="14">
        <v>1</v>
      </c>
      <c r="F122" s="14">
        <v>12</v>
      </c>
      <c r="G122" s="14">
        <v>2012</v>
      </c>
      <c r="H122" s="25" t="s">
        <v>211</v>
      </c>
      <c r="I122" s="70" t="s">
        <v>435</v>
      </c>
      <c r="J122" s="64" t="s">
        <v>435</v>
      </c>
      <c r="K122" s="14"/>
      <c r="L122" s="19" t="s">
        <v>64</v>
      </c>
      <c r="M122" s="19"/>
      <c r="N122" s="18" t="s">
        <v>59</v>
      </c>
    </row>
    <row r="123" spans="2:14" x14ac:dyDescent="0.3">
      <c r="B123" s="21" t="s">
        <v>386</v>
      </c>
      <c r="C123" s="22" t="s">
        <v>395</v>
      </c>
      <c r="D123" s="22" t="s">
        <v>366</v>
      </c>
      <c r="E123" s="22">
        <v>1</v>
      </c>
      <c r="F123" s="22">
        <v>10</v>
      </c>
      <c r="G123" s="23">
        <v>2010</v>
      </c>
      <c r="H123" s="25" t="s">
        <v>211</v>
      </c>
      <c r="I123" s="70" t="s">
        <v>435</v>
      </c>
      <c r="J123" s="29" t="s">
        <v>187</v>
      </c>
      <c r="K123" s="23"/>
      <c r="L123" s="27" t="s">
        <v>92</v>
      </c>
      <c r="M123" s="27"/>
      <c r="N123" s="18" t="s">
        <v>59</v>
      </c>
    </row>
    <row r="124" spans="2:14" x14ac:dyDescent="0.3">
      <c r="B124" s="21" t="s">
        <v>367</v>
      </c>
      <c r="C124" s="22" t="s">
        <v>370</v>
      </c>
      <c r="D124" s="23" t="s">
        <v>366</v>
      </c>
      <c r="E124" s="23">
        <v>1</v>
      </c>
      <c r="F124" s="23">
        <v>4</v>
      </c>
      <c r="G124" s="23">
        <v>2018</v>
      </c>
      <c r="H124" s="25" t="s">
        <v>211</v>
      </c>
      <c r="I124" s="70" t="s">
        <v>435</v>
      </c>
      <c r="J124" s="25" t="s">
        <v>187</v>
      </c>
      <c r="K124" s="23"/>
      <c r="L124" s="25" t="s">
        <v>75</v>
      </c>
      <c r="M124" s="27"/>
      <c r="N124" s="18" t="s">
        <v>59</v>
      </c>
    </row>
    <row r="125" spans="2:14" x14ac:dyDescent="0.3">
      <c r="B125" s="21" t="s">
        <v>368</v>
      </c>
      <c r="C125" s="22" t="s">
        <v>371</v>
      </c>
      <c r="D125" s="23" t="s">
        <v>366</v>
      </c>
      <c r="E125" s="23">
        <v>1</v>
      </c>
      <c r="F125" s="23">
        <v>10</v>
      </c>
      <c r="G125" s="24">
        <v>2018</v>
      </c>
      <c r="H125" s="25" t="s">
        <v>211</v>
      </c>
      <c r="I125" s="70" t="s">
        <v>435</v>
      </c>
      <c r="J125" s="25" t="s">
        <v>187</v>
      </c>
      <c r="K125" s="23"/>
      <c r="L125" s="27" t="s">
        <v>75</v>
      </c>
      <c r="M125" s="27"/>
      <c r="N125" s="18" t="s">
        <v>59</v>
      </c>
    </row>
    <row r="126" spans="2:14" x14ac:dyDescent="0.3">
      <c r="B126" s="21" t="s">
        <v>369</v>
      </c>
      <c r="C126" s="22" t="s">
        <v>372</v>
      </c>
      <c r="D126" s="23" t="s">
        <v>366</v>
      </c>
      <c r="E126" s="23">
        <v>1</v>
      </c>
      <c r="F126" s="23">
        <v>10</v>
      </c>
      <c r="G126" s="23">
        <v>2018</v>
      </c>
      <c r="H126" s="25" t="s">
        <v>211</v>
      </c>
      <c r="I126" s="70" t="s">
        <v>435</v>
      </c>
      <c r="J126" s="25" t="s">
        <v>187</v>
      </c>
      <c r="K126" s="23"/>
      <c r="L126" s="27" t="s">
        <v>75</v>
      </c>
      <c r="M126" s="27"/>
      <c r="N126" s="18" t="s">
        <v>59</v>
      </c>
    </row>
    <row r="127" spans="2:14" x14ac:dyDescent="0.3">
      <c r="B127" s="21" t="s">
        <v>365</v>
      </c>
      <c r="C127" s="22" t="s">
        <v>373</v>
      </c>
      <c r="D127" s="23" t="s">
        <v>366</v>
      </c>
      <c r="E127" s="23">
        <v>1</v>
      </c>
      <c r="F127" s="23">
        <v>4</v>
      </c>
      <c r="G127" s="23">
        <v>2014</v>
      </c>
      <c r="H127" s="25" t="s">
        <v>211</v>
      </c>
      <c r="I127" s="70" t="s">
        <v>435</v>
      </c>
      <c r="J127" s="25" t="s">
        <v>187</v>
      </c>
      <c r="K127" s="23"/>
      <c r="L127" s="27" t="s">
        <v>75</v>
      </c>
      <c r="M127" s="25"/>
      <c r="N127" s="18" t="s">
        <v>59</v>
      </c>
    </row>
    <row r="128" spans="2:14" ht="28.8" x14ac:dyDescent="0.3">
      <c r="B128" s="21" t="s">
        <v>416</v>
      </c>
      <c r="C128" s="22" t="s">
        <v>419</v>
      </c>
      <c r="D128" s="22" t="s">
        <v>366</v>
      </c>
      <c r="E128" s="23">
        <v>1</v>
      </c>
      <c r="F128" s="23">
        <v>12</v>
      </c>
      <c r="G128" s="24">
        <v>2012</v>
      </c>
      <c r="H128" s="29" t="s">
        <v>403</v>
      </c>
      <c r="I128" s="37" t="s">
        <v>503</v>
      </c>
      <c r="J128" s="29" t="s">
        <v>417</v>
      </c>
      <c r="K128" s="23"/>
      <c r="L128" s="27" t="s">
        <v>92</v>
      </c>
      <c r="M128" s="62" t="s">
        <v>412</v>
      </c>
      <c r="N128" s="18" t="s">
        <v>59</v>
      </c>
    </row>
    <row r="129" spans="2:14" x14ac:dyDescent="0.3">
      <c r="B129" s="21" t="s">
        <v>422</v>
      </c>
      <c r="C129" s="22" t="s">
        <v>428</v>
      </c>
      <c r="D129" s="23" t="s">
        <v>366</v>
      </c>
      <c r="E129" s="22" t="s">
        <v>29</v>
      </c>
      <c r="F129" s="23">
        <v>12</v>
      </c>
      <c r="G129" s="23">
        <v>2012</v>
      </c>
      <c r="H129" s="25" t="s">
        <v>403</v>
      </c>
      <c r="I129" s="37" t="s">
        <v>503</v>
      </c>
      <c r="J129" s="25" t="s">
        <v>74</v>
      </c>
      <c r="K129" s="23"/>
      <c r="L129" s="25" t="s">
        <v>75</v>
      </c>
      <c r="N129" s="18" t="s">
        <v>59</v>
      </c>
    </row>
    <row r="130" spans="2:14" x14ac:dyDescent="0.3">
      <c r="B130" s="21" t="s">
        <v>423</v>
      </c>
      <c r="C130" s="22" t="s">
        <v>429</v>
      </c>
      <c r="D130" s="23" t="s">
        <v>366</v>
      </c>
      <c r="E130" s="23">
        <v>1</v>
      </c>
      <c r="F130" s="23">
        <v>10</v>
      </c>
      <c r="G130" s="23">
        <v>2002</v>
      </c>
      <c r="H130" s="25" t="s">
        <v>403</v>
      </c>
      <c r="I130" s="70" t="s">
        <v>435</v>
      </c>
      <c r="J130" s="27" t="s">
        <v>187</v>
      </c>
      <c r="K130" s="28"/>
      <c r="L130" s="27" t="s">
        <v>75</v>
      </c>
      <c r="N130" s="18" t="s">
        <v>59</v>
      </c>
    </row>
    <row r="131" spans="2:14" x14ac:dyDescent="0.3">
      <c r="B131" s="13" t="s">
        <v>506</v>
      </c>
      <c r="C131" s="14" t="s">
        <v>507</v>
      </c>
      <c r="D131" s="14" t="s">
        <v>366</v>
      </c>
      <c r="E131" s="14">
        <v>1</v>
      </c>
      <c r="F131" s="14">
        <v>9</v>
      </c>
      <c r="G131" s="14">
        <v>2004</v>
      </c>
      <c r="H131" s="19" t="s">
        <v>403</v>
      </c>
      <c r="I131" s="109" t="s">
        <v>435</v>
      </c>
      <c r="J131" s="16" t="s">
        <v>111</v>
      </c>
      <c r="K131" s="15">
        <v>2</v>
      </c>
      <c r="L131" s="19" t="s">
        <v>51</v>
      </c>
      <c r="M131" s="107"/>
      <c r="N131" s="12" t="s">
        <v>59</v>
      </c>
    </row>
    <row r="132" spans="2:14" x14ac:dyDescent="0.3">
      <c r="B132" s="21" t="s">
        <v>427</v>
      </c>
      <c r="C132" s="22" t="s">
        <v>432</v>
      </c>
      <c r="D132" s="23" t="s">
        <v>366</v>
      </c>
      <c r="E132" s="23">
        <v>1</v>
      </c>
      <c r="F132" s="23">
        <v>10</v>
      </c>
      <c r="G132" s="24">
        <v>2015</v>
      </c>
      <c r="H132" s="25" t="s">
        <v>403</v>
      </c>
      <c r="I132" s="70" t="s">
        <v>435</v>
      </c>
      <c r="J132" s="25" t="s">
        <v>187</v>
      </c>
      <c r="K132" s="23"/>
      <c r="L132" s="25" t="s">
        <v>75</v>
      </c>
      <c r="N132" s="18" t="s">
        <v>59</v>
      </c>
    </row>
    <row r="133" spans="2:14" x14ac:dyDescent="0.3">
      <c r="B133" s="13" t="s">
        <v>471</v>
      </c>
      <c r="C133" s="14" t="s">
        <v>472</v>
      </c>
      <c r="D133" s="14" t="s">
        <v>366</v>
      </c>
      <c r="E133" s="14">
        <v>1</v>
      </c>
      <c r="F133" s="14">
        <v>7</v>
      </c>
      <c r="G133" s="14">
        <v>2009</v>
      </c>
      <c r="H133" s="19" t="s">
        <v>403</v>
      </c>
      <c r="I133" s="70" t="s">
        <v>435</v>
      </c>
      <c r="J133" s="20" t="s">
        <v>121</v>
      </c>
      <c r="K133" s="14">
        <v>2</v>
      </c>
      <c r="L133" s="19" t="s">
        <v>64</v>
      </c>
      <c r="M133" s="19"/>
      <c r="N133" s="46" t="s">
        <v>59</v>
      </c>
    </row>
    <row r="134" spans="2:14" x14ac:dyDescent="0.3">
      <c r="B134" s="21" t="s">
        <v>405</v>
      </c>
      <c r="C134" s="22" t="s">
        <v>409</v>
      </c>
      <c r="D134" s="22" t="s">
        <v>366</v>
      </c>
      <c r="E134" s="23">
        <v>1</v>
      </c>
      <c r="F134" s="23">
        <v>4</v>
      </c>
      <c r="G134" s="23">
        <v>2015</v>
      </c>
      <c r="H134" s="29" t="s">
        <v>403</v>
      </c>
      <c r="I134" s="70" t="s">
        <v>435</v>
      </c>
      <c r="J134" s="29" t="s">
        <v>187</v>
      </c>
      <c r="K134" s="26"/>
      <c r="L134" s="27" t="s">
        <v>96</v>
      </c>
      <c r="M134" s="27"/>
      <c r="N134" s="18" t="s">
        <v>59</v>
      </c>
    </row>
    <row r="135" spans="2:14" x14ac:dyDescent="0.3">
      <c r="B135" s="21" t="s">
        <v>411</v>
      </c>
      <c r="C135" s="22" t="s">
        <v>418</v>
      </c>
      <c r="D135" s="22" t="s">
        <v>366</v>
      </c>
      <c r="E135" s="22">
        <v>1</v>
      </c>
      <c r="F135" s="22">
        <v>12</v>
      </c>
      <c r="G135" s="23">
        <v>2009</v>
      </c>
      <c r="H135" s="29" t="s">
        <v>403</v>
      </c>
      <c r="I135" s="70" t="s">
        <v>435</v>
      </c>
      <c r="J135" s="29" t="s">
        <v>187</v>
      </c>
      <c r="K135" s="23"/>
      <c r="L135" s="27" t="s">
        <v>92</v>
      </c>
      <c r="M135" s="27"/>
      <c r="N135" s="18" t="s">
        <v>59</v>
      </c>
    </row>
    <row r="136" spans="2:14" x14ac:dyDescent="0.3">
      <c r="B136" s="39" t="s">
        <v>402</v>
      </c>
      <c r="C136" s="22" t="s">
        <v>408</v>
      </c>
      <c r="D136" s="22" t="s">
        <v>366</v>
      </c>
      <c r="E136" s="23">
        <v>1</v>
      </c>
      <c r="F136" s="23">
        <v>4</v>
      </c>
      <c r="G136" s="23">
        <v>2015</v>
      </c>
      <c r="H136" s="27" t="s">
        <v>403</v>
      </c>
      <c r="I136" s="70" t="s">
        <v>435</v>
      </c>
      <c r="J136" s="29" t="s">
        <v>187</v>
      </c>
      <c r="K136" s="26"/>
      <c r="L136" s="27" t="s">
        <v>96</v>
      </c>
      <c r="M136" s="27" t="s">
        <v>404</v>
      </c>
      <c r="N136" s="18" t="s">
        <v>59</v>
      </c>
    </row>
    <row r="137" spans="2:14" x14ac:dyDescent="0.3">
      <c r="B137" s="13" t="s">
        <v>444</v>
      </c>
      <c r="C137" s="63" t="s">
        <v>455</v>
      </c>
      <c r="D137" s="14" t="s">
        <v>366</v>
      </c>
      <c r="E137" s="14">
        <v>1</v>
      </c>
      <c r="F137" s="14">
        <v>12</v>
      </c>
      <c r="G137" s="14">
        <v>2012</v>
      </c>
      <c r="H137" s="19" t="s">
        <v>403</v>
      </c>
      <c r="I137" s="70" t="s">
        <v>435</v>
      </c>
      <c r="J137" s="64"/>
      <c r="K137" s="14"/>
      <c r="L137" s="94" t="s">
        <v>64</v>
      </c>
      <c r="M137" s="19"/>
      <c r="N137" s="18" t="s">
        <v>59</v>
      </c>
    </row>
    <row r="138" spans="2:14" x14ac:dyDescent="0.3">
      <c r="B138" s="21" t="s">
        <v>424</v>
      </c>
      <c r="C138" s="22" t="s">
        <v>433</v>
      </c>
      <c r="D138" s="23" t="s">
        <v>366</v>
      </c>
      <c r="E138" s="23">
        <v>1</v>
      </c>
      <c r="F138" s="23">
        <v>12</v>
      </c>
      <c r="G138" s="23">
        <v>2008</v>
      </c>
      <c r="H138" s="25" t="s">
        <v>403</v>
      </c>
      <c r="I138" s="70" t="s">
        <v>435</v>
      </c>
      <c r="J138" s="25" t="s">
        <v>187</v>
      </c>
      <c r="K138" s="23"/>
      <c r="L138" s="27" t="s">
        <v>75</v>
      </c>
      <c r="N138" s="18" t="s">
        <v>59</v>
      </c>
    </row>
    <row r="139" spans="2:14" x14ac:dyDescent="0.3">
      <c r="B139" s="21" t="s">
        <v>425</v>
      </c>
      <c r="C139" s="22" t="s">
        <v>430</v>
      </c>
      <c r="D139" s="23" t="s">
        <v>366</v>
      </c>
      <c r="E139" s="23">
        <v>1</v>
      </c>
      <c r="F139" s="23">
        <v>10</v>
      </c>
      <c r="G139" s="23">
        <v>2010</v>
      </c>
      <c r="H139" s="27" t="s">
        <v>403</v>
      </c>
      <c r="I139" s="70" t="s">
        <v>435</v>
      </c>
      <c r="J139" s="27" t="s">
        <v>187</v>
      </c>
      <c r="K139" s="23"/>
      <c r="L139" s="27" t="s">
        <v>75</v>
      </c>
      <c r="N139" s="18" t="s">
        <v>59</v>
      </c>
    </row>
    <row r="140" spans="2:14" ht="28.8" x14ac:dyDescent="0.3">
      <c r="B140" s="13" t="s">
        <v>464</v>
      </c>
      <c r="C140" s="14" t="s">
        <v>465</v>
      </c>
      <c r="D140" s="14" t="s">
        <v>366</v>
      </c>
      <c r="E140" s="14">
        <v>1</v>
      </c>
      <c r="F140" s="14">
        <v>12</v>
      </c>
      <c r="G140" s="14">
        <v>2010</v>
      </c>
      <c r="H140" s="19" t="s">
        <v>403</v>
      </c>
      <c r="I140" s="70" t="s">
        <v>435</v>
      </c>
      <c r="J140" s="20" t="s">
        <v>466</v>
      </c>
      <c r="K140" s="14">
        <v>2</v>
      </c>
      <c r="L140" s="19" t="s">
        <v>64</v>
      </c>
      <c r="M140" s="17"/>
      <c r="N140" s="18" t="s">
        <v>59</v>
      </c>
    </row>
    <row r="141" spans="2:14" x14ac:dyDescent="0.3">
      <c r="B141" s="13" t="s">
        <v>461</v>
      </c>
      <c r="C141" s="14" t="s">
        <v>462</v>
      </c>
      <c r="D141" s="14" t="s">
        <v>366</v>
      </c>
      <c r="E141" s="14">
        <v>1</v>
      </c>
      <c r="F141" s="14">
        <v>12</v>
      </c>
      <c r="G141" s="14">
        <v>2010</v>
      </c>
      <c r="H141" s="19" t="s">
        <v>403</v>
      </c>
      <c r="I141" s="70" t="s">
        <v>435</v>
      </c>
      <c r="J141" s="20" t="s">
        <v>279</v>
      </c>
      <c r="K141" s="14">
        <v>2</v>
      </c>
      <c r="L141" s="19" t="s">
        <v>64</v>
      </c>
      <c r="M141" s="19" t="s">
        <v>463</v>
      </c>
      <c r="N141" s="18" t="s">
        <v>59</v>
      </c>
    </row>
    <row r="142" spans="2:14" x14ac:dyDescent="0.3">
      <c r="B142" s="21" t="s">
        <v>426</v>
      </c>
      <c r="C142" s="22" t="s">
        <v>431</v>
      </c>
      <c r="D142" s="23" t="s">
        <v>366</v>
      </c>
      <c r="E142" s="23">
        <v>1</v>
      </c>
      <c r="F142" s="23">
        <v>12</v>
      </c>
      <c r="G142" s="23">
        <v>2012</v>
      </c>
      <c r="H142" s="25" t="s">
        <v>403</v>
      </c>
      <c r="I142" s="70" t="s">
        <v>435</v>
      </c>
      <c r="J142" s="25" t="s">
        <v>187</v>
      </c>
      <c r="K142" s="23"/>
      <c r="L142" s="25" t="s">
        <v>75</v>
      </c>
      <c r="N142" s="18" t="s">
        <v>59</v>
      </c>
    </row>
    <row r="143" spans="2:14" ht="30" customHeight="1" x14ac:dyDescent="0.3">
      <c r="B143" s="84" t="s">
        <v>510</v>
      </c>
      <c r="C143" s="85" t="s">
        <v>524</v>
      </c>
      <c r="D143" s="70" t="s">
        <v>366</v>
      </c>
      <c r="E143" s="70">
        <v>1</v>
      </c>
      <c r="F143" s="70">
        <v>4</v>
      </c>
      <c r="G143" s="70">
        <v>2014</v>
      </c>
      <c r="H143" s="100" t="s">
        <v>403</v>
      </c>
      <c r="I143" s="70" t="s">
        <v>435</v>
      </c>
      <c r="J143" s="88" t="s">
        <v>511</v>
      </c>
      <c r="K143" s="70"/>
      <c r="L143" s="19" t="s">
        <v>51</v>
      </c>
      <c r="M143" s="89"/>
      <c r="N143" s="12" t="s">
        <v>59</v>
      </c>
    </row>
    <row r="144" spans="2:14" x14ac:dyDescent="0.3">
      <c r="B144" s="13" t="s">
        <v>445</v>
      </c>
      <c r="C144" s="63" t="s">
        <v>456</v>
      </c>
      <c r="D144" s="14" t="s">
        <v>366</v>
      </c>
      <c r="E144" s="14">
        <v>1</v>
      </c>
      <c r="F144" s="14">
        <v>4</v>
      </c>
      <c r="G144" s="14">
        <v>2014</v>
      </c>
      <c r="H144" s="19" t="s">
        <v>403</v>
      </c>
      <c r="I144" s="70" t="s">
        <v>435</v>
      </c>
      <c r="J144" s="64" t="s">
        <v>446</v>
      </c>
      <c r="K144" s="14"/>
      <c r="L144" s="94" t="s">
        <v>64</v>
      </c>
      <c r="M144" s="19"/>
      <c r="N144" s="18" t="s">
        <v>59</v>
      </c>
    </row>
    <row r="145" spans="2:14" ht="30" customHeight="1" x14ac:dyDescent="0.3">
      <c r="B145" s="84" t="s">
        <v>521</v>
      </c>
      <c r="C145" s="85" t="s">
        <v>529</v>
      </c>
      <c r="D145" s="70" t="s">
        <v>366</v>
      </c>
      <c r="E145" s="70">
        <v>1</v>
      </c>
      <c r="F145" s="70" t="s">
        <v>436</v>
      </c>
      <c r="G145" s="70" t="s">
        <v>55</v>
      </c>
      <c r="H145" s="100" t="s">
        <v>403</v>
      </c>
      <c r="I145" s="70" t="s">
        <v>435</v>
      </c>
      <c r="J145" s="88" t="s">
        <v>522</v>
      </c>
      <c r="K145" s="70"/>
      <c r="L145" s="19" t="s">
        <v>51</v>
      </c>
      <c r="M145" s="89"/>
      <c r="N145" s="12" t="s">
        <v>59</v>
      </c>
    </row>
    <row r="146" spans="2:14" x14ac:dyDescent="0.3">
      <c r="B146" s="13" t="s">
        <v>448</v>
      </c>
      <c r="C146" s="63" t="s">
        <v>457</v>
      </c>
      <c r="D146" s="14" t="s">
        <v>366</v>
      </c>
      <c r="E146" s="14">
        <v>1</v>
      </c>
      <c r="F146" s="14" t="s">
        <v>31</v>
      </c>
      <c r="G146" s="14" t="s">
        <v>233</v>
      </c>
      <c r="H146" s="19" t="s">
        <v>403</v>
      </c>
      <c r="I146" s="70" t="s">
        <v>435</v>
      </c>
      <c r="J146" s="20" t="s">
        <v>449</v>
      </c>
      <c r="K146" s="14"/>
      <c r="L146" s="94" t="s">
        <v>64</v>
      </c>
      <c r="M146" s="19"/>
      <c r="N146" s="18" t="s">
        <v>59</v>
      </c>
    </row>
    <row r="147" spans="2:14" ht="30" customHeight="1" x14ac:dyDescent="0.3">
      <c r="B147" s="84" t="s">
        <v>512</v>
      </c>
      <c r="C147" s="85" t="s">
        <v>525</v>
      </c>
      <c r="D147" s="70" t="s">
        <v>366</v>
      </c>
      <c r="E147" s="70">
        <v>1</v>
      </c>
      <c r="F147" s="70">
        <v>4</v>
      </c>
      <c r="G147" s="70">
        <v>2015</v>
      </c>
      <c r="H147" s="100" t="s">
        <v>403</v>
      </c>
      <c r="I147" s="70" t="s">
        <v>435</v>
      </c>
      <c r="J147" s="88" t="s">
        <v>513</v>
      </c>
      <c r="K147" s="70"/>
      <c r="L147" s="19" t="s">
        <v>51</v>
      </c>
      <c r="M147" s="89"/>
      <c r="N147" s="12" t="s">
        <v>59</v>
      </c>
    </row>
    <row r="148" spans="2:14" ht="30" customHeight="1" x14ac:dyDescent="0.3">
      <c r="B148" s="84" t="s">
        <v>519</v>
      </c>
      <c r="C148" s="85" t="s">
        <v>528</v>
      </c>
      <c r="D148" s="70" t="s">
        <v>366</v>
      </c>
      <c r="E148" s="70">
        <v>1</v>
      </c>
      <c r="F148" s="70" t="s">
        <v>436</v>
      </c>
      <c r="G148" s="70" t="s">
        <v>55</v>
      </c>
      <c r="H148" s="100" t="s">
        <v>403</v>
      </c>
      <c r="I148" s="70" t="s">
        <v>435</v>
      </c>
      <c r="J148" s="88" t="s">
        <v>513</v>
      </c>
      <c r="K148" s="70"/>
      <c r="L148" s="19" t="s">
        <v>51</v>
      </c>
      <c r="M148" s="108" t="s">
        <v>520</v>
      </c>
      <c r="N148" s="12" t="s">
        <v>59</v>
      </c>
    </row>
    <row r="149" spans="2:14" x14ac:dyDescent="0.3">
      <c r="B149" s="84" t="s">
        <v>508</v>
      </c>
      <c r="C149" s="85" t="s">
        <v>523</v>
      </c>
      <c r="D149" s="70" t="s">
        <v>366</v>
      </c>
      <c r="E149" s="70">
        <v>1</v>
      </c>
      <c r="F149" s="70">
        <v>4</v>
      </c>
      <c r="G149" s="70">
        <v>2014</v>
      </c>
      <c r="H149" s="100" t="s">
        <v>403</v>
      </c>
      <c r="I149" s="70" t="s">
        <v>435</v>
      </c>
      <c r="J149" s="87"/>
      <c r="K149" s="70"/>
      <c r="L149" s="19" t="s">
        <v>51</v>
      </c>
      <c r="M149" s="108" t="s">
        <v>509</v>
      </c>
      <c r="N149" s="12" t="s">
        <v>59</v>
      </c>
    </row>
    <row r="150" spans="2:14" x14ac:dyDescent="0.3">
      <c r="B150" s="13" t="s">
        <v>453</v>
      </c>
      <c r="C150" s="63" t="s">
        <v>454</v>
      </c>
      <c r="D150" s="14" t="s">
        <v>366</v>
      </c>
      <c r="E150" s="14">
        <v>1</v>
      </c>
      <c r="F150" s="14">
        <v>4</v>
      </c>
      <c r="G150" s="14">
        <v>2015</v>
      </c>
      <c r="H150" s="19" t="s">
        <v>403</v>
      </c>
      <c r="I150" s="70" t="s">
        <v>435</v>
      </c>
      <c r="J150" s="20" t="s">
        <v>435</v>
      </c>
      <c r="K150" s="14"/>
      <c r="L150" s="19" t="s">
        <v>64</v>
      </c>
      <c r="M150" s="19"/>
      <c r="N150" s="18" t="s">
        <v>59</v>
      </c>
    </row>
    <row r="151" spans="2:14" x14ac:dyDescent="0.3">
      <c r="B151" s="13" t="s">
        <v>434</v>
      </c>
      <c r="C151" s="63" t="s">
        <v>437</v>
      </c>
      <c r="D151" s="14" t="s">
        <v>366</v>
      </c>
      <c r="E151" s="14">
        <v>1</v>
      </c>
      <c r="F151" s="14">
        <v>4</v>
      </c>
      <c r="G151" s="14">
        <v>2014</v>
      </c>
      <c r="H151" s="19" t="s">
        <v>403</v>
      </c>
      <c r="I151" s="70" t="s">
        <v>435</v>
      </c>
      <c r="J151" s="64" t="s">
        <v>435</v>
      </c>
      <c r="K151" s="14"/>
      <c r="L151" s="94" t="s">
        <v>71</v>
      </c>
      <c r="N151" s="46" t="s">
        <v>59</v>
      </c>
    </row>
    <row r="152" spans="2:14" ht="30" customHeight="1" x14ac:dyDescent="0.3">
      <c r="B152" s="84" t="s">
        <v>514</v>
      </c>
      <c r="C152" s="85" t="s">
        <v>526</v>
      </c>
      <c r="D152" s="70" t="s">
        <v>366</v>
      </c>
      <c r="E152" s="70">
        <v>1</v>
      </c>
      <c r="F152" s="70" t="s">
        <v>34</v>
      </c>
      <c r="G152" s="70" t="s">
        <v>233</v>
      </c>
      <c r="H152" s="100" t="s">
        <v>403</v>
      </c>
      <c r="I152" s="70" t="s">
        <v>435</v>
      </c>
      <c r="J152" s="88" t="s">
        <v>515</v>
      </c>
      <c r="K152" s="70"/>
      <c r="L152" s="19" t="s">
        <v>51</v>
      </c>
      <c r="M152" s="89"/>
      <c r="N152" s="12" t="s">
        <v>59</v>
      </c>
    </row>
    <row r="153" spans="2:14" x14ac:dyDescent="0.3">
      <c r="B153" s="13" t="s">
        <v>451</v>
      </c>
      <c r="C153" s="63" t="s">
        <v>458</v>
      </c>
      <c r="D153" s="14" t="s">
        <v>366</v>
      </c>
      <c r="E153" s="14">
        <v>1</v>
      </c>
      <c r="F153" s="14">
        <v>4</v>
      </c>
      <c r="G153" s="14">
        <v>2015</v>
      </c>
      <c r="H153" s="19" t="s">
        <v>403</v>
      </c>
      <c r="I153" s="70" t="s">
        <v>435</v>
      </c>
      <c r="J153" s="20" t="s">
        <v>452</v>
      </c>
      <c r="K153" s="14"/>
      <c r="L153" s="19" t="s">
        <v>64</v>
      </c>
      <c r="M153" s="19"/>
      <c r="N153" s="46" t="s">
        <v>59</v>
      </c>
    </row>
    <row r="154" spans="2:14" ht="30" customHeight="1" x14ac:dyDescent="0.3">
      <c r="B154" s="84" t="s">
        <v>516</v>
      </c>
      <c r="C154" s="85" t="s">
        <v>527</v>
      </c>
      <c r="D154" s="70" t="s">
        <v>366</v>
      </c>
      <c r="E154" s="70">
        <v>1</v>
      </c>
      <c r="F154" s="70" t="s">
        <v>436</v>
      </c>
      <c r="G154" s="70" t="s">
        <v>55</v>
      </c>
      <c r="H154" s="100" t="s">
        <v>403</v>
      </c>
      <c r="I154" s="70" t="s">
        <v>435</v>
      </c>
      <c r="J154" s="88" t="s">
        <v>517</v>
      </c>
      <c r="K154" s="70"/>
      <c r="L154" s="19" t="s">
        <v>51</v>
      </c>
      <c r="M154" s="89" t="s">
        <v>518</v>
      </c>
      <c r="N154" s="12" t="s">
        <v>59</v>
      </c>
    </row>
    <row r="155" spans="2:14" ht="20.100000000000001" customHeight="1" x14ac:dyDescent="0.3">
      <c r="B155" s="84" t="s">
        <v>545</v>
      </c>
      <c r="C155" s="85" t="s">
        <v>548</v>
      </c>
      <c r="D155" s="70" t="s">
        <v>366</v>
      </c>
      <c r="E155" s="70">
        <v>1</v>
      </c>
      <c r="F155" s="70" t="s">
        <v>32</v>
      </c>
      <c r="G155" s="70" t="s">
        <v>546</v>
      </c>
      <c r="H155" s="19" t="s">
        <v>403</v>
      </c>
      <c r="I155" s="12" t="s">
        <v>435</v>
      </c>
      <c r="J155" s="88" t="s">
        <v>547</v>
      </c>
      <c r="K155" s="70"/>
      <c r="L155" s="94" t="s">
        <v>64</v>
      </c>
      <c r="M155" s="12"/>
      <c r="N155" s="12" t="s">
        <v>59</v>
      </c>
    </row>
    <row r="156" spans="2:14" x14ac:dyDescent="0.3">
      <c r="B156" s="39" t="s">
        <v>406</v>
      </c>
      <c r="C156" s="22" t="s">
        <v>410</v>
      </c>
      <c r="D156" s="22" t="s">
        <v>366</v>
      </c>
      <c r="E156" s="23">
        <v>1</v>
      </c>
      <c r="F156" s="23">
        <v>4</v>
      </c>
      <c r="G156" s="23">
        <v>2015</v>
      </c>
      <c r="H156" s="27" t="s">
        <v>403</v>
      </c>
      <c r="I156" s="70" t="s">
        <v>435</v>
      </c>
      <c r="J156" s="29" t="s">
        <v>187</v>
      </c>
      <c r="K156" s="26"/>
      <c r="L156" s="27" t="s">
        <v>96</v>
      </c>
      <c r="M156" s="50" t="s">
        <v>407</v>
      </c>
      <c r="N156" s="46" t="s">
        <v>59</v>
      </c>
    </row>
    <row r="157" spans="2:14" x14ac:dyDescent="0.3">
      <c r="B157" s="21" t="s">
        <v>415</v>
      </c>
      <c r="C157" s="22" t="s">
        <v>421</v>
      </c>
      <c r="D157" s="23" t="s">
        <v>414</v>
      </c>
      <c r="E157" s="23">
        <v>1</v>
      </c>
      <c r="F157" s="23">
        <v>1</v>
      </c>
      <c r="G157" s="24">
        <v>1987</v>
      </c>
      <c r="H157" s="25" t="s">
        <v>403</v>
      </c>
      <c r="I157" s="70" t="s">
        <v>435</v>
      </c>
      <c r="J157" s="25" t="s">
        <v>187</v>
      </c>
      <c r="K157" s="23"/>
      <c r="L157" s="25" t="s">
        <v>92</v>
      </c>
      <c r="M157" s="27"/>
      <c r="N157" s="46" t="s">
        <v>59</v>
      </c>
    </row>
    <row r="158" spans="2:14" x14ac:dyDescent="0.3">
      <c r="B158" s="21" t="s">
        <v>413</v>
      </c>
      <c r="C158" s="22" t="s">
        <v>420</v>
      </c>
      <c r="D158" s="22" t="s">
        <v>414</v>
      </c>
      <c r="E158" s="23">
        <v>1</v>
      </c>
      <c r="F158" s="23">
        <v>3</v>
      </c>
      <c r="G158" s="24">
        <v>1999</v>
      </c>
      <c r="H158" s="29" t="s">
        <v>403</v>
      </c>
      <c r="I158" s="70" t="s">
        <v>435</v>
      </c>
      <c r="J158" s="29" t="s">
        <v>187</v>
      </c>
      <c r="K158" s="23"/>
      <c r="L158" s="27" t="s">
        <v>92</v>
      </c>
      <c r="M158" s="27"/>
      <c r="N158" s="46" t="s">
        <v>59</v>
      </c>
    </row>
    <row r="159" spans="2:14" x14ac:dyDescent="0.3">
      <c r="B159" s="56" t="s">
        <v>484</v>
      </c>
      <c r="C159" s="57" t="s">
        <v>486</v>
      </c>
      <c r="D159" s="57" t="s">
        <v>366</v>
      </c>
      <c r="E159" s="58">
        <v>1</v>
      </c>
      <c r="F159" s="58">
        <v>3</v>
      </c>
      <c r="G159" s="58">
        <v>2018</v>
      </c>
      <c r="H159" s="93" t="s">
        <v>477</v>
      </c>
      <c r="I159" s="70" t="s">
        <v>435</v>
      </c>
      <c r="J159" s="61" t="s">
        <v>187</v>
      </c>
      <c r="K159" s="60"/>
      <c r="L159" s="95" t="s">
        <v>96</v>
      </c>
      <c r="M159" s="27"/>
      <c r="N159" s="46" t="s">
        <v>59</v>
      </c>
    </row>
    <row r="160" spans="2:14" ht="30" customHeight="1" x14ac:dyDescent="0.3">
      <c r="B160" s="84" t="s">
        <v>490</v>
      </c>
      <c r="C160" s="85" t="s">
        <v>491</v>
      </c>
      <c r="D160" s="70" t="s">
        <v>366</v>
      </c>
      <c r="E160" s="70">
        <v>1</v>
      </c>
      <c r="F160" s="70">
        <v>4</v>
      </c>
      <c r="G160" s="70">
        <v>2014</v>
      </c>
      <c r="H160" s="93" t="s">
        <v>403</v>
      </c>
      <c r="I160" s="70" t="s">
        <v>435</v>
      </c>
      <c r="J160" s="88" t="s">
        <v>492</v>
      </c>
      <c r="K160" s="70"/>
      <c r="L160" s="96" t="s">
        <v>71</v>
      </c>
      <c r="M160" s="89"/>
      <c r="N160" s="100" t="s">
        <v>59</v>
      </c>
    </row>
    <row r="161" spans="1:14" s="78" customFormat="1" ht="19.5" customHeight="1" x14ac:dyDescent="0.3">
      <c r="B161" s="78" t="s">
        <v>610</v>
      </c>
      <c r="C161" s="78" t="s">
        <v>611</v>
      </c>
      <c r="D161" s="78" t="s">
        <v>230</v>
      </c>
      <c r="E161" s="78">
        <v>1</v>
      </c>
      <c r="F161" s="78">
        <v>4</v>
      </c>
      <c r="G161" s="78">
        <v>2015</v>
      </c>
      <c r="H161" s="78" t="s">
        <v>211</v>
      </c>
      <c r="I161" s="70" t="s">
        <v>435</v>
      </c>
      <c r="J161" s="78" t="s">
        <v>225</v>
      </c>
      <c r="K161" s="78">
        <v>2</v>
      </c>
      <c r="L161" s="78" t="s">
        <v>64</v>
      </c>
      <c r="M161" s="78" t="s">
        <v>612</v>
      </c>
    </row>
    <row r="162" spans="1:14" x14ac:dyDescent="0.3">
      <c r="B162" s="78" t="s">
        <v>485</v>
      </c>
      <c r="C162" s="79" t="s">
        <v>487</v>
      </c>
      <c r="D162" s="79" t="s">
        <v>366</v>
      </c>
      <c r="E162" s="80">
        <v>1</v>
      </c>
      <c r="F162" s="80">
        <v>12</v>
      </c>
      <c r="G162" s="80">
        <v>2018</v>
      </c>
      <c r="H162" s="99" t="s">
        <v>477</v>
      </c>
      <c r="I162" s="70" t="s">
        <v>435</v>
      </c>
      <c r="J162" s="81" t="s">
        <v>187</v>
      </c>
      <c r="K162" s="82"/>
      <c r="L162" s="97" t="s">
        <v>96</v>
      </c>
      <c r="M162" s="48"/>
      <c r="N162" s="101" t="s">
        <v>59</v>
      </c>
    </row>
    <row r="163" spans="1:14" x14ac:dyDescent="0.3">
      <c r="B163" s="74" t="s">
        <v>488</v>
      </c>
      <c r="C163" s="75" t="s">
        <v>489</v>
      </c>
      <c r="D163" s="76" t="s">
        <v>366</v>
      </c>
      <c r="E163" s="76">
        <v>1</v>
      </c>
      <c r="F163" s="76">
        <v>4</v>
      </c>
      <c r="G163" s="71">
        <v>2015</v>
      </c>
      <c r="H163" s="93" t="s">
        <v>477</v>
      </c>
      <c r="I163" s="70" t="s">
        <v>435</v>
      </c>
      <c r="J163" s="77" t="s">
        <v>187</v>
      </c>
      <c r="K163" s="76"/>
      <c r="L163" s="77" t="s">
        <v>75</v>
      </c>
      <c r="M163" s="83"/>
      <c r="N163" s="102" t="s">
        <v>59</v>
      </c>
    </row>
    <row r="164" spans="1:14" x14ac:dyDescent="0.3">
      <c r="B164" s="78" t="s">
        <v>482</v>
      </c>
      <c r="C164" s="75" t="s">
        <v>483</v>
      </c>
      <c r="D164" s="76" t="s">
        <v>230</v>
      </c>
      <c r="E164" s="76">
        <v>1</v>
      </c>
      <c r="F164" s="76">
        <v>3</v>
      </c>
      <c r="G164" s="71">
        <v>2019</v>
      </c>
      <c r="H164" s="93" t="s">
        <v>477</v>
      </c>
      <c r="I164" s="37" t="s">
        <v>503</v>
      </c>
      <c r="J164" s="77" t="s">
        <v>74</v>
      </c>
      <c r="K164" s="76"/>
      <c r="L164" s="83" t="s">
        <v>75</v>
      </c>
      <c r="M164" s="27"/>
      <c r="N164" s="93" t="s">
        <v>475</v>
      </c>
    </row>
    <row r="165" spans="1:14" x14ac:dyDescent="0.3">
      <c r="B165" s="65" t="s">
        <v>473</v>
      </c>
      <c r="C165" s="66" t="s">
        <v>474</v>
      </c>
      <c r="D165" s="15" t="s">
        <v>230</v>
      </c>
      <c r="E165" s="59">
        <v>1</v>
      </c>
      <c r="F165" s="59">
        <v>3</v>
      </c>
      <c r="G165" s="59">
        <v>2019</v>
      </c>
      <c r="H165" s="93" t="s">
        <v>477</v>
      </c>
      <c r="I165" s="37" t="s">
        <v>503</v>
      </c>
      <c r="J165" s="67" t="s">
        <v>476</v>
      </c>
      <c r="K165" s="15"/>
      <c r="L165" s="98" t="s">
        <v>64</v>
      </c>
      <c r="M165" s="19"/>
      <c r="N165" s="93" t="s">
        <v>475</v>
      </c>
    </row>
    <row r="166" spans="1:14" ht="28.8" x14ac:dyDescent="0.3">
      <c r="B166" s="68" t="s">
        <v>478</v>
      </c>
      <c r="C166" s="69" t="s">
        <v>479</v>
      </c>
      <c r="D166" s="70" t="s">
        <v>230</v>
      </c>
      <c r="E166" s="71">
        <v>1</v>
      </c>
      <c r="F166" s="71">
        <v>3</v>
      </c>
      <c r="G166" s="71">
        <v>2019</v>
      </c>
      <c r="H166" s="93" t="s">
        <v>477</v>
      </c>
      <c r="I166" s="37" t="s">
        <v>503</v>
      </c>
      <c r="J166" s="72" t="s">
        <v>480</v>
      </c>
      <c r="K166" s="70"/>
      <c r="L166" s="19" t="s">
        <v>51</v>
      </c>
      <c r="M166" s="73" t="s">
        <v>481</v>
      </c>
      <c r="N166" s="93" t="s">
        <v>475</v>
      </c>
    </row>
    <row r="167" spans="1:14" ht="20.100000000000001" customHeight="1" x14ac:dyDescent="0.3">
      <c r="B167" s="84" t="s">
        <v>495</v>
      </c>
      <c r="C167" s="85" t="s">
        <v>496</v>
      </c>
      <c r="D167" s="70" t="s">
        <v>366</v>
      </c>
      <c r="E167" s="70">
        <v>1</v>
      </c>
      <c r="F167" s="70">
        <v>4</v>
      </c>
      <c r="G167" s="70">
        <v>2014</v>
      </c>
      <c r="H167" s="93" t="s">
        <v>477</v>
      </c>
      <c r="I167" s="125" t="s">
        <v>503</v>
      </c>
      <c r="J167" s="12" t="s">
        <v>549</v>
      </c>
      <c r="K167" s="70"/>
      <c r="L167" s="98" t="s">
        <v>64</v>
      </c>
      <c r="M167" s="12"/>
      <c r="N167" s="12" t="s">
        <v>59</v>
      </c>
    </row>
    <row r="168" spans="1:14" x14ac:dyDescent="0.3">
      <c r="A168" s="12"/>
      <c r="B168" s="40" t="s">
        <v>101</v>
      </c>
      <c r="C168" s="14" t="s">
        <v>102</v>
      </c>
      <c r="D168" s="12"/>
      <c r="E168" s="12"/>
      <c r="F168" s="12"/>
      <c r="G168" s="12"/>
      <c r="H168" s="93" t="s">
        <v>47</v>
      </c>
      <c r="I168" s="37" t="s">
        <v>503</v>
      </c>
      <c r="J168" s="12"/>
      <c r="K168" s="12"/>
      <c r="L168" s="19" t="s">
        <v>51</v>
      </c>
      <c r="M168" s="12"/>
      <c r="N168" s="47" t="s">
        <v>103</v>
      </c>
    </row>
    <row r="169" spans="1:14" x14ac:dyDescent="0.3">
      <c r="A169" s="12"/>
      <c r="B169" s="40" t="s">
        <v>104</v>
      </c>
      <c r="C169" s="41" t="s">
        <v>105</v>
      </c>
      <c r="D169" s="12"/>
      <c r="E169" s="12"/>
      <c r="F169" s="12"/>
      <c r="G169" s="12"/>
      <c r="H169" s="93" t="s">
        <v>47</v>
      </c>
      <c r="I169" s="37" t="s">
        <v>503</v>
      </c>
      <c r="J169" s="12"/>
      <c r="K169" s="12"/>
      <c r="L169" s="93" t="s">
        <v>51</v>
      </c>
      <c r="M169" s="12"/>
      <c r="N169" s="47" t="s">
        <v>103</v>
      </c>
    </row>
    <row r="170" spans="1:14" x14ac:dyDescent="0.3">
      <c r="A170" s="12"/>
      <c r="B170" s="17" t="s">
        <v>106</v>
      </c>
      <c r="C170" s="41" t="s">
        <v>596</v>
      </c>
      <c r="D170" s="12"/>
      <c r="E170" s="12"/>
      <c r="F170" s="12"/>
      <c r="G170" s="12"/>
      <c r="H170" s="93" t="s">
        <v>47</v>
      </c>
      <c r="I170" s="37" t="s">
        <v>503</v>
      </c>
      <c r="J170" s="12" t="s">
        <v>74</v>
      </c>
      <c r="K170" s="12"/>
      <c r="L170" s="27" t="s">
        <v>75</v>
      </c>
      <c r="M170" s="12"/>
      <c r="N170" s="47" t="s">
        <v>103</v>
      </c>
    </row>
    <row r="171" spans="1:14" ht="20.100000000000001" customHeight="1" x14ac:dyDescent="0.3">
      <c r="B171" s="120" t="s">
        <v>542</v>
      </c>
      <c r="C171" s="121" t="s">
        <v>543</v>
      </c>
      <c r="D171" s="124"/>
      <c r="E171" s="14"/>
      <c r="F171" s="14"/>
      <c r="G171" s="14"/>
      <c r="H171" s="19" t="s">
        <v>403</v>
      </c>
      <c r="I171" s="122" t="s">
        <v>435</v>
      </c>
      <c r="J171" s="123" t="s">
        <v>544</v>
      </c>
      <c r="K171" s="15"/>
      <c r="L171" s="94" t="s">
        <v>64</v>
      </c>
      <c r="M171" s="12"/>
      <c r="N171" s="116" t="s">
        <v>500</v>
      </c>
    </row>
    <row r="172" spans="1:14" ht="20.100000000000001" customHeight="1" x14ac:dyDescent="0.3">
      <c r="B172" s="120" t="s">
        <v>539</v>
      </c>
      <c r="C172" s="121" t="s">
        <v>540</v>
      </c>
      <c r="D172" s="78"/>
      <c r="E172" s="14"/>
      <c r="F172" s="14"/>
      <c r="G172" s="14"/>
      <c r="H172" s="19" t="s">
        <v>477</v>
      </c>
      <c r="I172" s="122" t="s">
        <v>503</v>
      </c>
      <c r="J172" s="123" t="s">
        <v>541</v>
      </c>
      <c r="K172" s="15"/>
      <c r="L172" s="94" t="s">
        <v>64</v>
      </c>
      <c r="M172" s="12"/>
      <c r="N172" s="12"/>
    </row>
    <row r="173" spans="1:14" ht="20.100000000000001" customHeight="1" x14ac:dyDescent="0.3">
      <c r="B173" s="90" t="s">
        <v>498</v>
      </c>
      <c r="C173" s="91" t="s">
        <v>499</v>
      </c>
      <c r="D173" s="70"/>
      <c r="E173" s="70"/>
      <c r="F173" s="70"/>
      <c r="G173" s="70"/>
      <c r="H173" s="93" t="s">
        <v>477</v>
      </c>
      <c r="I173" s="70" t="s">
        <v>435</v>
      </c>
      <c r="J173" s="92" t="s">
        <v>501</v>
      </c>
      <c r="K173" s="70"/>
      <c r="L173" s="90" t="s">
        <v>51</v>
      </c>
      <c r="M173" s="12"/>
      <c r="N173" s="47" t="s">
        <v>500</v>
      </c>
    </row>
    <row r="174" spans="1:14" x14ac:dyDescent="0.3">
      <c r="B174" s="126" t="s">
        <v>566</v>
      </c>
      <c r="C174" s="127">
        <v>1987202012004</v>
      </c>
      <c r="D174" s="12"/>
      <c r="E174" s="12"/>
      <c r="F174" s="12"/>
      <c r="G174" s="12"/>
      <c r="H174" s="19" t="s">
        <v>477</v>
      </c>
      <c r="I174" s="12" t="s">
        <v>503</v>
      </c>
      <c r="J174" s="12"/>
      <c r="K174" s="12"/>
      <c r="L174" s="12"/>
      <c r="M174" s="12"/>
      <c r="N174" s="12"/>
    </row>
    <row r="175" spans="1:14" x14ac:dyDescent="0.3">
      <c r="B175" s="126" t="s">
        <v>567</v>
      </c>
      <c r="C175" s="127">
        <v>1990202011022</v>
      </c>
      <c r="D175" s="12"/>
      <c r="E175" s="12"/>
      <c r="F175" s="12"/>
      <c r="G175" s="12"/>
      <c r="H175" s="93" t="s">
        <v>477</v>
      </c>
      <c r="I175" s="12" t="s">
        <v>503</v>
      </c>
      <c r="J175" s="12"/>
      <c r="K175" s="12"/>
      <c r="L175" s="12"/>
      <c r="M175" s="12"/>
      <c r="N175" s="12"/>
    </row>
    <row r="176" spans="1:14" x14ac:dyDescent="0.3">
      <c r="B176" s="126" t="s">
        <v>568</v>
      </c>
      <c r="C176" s="127">
        <v>1991202011006</v>
      </c>
      <c r="D176" s="12"/>
      <c r="E176" s="12"/>
      <c r="F176" s="12"/>
      <c r="G176" s="12"/>
      <c r="H176" s="19" t="s">
        <v>477</v>
      </c>
      <c r="I176" s="12" t="s">
        <v>503</v>
      </c>
      <c r="J176" s="12"/>
      <c r="K176" s="12"/>
      <c r="L176" s="12"/>
      <c r="M176" s="12"/>
      <c r="N176" s="12"/>
    </row>
    <row r="177" spans="2:14" x14ac:dyDescent="0.3">
      <c r="B177" s="126" t="s">
        <v>570</v>
      </c>
      <c r="C177" s="127">
        <v>1987202011026</v>
      </c>
      <c r="D177" s="12"/>
      <c r="E177" s="12"/>
      <c r="F177" s="12"/>
      <c r="G177" s="12"/>
      <c r="H177" s="93" t="s">
        <v>477</v>
      </c>
      <c r="I177" s="12" t="s">
        <v>435</v>
      </c>
      <c r="J177" s="12"/>
      <c r="K177" s="12"/>
      <c r="L177" s="12"/>
      <c r="M177" s="12"/>
      <c r="N177" s="12"/>
    </row>
    <row r="178" spans="2:14" x14ac:dyDescent="0.3">
      <c r="B178" s="126" t="s">
        <v>569</v>
      </c>
      <c r="C178" s="127">
        <v>1990202012034</v>
      </c>
      <c r="D178" s="12"/>
      <c r="E178" s="12"/>
      <c r="F178" s="12"/>
      <c r="G178" s="12"/>
      <c r="H178" s="93" t="s">
        <v>477</v>
      </c>
      <c r="I178" s="12" t="s">
        <v>435</v>
      </c>
      <c r="J178" s="12"/>
      <c r="K178" s="12"/>
      <c r="L178" s="12"/>
      <c r="M178" s="12"/>
      <c r="N178" s="12"/>
    </row>
  </sheetData>
  <autoFilter ref="L4:L173" xr:uid="{00000000-0009-0000-0000-000000000000}"/>
  <mergeCells count="12">
    <mergeCell ref="N1:N3"/>
    <mergeCell ref="J2:J3"/>
    <mergeCell ref="M1:M3"/>
    <mergeCell ref="I1:K1"/>
    <mergeCell ref="I2:I3"/>
    <mergeCell ref="H2:H3"/>
    <mergeCell ref="E4:G4"/>
    <mergeCell ref="A1:A2"/>
    <mergeCell ref="B1:B3"/>
    <mergeCell ref="C1:C3"/>
    <mergeCell ref="D1:G1"/>
    <mergeCell ref="E2:G2"/>
  </mergeCells>
  <hyperlinks>
    <hyperlink ref="I161" r:id="rId1" display="S@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C78"/>
  <sheetViews>
    <sheetView topLeftCell="A11" zoomScaleNormal="100" workbookViewId="0">
      <selection activeCell="G75" sqref="G75"/>
    </sheetView>
  </sheetViews>
  <sheetFormatPr defaultRowHeight="14.4" x14ac:dyDescent="0.3"/>
  <cols>
    <col min="2" max="2" width="49.21875" bestFit="1" customWidth="1"/>
    <col min="3" max="3" width="21" bestFit="1" customWidth="1"/>
    <col min="4" max="4" width="9" bestFit="1" customWidth="1"/>
    <col min="8" max="8" width="13.21875" bestFit="1" customWidth="1"/>
    <col min="17" max="17" width="6.6640625" bestFit="1" customWidth="1"/>
    <col min="18" max="18" width="11.44140625" bestFit="1" customWidth="1"/>
    <col min="19" max="19" width="85.6640625" bestFit="1" customWidth="1"/>
    <col min="25" max="25" width="11.88671875" bestFit="1" customWidth="1"/>
    <col min="26" max="26" width="17.77734375" bestFit="1" customWidth="1"/>
  </cols>
  <sheetData>
    <row r="4" spans="1:29" ht="15" thickBot="1" x14ac:dyDescent="0.35"/>
    <row r="5" spans="1:29" ht="16.8" thickTop="1" x14ac:dyDescent="0.35">
      <c r="A5" s="155" t="s">
        <v>0</v>
      </c>
      <c r="B5" s="155" t="s">
        <v>1</v>
      </c>
      <c r="C5" s="155" t="s">
        <v>2</v>
      </c>
      <c r="D5" s="159" t="s">
        <v>3</v>
      </c>
      <c r="E5" s="160"/>
      <c r="F5" s="160"/>
      <c r="G5" s="161"/>
      <c r="H5" s="159" t="s">
        <v>4</v>
      </c>
      <c r="I5" s="160"/>
      <c r="J5" s="160"/>
      <c r="K5" s="160"/>
      <c r="L5" s="161"/>
      <c r="M5" s="159" t="s">
        <v>5</v>
      </c>
      <c r="N5" s="161"/>
      <c r="O5" s="159" t="s">
        <v>6</v>
      </c>
      <c r="P5" s="160"/>
      <c r="Q5" s="161"/>
      <c r="R5" s="159" t="s">
        <v>7</v>
      </c>
      <c r="S5" s="160"/>
      <c r="T5" s="160"/>
      <c r="U5" s="161"/>
      <c r="V5" s="178" t="s">
        <v>8</v>
      </c>
      <c r="W5" s="179"/>
      <c r="X5" s="180"/>
      <c r="Y5" s="2" t="s">
        <v>9</v>
      </c>
      <c r="Z5" s="2"/>
      <c r="AA5" s="172" t="s">
        <v>10</v>
      </c>
      <c r="AB5" s="172" t="s">
        <v>4</v>
      </c>
      <c r="AC5" s="177" t="s">
        <v>40</v>
      </c>
    </row>
    <row r="6" spans="1:29" ht="16.2" x14ac:dyDescent="0.35">
      <c r="A6" s="156"/>
      <c r="B6" s="156"/>
      <c r="C6" s="156"/>
      <c r="D6" s="4" t="s">
        <v>11</v>
      </c>
      <c r="E6" s="162" t="s">
        <v>12</v>
      </c>
      <c r="F6" s="163"/>
      <c r="G6" s="164"/>
      <c r="H6" s="174" t="s">
        <v>13</v>
      </c>
      <c r="I6" s="5" t="s">
        <v>14</v>
      </c>
      <c r="J6" s="162" t="s">
        <v>12</v>
      </c>
      <c r="K6" s="163"/>
      <c r="L6" s="164"/>
      <c r="M6" s="174" t="s">
        <v>15</v>
      </c>
      <c r="N6" s="174" t="s">
        <v>16</v>
      </c>
      <c r="O6" s="174" t="s">
        <v>13</v>
      </c>
      <c r="P6" s="174" t="s">
        <v>15</v>
      </c>
      <c r="Q6" s="6" t="s">
        <v>17</v>
      </c>
      <c r="R6" s="174" t="s">
        <v>504</v>
      </c>
      <c r="S6" s="174" t="s">
        <v>13</v>
      </c>
      <c r="T6" s="174" t="s">
        <v>15</v>
      </c>
      <c r="U6" s="6" t="s">
        <v>18</v>
      </c>
      <c r="V6" s="181"/>
      <c r="W6" s="182"/>
      <c r="X6" s="183"/>
      <c r="Y6" s="7" t="s">
        <v>19</v>
      </c>
      <c r="Z6" s="7" t="s">
        <v>20</v>
      </c>
      <c r="AA6" s="173"/>
      <c r="AB6" s="173"/>
      <c r="AC6" s="173"/>
    </row>
    <row r="7" spans="1:29" ht="16.2" x14ac:dyDescent="0.35">
      <c r="A7" s="8" t="s">
        <v>21</v>
      </c>
      <c r="B7" s="175"/>
      <c r="C7" s="156"/>
      <c r="D7" s="6" t="s">
        <v>43</v>
      </c>
      <c r="E7" s="6" t="s">
        <v>22</v>
      </c>
      <c r="F7" s="6" t="s">
        <v>16</v>
      </c>
      <c r="G7" s="6" t="s">
        <v>15</v>
      </c>
      <c r="H7" s="156"/>
      <c r="I7" s="103" t="s">
        <v>23</v>
      </c>
      <c r="J7" s="6" t="s">
        <v>22</v>
      </c>
      <c r="K7" s="6" t="s">
        <v>16</v>
      </c>
      <c r="L7" s="6" t="s">
        <v>15</v>
      </c>
      <c r="M7" s="156"/>
      <c r="N7" s="156"/>
      <c r="O7" s="156"/>
      <c r="P7" s="156"/>
      <c r="Q7" s="8" t="s">
        <v>24</v>
      </c>
      <c r="R7" s="175"/>
      <c r="S7" s="156"/>
      <c r="T7" s="156"/>
      <c r="U7" s="8" t="s">
        <v>25</v>
      </c>
      <c r="V7" s="9" t="s">
        <v>22</v>
      </c>
      <c r="W7" s="9" t="s">
        <v>16</v>
      </c>
      <c r="X7" s="9" t="s">
        <v>15</v>
      </c>
      <c r="Y7" s="7" t="s">
        <v>26</v>
      </c>
      <c r="Z7" s="7"/>
      <c r="AA7" s="173"/>
      <c r="AB7" s="176"/>
      <c r="AC7" s="176"/>
    </row>
    <row r="8" spans="1:29" ht="16.2" x14ac:dyDescent="0.35">
      <c r="A8" s="105" t="s">
        <v>29</v>
      </c>
      <c r="B8" s="104" t="s">
        <v>436</v>
      </c>
      <c r="C8" s="104">
        <v>3</v>
      </c>
      <c r="D8" s="104">
        <v>4</v>
      </c>
      <c r="E8" s="154">
        <v>5</v>
      </c>
      <c r="F8" s="154"/>
      <c r="G8" s="154"/>
      <c r="H8" s="105">
        <v>6</v>
      </c>
      <c r="I8" s="105" t="s">
        <v>30</v>
      </c>
      <c r="J8" s="154" t="s">
        <v>31</v>
      </c>
      <c r="K8" s="154"/>
      <c r="L8" s="154"/>
      <c r="M8" s="171" t="s">
        <v>32</v>
      </c>
      <c r="N8" s="171"/>
      <c r="O8" s="105" t="s">
        <v>33</v>
      </c>
      <c r="P8" s="154" t="s">
        <v>34</v>
      </c>
      <c r="Q8" s="154"/>
      <c r="R8" s="104" t="s">
        <v>35</v>
      </c>
      <c r="S8" s="105" t="s">
        <v>36</v>
      </c>
      <c r="T8" s="104" t="s">
        <v>37</v>
      </c>
      <c r="U8" s="104" t="s">
        <v>38</v>
      </c>
      <c r="V8" s="154" t="s">
        <v>27</v>
      </c>
      <c r="W8" s="154"/>
      <c r="X8" s="154"/>
      <c r="Y8" s="104" t="s">
        <v>28</v>
      </c>
      <c r="Z8" s="104" t="s">
        <v>39</v>
      </c>
      <c r="AA8" s="104" t="s">
        <v>41</v>
      </c>
      <c r="AB8" s="104" t="s">
        <v>42</v>
      </c>
      <c r="AC8" s="104" t="s">
        <v>505</v>
      </c>
    </row>
    <row r="9" spans="1:29" x14ac:dyDescent="0.3">
      <c r="A9">
        <v>1</v>
      </c>
      <c r="B9" s="106" t="str">
        <f>Master!B5</f>
        <v>Prof. Ir. Abdullah Alkaf, Ph.D.</v>
      </c>
      <c r="C9" s="106" t="str">
        <f>Master!C5</f>
        <v>19550123 198003 1 002</v>
      </c>
      <c r="D9" s="106" t="str">
        <f>Master!D5</f>
        <v>IV/e</v>
      </c>
      <c r="E9" s="106">
        <f>Master!E5</f>
        <v>1</v>
      </c>
      <c r="F9" s="106">
        <f>Master!F5</f>
        <v>10</v>
      </c>
      <c r="G9" s="106">
        <f>Master!G5</f>
        <v>2013</v>
      </c>
      <c r="H9" s="106" t="str">
        <f>Master!H5</f>
        <v>Guru Besar</v>
      </c>
      <c r="I9" s="106" t="e">
        <f>Master!#REF!</f>
        <v>#REF!</v>
      </c>
      <c r="J9" s="106" t="e">
        <f>Master!#REF!</f>
        <v>#REF!</v>
      </c>
      <c r="K9" s="106" t="e">
        <f>Master!#REF!</f>
        <v>#REF!</v>
      </c>
      <c r="L9" s="106" t="e">
        <f>Master!#REF!</f>
        <v>#REF!</v>
      </c>
      <c r="M9" s="106" t="e">
        <f>Master!#REF!</f>
        <v>#REF!</v>
      </c>
      <c r="N9" s="106" t="e">
        <f>Master!#REF!</f>
        <v>#REF!</v>
      </c>
      <c r="O9" s="106" t="e">
        <f>Master!#REF!</f>
        <v>#REF!</v>
      </c>
      <c r="P9" s="106" t="e">
        <f>Master!#REF!</f>
        <v>#REF!</v>
      </c>
      <c r="Q9" s="106" t="e">
        <f>Master!#REF!</f>
        <v>#REF!</v>
      </c>
      <c r="R9" s="106" t="str">
        <f>Master!I5</f>
        <v>S3</v>
      </c>
      <c r="S9" s="106" t="str">
        <f>Master!J5</f>
        <v>Doktor</v>
      </c>
      <c r="T9" s="106" t="e">
        <f>Master!#REF!</f>
        <v>#REF!</v>
      </c>
      <c r="U9" s="106">
        <f>Master!K5</f>
        <v>0</v>
      </c>
      <c r="V9" s="106" t="e">
        <f>Master!#REF!</f>
        <v>#REF!</v>
      </c>
      <c r="W9" s="106" t="e">
        <f>Master!#REF!</f>
        <v>#REF!</v>
      </c>
      <c r="X9" s="106" t="e">
        <f>Master!#REF!</f>
        <v>#REF!</v>
      </c>
      <c r="Y9" s="106" t="e">
        <f>Master!#REF!</f>
        <v>#REF!</v>
      </c>
      <c r="Z9" s="106" t="str">
        <f>Master!L5</f>
        <v>Teknik Elektro</v>
      </c>
      <c r="AA9" s="106" t="e">
        <f>Master!#REF!</f>
        <v>#REF!</v>
      </c>
      <c r="AB9" s="106">
        <f>Master!M5</f>
        <v>0</v>
      </c>
      <c r="AC9" s="106" t="str">
        <f>Master!N5</f>
        <v>PNS</v>
      </c>
    </row>
    <row r="10" spans="1:29" x14ac:dyDescent="0.3">
      <c r="A10">
        <v>2</v>
      </c>
      <c r="B10" s="106" t="str">
        <f>Master!B8</f>
        <v>Prof. Dr. Ir. Mochamad Ashari, M.Eng.</v>
      </c>
      <c r="C10" s="106" t="str">
        <f>Master!C8</f>
        <v>19651012 199003 1 003</v>
      </c>
      <c r="D10" s="106" t="str">
        <f>Master!D8</f>
        <v>IV/e</v>
      </c>
      <c r="E10" s="106">
        <f>Master!E8</f>
        <v>1</v>
      </c>
      <c r="F10" s="106">
        <f>Master!F8</f>
        <v>10</v>
      </c>
      <c r="G10" s="106">
        <f>Master!G8</f>
        <v>2015</v>
      </c>
      <c r="H10" s="106" t="str">
        <f>Master!H8</f>
        <v>Guru Besar</v>
      </c>
      <c r="I10" s="106" t="e">
        <f>Master!#REF!</f>
        <v>#REF!</v>
      </c>
      <c r="J10" s="106" t="e">
        <f>Master!#REF!</f>
        <v>#REF!</v>
      </c>
      <c r="K10" s="106" t="e">
        <f>Master!#REF!</f>
        <v>#REF!</v>
      </c>
      <c r="L10" s="106" t="e">
        <f>Master!#REF!</f>
        <v>#REF!</v>
      </c>
      <c r="M10" s="106" t="e">
        <f>Master!#REF!</f>
        <v>#REF!</v>
      </c>
      <c r="N10" s="106" t="e">
        <f>Master!#REF!</f>
        <v>#REF!</v>
      </c>
      <c r="O10" s="106" t="e">
        <f>Master!#REF!</f>
        <v>#REF!</v>
      </c>
      <c r="P10" s="106" t="e">
        <f>Master!#REF!</f>
        <v>#REF!</v>
      </c>
      <c r="Q10" s="106" t="e">
        <f>Master!#REF!</f>
        <v>#REF!</v>
      </c>
      <c r="R10" s="106" t="str">
        <f>Master!I8</f>
        <v>S3</v>
      </c>
      <c r="S10" s="106" t="str">
        <f>Master!J8</f>
        <v>Doktor</v>
      </c>
      <c r="T10" s="106" t="e">
        <f>Master!#REF!</f>
        <v>#REF!</v>
      </c>
      <c r="U10" s="106">
        <f>Master!K8</f>
        <v>0</v>
      </c>
      <c r="V10" s="106" t="e">
        <f>Master!#REF!</f>
        <v>#REF!</v>
      </c>
      <c r="W10" s="106" t="e">
        <f>Master!#REF!</f>
        <v>#REF!</v>
      </c>
      <c r="X10" s="106" t="e">
        <f>Master!#REF!</f>
        <v>#REF!</v>
      </c>
      <c r="Y10" s="106" t="e">
        <f>Master!#REF!</f>
        <v>#REF!</v>
      </c>
      <c r="Z10" s="106" t="str">
        <f>Master!L8</f>
        <v>Teknik Elektro</v>
      </c>
      <c r="AA10" s="106" t="e">
        <f>Master!#REF!</f>
        <v>#REF!</v>
      </c>
      <c r="AB10" s="106" t="str">
        <f>Master!M8</f>
        <v>Rektor ITS</v>
      </c>
      <c r="AC10" s="106" t="str">
        <f>Master!N8</f>
        <v>PNS</v>
      </c>
    </row>
    <row r="11" spans="1:29" x14ac:dyDescent="0.3">
      <c r="A11">
        <v>3</v>
      </c>
      <c r="B11" s="106" t="str">
        <f>Master!B11</f>
        <v>Prof. Dr. Ir. Achmad Jazidie, M.Eng.</v>
      </c>
      <c r="C11" s="106" t="str">
        <f>Master!C11</f>
        <v>19590219 198610 1 001</v>
      </c>
      <c r="D11" s="106" t="str">
        <f>Master!D11</f>
        <v>IV/d</v>
      </c>
      <c r="E11" s="106">
        <f>Master!E11</f>
        <v>1</v>
      </c>
      <c r="F11" s="106">
        <f>Master!F11</f>
        <v>4</v>
      </c>
      <c r="G11" s="106">
        <f>Master!G11</f>
        <v>2011</v>
      </c>
      <c r="H11" s="106" t="str">
        <f>Master!H11</f>
        <v>Guru Besar</v>
      </c>
      <c r="I11" s="106" t="e">
        <f>Master!#REF!</f>
        <v>#REF!</v>
      </c>
      <c r="J11" s="106" t="e">
        <f>Master!#REF!</f>
        <v>#REF!</v>
      </c>
      <c r="K11" s="106" t="e">
        <f>Master!#REF!</f>
        <v>#REF!</v>
      </c>
      <c r="L11" s="106" t="e">
        <f>Master!#REF!</f>
        <v>#REF!</v>
      </c>
      <c r="M11" s="106" t="e">
        <f>Master!#REF!</f>
        <v>#REF!</v>
      </c>
      <c r="N11" s="106" t="e">
        <f>Master!#REF!</f>
        <v>#REF!</v>
      </c>
      <c r="O11" s="106" t="e">
        <f>Master!#REF!</f>
        <v>#REF!</v>
      </c>
      <c r="P11" s="106" t="e">
        <f>Master!#REF!</f>
        <v>#REF!</v>
      </c>
      <c r="Q11" s="106" t="e">
        <f>Master!#REF!</f>
        <v>#REF!</v>
      </c>
      <c r="R11" s="106" t="str">
        <f>Master!I11</f>
        <v>S3</v>
      </c>
      <c r="S11" s="106" t="str">
        <f>Master!J11</f>
        <v>Doktor</v>
      </c>
      <c r="T11" s="106" t="e">
        <f>Master!#REF!</f>
        <v>#REF!</v>
      </c>
      <c r="U11" s="106">
        <f>Master!K11</f>
        <v>0</v>
      </c>
      <c r="V11" s="106" t="e">
        <f>Master!#REF!</f>
        <v>#REF!</v>
      </c>
      <c r="W11" s="106" t="e">
        <f>Master!#REF!</f>
        <v>#REF!</v>
      </c>
      <c r="X11" s="106" t="e">
        <f>Master!#REF!</f>
        <v>#REF!</v>
      </c>
      <c r="Y11" s="106" t="e">
        <f>Master!#REF!</f>
        <v>#REF!</v>
      </c>
      <c r="Z11" s="106" t="str">
        <f>Master!L11</f>
        <v>Teknik Elektro</v>
      </c>
      <c r="AA11" s="106" t="e">
        <f>Master!#REF!</f>
        <v>#REF!</v>
      </c>
      <c r="AB11" s="106">
        <f>Master!M11</f>
        <v>0</v>
      </c>
      <c r="AC11" s="106" t="str">
        <f>Master!N11</f>
        <v>PNS</v>
      </c>
    </row>
    <row r="12" spans="1:29" x14ac:dyDescent="0.3">
      <c r="A12">
        <v>4</v>
      </c>
      <c r="B12" s="106" t="str">
        <f>Master!B12</f>
        <v xml:space="preserve">Prof. Dr. Ir. Imam Robandi, M.T. </v>
      </c>
      <c r="C12" s="106" t="str">
        <f>Master!C12</f>
        <v>19630817 199003 1 001</v>
      </c>
      <c r="D12" s="106" t="str">
        <f>Master!D12</f>
        <v>IV/d</v>
      </c>
      <c r="E12" s="106">
        <f>Master!E12</f>
        <v>1</v>
      </c>
      <c r="F12" s="106">
        <f>Master!F12</f>
        <v>10</v>
      </c>
      <c r="G12" s="106">
        <f>Master!G12</f>
        <v>2012</v>
      </c>
      <c r="H12" s="106" t="str">
        <f>Master!H12</f>
        <v>Guru Besar</v>
      </c>
      <c r="I12" s="106" t="e">
        <f>Master!#REF!</f>
        <v>#REF!</v>
      </c>
      <c r="J12" s="106" t="e">
        <f>Master!#REF!</f>
        <v>#REF!</v>
      </c>
      <c r="K12" s="106" t="e">
        <f>Master!#REF!</f>
        <v>#REF!</v>
      </c>
      <c r="L12" s="106" t="e">
        <f>Master!#REF!</f>
        <v>#REF!</v>
      </c>
      <c r="M12" s="106" t="e">
        <f>Master!#REF!</f>
        <v>#REF!</v>
      </c>
      <c r="N12" s="106" t="e">
        <f>Master!#REF!</f>
        <v>#REF!</v>
      </c>
      <c r="O12" s="106" t="e">
        <f>Master!#REF!</f>
        <v>#REF!</v>
      </c>
      <c r="P12" s="106" t="e">
        <f>Master!#REF!</f>
        <v>#REF!</v>
      </c>
      <c r="Q12" s="106" t="e">
        <f>Master!#REF!</f>
        <v>#REF!</v>
      </c>
      <c r="R12" s="106" t="str">
        <f>Master!I12</f>
        <v>S3</v>
      </c>
      <c r="S12" s="106" t="str">
        <f>Master!J12</f>
        <v>Doktor</v>
      </c>
      <c r="T12" s="106" t="e">
        <f>Master!#REF!</f>
        <v>#REF!</v>
      </c>
      <c r="U12" s="106">
        <f>Master!K12</f>
        <v>0</v>
      </c>
      <c r="V12" s="106" t="e">
        <f>Master!#REF!</f>
        <v>#REF!</v>
      </c>
      <c r="W12" s="106" t="e">
        <f>Master!#REF!</f>
        <v>#REF!</v>
      </c>
      <c r="X12" s="106" t="e">
        <f>Master!#REF!</f>
        <v>#REF!</v>
      </c>
      <c r="Y12" s="106" t="e">
        <f>Master!#REF!</f>
        <v>#REF!</v>
      </c>
      <c r="Z12" s="106" t="str">
        <f>Master!L12</f>
        <v>Teknik Elektro</v>
      </c>
      <c r="AA12" s="106" t="e">
        <f>Master!#REF!</f>
        <v>#REF!</v>
      </c>
      <c r="AB12" s="106" t="str">
        <f>Master!M12</f>
        <v>Sekretaris Dewan Profesor ITS</v>
      </c>
      <c r="AC12" s="106" t="str">
        <f>Master!N12</f>
        <v>PNS</v>
      </c>
    </row>
    <row r="13" spans="1:29" x14ac:dyDescent="0.3">
      <c r="A13">
        <v>5</v>
      </c>
      <c r="B13" s="106" t="str">
        <f>Master!B13</f>
        <v>Prof. Dr. Ir. Adi Soeprijanto, M.T.</v>
      </c>
      <c r="C13" s="106" t="str">
        <f>Master!C13</f>
        <v>19640405 199002 1 001</v>
      </c>
      <c r="D13" s="106" t="str">
        <f>Master!D13</f>
        <v>IV/d</v>
      </c>
      <c r="E13" s="106">
        <f>Master!E13</f>
        <v>1</v>
      </c>
      <c r="F13" s="106">
        <f>Master!F13</f>
        <v>10</v>
      </c>
      <c r="G13" s="106">
        <f>Master!G13</f>
        <v>2014</v>
      </c>
      <c r="H13" s="106" t="str">
        <f>Master!H13</f>
        <v>Guru Besar</v>
      </c>
      <c r="I13" s="106" t="e">
        <f>Master!#REF!</f>
        <v>#REF!</v>
      </c>
      <c r="J13" s="106" t="e">
        <f>Master!#REF!</f>
        <v>#REF!</v>
      </c>
      <c r="K13" s="106" t="e">
        <f>Master!#REF!</f>
        <v>#REF!</v>
      </c>
      <c r="L13" s="106" t="e">
        <f>Master!#REF!</f>
        <v>#REF!</v>
      </c>
      <c r="M13" s="106" t="e">
        <f>Master!#REF!</f>
        <v>#REF!</v>
      </c>
      <c r="N13" s="106" t="e">
        <f>Master!#REF!</f>
        <v>#REF!</v>
      </c>
      <c r="O13" s="106" t="e">
        <f>Master!#REF!</f>
        <v>#REF!</v>
      </c>
      <c r="P13" s="106" t="e">
        <f>Master!#REF!</f>
        <v>#REF!</v>
      </c>
      <c r="Q13" s="106" t="e">
        <f>Master!#REF!</f>
        <v>#REF!</v>
      </c>
      <c r="R13" s="106" t="str">
        <f>Master!I13</f>
        <v>S3</v>
      </c>
      <c r="S13" s="106" t="str">
        <f>Master!J13</f>
        <v>Doktor</v>
      </c>
      <c r="T13" s="106" t="e">
        <f>Master!#REF!</f>
        <v>#REF!</v>
      </c>
      <c r="U13" s="106">
        <f>Master!K13</f>
        <v>0</v>
      </c>
      <c r="V13" s="106" t="e">
        <f>Master!#REF!</f>
        <v>#REF!</v>
      </c>
      <c r="W13" s="106" t="e">
        <f>Master!#REF!</f>
        <v>#REF!</v>
      </c>
      <c r="X13" s="106" t="e">
        <f>Master!#REF!</f>
        <v>#REF!</v>
      </c>
      <c r="Y13" s="106" t="e">
        <f>Master!#REF!</f>
        <v>#REF!</v>
      </c>
      <c r="Z13" s="106" t="str">
        <f>Master!L13</f>
        <v>Teknik Elektro</v>
      </c>
      <c r="AA13" s="106" t="e">
        <f>Master!#REF!</f>
        <v>#REF!</v>
      </c>
      <c r="AB13" s="106" t="str">
        <f>Master!M13</f>
        <v>Wakil Rektor Bidang Akademik dan Kemahasiswaan ITS</v>
      </c>
      <c r="AC13" s="106" t="str">
        <f>Master!N13</f>
        <v>PNS</v>
      </c>
    </row>
    <row r="14" spans="1:29" x14ac:dyDescent="0.3">
      <c r="A14">
        <v>6</v>
      </c>
      <c r="B14" s="106" t="str">
        <f>Master!B16</f>
        <v xml:space="preserve">Prof. Ir. Gamantyo Hendrantoro, M.Eng., Ph.D. </v>
      </c>
      <c r="C14" s="106" t="str">
        <f>Master!C16</f>
        <v>19701111 199303 1 002</v>
      </c>
      <c r="D14" s="106" t="str">
        <f>Master!D16</f>
        <v>IV/c</v>
      </c>
      <c r="E14" s="106">
        <f>Master!E16</f>
        <v>1</v>
      </c>
      <c r="F14" s="106">
        <f>Master!F16</f>
        <v>4</v>
      </c>
      <c r="G14" s="106">
        <f>Master!G16</f>
        <v>2015</v>
      </c>
      <c r="H14" s="106" t="str">
        <f>Master!H16</f>
        <v>Guru Besar</v>
      </c>
      <c r="I14" s="106" t="e">
        <f>Master!#REF!</f>
        <v>#REF!</v>
      </c>
      <c r="J14" s="106" t="e">
        <f>Master!#REF!</f>
        <v>#REF!</v>
      </c>
      <c r="K14" s="106" t="e">
        <f>Master!#REF!</f>
        <v>#REF!</v>
      </c>
      <c r="L14" s="106" t="e">
        <f>Master!#REF!</f>
        <v>#REF!</v>
      </c>
      <c r="M14" s="106" t="e">
        <f>Master!#REF!</f>
        <v>#REF!</v>
      </c>
      <c r="N14" s="106" t="e">
        <f>Master!#REF!</f>
        <v>#REF!</v>
      </c>
      <c r="O14" s="106" t="e">
        <f>Master!#REF!</f>
        <v>#REF!</v>
      </c>
      <c r="P14" s="106" t="e">
        <f>Master!#REF!</f>
        <v>#REF!</v>
      </c>
      <c r="Q14" s="106" t="e">
        <f>Master!#REF!</f>
        <v>#REF!</v>
      </c>
      <c r="R14" s="106" t="str">
        <f>Master!I16</f>
        <v>S3</v>
      </c>
      <c r="S14" s="106" t="str">
        <f>Master!J16</f>
        <v>Doktor</v>
      </c>
      <c r="T14" s="106" t="e">
        <f>Master!#REF!</f>
        <v>#REF!</v>
      </c>
      <c r="U14" s="106">
        <f>Master!K16</f>
        <v>0</v>
      </c>
      <c r="V14" s="106" t="e">
        <f>Master!#REF!</f>
        <v>#REF!</v>
      </c>
      <c r="W14" s="106" t="e">
        <f>Master!#REF!</f>
        <v>#REF!</v>
      </c>
      <c r="X14" s="106" t="e">
        <f>Master!#REF!</f>
        <v>#REF!</v>
      </c>
      <c r="Y14" s="106" t="e">
        <f>Master!#REF!</f>
        <v>#REF!</v>
      </c>
      <c r="Z14" s="106" t="str">
        <f>Master!L16</f>
        <v>Teknik Elektro</v>
      </c>
      <c r="AA14" s="106" t="e">
        <f>Master!#REF!</f>
        <v>#REF!</v>
      </c>
      <c r="AB14" s="106" t="str">
        <f>Master!M16</f>
        <v>Sekretaris Senat Akademik ITS</v>
      </c>
      <c r="AC14" s="106" t="str">
        <f>Master!N16</f>
        <v>PNS</v>
      </c>
    </row>
    <row r="15" spans="1:29" x14ac:dyDescent="0.3">
      <c r="A15">
        <v>7</v>
      </c>
      <c r="B15" s="106" t="str">
        <f>Master!B18</f>
        <v>Dr. Ir. Ari Santoso, DEA.</v>
      </c>
      <c r="C15" s="106" t="str">
        <f>Master!C18</f>
        <v>19660218 199102 1 001</v>
      </c>
      <c r="D15" s="106" t="str">
        <f>Master!D18</f>
        <v>IV/c</v>
      </c>
      <c r="E15" s="106">
        <f>Master!E18</f>
        <v>1</v>
      </c>
      <c r="F15" s="106">
        <f>Master!F18</f>
        <v>10</v>
      </c>
      <c r="G15" s="106">
        <f>Master!G18</f>
        <v>2014</v>
      </c>
      <c r="H15" s="106" t="str">
        <f>Master!H18</f>
        <v>Lektor Kepala</v>
      </c>
      <c r="I15" s="106" t="e">
        <f>Master!#REF!</f>
        <v>#REF!</v>
      </c>
      <c r="J15" s="106" t="e">
        <f>Master!#REF!</f>
        <v>#REF!</v>
      </c>
      <c r="K15" s="106" t="e">
        <f>Master!#REF!</f>
        <v>#REF!</v>
      </c>
      <c r="L15" s="106" t="e">
        <f>Master!#REF!</f>
        <v>#REF!</v>
      </c>
      <c r="M15" s="106" t="e">
        <f>Master!#REF!</f>
        <v>#REF!</v>
      </c>
      <c r="N15" s="106" t="e">
        <f>Master!#REF!</f>
        <v>#REF!</v>
      </c>
      <c r="O15" s="106" t="e">
        <f>Master!#REF!</f>
        <v>#REF!</v>
      </c>
      <c r="P15" s="106" t="e">
        <f>Master!#REF!</f>
        <v>#REF!</v>
      </c>
      <c r="Q15" s="106" t="e">
        <f>Master!#REF!</f>
        <v>#REF!</v>
      </c>
      <c r="R15" s="106" t="str">
        <f>Master!I18</f>
        <v>S3</v>
      </c>
      <c r="S15" s="106" t="str">
        <f>Master!J18</f>
        <v>Doktor</v>
      </c>
      <c r="T15" s="106" t="e">
        <f>Master!#REF!</f>
        <v>#REF!</v>
      </c>
      <c r="U15" s="106">
        <f>Master!K18</f>
        <v>0</v>
      </c>
      <c r="V15" s="106" t="e">
        <f>Master!#REF!</f>
        <v>#REF!</v>
      </c>
      <c r="W15" s="106" t="e">
        <f>Master!#REF!</f>
        <v>#REF!</v>
      </c>
      <c r="X15" s="106" t="e">
        <f>Master!#REF!</f>
        <v>#REF!</v>
      </c>
      <c r="Y15" s="106" t="e">
        <f>Master!#REF!</f>
        <v>#REF!</v>
      </c>
      <c r="Z15" s="106" t="str">
        <f>Master!L18</f>
        <v>Teknik Elektro</v>
      </c>
      <c r="AA15" s="106" t="e">
        <f>Master!#REF!</f>
        <v>#REF!</v>
      </c>
      <c r="AB15" s="106">
        <f>Master!M18</f>
        <v>0</v>
      </c>
      <c r="AC15" s="106" t="str">
        <f>Master!N18</f>
        <v>PNS</v>
      </c>
    </row>
    <row r="16" spans="1:29" x14ac:dyDescent="0.3">
      <c r="A16">
        <v>8</v>
      </c>
      <c r="B16" s="106" t="str">
        <f>Master!B20</f>
        <v>Dr. Ir. Achmad Mauludiyanto, M.T.</v>
      </c>
      <c r="C16" s="106" t="str">
        <f>Master!C20</f>
        <v>19610903 198903 1 001</v>
      </c>
      <c r="D16" s="106" t="str">
        <f>Master!D20</f>
        <v>IV/b</v>
      </c>
      <c r="E16" s="106">
        <f>Master!E20</f>
        <v>1</v>
      </c>
      <c r="F16" s="106">
        <f>Master!F20</f>
        <v>4</v>
      </c>
      <c r="G16" s="106">
        <f>Master!G20</f>
        <v>2013</v>
      </c>
      <c r="H16" s="106" t="str">
        <f>Master!H20</f>
        <v>Lektor Kepala</v>
      </c>
      <c r="I16" s="106" t="e">
        <f>Master!#REF!</f>
        <v>#REF!</v>
      </c>
      <c r="J16" s="106" t="e">
        <f>Master!#REF!</f>
        <v>#REF!</v>
      </c>
      <c r="K16" s="106" t="e">
        <f>Master!#REF!</f>
        <v>#REF!</v>
      </c>
      <c r="L16" s="106" t="e">
        <f>Master!#REF!</f>
        <v>#REF!</v>
      </c>
      <c r="M16" s="106" t="e">
        <f>Master!#REF!</f>
        <v>#REF!</v>
      </c>
      <c r="N16" s="106" t="e">
        <f>Master!#REF!</f>
        <v>#REF!</v>
      </c>
      <c r="O16" s="106" t="e">
        <f>Master!#REF!</f>
        <v>#REF!</v>
      </c>
      <c r="P16" s="106" t="e">
        <f>Master!#REF!</f>
        <v>#REF!</v>
      </c>
      <c r="Q16" s="106" t="e">
        <f>Master!#REF!</f>
        <v>#REF!</v>
      </c>
      <c r="R16" s="106" t="str">
        <f>Master!I20</f>
        <v>S3</v>
      </c>
      <c r="S16" s="106" t="str">
        <f>Master!J20</f>
        <v>Doktor</v>
      </c>
      <c r="T16" s="106" t="e">
        <f>Master!#REF!</f>
        <v>#REF!</v>
      </c>
      <c r="U16" s="106">
        <f>Master!K20</f>
        <v>0</v>
      </c>
      <c r="V16" s="106" t="e">
        <f>Master!#REF!</f>
        <v>#REF!</v>
      </c>
      <c r="W16" s="106" t="e">
        <f>Master!#REF!</f>
        <v>#REF!</v>
      </c>
      <c r="X16" s="106" t="e">
        <f>Master!#REF!</f>
        <v>#REF!</v>
      </c>
      <c r="Y16" s="106" t="e">
        <f>Master!#REF!</f>
        <v>#REF!</v>
      </c>
      <c r="Z16" s="106" t="str">
        <f>Master!L20</f>
        <v>Teknik Elektro</v>
      </c>
      <c r="AA16" s="106" t="e">
        <f>Master!#REF!</f>
        <v>#REF!</v>
      </c>
      <c r="AB16" s="106">
        <f>Master!M20</f>
        <v>0</v>
      </c>
      <c r="AC16" s="106" t="str">
        <f>Master!N20</f>
        <v>PNS</v>
      </c>
    </row>
    <row r="17" spans="1:29" x14ac:dyDescent="0.3">
      <c r="A17">
        <v>9</v>
      </c>
      <c r="B17" s="106" t="str">
        <f>Master!B30</f>
        <v>Dr. Ir. Soedibyo, MMT.</v>
      </c>
      <c r="C17" s="106" t="str">
        <f>Master!C30</f>
        <v>19551207 198003 1 004</v>
      </c>
      <c r="D17" s="106" t="str">
        <f>Master!D30</f>
        <v>IV/a</v>
      </c>
      <c r="E17" s="106">
        <f>Master!E30</f>
        <v>1</v>
      </c>
      <c r="F17" s="106">
        <f>Master!F30</f>
        <v>10</v>
      </c>
      <c r="G17" s="106">
        <f>Master!G30</f>
        <v>2010</v>
      </c>
      <c r="H17" s="106" t="str">
        <f>Master!H30</f>
        <v>Lektor Kepala</v>
      </c>
      <c r="I17" s="106" t="e">
        <f>Master!#REF!</f>
        <v>#REF!</v>
      </c>
      <c r="J17" s="106" t="e">
        <f>Master!#REF!</f>
        <v>#REF!</v>
      </c>
      <c r="K17" s="106" t="e">
        <f>Master!#REF!</f>
        <v>#REF!</v>
      </c>
      <c r="L17" s="106" t="e">
        <f>Master!#REF!</f>
        <v>#REF!</v>
      </c>
      <c r="M17" s="106" t="e">
        <f>Master!#REF!</f>
        <v>#REF!</v>
      </c>
      <c r="N17" s="106" t="e">
        <f>Master!#REF!</f>
        <v>#REF!</v>
      </c>
      <c r="O17" s="106" t="e">
        <f>Master!#REF!</f>
        <v>#REF!</v>
      </c>
      <c r="P17" s="106" t="e">
        <f>Master!#REF!</f>
        <v>#REF!</v>
      </c>
      <c r="Q17" s="106" t="e">
        <f>Master!#REF!</f>
        <v>#REF!</v>
      </c>
      <c r="R17" s="106" t="str">
        <f>Master!I30</f>
        <v>S3</v>
      </c>
      <c r="S17" s="106" t="str">
        <f>Master!J30</f>
        <v>Doktor</v>
      </c>
      <c r="T17" s="106" t="e">
        <f>Master!#REF!</f>
        <v>#REF!</v>
      </c>
      <c r="U17" s="106">
        <f>Master!K30</f>
        <v>0</v>
      </c>
      <c r="V17" s="106" t="e">
        <f>Master!#REF!</f>
        <v>#REF!</v>
      </c>
      <c r="W17" s="106" t="e">
        <f>Master!#REF!</f>
        <v>#REF!</v>
      </c>
      <c r="X17" s="106" t="e">
        <f>Master!#REF!</f>
        <v>#REF!</v>
      </c>
      <c r="Y17" s="106" t="e">
        <f>Master!#REF!</f>
        <v>#REF!</v>
      </c>
      <c r="Z17" s="106" t="str">
        <f>Master!L30</f>
        <v>Teknik Elektro</v>
      </c>
      <c r="AA17" s="106" t="e">
        <f>Master!#REF!</f>
        <v>#REF!</v>
      </c>
      <c r="AB17" s="106">
        <f>Master!M30</f>
        <v>0</v>
      </c>
      <c r="AC17" s="106" t="str">
        <f>Master!N30</f>
        <v>PNS</v>
      </c>
    </row>
    <row r="18" spans="1:29" x14ac:dyDescent="0.3">
      <c r="A18">
        <v>10</v>
      </c>
      <c r="B18" s="106" t="str">
        <f>Master!B31</f>
        <v>Dr. Ir. Titiek Suryani, MT</v>
      </c>
      <c r="C18" s="106" t="str">
        <f>Master!C31</f>
        <v>19641130 198903 2 001</v>
      </c>
      <c r="D18" s="106" t="str">
        <f>Master!D31</f>
        <v>IV/a</v>
      </c>
      <c r="E18" s="106">
        <f>Master!E31</f>
        <v>1</v>
      </c>
      <c r="F18" s="106">
        <f>Master!F31</f>
        <v>4</v>
      </c>
      <c r="G18" s="106">
        <f>Master!G31</f>
        <v>2009</v>
      </c>
      <c r="H18" s="106" t="str">
        <f>Master!H31</f>
        <v>Lektor Kepala</v>
      </c>
      <c r="I18" s="106" t="e">
        <f>Master!#REF!</f>
        <v>#REF!</v>
      </c>
      <c r="J18" s="106" t="e">
        <f>Master!#REF!</f>
        <v>#REF!</v>
      </c>
      <c r="K18" s="106" t="e">
        <f>Master!#REF!</f>
        <v>#REF!</v>
      </c>
      <c r="L18" s="106" t="e">
        <f>Master!#REF!</f>
        <v>#REF!</v>
      </c>
      <c r="M18" s="106" t="e">
        <f>Master!#REF!</f>
        <v>#REF!</v>
      </c>
      <c r="N18" s="106" t="e">
        <f>Master!#REF!</f>
        <v>#REF!</v>
      </c>
      <c r="O18" s="106" t="e">
        <f>Master!#REF!</f>
        <v>#REF!</v>
      </c>
      <c r="P18" s="106" t="e">
        <f>Master!#REF!</f>
        <v>#REF!</v>
      </c>
      <c r="Q18" s="106" t="e">
        <f>Master!#REF!</f>
        <v>#REF!</v>
      </c>
      <c r="R18" s="106" t="str">
        <f>Master!I31</f>
        <v>S3</v>
      </c>
      <c r="S18" s="106" t="str">
        <f>Master!J31</f>
        <v>Doktor</v>
      </c>
      <c r="T18" s="106" t="e">
        <f>Master!#REF!</f>
        <v>#REF!</v>
      </c>
      <c r="U18" s="106">
        <f>Master!K31</f>
        <v>0</v>
      </c>
      <c r="V18" s="106" t="e">
        <f>Master!#REF!</f>
        <v>#REF!</v>
      </c>
      <c r="W18" s="106" t="e">
        <f>Master!#REF!</f>
        <v>#REF!</v>
      </c>
      <c r="X18" s="106" t="e">
        <f>Master!#REF!</f>
        <v>#REF!</v>
      </c>
      <c r="Y18" s="106" t="e">
        <f>Master!#REF!</f>
        <v>#REF!</v>
      </c>
      <c r="Z18" s="106" t="str">
        <f>Master!L31</f>
        <v>Teknik Elektro</v>
      </c>
      <c r="AA18" s="106" t="e">
        <f>Master!#REF!</f>
        <v>#REF!</v>
      </c>
      <c r="AB18" s="106">
        <f>Master!M31</f>
        <v>0</v>
      </c>
      <c r="AC18" s="106" t="str">
        <f>Master!N31</f>
        <v>PNS</v>
      </c>
    </row>
    <row r="19" spans="1:29" x14ac:dyDescent="0.3">
      <c r="A19">
        <v>11</v>
      </c>
      <c r="B19" s="106" t="str">
        <f>Master!B32</f>
        <v>Dr. Ir. Margo Pujiantara, MT.</v>
      </c>
      <c r="C19" s="106" t="str">
        <f>Master!C32</f>
        <v>19660318 199010 1 001</v>
      </c>
      <c r="D19" s="106" t="str">
        <f>Master!D32</f>
        <v>IV/a</v>
      </c>
      <c r="E19" s="106">
        <f>Master!E32</f>
        <v>1</v>
      </c>
      <c r="F19" s="106">
        <f>Master!F32</f>
        <v>10</v>
      </c>
      <c r="G19" s="106">
        <f>Master!G32</f>
        <v>2006</v>
      </c>
      <c r="H19" s="106" t="str">
        <f>Master!H32</f>
        <v>Lektor Kepala</v>
      </c>
      <c r="I19" s="106" t="e">
        <f>Master!#REF!</f>
        <v>#REF!</v>
      </c>
      <c r="J19" s="106" t="e">
        <f>Master!#REF!</f>
        <v>#REF!</v>
      </c>
      <c r="K19" s="106" t="e">
        <f>Master!#REF!</f>
        <v>#REF!</v>
      </c>
      <c r="L19" s="106" t="e">
        <f>Master!#REF!</f>
        <v>#REF!</v>
      </c>
      <c r="M19" s="106" t="e">
        <f>Master!#REF!</f>
        <v>#REF!</v>
      </c>
      <c r="N19" s="106" t="e">
        <f>Master!#REF!</f>
        <v>#REF!</v>
      </c>
      <c r="O19" s="106" t="e">
        <f>Master!#REF!</f>
        <v>#REF!</v>
      </c>
      <c r="P19" s="106" t="e">
        <f>Master!#REF!</f>
        <v>#REF!</v>
      </c>
      <c r="Q19" s="106" t="e">
        <f>Master!#REF!</f>
        <v>#REF!</v>
      </c>
      <c r="R19" s="106" t="str">
        <f>Master!I32</f>
        <v>S3</v>
      </c>
      <c r="S19" s="106" t="str">
        <f>Master!J32</f>
        <v>Doktor</v>
      </c>
      <c r="T19" s="106" t="e">
        <f>Master!#REF!</f>
        <v>#REF!</v>
      </c>
      <c r="U19" s="106">
        <f>Master!K32</f>
        <v>0</v>
      </c>
      <c r="V19" s="106" t="e">
        <f>Master!#REF!</f>
        <v>#REF!</v>
      </c>
      <c r="W19" s="106" t="e">
        <f>Master!#REF!</f>
        <v>#REF!</v>
      </c>
      <c r="X19" s="106" t="e">
        <f>Master!#REF!</f>
        <v>#REF!</v>
      </c>
      <c r="Y19" s="106" t="e">
        <f>Master!#REF!</f>
        <v>#REF!</v>
      </c>
      <c r="Z19" s="106" t="str">
        <f>Master!L32</f>
        <v>Teknik Elektro</v>
      </c>
      <c r="AA19" s="106" t="e">
        <f>Master!#REF!</f>
        <v>#REF!</v>
      </c>
      <c r="AB19" s="106">
        <f>Master!M32</f>
        <v>0</v>
      </c>
      <c r="AC19" s="106" t="str">
        <f>Master!N32</f>
        <v>PNS</v>
      </c>
    </row>
    <row r="20" spans="1:29" x14ac:dyDescent="0.3">
      <c r="A20">
        <v>12</v>
      </c>
      <c r="B20" s="106" t="str">
        <f>Master!B33</f>
        <v>Dr. Trihastuti Agustinah, S.T., M.T.</v>
      </c>
      <c r="C20" s="106" t="str">
        <f>Master!C33</f>
        <v>19680812 199403 2 001</v>
      </c>
      <c r="D20" s="106" t="str">
        <f>Master!D33</f>
        <v>IV/a</v>
      </c>
      <c r="E20" s="106">
        <f>Master!E33</f>
        <v>1</v>
      </c>
      <c r="F20" s="106">
        <f>Master!F33</f>
        <v>4</v>
      </c>
      <c r="G20" s="106">
        <f>Master!G33</f>
        <v>2010</v>
      </c>
      <c r="H20" s="106" t="str">
        <f>Master!H33</f>
        <v>Lektor Kepala</v>
      </c>
      <c r="I20" s="106" t="e">
        <f>Master!#REF!</f>
        <v>#REF!</v>
      </c>
      <c r="J20" s="106" t="e">
        <f>Master!#REF!</f>
        <v>#REF!</v>
      </c>
      <c r="K20" s="106" t="e">
        <f>Master!#REF!</f>
        <v>#REF!</v>
      </c>
      <c r="L20" s="106" t="e">
        <f>Master!#REF!</f>
        <v>#REF!</v>
      </c>
      <c r="M20" s="106" t="e">
        <f>Master!#REF!</f>
        <v>#REF!</v>
      </c>
      <c r="N20" s="106" t="e">
        <f>Master!#REF!</f>
        <v>#REF!</v>
      </c>
      <c r="O20" s="106" t="e">
        <f>Master!#REF!</f>
        <v>#REF!</v>
      </c>
      <c r="P20" s="106" t="e">
        <f>Master!#REF!</f>
        <v>#REF!</v>
      </c>
      <c r="Q20" s="106" t="e">
        <f>Master!#REF!</f>
        <v>#REF!</v>
      </c>
      <c r="R20" s="106" t="str">
        <f>Master!I33</f>
        <v>S3</v>
      </c>
      <c r="S20" s="106" t="str">
        <f>Master!J33</f>
        <v>Doktor</v>
      </c>
      <c r="T20" s="106" t="e">
        <f>Master!#REF!</f>
        <v>#REF!</v>
      </c>
      <c r="U20" s="106">
        <f>Master!K33</f>
        <v>0</v>
      </c>
      <c r="V20" s="106" t="e">
        <f>Master!#REF!</f>
        <v>#REF!</v>
      </c>
      <c r="W20" s="106" t="e">
        <f>Master!#REF!</f>
        <v>#REF!</v>
      </c>
      <c r="X20" s="106" t="e">
        <f>Master!#REF!</f>
        <v>#REF!</v>
      </c>
      <c r="Y20" s="106" t="e">
        <f>Master!#REF!</f>
        <v>#REF!</v>
      </c>
      <c r="Z20" s="106" t="str">
        <f>Master!L33</f>
        <v>Teknik Elektro</v>
      </c>
      <c r="AA20" s="106" t="e">
        <f>Master!#REF!</f>
        <v>#REF!</v>
      </c>
      <c r="AB20" s="106" t="str">
        <f>Master!M33</f>
        <v>Sekdep II Teknik Elektro</v>
      </c>
      <c r="AC20" s="106" t="str">
        <f>Master!N33</f>
        <v>PNS</v>
      </c>
    </row>
    <row r="21" spans="1:29" x14ac:dyDescent="0.3">
      <c r="A21">
        <v>13</v>
      </c>
      <c r="B21" s="106" t="str">
        <f>Master!B34</f>
        <v>Dr. Ir. Suwadi, M.T.</v>
      </c>
      <c r="C21" s="106" t="str">
        <f>Master!C34</f>
        <v>19680818 199303 1 002</v>
      </c>
      <c r="D21" s="106" t="str">
        <f>Master!D34</f>
        <v>IV/a</v>
      </c>
      <c r="E21" s="106">
        <f>Master!E34</f>
        <v>1</v>
      </c>
      <c r="F21" s="106">
        <f>Master!F34</f>
        <v>10</v>
      </c>
      <c r="G21" s="106">
        <f>Master!G34</f>
        <v>2010</v>
      </c>
      <c r="H21" s="106" t="str">
        <f>Master!H34</f>
        <v>Lektor Kepala</v>
      </c>
      <c r="I21" s="106" t="e">
        <f>Master!#REF!</f>
        <v>#REF!</v>
      </c>
      <c r="J21" s="106" t="e">
        <f>Master!#REF!</f>
        <v>#REF!</v>
      </c>
      <c r="K21" s="106" t="e">
        <f>Master!#REF!</f>
        <v>#REF!</v>
      </c>
      <c r="L21" s="106" t="e">
        <f>Master!#REF!</f>
        <v>#REF!</v>
      </c>
      <c r="M21" s="106" t="e">
        <f>Master!#REF!</f>
        <v>#REF!</v>
      </c>
      <c r="N21" s="106" t="e">
        <f>Master!#REF!</f>
        <v>#REF!</v>
      </c>
      <c r="O21" s="106" t="e">
        <f>Master!#REF!</f>
        <v>#REF!</v>
      </c>
      <c r="P21" s="106" t="e">
        <f>Master!#REF!</f>
        <v>#REF!</v>
      </c>
      <c r="Q21" s="106" t="e">
        <f>Master!#REF!</f>
        <v>#REF!</v>
      </c>
      <c r="R21" s="106" t="str">
        <f>Master!I34</f>
        <v>S3</v>
      </c>
      <c r="S21" s="106" t="str">
        <f>Master!J34</f>
        <v>Doktor</v>
      </c>
      <c r="T21" s="106" t="e">
        <f>Master!#REF!</f>
        <v>#REF!</v>
      </c>
      <c r="U21" s="106">
        <f>Master!K34</f>
        <v>0</v>
      </c>
      <c r="V21" s="106" t="e">
        <f>Master!#REF!</f>
        <v>#REF!</v>
      </c>
      <c r="W21" s="106" t="e">
        <f>Master!#REF!</f>
        <v>#REF!</v>
      </c>
      <c r="X21" s="106" t="e">
        <f>Master!#REF!</f>
        <v>#REF!</v>
      </c>
      <c r="Y21" s="106" t="e">
        <f>Master!#REF!</f>
        <v>#REF!</v>
      </c>
      <c r="Z21" s="106" t="str">
        <f>Master!L34</f>
        <v>Teknik Elektro</v>
      </c>
      <c r="AA21" s="106" t="e">
        <f>Master!#REF!</f>
        <v>#REF!</v>
      </c>
      <c r="AB21" s="106" t="str">
        <f>Master!M34</f>
        <v>Direktur Perencanaan dan Pengembangan</v>
      </c>
      <c r="AC21" s="106" t="str">
        <f>Master!N34</f>
        <v>PNS</v>
      </c>
    </row>
    <row r="22" spans="1:29" x14ac:dyDescent="0.3">
      <c r="A22">
        <v>14</v>
      </c>
      <c r="B22" s="106" t="str">
        <f>Master!B36</f>
        <v>Dr. Muhammad Rivai, S.T., M.T.</v>
      </c>
      <c r="C22" s="106" t="str">
        <f>Master!C36</f>
        <v>19690426 199403 1 003</v>
      </c>
      <c r="D22" s="106" t="str">
        <f>Master!D36</f>
        <v>IV/a</v>
      </c>
      <c r="E22" s="106">
        <f>Master!E36</f>
        <v>1</v>
      </c>
      <c r="F22" s="106">
        <f>Master!F36</f>
        <v>10</v>
      </c>
      <c r="G22" s="106">
        <f>Master!G36</f>
        <v>2010</v>
      </c>
      <c r="H22" s="106" t="str">
        <f>Master!H36</f>
        <v>Lektor Kepala</v>
      </c>
      <c r="I22" s="106" t="e">
        <f>Master!#REF!</f>
        <v>#REF!</v>
      </c>
      <c r="J22" s="106" t="e">
        <f>Master!#REF!</f>
        <v>#REF!</v>
      </c>
      <c r="K22" s="106" t="e">
        <f>Master!#REF!</f>
        <v>#REF!</v>
      </c>
      <c r="L22" s="106" t="e">
        <f>Master!#REF!</f>
        <v>#REF!</v>
      </c>
      <c r="M22" s="106" t="e">
        <f>Master!#REF!</f>
        <v>#REF!</v>
      </c>
      <c r="N22" s="106" t="e">
        <f>Master!#REF!</f>
        <v>#REF!</v>
      </c>
      <c r="O22" s="106" t="e">
        <f>Master!#REF!</f>
        <v>#REF!</v>
      </c>
      <c r="P22" s="106" t="e">
        <f>Master!#REF!</f>
        <v>#REF!</v>
      </c>
      <c r="Q22" s="106" t="e">
        <f>Master!#REF!</f>
        <v>#REF!</v>
      </c>
      <c r="R22" s="106" t="str">
        <f>Master!I36</f>
        <v>S3</v>
      </c>
      <c r="S22" s="106" t="str">
        <f>Master!J36</f>
        <v>Doktor</v>
      </c>
      <c r="T22" s="106" t="e">
        <f>Master!#REF!</f>
        <v>#REF!</v>
      </c>
      <c r="U22" s="106">
        <f>Master!K36</f>
        <v>0</v>
      </c>
      <c r="V22" s="106" t="e">
        <f>Master!#REF!</f>
        <v>#REF!</v>
      </c>
      <c r="W22" s="106" t="e">
        <f>Master!#REF!</f>
        <v>#REF!</v>
      </c>
      <c r="X22" s="106" t="e">
        <f>Master!#REF!</f>
        <v>#REF!</v>
      </c>
      <c r="Y22" s="106" t="e">
        <f>Master!#REF!</f>
        <v>#REF!</v>
      </c>
      <c r="Z22" s="106" t="str">
        <f>Master!L36</f>
        <v>Teknik Elektro</v>
      </c>
      <c r="AA22" s="106" t="e">
        <f>Master!#REF!</f>
        <v>#REF!</v>
      </c>
      <c r="AB22" s="106">
        <f>Master!M36</f>
        <v>0</v>
      </c>
      <c r="AC22" s="106" t="str">
        <f>Master!N36</f>
        <v>PNS</v>
      </c>
    </row>
    <row r="23" spans="1:29" x14ac:dyDescent="0.3">
      <c r="A23">
        <v>15</v>
      </c>
      <c r="B23" s="106" t="str">
        <f>Master!B37</f>
        <v>Dr. I Made Yulistya Negara, S.T., M.Sc.</v>
      </c>
      <c r="C23" s="106" t="str">
        <f>Master!C37</f>
        <v>19700712 199802 1 001</v>
      </c>
      <c r="D23" s="106" t="str">
        <f>Master!D37</f>
        <v>IV/a</v>
      </c>
      <c r="E23" s="106">
        <f>Master!E37</f>
        <v>1</v>
      </c>
      <c r="F23" s="106">
        <f>Master!F37</f>
        <v>4</v>
      </c>
      <c r="G23" s="106">
        <f>Master!G37</f>
        <v>2013</v>
      </c>
      <c r="H23" s="106" t="str">
        <f>Master!H37</f>
        <v>Lektor Kepala</v>
      </c>
      <c r="I23" s="106" t="e">
        <f>Master!#REF!</f>
        <v>#REF!</v>
      </c>
      <c r="J23" s="106" t="e">
        <f>Master!#REF!</f>
        <v>#REF!</v>
      </c>
      <c r="K23" s="106" t="e">
        <f>Master!#REF!</f>
        <v>#REF!</v>
      </c>
      <c r="L23" s="106" t="e">
        <f>Master!#REF!</f>
        <v>#REF!</v>
      </c>
      <c r="M23" s="106" t="e">
        <f>Master!#REF!</f>
        <v>#REF!</v>
      </c>
      <c r="N23" s="106" t="e">
        <f>Master!#REF!</f>
        <v>#REF!</v>
      </c>
      <c r="O23" s="106" t="e">
        <f>Master!#REF!</f>
        <v>#REF!</v>
      </c>
      <c r="P23" s="106" t="e">
        <f>Master!#REF!</f>
        <v>#REF!</v>
      </c>
      <c r="Q23" s="106" t="e">
        <f>Master!#REF!</f>
        <v>#REF!</v>
      </c>
      <c r="R23" s="106" t="str">
        <f>Master!I37</f>
        <v>S3</v>
      </c>
      <c r="S23" s="106" t="str">
        <f>Master!J37</f>
        <v>Doktor</v>
      </c>
      <c r="T23" s="106" t="e">
        <f>Master!#REF!</f>
        <v>#REF!</v>
      </c>
      <c r="U23" s="106">
        <f>Master!K37</f>
        <v>0</v>
      </c>
      <c r="V23" s="106" t="e">
        <f>Master!#REF!</f>
        <v>#REF!</v>
      </c>
      <c r="W23" s="106" t="e">
        <f>Master!#REF!</f>
        <v>#REF!</v>
      </c>
      <c r="X23" s="106" t="e">
        <f>Master!#REF!</f>
        <v>#REF!</v>
      </c>
      <c r="Y23" s="106" t="e">
        <f>Master!#REF!</f>
        <v>#REF!</v>
      </c>
      <c r="Z23" s="106" t="str">
        <f>Master!L37</f>
        <v>Teknik Elektro</v>
      </c>
      <c r="AA23" s="106" t="e">
        <f>Master!#REF!</f>
        <v>#REF!</v>
      </c>
      <c r="AB23" s="106">
        <f>Master!M37</f>
        <v>0</v>
      </c>
      <c r="AC23" s="106" t="str">
        <f>Master!N37</f>
        <v>PNS</v>
      </c>
    </row>
    <row r="24" spans="1:29" x14ac:dyDescent="0.3">
      <c r="A24">
        <v>16</v>
      </c>
      <c r="B24" s="106" t="str">
        <f>Master!B47</f>
        <v>Ir.  Djoko Suprajitno Rahardjo, M.T.</v>
      </c>
      <c r="C24" s="106" t="str">
        <f>Master!C47</f>
        <v>19550622 198701 1 001</v>
      </c>
      <c r="D24" s="106" t="str">
        <f>Master!D47</f>
        <v>IV/a</v>
      </c>
      <c r="E24" s="106">
        <f>Master!E47</f>
        <v>1</v>
      </c>
      <c r="F24" s="106">
        <f>Master!F47</f>
        <v>4</v>
      </c>
      <c r="G24" s="106">
        <f>Master!G47</f>
        <v>2009</v>
      </c>
      <c r="H24" s="106" t="str">
        <f>Master!H47</f>
        <v>Lektor Kepala</v>
      </c>
      <c r="I24" s="106" t="e">
        <f>Master!#REF!</f>
        <v>#REF!</v>
      </c>
      <c r="J24" s="106" t="e">
        <f>Master!#REF!</f>
        <v>#REF!</v>
      </c>
      <c r="K24" s="106" t="e">
        <f>Master!#REF!</f>
        <v>#REF!</v>
      </c>
      <c r="L24" s="106" t="e">
        <f>Master!#REF!</f>
        <v>#REF!</v>
      </c>
      <c r="M24" s="106" t="e">
        <f>Master!#REF!</f>
        <v>#REF!</v>
      </c>
      <c r="N24" s="106" t="e">
        <f>Master!#REF!</f>
        <v>#REF!</v>
      </c>
      <c r="O24" s="106" t="e">
        <f>Master!#REF!</f>
        <v>#REF!</v>
      </c>
      <c r="P24" s="106" t="e">
        <f>Master!#REF!</f>
        <v>#REF!</v>
      </c>
      <c r="Q24" s="106" t="e">
        <f>Master!#REF!</f>
        <v>#REF!</v>
      </c>
      <c r="R24" s="106" t="str">
        <f>Master!I47</f>
        <v>S2</v>
      </c>
      <c r="S24" s="106" t="str">
        <f>Master!J47</f>
        <v>Magister</v>
      </c>
      <c r="T24" s="106" t="e">
        <f>Master!#REF!</f>
        <v>#REF!</v>
      </c>
      <c r="U24" s="106">
        <f>Master!K47</f>
        <v>0</v>
      </c>
      <c r="V24" s="106" t="e">
        <f>Master!#REF!</f>
        <v>#REF!</v>
      </c>
      <c r="W24" s="106" t="e">
        <f>Master!#REF!</f>
        <v>#REF!</v>
      </c>
      <c r="X24" s="106" t="e">
        <f>Master!#REF!</f>
        <v>#REF!</v>
      </c>
      <c r="Y24" s="106" t="e">
        <f>Master!#REF!</f>
        <v>#REF!</v>
      </c>
      <c r="Z24" s="106" t="str">
        <f>Master!L47</f>
        <v>Teknik Elektro</v>
      </c>
      <c r="AA24" s="106" t="e">
        <f>Master!#REF!</f>
        <v>#REF!</v>
      </c>
      <c r="AB24" s="106">
        <f>Master!M47</f>
        <v>0</v>
      </c>
      <c r="AC24" s="106" t="str">
        <f>Master!N47</f>
        <v>PNS</v>
      </c>
    </row>
    <row r="25" spans="1:29" x14ac:dyDescent="0.3">
      <c r="A25">
        <v>17</v>
      </c>
      <c r="B25" s="106" t="str">
        <f>Master!B56</f>
        <v>Dr. Ir. Wirawan, DEA.</v>
      </c>
      <c r="C25" s="106" t="str">
        <f>Master!C56</f>
        <v>19631109 198903 1 011</v>
      </c>
      <c r="D25" s="106" t="str">
        <f>Master!D56</f>
        <v>III/d</v>
      </c>
      <c r="E25" s="106">
        <f>Master!E56</f>
        <v>1</v>
      </c>
      <c r="F25" s="106">
        <f>Master!F56</f>
        <v>4</v>
      </c>
      <c r="G25" s="106">
        <f>Master!G56</f>
        <v>2018</v>
      </c>
      <c r="H25" s="106" t="str">
        <f>Master!H56</f>
        <v>Lektor</v>
      </c>
      <c r="I25" s="106" t="e">
        <f>Master!#REF!</f>
        <v>#REF!</v>
      </c>
      <c r="J25" s="106" t="e">
        <f>Master!#REF!</f>
        <v>#REF!</v>
      </c>
      <c r="K25" s="106" t="e">
        <f>Master!#REF!</f>
        <v>#REF!</v>
      </c>
      <c r="L25" s="106" t="e">
        <f>Master!#REF!</f>
        <v>#REF!</v>
      </c>
      <c r="M25" s="106" t="e">
        <f>Master!#REF!</f>
        <v>#REF!</v>
      </c>
      <c r="N25" s="106" t="e">
        <f>Master!#REF!</f>
        <v>#REF!</v>
      </c>
      <c r="O25" s="106" t="e">
        <f>Master!#REF!</f>
        <v>#REF!</v>
      </c>
      <c r="P25" s="106" t="e">
        <f>Master!#REF!</f>
        <v>#REF!</v>
      </c>
      <c r="Q25" s="106" t="e">
        <f>Master!#REF!</f>
        <v>#REF!</v>
      </c>
      <c r="R25" s="106" t="str">
        <f>Master!I56</f>
        <v>S3</v>
      </c>
      <c r="S25" s="106" t="str">
        <f>Master!J56</f>
        <v>Doktor</v>
      </c>
      <c r="T25" s="106" t="e">
        <f>Master!#REF!</f>
        <v>#REF!</v>
      </c>
      <c r="U25" s="106">
        <f>Master!K56</f>
        <v>0</v>
      </c>
      <c r="V25" s="106" t="e">
        <f>Master!#REF!</f>
        <v>#REF!</v>
      </c>
      <c r="W25" s="106" t="e">
        <f>Master!#REF!</f>
        <v>#REF!</v>
      </c>
      <c r="X25" s="106" t="e">
        <f>Master!#REF!</f>
        <v>#REF!</v>
      </c>
      <c r="Y25" s="106" t="e">
        <f>Master!#REF!</f>
        <v>#REF!</v>
      </c>
      <c r="Z25" s="106" t="str">
        <f>Master!L56</f>
        <v>Teknik Elektro</v>
      </c>
      <c r="AA25" s="106" t="e">
        <f>Master!#REF!</f>
        <v>#REF!</v>
      </c>
      <c r="AB25" s="106">
        <f>Master!M56</f>
        <v>0</v>
      </c>
      <c r="AC25" s="106" t="str">
        <f>Master!N56</f>
        <v>PNS</v>
      </c>
    </row>
    <row r="26" spans="1:29" x14ac:dyDescent="0.3">
      <c r="A26">
        <v>18</v>
      </c>
      <c r="B26" s="106" t="str">
        <f>Master!B57</f>
        <v>Dr. Ir. Hendra Kusuma, M.Eng.Sc.</v>
      </c>
      <c r="C26" s="106" t="str">
        <f>Master!C57</f>
        <v>19640902 198903 1 003</v>
      </c>
      <c r="D26" s="106" t="str">
        <f>Master!D57</f>
        <v>III/d</v>
      </c>
      <c r="E26" s="106">
        <f>Master!E57</f>
        <v>1</v>
      </c>
      <c r="F26" s="106">
        <f>Master!F57</f>
        <v>4</v>
      </c>
      <c r="G26" s="106">
        <f>Master!G57</f>
        <v>2019</v>
      </c>
      <c r="H26" s="106" t="str">
        <f>Master!H57</f>
        <v>Lektor</v>
      </c>
      <c r="I26" s="106" t="e">
        <f>Master!#REF!</f>
        <v>#REF!</v>
      </c>
      <c r="J26" s="106" t="e">
        <f>Master!#REF!</f>
        <v>#REF!</v>
      </c>
      <c r="K26" s="106" t="e">
        <f>Master!#REF!</f>
        <v>#REF!</v>
      </c>
      <c r="L26" s="106" t="e">
        <f>Master!#REF!</f>
        <v>#REF!</v>
      </c>
      <c r="M26" s="106" t="e">
        <f>Master!#REF!</f>
        <v>#REF!</v>
      </c>
      <c r="N26" s="106" t="e">
        <f>Master!#REF!</f>
        <v>#REF!</v>
      </c>
      <c r="O26" s="106" t="e">
        <f>Master!#REF!</f>
        <v>#REF!</v>
      </c>
      <c r="P26" s="106" t="e">
        <f>Master!#REF!</f>
        <v>#REF!</v>
      </c>
      <c r="Q26" s="106" t="e">
        <f>Master!#REF!</f>
        <v>#REF!</v>
      </c>
      <c r="R26" s="106" t="str">
        <f>Master!I57</f>
        <v>S3</v>
      </c>
      <c r="S26" s="106" t="str">
        <f>Master!J57</f>
        <v>Doktor</v>
      </c>
      <c r="T26" s="106" t="e">
        <f>Master!#REF!</f>
        <v>#REF!</v>
      </c>
      <c r="U26" s="106">
        <f>Master!K57</f>
        <v>0</v>
      </c>
      <c r="V26" s="106" t="e">
        <f>Master!#REF!</f>
        <v>#REF!</v>
      </c>
      <c r="W26" s="106" t="e">
        <f>Master!#REF!</f>
        <v>#REF!</v>
      </c>
      <c r="X26" s="106" t="e">
        <f>Master!#REF!</f>
        <v>#REF!</v>
      </c>
      <c r="Y26" s="106" t="e">
        <f>Master!#REF!</f>
        <v>#REF!</v>
      </c>
      <c r="Z26" s="106" t="str">
        <f>Master!L57</f>
        <v>Teknik Elektro</v>
      </c>
      <c r="AA26" s="106" t="e">
        <f>Master!#REF!</f>
        <v>#REF!</v>
      </c>
      <c r="AB26" s="106">
        <f>Master!M57</f>
        <v>0</v>
      </c>
      <c r="AC26" s="106" t="str">
        <f>Master!N57</f>
        <v>PNS</v>
      </c>
    </row>
    <row r="27" spans="1:29" x14ac:dyDescent="0.3">
      <c r="A27">
        <v>19</v>
      </c>
      <c r="B27" s="106" t="str">
        <f>Master!B61</f>
        <v>Dr.Eng. Ir. Totok Mujiono, M.Ikom.</v>
      </c>
      <c r="C27" s="106" t="str">
        <f>Master!C61</f>
        <v>19650422 198903 1 001</v>
      </c>
      <c r="D27" s="106" t="str">
        <f>Master!D61</f>
        <v>III/d</v>
      </c>
      <c r="E27" s="106">
        <f>Master!E61</f>
        <v>1</v>
      </c>
      <c r="F27" s="106">
        <f>Master!F61</f>
        <v>10</v>
      </c>
      <c r="G27" s="106">
        <f>Master!G61</f>
        <v>2015</v>
      </c>
      <c r="H27" s="106" t="str">
        <f>Master!H61</f>
        <v>Lektor</v>
      </c>
      <c r="I27" s="106" t="e">
        <f>Master!#REF!</f>
        <v>#REF!</v>
      </c>
      <c r="J27" s="106" t="e">
        <f>Master!#REF!</f>
        <v>#REF!</v>
      </c>
      <c r="K27" s="106" t="e">
        <f>Master!#REF!</f>
        <v>#REF!</v>
      </c>
      <c r="L27" s="106" t="e">
        <f>Master!#REF!</f>
        <v>#REF!</v>
      </c>
      <c r="M27" s="106" t="e">
        <f>Master!#REF!</f>
        <v>#REF!</v>
      </c>
      <c r="N27" s="106" t="e">
        <f>Master!#REF!</f>
        <v>#REF!</v>
      </c>
      <c r="O27" s="106" t="e">
        <f>Master!#REF!</f>
        <v>#REF!</v>
      </c>
      <c r="P27" s="106" t="e">
        <f>Master!#REF!</f>
        <v>#REF!</v>
      </c>
      <c r="Q27" s="106" t="e">
        <f>Master!#REF!</f>
        <v>#REF!</v>
      </c>
      <c r="R27" s="106" t="str">
        <f>Master!I61</f>
        <v>S3</v>
      </c>
      <c r="S27" s="106" t="str">
        <f>Master!J61</f>
        <v>Doktor</v>
      </c>
      <c r="T27" s="106" t="e">
        <f>Master!#REF!</f>
        <v>#REF!</v>
      </c>
      <c r="U27" s="106">
        <f>Master!K61</f>
        <v>0</v>
      </c>
      <c r="V27" s="106" t="e">
        <f>Master!#REF!</f>
        <v>#REF!</v>
      </c>
      <c r="W27" s="106" t="e">
        <f>Master!#REF!</f>
        <v>#REF!</v>
      </c>
      <c r="X27" s="106" t="e">
        <f>Master!#REF!</f>
        <v>#REF!</v>
      </c>
      <c r="Y27" s="106" t="e">
        <f>Master!#REF!</f>
        <v>#REF!</v>
      </c>
      <c r="Z27" s="106" t="str">
        <f>Master!L61</f>
        <v>Teknik Elektro</v>
      </c>
      <c r="AA27" s="106" t="e">
        <f>Master!#REF!</f>
        <v>#REF!</v>
      </c>
      <c r="AB27" s="106">
        <f>Master!M61</f>
        <v>0</v>
      </c>
      <c r="AC27" s="106" t="str">
        <f>Master!N61</f>
        <v>PNS</v>
      </c>
    </row>
    <row r="28" spans="1:29" x14ac:dyDescent="0.3">
      <c r="A28">
        <v>20</v>
      </c>
      <c r="B28" s="106" t="str">
        <f>Master!B62</f>
        <v>Dr. Ir. Djoko Purwanto, M.Eng.</v>
      </c>
      <c r="C28" s="106" t="str">
        <f>Master!C62</f>
        <v>19651211 199002 1 002</v>
      </c>
      <c r="D28" s="106" t="str">
        <f>Master!D62</f>
        <v>III/d</v>
      </c>
      <c r="E28" s="106">
        <f>Master!E62</f>
        <v>1</v>
      </c>
      <c r="F28" s="106">
        <f>Master!F62</f>
        <v>10</v>
      </c>
      <c r="G28" s="106">
        <f>Master!G62</f>
        <v>2006</v>
      </c>
      <c r="H28" s="106" t="str">
        <f>Master!H62</f>
        <v>Lektor</v>
      </c>
      <c r="I28" s="106" t="e">
        <f>Master!#REF!</f>
        <v>#REF!</v>
      </c>
      <c r="J28" s="106" t="e">
        <f>Master!#REF!</f>
        <v>#REF!</v>
      </c>
      <c r="K28" s="106" t="e">
        <f>Master!#REF!</f>
        <v>#REF!</v>
      </c>
      <c r="L28" s="106" t="e">
        <f>Master!#REF!</f>
        <v>#REF!</v>
      </c>
      <c r="M28" s="106" t="e">
        <f>Master!#REF!</f>
        <v>#REF!</v>
      </c>
      <c r="N28" s="106" t="e">
        <f>Master!#REF!</f>
        <v>#REF!</v>
      </c>
      <c r="O28" s="106" t="e">
        <f>Master!#REF!</f>
        <v>#REF!</v>
      </c>
      <c r="P28" s="106" t="e">
        <f>Master!#REF!</f>
        <v>#REF!</v>
      </c>
      <c r="Q28" s="106" t="e">
        <f>Master!#REF!</f>
        <v>#REF!</v>
      </c>
      <c r="R28" s="106" t="str">
        <f>Master!I62</f>
        <v>S3</v>
      </c>
      <c r="S28" s="106" t="str">
        <f>Master!J62</f>
        <v>Doktor</v>
      </c>
      <c r="T28" s="106" t="e">
        <f>Master!#REF!</f>
        <v>#REF!</v>
      </c>
      <c r="U28" s="106">
        <f>Master!K62</f>
        <v>0</v>
      </c>
      <c r="V28" s="106" t="e">
        <f>Master!#REF!</f>
        <v>#REF!</v>
      </c>
      <c r="W28" s="106" t="e">
        <f>Master!#REF!</f>
        <v>#REF!</v>
      </c>
      <c r="X28" s="106" t="e">
        <f>Master!#REF!</f>
        <v>#REF!</v>
      </c>
      <c r="Y28" s="106" t="e">
        <f>Master!#REF!</f>
        <v>#REF!</v>
      </c>
      <c r="Z28" s="106" t="str">
        <f>Master!L62</f>
        <v>Teknik Elektro</v>
      </c>
      <c r="AA28" s="106" t="e">
        <f>Master!#REF!</f>
        <v>#REF!</v>
      </c>
      <c r="AB28" s="106" t="str">
        <f>Master!M62</f>
        <v>Wakil Kepala Pusat Penelitian Kecerdasan Artifisial &amp; Teknologi Kesehatan</v>
      </c>
      <c r="AC28" s="106" t="str">
        <f>Master!N62</f>
        <v>PNS</v>
      </c>
    </row>
    <row r="29" spans="1:29" x14ac:dyDescent="0.3">
      <c r="A29">
        <v>21</v>
      </c>
      <c r="B29" s="106" t="str">
        <f>Master!B66</f>
        <v>Dr.Eng. Ardyono Priyadi, S.T., M.Eng</v>
      </c>
      <c r="C29" s="106" t="str">
        <f>Master!C66</f>
        <v>19730927 199803 1 004</v>
      </c>
      <c r="D29" s="106" t="str">
        <f>Master!D66</f>
        <v>III/d</v>
      </c>
      <c r="E29" s="106">
        <f>Master!E66</f>
        <v>1</v>
      </c>
      <c r="F29" s="106">
        <f>Master!F66</f>
        <v>10</v>
      </c>
      <c r="G29" s="106">
        <f>Master!G66</f>
        <v>2011</v>
      </c>
      <c r="H29" s="106" t="str">
        <f>Master!H66</f>
        <v>Lektor</v>
      </c>
      <c r="I29" s="106" t="e">
        <f>Master!#REF!</f>
        <v>#REF!</v>
      </c>
      <c r="J29" s="106" t="e">
        <f>Master!#REF!</f>
        <v>#REF!</v>
      </c>
      <c r="K29" s="106" t="e">
        <f>Master!#REF!</f>
        <v>#REF!</v>
      </c>
      <c r="L29" s="106" t="e">
        <f>Master!#REF!</f>
        <v>#REF!</v>
      </c>
      <c r="M29" s="106" t="e">
        <f>Master!#REF!</f>
        <v>#REF!</v>
      </c>
      <c r="N29" s="106" t="e">
        <f>Master!#REF!</f>
        <v>#REF!</v>
      </c>
      <c r="O29" s="106" t="e">
        <f>Master!#REF!</f>
        <v>#REF!</v>
      </c>
      <c r="P29" s="106" t="e">
        <f>Master!#REF!</f>
        <v>#REF!</v>
      </c>
      <c r="Q29" s="106" t="e">
        <f>Master!#REF!</f>
        <v>#REF!</v>
      </c>
      <c r="R29" s="106" t="str">
        <f>Master!I66</f>
        <v>S3</v>
      </c>
      <c r="S29" s="106" t="str">
        <f>Master!J66</f>
        <v>Doktor</v>
      </c>
      <c r="T29" s="106" t="e">
        <f>Master!#REF!</f>
        <v>#REF!</v>
      </c>
      <c r="U29" s="106">
        <f>Master!K66</f>
        <v>0</v>
      </c>
      <c r="V29" s="106" t="e">
        <f>Master!#REF!</f>
        <v>#REF!</v>
      </c>
      <c r="W29" s="106" t="e">
        <f>Master!#REF!</f>
        <v>#REF!</v>
      </c>
      <c r="X29" s="106" t="e">
        <f>Master!#REF!</f>
        <v>#REF!</v>
      </c>
      <c r="Y29" s="106" t="e">
        <f>Master!#REF!</f>
        <v>#REF!</v>
      </c>
      <c r="Z29" s="106" t="str">
        <f>Master!L66</f>
        <v>Teknik Elektro</v>
      </c>
      <c r="AA29" s="106" t="e">
        <f>Master!#REF!</f>
        <v>#REF!</v>
      </c>
      <c r="AB29" s="106" t="str">
        <f>Master!M66</f>
        <v>Kasubdit Pendidikan Pascasarjana &amp; Profesi</v>
      </c>
      <c r="AC29" s="106" t="str">
        <f>Master!N66</f>
        <v>PNS</v>
      </c>
    </row>
    <row r="30" spans="1:29" x14ac:dyDescent="0.3">
      <c r="A30">
        <v>22</v>
      </c>
      <c r="B30" s="106" t="str">
        <f>Master!B69</f>
        <v>Dr. Heri Suryoatmojo, S.T, M.T.</v>
      </c>
      <c r="C30" s="106" t="str">
        <f>Master!C69</f>
        <v>19800603 200604 1 003</v>
      </c>
      <c r="D30" s="106" t="str">
        <f>Master!D69</f>
        <v>III/d</v>
      </c>
      <c r="E30" s="106">
        <f>Master!E69</f>
        <v>1</v>
      </c>
      <c r="F30" s="106">
        <f>Master!F69</f>
        <v>10</v>
      </c>
      <c r="G30" s="106">
        <f>Master!G69</f>
        <v>2013</v>
      </c>
      <c r="H30" s="106" t="str">
        <f>Master!H69</f>
        <v>Lektor</v>
      </c>
      <c r="I30" s="106" t="e">
        <f>Master!#REF!</f>
        <v>#REF!</v>
      </c>
      <c r="J30" s="106" t="e">
        <f>Master!#REF!</f>
        <v>#REF!</v>
      </c>
      <c r="K30" s="106" t="e">
        <f>Master!#REF!</f>
        <v>#REF!</v>
      </c>
      <c r="L30" s="106" t="e">
        <f>Master!#REF!</f>
        <v>#REF!</v>
      </c>
      <c r="M30" s="106" t="e">
        <f>Master!#REF!</f>
        <v>#REF!</v>
      </c>
      <c r="N30" s="106" t="e">
        <f>Master!#REF!</f>
        <v>#REF!</v>
      </c>
      <c r="O30" s="106" t="e">
        <f>Master!#REF!</f>
        <v>#REF!</v>
      </c>
      <c r="P30" s="106" t="e">
        <f>Master!#REF!</f>
        <v>#REF!</v>
      </c>
      <c r="Q30" s="106" t="e">
        <f>Master!#REF!</f>
        <v>#REF!</v>
      </c>
      <c r="R30" s="106" t="str">
        <f>Master!I69</f>
        <v>S3</v>
      </c>
      <c r="S30" s="106" t="str">
        <f>Master!J69</f>
        <v>Doktor</v>
      </c>
      <c r="T30" s="106" t="e">
        <f>Master!#REF!</f>
        <v>#REF!</v>
      </c>
      <c r="U30" s="106">
        <f>Master!K69</f>
        <v>0</v>
      </c>
      <c r="V30" s="106" t="e">
        <f>Master!#REF!</f>
        <v>#REF!</v>
      </c>
      <c r="W30" s="106" t="e">
        <f>Master!#REF!</f>
        <v>#REF!</v>
      </c>
      <c r="X30" s="106" t="e">
        <f>Master!#REF!</f>
        <v>#REF!</v>
      </c>
      <c r="Y30" s="106" t="e">
        <f>Master!#REF!</f>
        <v>#REF!</v>
      </c>
      <c r="Z30" s="106" t="str">
        <f>Master!L69</f>
        <v>Teknik Elektro</v>
      </c>
      <c r="AA30" s="106" t="e">
        <f>Master!#REF!</f>
        <v>#REF!</v>
      </c>
      <c r="AB30" s="106">
        <f>Master!M69</f>
        <v>0</v>
      </c>
      <c r="AC30" s="106" t="str">
        <f>Master!N69</f>
        <v>PNS</v>
      </c>
    </row>
    <row r="31" spans="1:29" x14ac:dyDescent="0.3">
      <c r="A31">
        <v>23</v>
      </c>
      <c r="B31" s="106" t="str">
        <f>Master!B70</f>
        <v>Ronny Mardiyanto, S.T., M.T., Ph.D.</v>
      </c>
      <c r="C31" s="106" t="str">
        <f>Master!C70</f>
        <v>19810118 200312 1 003</v>
      </c>
      <c r="D31" s="106" t="str">
        <f>Master!D70</f>
        <v>III/d</v>
      </c>
      <c r="E31" s="106">
        <f>Master!E70</f>
        <v>1</v>
      </c>
      <c r="F31" s="106">
        <f>Master!F70</f>
        <v>10</v>
      </c>
      <c r="G31" s="106">
        <f>Master!G70</f>
        <v>2016</v>
      </c>
      <c r="H31" s="106" t="str">
        <f>Master!H70</f>
        <v>Lektor</v>
      </c>
      <c r="I31" s="106" t="e">
        <f>Master!#REF!</f>
        <v>#REF!</v>
      </c>
      <c r="J31" s="106" t="e">
        <f>Master!#REF!</f>
        <v>#REF!</v>
      </c>
      <c r="K31" s="106" t="e">
        <f>Master!#REF!</f>
        <v>#REF!</v>
      </c>
      <c r="L31" s="106" t="e">
        <f>Master!#REF!</f>
        <v>#REF!</v>
      </c>
      <c r="M31" s="106" t="e">
        <f>Master!#REF!</f>
        <v>#REF!</v>
      </c>
      <c r="N31" s="106" t="e">
        <f>Master!#REF!</f>
        <v>#REF!</v>
      </c>
      <c r="O31" s="106" t="e">
        <f>Master!#REF!</f>
        <v>#REF!</v>
      </c>
      <c r="P31" s="106" t="e">
        <f>Master!#REF!</f>
        <v>#REF!</v>
      </c>
      <c r="Q31" s="106" t="e">
        <f>Master!#REF!</f>
        <v>#REF!</v>
      </c>
      <c r="R31" s="106" t="str">
        <f>Master!I70</f>
        <v>S3</v>
      </c>
      <c r="S31" s="106" t="str">
        <f>Master!J70</f>
        <v>Doktor</v>
      </c>
      <c r="T31" s="106" t="e">
        <f>Master!#REF!</f>
        <v>#REF!</v>
      </c>
      <c r="U31" s="106">
        <f>Master!K70</f>
        <v>0</v>
      </c>
      <c r="V31" s="106" t="e">
        <f>Master!#REF!</f>
        <v>#REF!</v>
      </c>
      <c r="W31" s="106" t="e">
        <f>Master!#REF!</f>
        <v>#REF!</v>
      </c>
      <c r="X31" s="106" t="e">
        <f>Master!#REF!</f>
        <v>#REF!</v>
      </c>
      <c r="Y31" s="106" t="e">
        <f>Master!#REF!</f>
        <v>#REF!</v>
      </c>
      <c r="Z31" s="106" t="str">
        <f>Master!L70</f>
        <v>Teknik Elektro</v>
      </c>
      <c r="AA31" s="106" t="e">
        <f>Master!#REF!</f>
        <v>#REF!</v>
      </c>
      <c r="AB31" s="106" t="str">
        <f>Master!M70</f>
        <v>Kaprodi Pascasarjana Teknik Elektro</v>
      </c>
      <c r="AC31" s="106" t="str">
        <f>Master!N70</f>
        <v>PNS</v>
      </c>
    </row>
    <row r="32" spans="1:29" x14ac:dyDescent="0.3">
      <c r="A32">
        <v>24</v>
      </c>
      <c r="B32" s="106" t="str">
        <f>Master!B73</f>
        <v>Ir. Rusdhianto Effendi AK., M.T.</v>
      </c>
      <c r="C32" s="106" t="str">
        <f>Master!C73</f>
        <v>19570424 198502 1 001</v>
      </c>
      <c r="D32" s="106" t="str">
        <f>Master!D73</f>
        <v>III/d</v>
      </c>
      <c r="E32" s="106">
        <f>Master!E73</f>
        <v>1</v>
      </c>
      <c r="F32" s="106">
        <f>Master!F73</f>
        <v>10</v>
      </c>
      <c r="G32" s="106">
        <f>Master!G73</f>
        <v>2019</v>
      </c>
      <c r="H32" s="106" t="str">
        <f>Master!H73</f>
        <v>Lektor</v>
      </c>
      <c r="I32" s="106" t="e">
        <f>Master!#REF!</f>
        <v>#REF!</v>
      </c>
      <c r="J32" s="106" t="e">
        <f>Master!#REF!</f>
        <v>#REF!</v>
      </c>
      <c r="K32" s="106" t="e">
        <f>Master!#REF!</f>
        <v>#REF!</v>
      </c>
      <c r="L32" s="106" t="e">
        <f>Master!#REF!</f>
        <v>#REF!</v>
      </c>
      <c r="M32" s="106" t="e">
        <f>Master!#REF!</f>
        <v>#REF!</v>
      </c>
      <c r="N32" s="106" t="e">
        <f>Master!#REF!</f>
        <v>#REF!</v>
      </c>
      <c r="O32" s="106" t="e">
        <f>Master!#REF!</f>
        <v>#REF!</v>
      </c>
      <c r="P32" s="106" t="e">
        <f>Master!#REF!</f>
        <v>#REF!</v>
      </c>
      <c r="Q32" s="106" t="e">
        <f>Master!#REF!</f>
        <v>#REF!</v>
      </c>
      <c r="R32" s="106" t="str">
        <f>Master!I73</f>
        <v>S2</v>
      </c>
      <c r="S32" s="106" t="str">
        <f>Master!J73</f>
        <v>Magister</v>
      </c>
      <c r="T32" s="106" t="e">
        <f>Master!#REF!</f>
        <v>#REF!</v>
      </c>
      <c r="U32" s="106">
        <f>Master!K73</f>
        <v>0</v>
      </c>
      <c r="V32" s="106" t="e">
        <f>Master!#REF!</f>
        <v>#REF!</v>
      </c>
      <c r="W32" s="106" t="e">
        <f>Master!#REF!</f>
        <v>#REF!</v>
      </c>
      <c r="X32" s="106" t="e">
        <f>Master!#REF!</f>
        <v>#REF!</v>
      </c>
      <c r="Y32" s="106" t="e">
        <f>Master!#REF!</f>
        <v>#REF!</v>
      </c>
      <c r="Z32" s="106" t="str">
        <f>Master!L73</f>
        <v>Teknik Elektro</v>
      </c>
      <c r="AA32" s="106" t="e">
        <f>Master!#REF!</f>
        <v>#REF!</v>
      </c>
      <c r="AB32" s="106">
        <f>Master!M73</f>
        <v>0</v>
      </c>
      <c r="AC32" s="106" t="str">
        <f>Master!N73</f>
        <v>PNS</v>
      </c>
    </row>
    <row r="33" spans="1:29" x14ac:dyDescent="0.3">
      <c r="A33">
        <v>25</v>
      </c>
      <c r="B33" s="106" t="str">
        <f>Master!B74</f>
        <v>Ir. Ali Fatoni, M.T.</v>
      </c>
      <c r="C33" s="106" t="str">
        <f>Master!C74</f>
        <v>19620603 198903 1 002</v>
      </c>
      <c r="D33" s="106" t="str">
        <f>Master!D74</f>
        <v>III/d</v>
      </c>
      <c r="E33" s="106">
        <f>Master!E74</f>
        <v>1</v>
      </c>
      <c r="F33" s="106">
        <f>Master!F74</f>
        <v>10</v>
      </c>
      <c r="G33" s="106">
        <f>Master!G74</f>
        <v>2008</v>
      </c>
      <c r="H33" s="106" t="str">
        <f>Master!H74</f>
        <v>Lektor</v>
      </c>
      <c r="I33" s="106" t="e">
        <f>Master!#REF!</f>
        <v>#REF!</v>
      </c>
      <c r="J33" s="106" t="e">
        <f>Master!#REF!</f>
        <v>#REF!</v>
      </c>
      <c r="K33" s="106" t="e">
        <f>Master!#REF!</f>
        <v>#REF!</v>
      </c>
      <c r="L33" s="106" t="e">
        <f>Master!#REF!</f>
        <v>#REF!</v>
      </c>
      <c r="M33" s="106" t="e">
        <f>Master!#REF!</f>
        <v>#REF!</v>
      </c>
      <c r="N33" s="106" t="e">
        <f>Master!#REF!</f>
        <v>#REF!</v>
      </c>
      <c r="O33" s="106" t="e">
        <f>Master!#REF!</f>
        <v>#REF!</v>
      </c>
      <c r="P33" s="106" t="e">
        <f>Master!#REF!</f>
        <v>#REF!</v>
      </c>
      <c r="Q33" s="106" t="e">
        <f>Master!#REF!</f>
        <v>#REF!</v>
      </c>
      <c r="R33" s="106" t="str">
        <f>Master!I74</f>
        <v>S2</v>
      </c>
      <c r="S33" s="106" t="str">
        <f>Master!J74</f>
        <v>Magister</v>
      </c>
      <c r="T33" s="106" t="e">
        <f>Master!#REF!</f>
        <v>#REF!</v>
      </c>
      <c r="U33" s="106">
        <f>Master!K74</f>
        <v>0</v>
      </c>
      <c r="V33" s="106" t="e">
        <f>Master!#REF!</f>
        <v>#REF!</v>
      </c>
      <c r="W33" s="106" t="e">
        <f>Master!#REF!</f>
        <v>#REF!</v>
      </c>
      <c r="X33" s="106" t="e">
        <f>Master!#REF!</f>
        <v>#REF!</v>
      </c>
      <c r="Y33" s="106" t="e">
        <f>Master!#REF!</f>
        <v>#REF!</v>
      </c>
      <c r="Z33" s="106" t="str">
        <f>Master!L74</f>
        <v>Teknik Elektro</v>
      </c>
      <c r="AA33" s="106" t="e">
        <f>Master!#REF!</f>
        <v>#REF!</v>
      </c>
      <c r="AB33" s="106">
        <f>Master!M74</f>
        <v>0</v>
      </c>
      <c r="AC33" s="106" t="str">
        <f>Master!N74</f>
        <v>PNS</v>
      </c>
    </row>
    <row r="34" spans="1:29" x14ac:dyDescent="0.3">
      <c r="A34">
        <v>26</v>
      </c>
      <c r="B34" s="106" t="str">
        <f>Master!B75</f>
        <v>Ir. Harris Pirngadi, M.T.</v>
      </c>
      <c r="C34" s="106" t="str">
        <f>Master!C75</f>
        <v>19620510 198903 1 001</v>
      </c>
      <c r="D34" s="106" t="str">
        <f>Master!D75</f>
        <v>III/d</v>
      </c>
      <c r="E34" s="106">
        <f>Master!E75</f>
        <v>1</v>
      </c>
      <c r="F34" s="106">
        <f>Master!F75</f>
        <v>10</v>
      </c>
      <c r="G34" s="106">
        <f>Master!G75</f>
        <v>2013</v>
      </c>
      <c r="H34" s="106" t="str">
        <f>Master!H75</f>
        <v>Lektor</v>
      </c>
      <c r="I34" s="106" t="e">
        <f>Master!#REF!</f>
        <v>#REF!</v>
      </c>
      <c r="J34" s="106" t="e">
        <f>Master!#REF!</f>
        <v>#REF!</v>
      </c>
      <c r="K34" s="106" t="e">
        <f>Master!#REF!</f>
        <v>#REF!</v>
      </c>
      <c r="L34" s="106" t="e">
        <f>Master!#REF!</f>
        <v>#REF!</v>
      </c>
      <c r="M34" s="106" t="e">
        <f>Master!#REF!</f>
        <v>#REF!</v>
      </c>
      <c r="N34" s="106" t="e">
        <f>Master!#REF!</f>
        <v>#REF!</v>
      </c>
      <c r="O34" s="106" t="e">
        <f>Master!#REF!</f>
        <v>#REF!</v>
      </c>
      <c r="P34" s="106" t="e">
        <f>Master!#REF!</f>
        <v>#REF!</v>
      </c>
      <c r="Q34" s="106" t="e">
        <f>Master!#REF!</f>
        <v>#REF!</v>
      </c>
      <c r="R34" s="106" t="str">
        <f>Master!I75</f>
        <v>S2</v>
      </c>
      <c r="S34" s="106" t="str">
        <f>Master!J75</f>
        <v>Magister</v>
      </c>
      <c r="T34" s="106" t="e">
        <f>Master!#REF!</f>
        <v>#REF!</v>
      </c>
      <c r="U34" s="106">
        <f>Master!K75</f>
        <v>0</v>
      </c>
      <c r="V34" s="106" t="e">
        <f>Master!#REF!</f>
        <v>#REF!</v>
      </c>
      <c r="W34" s="106" t="e">
        <f>Master!#REF!</f>
        <v>#REF!</v>
      </c>
      <c r="X34" s="106" t="e">
        <f>Master!#REF!</f>
        <v>#REF!</v>
      </c>
      <c r="Y34" s="106" t="e">
        <f>Master!#REF!</f>
        <v>#REF!</v>
      </c>
      <c r="Z34" s="106" t="str">
        <f>Master!L75</f>
        <v>Teknik Elektro</v>
      </c>
      <c r="AA34" s="106" t="e">
        <f>Master!#REF!</f>
        <v>#REF!</v>
      </c>
      <c r="AB34" s="106">
        <f>Master!M75</f>
        <v>0</v>
      </c>
      <c r="AC34" s="106" t="str">
        <f>Master!N75</f>
        <v>PNS</v>
      </c>
    </row>
    <row r="35" spans="1:29" x14ac:dyDescent="0.3">
      <c r="A35">
        <v>27</v>
      </c>
      <c r="B35" s="106" t="str">
        <f>Master!B76</f>
        <v>Ir. Sjamsjul Anam, M.T.</v>
      </c>
      <c r="C35" s="106" t="str">
        <f>Master!C76</f>
        <v>19630725 199003 1 002</v>
      </c>
      <c r="D35" s="106" t="str">
        <f>Master!D76</f>
        <v>III/d</v>
      </c>
      <c r="E35" s="106">
        <f>Master!E76</f>
        <v>1</v>
      </c>
      <c r="F35" s="106">
        <f>Master!F76</f>
        <v>10</v>
      </c>
      <c r="G35" s="106">
        <f>Master!G76</f>
        <v>2018</v>
      </c>
      <c r="H35" s="106" t="str">
        <f>Master!H76</f>
        <v>Lektor</v>
      </c>
      <c r="I35" s="106" t="e">
        <f>Master!#REF!</f>
        <v>#REF!</v>
      </c>
      <c r="J35" s="106" t="e">
        <f>Master!#REF!</f>
        <v>#REF!</v>
      </c>
      <c r="K35" s="106" t="e">
        <f>Master!#REF!</f>
        <v>#REF!</v>
      </c>
      <c r="L35" s="106" t="e">
        <f>Master!#REF!</f>
        <v>#REF!</v>
      </c>
      <c r="M35" s="106" t="e">
        <f>Master!#REF!</f>
        <v>#REF!</v>
      </c>
      <c r="N35" s="106" t="e">
        <f>Master!#REF!</f>
        <v>#REF!</v>
      </c>
      <c r="O35" s="106" t="e">
        <f>Master!#REF!</f>
        <v>#REF!</v>
      </c>
      <c r="P35" s="106" t="e">
        <f>Master!#REF!</f>
        <v>#REF!</v>
      </c>
      <c r="Q35" s="106" t="e">
        <f>Master!#REF!</f>
        <v>#REF!</v>
      </c>
      <c r="R35" s="106" t="str">
        <f>Master!I76</f>
        <v>S2</v>
      </c>
      <c r="S35" s="106" t="str">
        <f>Master!J76</f>
        <v>Magister</v>
      </c>
      <c r="T35" s="106" t="e">
        <f>Master!#REF!</f>
        <v>#REF!</v>
      </c>
      <c r="U35" s="106">
        <f>Master!K76</f>
        <v>0</v>
      </c>
      <c r="V35" s="106" t="e">
        <f>Master!#REF!</f>
        <v>#REF!</v>
      </c>
      <c r="W35" s="106" t="e">
        <f>Master!#REF!</f>
        <v>#REF!</v>
      </c>
      <c r="X35" s="106" t="e">
        <f>Master!#REF!</f>
        <v>#REF!</v>
      </c>
      <c r="Y35" s="106" t="e">
        <f>Master!#REF!</f>
        <v>#REF!</v>
      </c>
      <c r="Z35" s="106" t="str">
        <f>Master!L76</f>
        <v>Teknik Elektro</v>
      </c>
      <c r="AA35" s="106" t="e">
        <f>Master!#REF!</f>
        <v>#REF!</v>
      </c>
      <c r="AB35" s="106">
        <f>Master!M76</f>
        <v>0</v>
      </c>
      <c r="AC35" s="106" t="str">
        <f>Master!N76</f>
        <v>PNS</v>
      </c>
    </row>
    <row r="36" spans="1:29" x14ac:dyDescent="0.3">
      <c r="A36">
        <v>28</v>
      </c>
      <c r="B36" s="106" t="str">
        <f>Master!B82</f>
        <v>Dr. Ir.  Puji Handayani, M.T.</v>
      </c>
      <c r="C36" s="106" t="str">
        <f>Master!C82</f>
        <v>19660510 199203 2 002</v>
      </c>
      <c r="D36" s="106" t="str">
        <f>Master!D82</f>
        <v>III/c</v>
      </c>
      <c r="E36" s="106">
        <f>Master!E82</f>
        <v>1</v>
      </c>
      <c r="F36" s="106">
        <f>Master!F82</f>
        <v>10</v>
      </c>
      <c r="G36" s="106">
        <f>Master!G82</f>
        <v>2008</v>
      </c>
      <c r="H36" s="106" t="str">
        <f>Master!H82</f>
        <v>Lektor</v>
      </c>
      <c r="I36" s="106" t="e">
        <f>Master!#REF!</f>
        <v>#REF!</v>
      </c>
      <c r="J36" s="106" t="e">
        <f>Master!#REF!</f>
        <v>#REF!</v>
      </c>
      <c r="K36" s="106" t="e">
        <f>Master!#REF!</f>
        <v>#REF!</v>
      </c>
      <c r="L36" s="106" t="e">
        <f>Master!#REF!</f>
        <v>#REF!</v>
      </c>
      <c r="M36" s="106" t="e">
        <f>Master!#REF!</f>
        <v>#REF!</v>
      </c>
      <c r="N36" s="106" t="e">
        <f>Master!#REF!</f>
        <v>#REF!</v>
      </c>
      <c r="O36" s="106" t="e">
        <f>Master!#REF!</f>
        <v>#REF!</v>
      </c>
      <c r="P36" s="106" t="e">
        <f>Master!#REF!</f>
        <v>#REF!</v>
      </c>
      <c r="Q36" s="106" t="e">
        <f>Master!#REF!</f>
        <v>#REF!</v>
      </c>
      <c r="R36" s="106" t="str">
        <f>Master!I82</f>
        <v>S3</v>
      </c>
      <c r="S36" s="106" t="str">
        <f>Master!J82</f>
        <v>Doktor</v>
      </c>
      <c r="T36" s="106" t="e">
        <f>Master!#REF!</f>
        <v>#REF!</v>
      </c>
      <c r="U36" s="106">
        <f>Master!K82</f>
        <v>0</v>
      </c>
      <c r="V36" s="106" t="e">
        <f>Master!#REF!</f>
        <v>#REF!</v>
      </c>
      <c r="W36" s="106" t="e">
        <f>Master!#REF!</f>
        <v>#REF!</v>
      </c>
      <c r="X36" s="106" t="e">
        <f>Master!#REF!</f>
        <v>#REF!</v>
      </c>
      <c r="Y36" s="106" t="e">
        <f>Master!#REF!</f>
        <v>#REF!</v>
      </c>
      <c r="Z36" s="106" t="str">
        <f>Master!L82</f>
        <v>Teknik Elektro</v>
      </c>
      <c r="AA36" s="106" t="e">
        <f>Master!#REF!</f>
        <v>#REF!</v>
      </c>
      <c r="AB36" s="106">
        <f>Master!M82</f>
        <v>0</v>
      </c>
      <c r="AC36" s="106" t="str">
        <f>Master!N82</f>
        <v>PNS</v>
      </c>
    </row>
    <row r="37" spans="1:29" x14ac:dyDescent="0.3">
      <c r="A37">
        <v>29</v>
      </c>
      <c r="B37" t="str">
        <f>Master!B83</f>
        <v>Dr. Ir. Endroyono, DEA.</v>
      </c>
      <c r="C37" t="str">
        <f>Master!C83</f>
        <v>19650404 199102 1 001</v>
      </c>
      <c r="D37" t="str">
        <f>Master!D83</f>
        <v>III/c</v>
      </c>
      <c r="E37">
        <f>Master!E83</f>
        <v>1</v>
      </c>
      <c r="F37">
        <f>Master!F83</f>
        <v>10</v>
      </c>
      <c r="G37">
        <f>Master!G83</f>
        <v>2015</v>
      </c>
      <c r="H37" t="str">
        <f>Master!H83</f>
        <v>Lektor</v>
      </c>
      <c r="I37" t="e">
        <f>Master!#REF!</f>
        <v>#REF!</v>
      </c>
      <c r="J37" t="e">
        <f>Master!#REF!</f>
        <v>#REF!</v>
      </c>
      <c r="K37" t="e">
        <f>Master!#REF!</f>
        <v>#REF!</v>
      </c>
      <c r="L37" t="e">
        <f>Master!#REF!</f>
        <v>#REF!</v>
      </c>
      <c r="M37" t="e">
        <f>Master!#REF!</f>
        <v>#REF!</v>
      </c>
      <c r="N37" t="e">
        <f>Master!#REF!</f>
        <v>#REF!</v>
      </c>
      <c r="O37" t="e">
        <f>Master!#REF!</f>
        <v>#REF!</v>
      </c>
      <c r="P37" t="e">
        <f>Master!#REF!</f>
        <v>#REF!</v>
      </c>
      <c r="Q37" t="e">
        <f>Master!#REF!</f>
        <v>#REF!</v>
      </c>
      <c r="R37" t="str">
        <f>Master!I83</f>
        <v>S3</v>
      </c>
      <c r="S37" t="str">
        <f>Master!J83</f>
        <v>Doktor</v>
      </c>
      <c r="T37" t="e">
        <f>Master!#REF!</f>
        <v>#REF!</v>
      </c>
      <c r="U37">
        <f>Master!K83</f>
        <v>0</v>
      </c>
      <c r="V37" t="e">
        <f>Master!#REF!</f>
        <v>#REF!</v>
      </c>
      <c r="W37" t="e">
        <f>Master!#REF!</f>
        <v>#REF!</v>
      </c>
      <c r="X37" t="e">
        <f>Master!#REF!</f>
        <v>#REF!</v>
      </c>
      <c r="Y37" t="e">
        <f>Master!#REF!</f>
        <v>#REF!</v>
      </c>
      <c r="Z37" t="str">
        <f>Master!L83</f>
        <v>Teknik Elektro</v>
      </c>
      <c r="AA37" t="e">
        <f>Master!#REF!</f>
        <v>#REF!</v>
      </c>
      <c r="AB37" t="str">
        <f>Master!M83</f>
        <v>Manajer Unit Klaster Inovasi Teknologi Informasi dan Komunikasi &amp; Robotika</v>
      </c>
      <c r="AC37" t="str">
        <f>Master!N83</f>
        <v>PNS</v>
      </c>
    </row>
    <row r="38" spans="1:29" x14ac:dyDescent="0.3">
      <c r="A38">
        <v>30</v>
      </c>
      <c r="B38" t="str">
        <f>Master!B84</f>
        <v>Dr. Ir. Ni Ketut Aryani, M.T.</v>
      </c>
      <c r="C38" t="str">
        <f>Master!C84</f>
        <v>19650901 199103 2 002</v>
      </c>
      <c r="D38" t="str">
        <f>Master!D84</f>
        <v>III/c</v>
      </c>
      <c r="E38">
        <f>Master!E84</f>
        <v>1</v>
      </c>
      <c r="F38">
        <f>Master!F84</f>
        <v>10</v>
      </c>
      <c r="G38">
        <f>Master!G84</f>
        <v>2019</v>
      </c>
      <c r="H38" t="str">
        <f>Master!H84</f>
        <v>Lektor</v>
      </c>
      <c r="I38" t="e">
        <f>Master!#REF!</f>
        <v>#REF!</v>
      </c>
      <c r="J38" t="e">
        <f>Master!#REF!</f>
        <v>#REF!</v>
      </c>
      <c r="K38" t="e">
        <f>Master!#REF!</f>
        <v>#REF!</v>
      </c>
      <c r="L38" t="e">
        <f>Master!#REF!</f>
        <v>#REF!</v>
      </c>
      <c r="M38" t="e">
        <f>Master!#REF!</f>
        <v>#REF!</v>
      </c>
      <c r="N38" t="e">
        <f>Master!#REF!</f>
        <v>#REF!</v>
      </c>
      <c r="O38" t="e">
        <f>Master!#REF!</f>
        <v>#REF!</v>
      </c>
      <c r="P38" t="e">
        <f>Master!#REF!</f>
        <v>#REF!</v>
      </c>
      <c r="Q38" t="e">
        <f>Master!#REF!</f>
        <v>#REF!</v>
      </c>
      <c r="R38" t="str">
        <f>Master!I84</f>
        <v>S3</v>
      </c>
      <c r="S38" t="str">
        <f>Master!J84</f>
        <v>Doktor</v>
      </c>
      <c r="T38" t="e">
        <f>Master!#REF!</f>
        <v>#REF!</v>
      </c>
      <c r="U38">
        <f>Master!K84</f>
        <v>0</v>
      </c>
      <c r="V38" t="e">
        <f>Master!#REF!</f>
        <v>#REF!</v>
      </c>
      <c r="W38" t="e">
        <f>Master!#REF!</f>
        <v>#REF!</v>
      </c>
      <c r="X38" t="e">
        <f>Master!#REF!</f>
        <v>#REF!</v>
      </c>
      <c r="Y38" t="e">
        <f>Master!#REF!</f>
        <v>#REF!</v>
      </c>
      <c r="Z38" t="str">
        <f>Master!L84</f>
        <v>Teknik Elektro</v>
      </c>
      <c r="AA38" t="e">
        <f>Master!#REF!</f>
        <v>#REF!</v>
      </c>
      <c r="AB38">
        <f>Master!M84</f>
        <v>0</v>
      </c>
      <c r="AC38" t="str">
        <f>Master!N84</f>
        <v>PNS</v>
      </c>
    </row>
    <row r="39" spans="1:29" x14ac:dyDescent="0.3">
      <c r="A39">
        <v>31</v>
      </c>
      <c r="B39" t="str">
        <f>Master!B85</f>
        <v xml:space="preserve">Dr. Ir. Achmad Affandi, DEA. </v>
      </c>
      <c r="C39" t="str">
        <f>Master!C85</f>
        <v>19651014 199002 1 001</v>
      </c>
      <c r="D39" t="str">
        <f>Master!D85</f>
        <v>III/c</v>
      </c>
      <c r="E39">
        <f>Master!E85</f>
        <v>1</v>
      </c>
      <c r="F39">
        <f>Master!F85</f>
        <v>4</v>
      </c>
      <c r="G39">
        <f>Master!G85</f>
        <v>2018</v>
      </c>
      <c r="H39" t="str">
        <f>Master!H85</f>
        <v>Lektor</v>
      </c>
      <c r="I39" t="e">
        <f>Master!#REF!</f>
        <v>#REF!</v>
      </c>
      <c r="J39" t="e">
        <f>Master!#REF!</f>
        <v>#REF!</v>
      </c>
      <c r="K39" t="e">
        <f>Master!#REF!</f>
        <v>#REF!</v>
      </c>
      <c r="L39" t="e">
        <f>Master!#REF!</f>
        <v>#REF!</v>
      </c>
      <c r="M39" t="e">
        <f>Master!#REF!</f>
        <v>#REF!</v>
      </c>
      <c r="N39" t="e">
        <f>Master!#REF!</f>
        <v>#REF!</v>
      </c>
      <c r="O39" t="e">
        <f>Master!#REF!</f>
        <v>#REF!</v>
      </c>
      <c r="P39" t="e">
        <f>Master!#REF!</f>
        <v>#REF!</v>
      </c>
      <c r="Q39" t="e">
        <f>Master!#REF!</f>
        <v>#REF!</v>
      </c>
      <c r="R39" t="str">
        <f>Master!I85</f>
        <v>S3</v>
      </c>
      <c r="S39" t="str">
        <f>Master!J85</f>
        <v>Doktor</v>
      </c>
      <c r="T39" t="e">
        <f>Master!#REF!</f>
        <v>#REF!</v>
      </c>
      <c r="U39">
        <f>Master!K85</f>
        <v>0</v>
      </c>
      <c r="V39" t="e">
        <f>Master!#REF!</f>
        <v>#REF!</v>
      </c>
      <c r="W39" t="e">
        <f>Master!#REF!</f>
        <v>#REF!</v>
      </c>
      <c r="X39" t="e">
        <f>Master!#REF!</f>
        <v>#REF!</v>
      </c>
      <c r="Y39" t="e">
        <f>Master!#REF!</f>
        <v>#REF!</v>
      </c>
      <c r="Z39" t="str">
        <f>Master!L85</f>
        <v>Teknik Elektro</v>
      </c>
      <c r="AA39" t="e">
        <f>Master!#REF!</f>
        <v>#REF!</v>
      </c>
      <c r="AB39" t="str">
        <f>Master!M85</f>
        <v>Direktur Inovasi dan Kawasan Sains Teknologi</v>
      </c>
      <c r="AC39" t="str">
        <f>Master!N85</f>
        <v>PNS</v>
      </c>
    </row>
    <row r="40" spans="1:29" x14ac:dyDescent="0.3">
      <c r="A40">
        <v>32</v>
      </c>
      <c r="B40" t="str">
        <f>Master!B87</f>
        <v>Eko Setijadi, S.T., M.T., Ph.D.</v>
      </c>
      <c r="C40" t="str">
        <f>Master!C87</f>
        <v>19721001 200312 1 002</v>
      </c>
      <c r="D40" t="str">
        <f>Master!D87</f>
        <v>III/c</v>
      </c>
      <c r="E40">
        <f>Master!E87</f>
        <v>1</v>
      </c>
      <c r="F40">
        <f>Master!F87</f>
        <v>10</v>
      </c>
      <c r="G40">
        <f>Master!G87</f>
        <v>2011</v>
      </c>
      <c r="H40" t="str">
        <f>Master!H87</f>
        <v>Lektor</v>
      </c>
      <c r="I40" t="e">
        <f>Master!#REF!</f>
        <v>#REF!</v>
      </c>
      <c r="J40" t="e">
        <f>Master!#REF!</f>
        <v>#REF!</v>
      </c>
      <c r="K40" t="e">
        <f>Master!#REF!</f>
        <v>#REF!</v>
      </c>
      <c r="L40" t="e">
        <f>Master!#REF!</f>
        <v>#REF!</v>
      </c>
      <c r="M40" t="e">
        <f>Master!#REF!</f>
        <v>#REF!</v>
      </c>
      <c r="N40" t="e">
        <f>Master!#REF!</f>
        <v>#REF!</v>
      </c>
      <c r="O40" t="e">
        <f>Master!#REF!</f>
        <v>#REF!</v>
      </c>
      <c r="P40" t="e">
        <f>Master!#REF!</f>
        <v>#REF!</v>
      </c>
      <c r="Q40" t="e">
        <f>Master!#REF!</f>
        <v>#REF!</v>
      </c>
      <c r="R40" t="str">
        <f>Master!I87</f>
        <v>S3</v>
      </c>
      <c r="S40" t="str">
        <f>Master!J87</f>
        <v>Doktor</v>
      </c>
      <c r="T40" t="e">
        <f>Master!#REF!</f>
        <v>#REF!</v>
      </c>
      <c r="U40">
        <f>Master!K87</f>
        <v>0</v>
      </c>
      <c r="V40" t="e">
        <f>Master!#REF!</f>
        <v>#REF!</v>
      </c>
      <c r="W40" t="e">
        <f>Master!#REF!</f>
        <v>#REF!</v>
      </c>
      <c r="X40" t="e">
        <f>Master!#REF!</f>
        <v>#REF!</v>
      </c>
      <c r="Y40" t="e">
        <f>Master!#REF!</f>
        <v>#REF!</v>
      </c>
      <c r="Z40" t="str">
        <f>Master!L87</f>
        <v>Teknik Elektro</v>
      </c>
      <c r="AA40" t="e">
        <f>Master!#REF!</f>
        <v>#REF!</v>
      </c>
      <c r="AB40">
        <f>Master!M87</f>
        <v>0</v>
      </c>
      <c r="AC40" t="str">
        <f>Master!N87</f>
        <v>PNS</v>
      </c>
    </row>
    <row r="41" spans="1:29" x14ac:dyDescent="0.3">
      <c r="A41">
        <v>33</v>
      </c>
      <c r="B41" t="str">
        <f>Master!B88</f>
        <v>Dedet Candra Riawan, S.T., M.Eng., Ph.D.</v>
      </c>
      <c r="C41" t="str">
        <f>Master!C88</f>
        <v>19731119 200003 1 001</v>
      </c>
      <c r="D41" t="str">
        <f>Master!D88</f>
        <v>III/c</v>
      </c>
      <c r="E41">
        <f>Master!E88</f>
        <v>1</v>
      </c>
      <c r="F41">
        <f>Master!F88</f>
        <v>4</v>
      </c>
      <c r="G41">
        <f>Master!G88</f>
        <v>2018</v>
      </c>
      <c r="H41" t="str">
        <f>Master!H88</f>
        <v>Lektor</v>
      </c>
      <c r="I41" t="e">
        <f>Master!#REF!</f>
        <v>#REF!</v>
      </c>
      <c r="J41" t="e">
        <f>Master!#REF!</f>
        <v>#REF!</v>
      </c>
      <c r="K41" t="e">
        <f>Master!#REF!</f>
        <v>#REF!</v>
      </c>
      <c r="L41" t="e">
        <f>Master!#REF!</f>
        <v>#REF!</v>
      </c>
      <c r="M41" t="e">
        <f>Master!#REF!</f>
        <v>#REF!</v>
      </c>
      <c r="N41" t="e">
        <f>Master!#REF!</f>
        <v>#REF!</v>
      </c>
      <c r="O41" t="e">
        <f>Master!#REF!</f>
        <v>#REF!</v>
      </c>
      <c r="P41" t="e">
        <f>Master!#REF!</f>
        <v>#REF!</v>
      </c>
      <c r="Q41" t="e">
        <f>Master!#REF!</f>
        <v>#REF!</v>
      </c>
      <c r="R41" t="str">
        <f>Master!I88</f>
        <v>S3</v>
      </c>
      <c r="S41" t="str">
        <f>Master!J88</f>
        <v>Doktor</v>
      </c>
      <c r="T41" t="e">
        <f>Master!#REF!</f>
        <v>#REF!</v>
      </c>
      <c r="U41">
        <f>Master!K88</f>
        <v>0</v>
      </c>
      <c r="V41" t="e">
        <f>Master!#REF!</f>
        <v>#REF!</v>
      </c>
      <c r="W41" t="e">
        <f>Master!#REF!</f>
        <v>#REF!</v>
      </c>
      <c r="X41" t="e">
        <f>Master!#REF!</f>
        <v>#REF!</v>
      </c>
      <c r="Y41" t="e">
        <f>Master!#REF!</f>
        <v>#REF!</v>
      </c>
      <c r="Z41" t="str">
        <f>Master!L88</f>
        <v>Teknik Elektro</v>
      </c>
      <c r="AA41" t="e">
        <f>Master!#REF!</f>
        <v>#REF!</v>
      </c>
      <c r="AB41" t="str">
        <f>Master!M88</f>
        <v>Kadep Teknik Elektro</v>
      </c>
      <c r="AC41" t="str">
        <f>Master!N88</f>
        <v>PNS</v>
      </c>
    </row>
    <row r="42" spans="1:29" x14ac:dyDescent="0.3">
      <c r="A42">
        <v>34</v>
      </c>
      <c r="B42" t="str">
        <f>Master!B89</f>
        <v>Dr. Eng. Rony Seto Wibowo, S.T., M.T.</v>
      </c>
      <c r="C42" t="str">
        <f>Master!C89</f>
        <v>19741129 200012 1 001</v>
      </c>
      <c r="D42" t="str">
        <f>Master!D89</f>
        <v>III/c</v>
      </c>
      <c r="E42">
        <f>Master!E89</f>
        <v>1</v>
      </c>
      <c r="F42">
        <f>Master!F89</f>
        <v>10</v>
      </c>
      <c r="G42">
        <f>Master!G89</f>
        <v>2008</v>
      </c>
      <c r="H42" t="str">
        <f>Master!H89</f>
        <v>Lektor</v>
      </c>
      <c r="I42" t="e">
        <f>Master!#REF!</f>
        <v>#REF!</v>
      </c>
      <c r="J42" t="e">
        <f>Master!#REF!</f>
        <v>#REF!</v>
      </c>
      <c r="K42" t="e">
        <f>Master!#REF!</f>
        <v>#REF!</v>
      </c>
      <c r="L42" t="e">
        <f>Master!#REF!</f>
        <v>#REF!</v>
      </c>
      <c r="M42" t="e">
        <f>Master!#REF!</f>
        <v>#REF!</v>
      </c>
      <c r="N42" t="e">
        <f>Master!#REF!</f>
        <v>#REF!</v>
      </c>
      <c r="O42" t="e">
        <f>Master!#REF!</f>
        <v>#REF!</v>
      </c>
      <c r="P42" t="e">
        <f>Master!#REF!</f>
        <v>#REF!</v>
      </c>
      <c r="Q42" t="e">
        <f>Master!#REF!</f>
        <v>#REF!</v>
      </c>
      <c r="R42" t="str">
        <f>Master!I89</f>
        <v>S3</v>
      </c>
      <c r="S42" t="str">
        <f>Master!J89</f>
        <v>Doktor</v>
      </c>
      <c r="T42" t="e">
        <f>Master!#REF!</f>
        <v>#REF!</v>
      </c>
      <c r="U42">
        <f>Master!K89</f>
        <v>0</v>
      </c>
      <c r="V42" t="e">
        <f>Master!#REF!</f>
        <v>#REF!</v>
      </c>
      <c r="W42" t="e">
        <f>Master!#REF!</f>
        <v>#REF!</v>
      </c>
      <c r="X42" t="e">
        <f>Master!#REF!</f>
        <v>#REF!</v>
      </c>
      <c r="Y42" t="e">
        <f>Master!#REF!</f>
        <v>#REF!</v>
      </c>
      <c r="Z42" t="str">
        <f>Master!L89</f>
        <v>Teknik Elektro</v>
      </c>
      <c r="AA42" t="e">
        <f>Master!#REF!</f>
        <v>#REF!</v>
      </c>
      <c r="AB42">
        <f>Master!M89</f>
        <v>0</v>
      </c>
      <c r="AC42" t="str">
        <f>Master!N89</f>
        <v>PNS</v>
      </c>
    </row>
    <row r="43" spans="1:29" x14ac:dyDescent="0.3">
      <c r="A43">
        <v>35</v>
      </c>
      <c r="B43" t="str">
        <f>Master!B92</f>
        <v>Dr. Istas Pratomo, S.T., M.T.</v>
      </c>
      <c r="C43" t="str">
        <f>Master!C92</f>
        <v>19790325 200312 1 001</v>
      </c>
      <c r="D43" t="str">
        <f>Master!D92</f>
        <v>III/c</v>
      </c>
      <c r="E43">
        <f>Master!E92</f>
        <v>1</v>
      </c>
      <c r="F43">
        <f>Master!F92</f>
        <v>10</v>
      </c>
      <c r="G43">
        <f>Master!G92</f>
        <v>2019</v>
      </c>
      <c r="H43" t="str">
        <f>Master!H92</f>
        <v>Lektor</v>
      </c>
      <c r="I43" t="e">
        <f>Master!#REF!</f>
        <v>#REF!</v>
      </c>
      <c r="J43" t="e">
        <f>Master!#REF!</f>
        <v>#REF!</v>
      </c>
      <c r="K43" t="e">
        <f>Master!#REF!</f>
        <v>#REF!</v>
      </c>
      <c r="L43" t="e">
        <f>Master!#REF!</f>
        <v>#REF!</v>
      </c>
      <c r="M43" t="e">
        <f>Master!#REF!</f>
        <v>#REF!</v>
      </c>
      <c r="N43" t="e">
        <f>Master!#REF!</f>
        <v>#REF!</v>
      </c>
      <c r="O43" t="e">
        <f>Master!#REF!</f>
        <v>#REF!</v>
      </c>
      <c r="P43" t="e">
        <f>Master!#REF!</f>
        <v>#REF!</v>
      </c>
      <c r="Q43" t="e">
        <f>Master!#REF!</f>
        <v>#REF!</v>
      </c>
      <c r="R43" t="str">
        <f>Master!I92</f>
        <v>S3</v>
      </c>
      <c r="S43" t="str">
        <f>Master!J92</f>
        <v>Doktor</v>
      </c>
      <c r="T43" t="e">
        <f>Master!#REF!</f>
        <v>#REF!</v>
      </c>
      <c r="U43">
        <f>Master!K92</f>
        <v>0</v>
      </c>
      <c r="V43" t="e">
        <f>Master!#REF!</f>
        <v>#REF!</v>
      </c>
      <c r="W43" t="e">
        <f>Master!#REF!</f>
        <v>#REF!</v>
      </c>
      <c r="X43" t="e">
        <f>Master!#REF!</f>
        <v>#REF!</v>
      </c>
      <c r="Y43" t="e">
        <f>Master!#REF!</f>
        <v>#REF!</v>
      </c>
      <c r="Z43" t="str">
        <f>Master!L92</f>
        <v>Teknik Elektro</v>
      </c>
      <c r="AA43" t="e">
        <f>Master!#REF!</f>
        <v>#REF!</v>
      </c>
      <c r="AB43">
        <f>Master!M92</f>
        <v>0</v>
      </c>
      <c r="AC43" t="str">
        <f>Master!N92</f>
        <v>PNS</v>
      </c>
    </row>
    <row r="44" spans="1:29" x14ac:dyDescent="0.3">
      <c r="A44">
        <v>36</v>
      </c>
      <c r="B44" t="str">
        <f>Master!B94</f>
        <v>Astria Nur Irfansyah, S.T., M.Eng., Ph.D.</v>
      </c>
      <c r="C44" t="str">
        <f>Master!C94</f>
        <v>19810325 201012 1 002</v>
      </c>
      <c r="D44" t="str">
        <f>Master!D94</f>
        <v>III/c</v>
      </c>
      <c r="E44">
        <f>Master!E94</f>
        <v>1</v>
      </c>
      <c r="F44">
        <f>Master!F94</f>
        <v>10</v>
      </c>
      <c r="G44">
        <f>Master!G94</f>
        <v>2018</v>
      </c>
      <c r="H44" t="str">
        <f>Master!H94</f>
        <v>Lektor</v>
      </c>
      <c r="I44" t="e">
        <f>Master!#REF!</f>
        <v>#REF!</v>
      </c>
      <c r="J44" t="e">
        <f>Master!#REF!</f>
        <v>#REF!</v>
      </c>
      <c r="K44" t="e">
        <f>Master!#REF!</f>
        <v>#REF!</v>
      </c>
      <c r="L44" t="e">
        <f>Master!#REF!</f>
        <v>#REF!</v>
      </c>
      <c r="M44" t="e">
        <f>Master!#REF!</f>
        <v>#REF!</v>
      </c>
      <c r="N44" t="e">
        <f>Master!#REF!</f>
        <v>#REF!</v>
      </c>
      <c r="O44" t="e">
        <f>Master!#REF!</f>
        <v>#REF!</v>
      </c>
      <c r="P44" t="e">
        <f>Master!#REF!</f>
        <v>#REF!</v>
      </c>
      <c r="Q44" t="e">
        <f>Master!#REF!</f>
        <v>#REF!</v>
      </c>
      <c r="R44" t="str">
        <f>Master!I94</f>
        <v>S3</v>
      </c>
      <c r="S44" t="str">
        <f>Master!J94</f>
        <v>Doktor</v>
      </c>
      <c r="T44" t="e">
        <f>Master!#REF!</f>
        <v>#REF!</v>
      </c>
      <c r="U44">
        <f>Master!K94</f>
        <v>0</v>
      </c>
      <c r="V44" t="e">
        <f>Master!#REF!</f>
        <v>#REF!</v>
      </c>
      <c r="W44" t="e">
        <f>Master!#REF!</f>
        <v>#REF!</v>
      </c>
      <c r="X44" t="e">
        <f>Master!#REF!</f>
        <v>#REF!</v>
      </c>
      <c r="Y44" t="e">
        <f>Master!#REF!</f>
        <v>#REF!</v>
      </c>
      <c r="Z44" t="str">
        <f>Master!L94</f>
        <v>Teknik Elektro</v>
      </c>
      <c r="AA44" t="e">
        <f>Master!#REF!</f>
        <v>#REF!</v>
      </c>
      <c r="AB44" t="str">
        <f>Master!M94</f>
        <v>Manajer Senior Kerjasama Internasional</v>
      </c>
      <c r="AC44" t="str">
        <f>Master!N94</f>
        <v>PNS</v>
      </c>
    </row>
    <row r="45" spans="1:29" x14ac:dyDescent="0.3">
      <c r="A45">
        <v>37</v>
      </c>
      <c r="B45" t="str">
        <f>Master!B95</f>
        <v>Dimas Anton Asfani, S.T., M.T., Ph.D.</v>
      </c>
      <c r="C45" t="str">
        <f>Master!C95</f>
        <v>19810905 200501 1 002</v>
      </c>
      <c r="D45" t="str">
        <f>Master!D95</f>
        <v>III/c</v>
      </c>
      <c r="E45">
        <f>Master!E95</f>
        <v>1</v>
      </c>
      <c r="F45">
        <f>Master!F95</f>
        <v>4</v>
      </c>
      <c r="G45">
        <f>Master!G95</f>
        <v>2015</v>
      </c>
      <c r="H45" t="str">
        <f>Master!H95</f>
        <v>Lektor</v>
      </c>
      <c r="I45" t="e">
        <f>Master!#REF!</f>
        <v>#REF!</v>
      </c>
      <c r="J45" t="e">
        <f>Master!#REF!</f>
        <v>#REF!</v>
      </c>
      <c r="K45" t="e">
        <f>Master!#REF!</f>
        <v>#REF!</v>
      </c>
      <c r="L45" t="e">
        <f>Master!#REF!</f>
        <v>#REF!</v>
      </c>
      <c r="M45" t="e">
        <f>Master!#REF!</f>
        <v>#REF!</v>
      </c>
      <c r="N45" t="e">
        <f>Master!#REF!</f>
        <v>#REF!</v>
      </c>
      <c r="O45" t="e">
        <f>Master!#REF!</f>
        <v>#REF!</v>
      </c>
      <c r="P45" t="e">
        <f>Master!#REF!</f>
        <v>#REF!</v>
      </c>
      <c r="Q45" t="e">
        <f>Master!#REF!</f>
        <v>#REF!</v>
      </c>
      <c r="R45" t="str">
        <f>Master!I95</f>
        <v>S3</v>
      </c>
      <c r="S45" t="str">
        <f>Master!J95</f>
        <v>Doktor</v>
      </c>
      <c r="T45" t="e">
        <f>Master!#REF!</f>
        <v>#REF!</v>
      </c>
      <c r="U45">
        <f>Master!K95</f>
        <v>0</v>
      </c>
      <c r="V45" t="e">
        <f>Master!#REF!</f>
        <v>#REF!</v>
      </c>
      <c r="W45" t="e">
        <f>Master!#REF!</f>
        <v>#REF!</v>
      </c>
      <c r="X45" t="e">
        <f>Master!#REF!</f>
        <v>#REF!</v>
      </c>
      <c r="Y45" t="e">
        <f>Master!#REF!</f>
        <v>#REF!</v>
      </c>
      <c r="Z45" t="str">
        <f>Master!L95</f>
        <v>Teknik Elektro</v>
      </c>
      <c r="AA45" t="e">
        <f>Master!#REF!</f>
        <v>#REF!</v>
      </c>
      <c r="AB45" t="str">
        <f>Master!M95</f>
        <v>Sekdep I Teknik Elektro</v>
      </c>
      <c r="AC45" t="str">
        <f>Master!N95</f>
        <v>PNS</v>
      </c>
    </row>
    <row r="46" spans="1:29" x14ac:dyDescent="0.3">
      <c r="A46">
        <v>38</v>
      </c>
      <c r="B46" t="str">
        <f>Master!B97</f>
        <v>Vita Lystianingrum Budiharto Putri, S.T., M.Sc., Ph.D.</v>
      </c>
      <c r="C46" t="str">
        <f>Master!C97</f>
        <v>19820829 200604 2 001</v>
      </c>
      <c r="D46" t="str">
        <f>Master!D97</f>
        <v>III/c</v>
      </c>
      <c r="E46">
        <f>Master!E97</f>
        <v>1</v>
      </c>
      <c r="F46">
        <f>Master!F97</f>
        <v>10</v>
      </c>
      <c r="G46">
        <f>Master!G97</f>
        <v>2019</v>
      </c>
      <c r="H46" t="str">
        <f>Master!H97</f>
        <v>Lektor</v>
      </c>
      <c r="I46" t="e">
        <f>Master!#REF!</f>
        <v>#REF!</v>
      </c>
      <c r="J46" t="e">
        <f>Master!#REF!</f>
        <v>#REF!</v>
      </c>
      <c r="K46" t="e">
        <f>Master!#REF!</f>
        <v>#REF!</v>
      </c>
      <c r="L46" t="e">
        <f>Master!#REF!</f>
        <v>#REF!</v>
      </c>
      <c r="M46" t="e">
        <f>Master!#REF!</f>
        <v>#REF!</v>
      </c>
      <c r="N46" t="e">
        <f>Master!#REF!</f>
        <v>#REF!</v>
      </c>
      <c r="O46" t="e">
        <f>Master!#REF!</f>
        <v>#REF!</v>
      </c>
      <c r="P46" t="e">
        <f>Master!#REF!</f>
        <v>#REF!</v>
      </c>
      <c r="Q46" t="e">
        <f>Master!#REF!</f>
        <v>#REF!</v>
      </c>
      <c r="R46" t="str">
        <f>Master!I97</f>
        <v>S3</v>
      </c>
      <c r="S46" t="str">
        <f>Master!J97</f>
        <v>Doktor</v>
      </c>
      <c r="T46" t="e">
        <f>Master!#REF!</f>
        <v>#REF!</v>
      </c>
      <c r="U46">
        <f>Master!K97</f>
        <v>0</v>
      </c>
      <c r="V46" t="e">
        <f>Master!#REF!</f>
        <v>#REF!</v>
      </c>
      <c r="W46" t="e">
        <f>Master!#REF!</f>
        <v>#REF!</v>
      </c>
      <c r="X46" t="e">
        <f>Master!#REF!</f>
        <v>#REF!</v>
      </c>
      <c r="Y46" t="e">
        <f>Master!#REF!</f>
        <v>#REF!</v>
      </c>
      <c r="Z46" t="str">
        <f>Master!L97</f>
        <v>Teknik Elektro</v>
      </c>
      <c r="AA46" t="e">
        <f>Master!#REF!</f>
        <v>#REF!</v>
      </c>
      <c r="AB46">
        <f>Master!M97</f>
        <v>0</v>
      </c>
      <c r="AC46" t="str">
        <f>Master!N97</f>
        <v>PNS</v>
      </c>
    </row>
    <row r="47" spans="1:29" x14ac:dyDescent="0.3">
      <c r="A47">
        <v>39</v>
      </c>
      <c r="B47" t="str">
        <f>Master!B100</f>
        <v>Dr. Dimas Fajar Uman Putra, S.T., M.T.</v>
      </c>
      <c r="C47" t="str">
        <f>Master!C100</f>
        <v>19881108 201212 1 001</v>
      </c>
      <c r="D47" t="str">
        <f>Master!D100</f>
        <v>III/c</v>
      </c>
      <c r="E47">
        <f>Master!E100</f>
        <v>1</v>
      </c>
      <c r="F47">
        <f>Master!F100</f>
        <v>10</v>
      </c>
      <c r="G47">
        <f>Master!G100</f>
        <v>2019</v>
      </c>
      <c r="H47" t="str">
        <f>Master!H100</f>
        <v>Lektor</v>
      </c>
      <c r="I47" t="e">
        <f>Master!#REF!</f>
        <v>#REF!</v>
      </c>
      <c r="J47" t="e">
        <f>Master!#REF!</f>
        <v>#REF!</v>
      </c>
      <c r="K47" t="e">
        <f>Master!#REF!</f>
        <v>#REF!</v>
      </c>
      <c r="L47" t="e">
        <f>Master!#REF!</f>
        <v>#REF!</v>
      </c>
      <c r="M47" t="e">
        <f>Master!#REF!</f>
        <v>#REF!</v>
      </c>
      <c r="N47" t="e">
        <f>Master!#REF!</f>
        <v>#REF!</v>
      </c>
      <c r="O47" t="e">
        <f>Master!#REF!</f>
        <v>#REF!</v>
      </c>
      <c r="P47" t="e">
        <f>Master!#REF!</f>
        <v>#REF!</v>
      </c>
      <c r="Q47" t="e">
        <f>Master!#REF!</f>
        <v>#REF!</v>
      </c>
      <c r="R47" t="str">
        <f>Master!I100</f>
        <v>S3</v>
      </c>
      <c r="S47" t="str">
        <f>Master!J100</f>
        <v>Doktor</v>
      </c>
      <c r="T47" t="e">
        <f>Master!#REF!</f>
        <v>#REF!</v>
      </c>
      <c r="U47">
        <f>Master!K100</f>
        <v>0</v>
      </c>
      <c r="V47" t="e">
        <f>Master!#REF!</f>
        <v>#REF!</v>
      </c>
      <c r="W47" t="e">
        <f>Master!#REF!</f>
        <v>#REF!</v>
      </c>
      <c r="X47" t="e">
        <f>Master!#REF!</f>
        <v>#REF!</v>
      </c>
      <c r="Y47" t="e">
        <f>Master!#REF!</f>
        <v>#REF!</v>
      </c>
      <c r="Z47" t="str">
        <f>Master!L100</f>
        <v>Teknik Elektro</v>
      </c>
      <c r="AA47" t="e">
        <f>Master!#REF!</f>
        <v>#REF!</v>
      </c>
      <c r="AB47">
        <f>Master!M100</f>
        <v>0</v>
      </c>
      <c r="AC47" t="str">
        <f>Master!N100</f>
        <v>PNS</v>
      </c>
    </row>
    <row r="48" spans="1:29" x14ac:dyDescent="0.3">
      <c r="A48">
        <v>40</v>
      </c>
      <c r="B48" t="str">
        <f>Master!B101</f>
        <v>Ir. Gatot Kusrahardjo, M.T.</v>
      </c>
      <c r="C48" t="str">
        <f>Master!C101</f>
        <v>19590428 198601 1 001</v>
      </c>
      <c r="D48" t="str">
        <f>Master!D101</f>
        <v>III/c</v>
      </c>
      <c r="E48">
        <f>Master!E101</f>
        <v>1</v>
      </c>
      <c r="F48">
        <f>Master!F101</f>
        <v>10</v>
      </c>
      <c r="G48">
        <f>Master!G101</f>
        <v>2003</v>
      </c>
      <c r="H48" t="str">
        <f>Master!H101</f>
        <v>Lektor</v>
      </c>
      <c r="I48" t="e">
        <f>Master!#REF!</f>
        <v>#REF!</v>
      </c>
      <c r="J48" t="e">
        <f>Master!#REF!</f>
        <v>#REF!</v>
      </c>
      <c r="K48" t="e">
        <f>Master!#REF!</f>
        <v>#REF!</v>
      </c>
      <c r="L48" t="e">
        <f>Master!#REF!</f>
        <v>#REF!</v>
      </c>
      <c r="M48" t="e">
        <f>Master!#REF!</f>
        <v>#REF!</v>
      </c>
      <c r="N48" t="e">
        <f>Master!#REF!</f>
        <v>#REF!</v>
      </c>
      <c r="O48" t="e">
        <f>Master!#REF!</f>
        <v>#REF!</v>
      </c>
      <c r="P48" t="e">
        <f>Master!#REF!</f>
        <v>#REF!</v>
      </c>
      <c r="Q48" t="e">
        <f>Master!#REF!</f>
        <v>#REF!</v>
      </c>
      <c r="R48" t="str">
        <f>Master!I101</f>
        <v>S2</v>
      </c>
      <c r="S48" t="str">
        <f>Master!J101</f>
        <v>Magister</v>
      </c>
      <c r="T48" t="e">
        <f>Master!#REF!</f>
        <v>#REF!</v>
      </c>
      <c r="U48">
        <f>Master!K101</f>
        <v>0</v>
      </c>
      <c r="V48" t="e">
        <f>Master!#REF!</f>
        <v>#REF!</v>
      </c>
      <c r="W48" t="e">
        <f>Master!#REF!</f>
        <v>#REF!</v>
      </c>
      <c r="X48" t="e">
        <f>Master!#REF!</f>
        <v>#REF!</v>
      </c>
      <c r="Y48" t="e">
        <f>Master!#REF!</f>
        <v>#REF!</v>
      </c>
      <c r="Z48" t="str">
        <f>Master!L101</f>
        <v>Teknik Elektro</v>
      </c>
      <c r="AA48" t="e">
        <f>Master!#REF!</f>
        <v>#REF!</v>
      </c>
      <c r="AB48">
        <f>Master!M101</f>
        <v>0</v>
      </c>
      <c r="AC48" t="str">
        <f>Master!N101</f>
        <v>PNS</v>
      </c>
    </row>
    <row r="49" spans="1:29" x14ac:dyDescent="0.3">
      <c r="A49">
        <v>41</v>
      </c>
      <c r="B49" t="str">
        <f>Master!B102</f>
        <v>Ir. Tasripan, M.T.</v>
      </c>
      <c r="C49" t="str">
        <f>Master!C102</f>
        <v>19620418 199003 1 004</v>
      </c>
      <c r="D49" t="str">
        <f>Master!D102</f>
        <v>III/c</v>
      </c>
      <c r="E49">
        <f>Master!E102</f>
        <v>1</v>
      </c>
      <c r="F49">
        <f>Master!F102</f>
        <v>10</v>
      </c>
      <c r="G49">
        <f>Master!G102</f>
        <v>2013</v>
      </c>
      <c r="H49" t="str">
        <f>Master!H102</f>
        <v>Lektor</v>
      </c>
      <c r="I49" t="e">
        <f>Master!#REF!</f>
        <v>#REF!</v>
      </c>
      <c r="J49" t="e">
        <f>Master!#REF!</f>
        <v>#REF!</v>
      </c>
      <c r="K49" t="e">
        <f>Master!#REF!</f>
        <v>#REF!</v>
      </c>
      <c r="L49" t="e">
        <f>Master!#REF!</f>
        <v>#REF!</v>
      </c>
      <c r="M49" t="e">
        <f>Master!#REF!</f>
        <v>#REF!</v>
      </c>
      <c r="N49" t="e">
        <f>Master!#REF!</f>
        <v>#REF!</v>
      </c>
      <c r="O49" t="e">
        <f>Master!#REF!</f>
        <v>#REF!</v>
      </c>
      <c r="P49" t="e">
        <f>Master!#REF!</f>
        <v>#REF!</v>
      </c>
      <c r="Q49" t="e">
        <f>Master!#REF!</f>
        <v>#REF!</v>
      </c>
      <c r="R49" t="str">
        <f>Master!I102</f>
        <v>S2</v>
      </c>
      <c r="S49" t="str">
        <f>Master!J102</f>
        <v>Magister</v>
      </c>
      <c r="T49" t="e">
        <f>Master!#REF!</f>
        <v>#REF!</v>
      </c>
      <c r="U49">
        <f>Master!K102</f>
        <v>0</v>
      </c>
      <c r="V49" t="e">
        <f>Master!#REF!</f>
        <v>#REF!</v>
      </c>
      <c r="W49" t="e">
        <f>Master!#REF!</f>
        <v>#REF!</v>
      </c>
      <c r="X49" t="e">
        <f>Master!#REF!</f>
        <v>#REF!</v>
      </c>
      <c r="Y49" t="e">
        <f>Master!#REF!</f>
        <v>#REF!</v>
      </c>
      <c r="Z49" t="str">
        <f>Master!L102</f>
        <v>Teknik Elektro</v>
      </c>
      <c r="AA49" t="e">
        <f>Master!#REF!</f>
        <v>#REF!</v>
      </c>
      <c r="AB49">
        <f>Master!M102</f>
        <v>0</v>
      </c>
      <c r="AC49" t="str">
        <f>Master!N102</f>
        <v>PNS</v>
      </c>
    </row>
    <row r="50" spans="1:29" x14ac:dyDescent="0.3">
      <c r="A50">
        <v>42</v>
      </c>
      <c r="B50" t="str">
        <f>Master!B104</f>
        <v>Mochammad Sahal, S.T., M.Sc.</v>
      </c>
      <c r="C50" t="str">
        <f>Master!C104</f>
        <v>19701119 199802 1 002</v>
      </c>
      <c r="D50" t="str">
        <f>Master!D104</f>
        <v>III/c</v>
      </c>
      <c r="E50">
        <f>Master!E104</f>
        <v>1</v>
      </c>
      <c r="F50">
        <f>Master!F104</f>
        <v>4</v>
      </c>
      <c r="G50">
        <f>Master!G104</f>
        <v>2007</v>
      </c>
      <c r="H50" t="str">
        <f>Master!H104</f>
        <v>Lektor</v>
      </c>
      <c r="I50" t="e">
        <f>Master!#REF!</f>
        <v>#REF!</v>
      </c>
      <c r="J50" t="e">
        <f>Master!#REF!</f>
        <v>#REF!</v>
      </c>
      <c r="K50" t="e">
        <f>Master!#REF!</f>
        <v>#REF!</v>
      </c>
      <c r="L50" t="e">
        <f>Master!#REF!</f>
        <v>#REF!</v>
      </c>
      <c r="M50" t="e">
        <f>Master!#REF!</f>
        <v>#REF!</v>
      </c>
      <c r="N50" t="e">
        <f>Master!#REF!</f>
        <v>#REF!</v>
      </c>
      <c r="O50" t="e">
        <f>Master!#REF!</f>
        <v>#REF!</v>
      </c>
      <c r="P50" t="e">
        <f>Master!#REF!</f>
        <v>#REF!</v>
      </c>
      <c r="Q50" t="e">
        <f>Master!#REF!</f>
        <v>#REF!</v>
      </c>
      <c r="R50" t="str">
        <f>Master!I104</f>
        <v>S2</v>
      </c>
      <c r="S50" t="str">
        <f>Master!J104</f>
        <v>Magister</v>
      </c>
      <c r="T50" t="e">
        <f>Master!#REF!</f>
        <v>#REF!</v>
      </c>
      <c r="U50">
        <f>Master!K104</f>
        <v>0</v>
      </c>
      <c r="V50" t="e">
        <f>Master!#REF!</f>
        <v>#REF!</v>
      </c>
      <c r="W50" t="e">
        <f>Master!#REF!</f>
        <v>#REF!</v>
      </c>
      <c r="X50" t="e">
        <f>Master!#REF!</f>
        <v>#REF!</v>
      </c>
      <c r="Y50" t="e">
        <f>Master!#REF!</f>
        <v>#REF!</v>
      </c>
      <c r="Z50" t="str">
        <f>Master!L104</f>
        <v>Teknik Elektro</v>
      </c>
      <c r="AA50" t="e">
        <f>Master!#REF!</f>
        <v>#REF!</v>
      </c>
      <c r="AB50">
        <f>Master!M104</f>
        <v>0</v>
      </c>
      <c r="AC50" t="str">
        <f>Master!N104</f>
        <v>PNS</v>
      </c>
    </row>
    <row r="51" spans="1:29" x14ac:dyDescent="0.3">
      <c r="A51">
        <v>43</v>
      </c>
      <c r="B51" t="str">
        <f>Master!B105</f>
        <v>Zulkifli Hidayat, S.T., M.Sc.</v>
      </c>
      <c r="C51" t="str">
        <f>Master!C105</f>
        <v>19701225 199903 1 002</v>
      </c>
      <c r="D51" t="str">
        <f>Master!D105</f>
        <v>III/c</v>
      </c>
      <c r="E51">
        <f>Master!E105</f>
        <v>1</v>
      </c>
      <c r="F51">
        <f>Master!F105</f>
        <v>4</v>
      </c>
      <c r="G51">
        <f>Master!G105</f>
        <v>2008</v>
      </c>
      <c r="H51" t="str">
        <f>Master!H105</f>
        <v>Lektor</v>
      </c>
      <c r="I51" t="e">
        <f>Master!#REF!</f>
        <v>#REF!</v>
      </c>
      <c r="J51" t="e">
        <f>Master!#REF!</f>
        <v>#REF!</v>
      </c>
      <c r="K51" t="e">
        <f>Master!#REF!</f>
        <v>#REF!</v>
      </c>
      <c r="L51" t="e">
        <f>Master!#REF!</f>
        <v>#REF!</v>
      </c>
      <c r="M51" t="e">
        <f>Master!#REF!</f>
        <v>#REF!</v>
      </c>
      <c r="N51" t="e">
        <f>Master!#REF!</f>
        <v>#REF!</v>
      </c>
      <c r="O51" t="e">
        <f>Master!#REF!</f>
        <v>#REF!</v>
      </c>
      <c r="P51" t="e">
        <f>Master!#REF!</f>
        <v>#REF!</v>
      </c>
      <c r="Q51" t="e">
        <f>Master!#REF!</f>
        <v>#REF!</v>
      </c>
      <c r="R51" t="str">
        <f>Master!I105</f>
        <v>S2</v>
      </c>
      <c r="S51" t="str">
        <f>Master!J105</f>
        <v>Magister</v>
      </c>
      <c r="T51" t="e">
        <f>Master!#REF!</f>
        <v>#REF!</v>
      </c>
      <c r="U51">
        <f>Master!K105</f>
        <v>0</v>
      </c>
      <c r="V51" t="e">
        <f>Master!#REF!</f>
        <v>#REF!</v>
      </c>
      <c r="W51" t="e">
        <f>Master!#REF!</f>
        <v>#REF!</v>
      </c>
      <c r="X51" t="e">
        <f>Master!#REF!</f>
        <v>#REF!</v>
      </c>
      <c r="Y51" t="e">
        <f>Master!#REF!</f>
        <v>#REF!</v>
      </c>
      <c r="Z51" t="str">
        <f>Master!L105</f>
        <v>Teknik Elektro</v>
      </c>
      <c r="AA51" t="e">
        <f>Master!#REF!</f>
        <v>#REF!</v>
      </c>
      <c r="AB51">
        <f>Master!M105</f>
        <v>0</v>
      </c>
      <c r="AC51" t="str">
        <f>Master!N105</f>
        <v>PNS</v>
      </c>
    </row>
    <row r="52" spans="1:29" x14ac:dyDescent="0.3">
      <c r="A52">
        <v>44</v>
      </c>
      <c r="B52" t="str">
        <f>Master!B118</f>
        <v>Eka Iskandar, S.T., M.T.</v>
      </c>
      <c r="C52" t="str">
        <f>Master!C118</f>
        <v>19800528 200812 1 001</v>
      </c>
      <c r="D52" t="str">
        <f>Master!D118</f>
        <v>III/c</v>
      </c>
      <c r="E52">
        <f>Master!E118</f>
        <v>1</v>
      </c>
      <c r="F52">
        <f>Master!F118</f>
        <v>10</v>
      </c>
      <c r="G52">
        <f>Master!G118</f>
        <v>2019</v>
      </c>
      <c r="H52" t="str">
        <f>Master!H118</f>
        <v>Lektor</v>
      </c>
      <c r="I52" t="e">
        <f>Master!#REF!</f>
        <v>#REF!</v>
      </c>
      <c r="J52" t="e">
        <f>Master!#REF!</f>
        <v>#REF!</v>
      </c>
      <c r="K52" t="e">
        <f>Master!#REF!</f>
        <v>#REF!</v>
      </c>
      <c r="L52" t="e">
        <f>Master!#REF!</f>
        <v>#REF!</v>
      </c>
      <c r="M52" t="e">
        <f>Master!#REF!</f>
        <v>#REF!</v>
      </c>
      <c r="N52" t="e">
        <f>Master!#REF!</f>
        <v>#REF!</v>
      </c>
      <c r="O52" t="e">
        <f>Master!#REF!</f>
        <v>#REF!</v>
      </c>
      <c r="P52" t="e">
        <f>Master!#REF!</f>
        <v>#REF!</v>
      </c>
      <c r="Q52" t="e">
        <f>Master!#REF!</f>
        <v>#REF!</v>
      </c>
      <c r="R52" t="str">
        <f>Master!I118</f>
        <v>S2</v>
      </c>
      <c r="S52" t="str">
        <f>Master!J118</f>
        <v>Magister</v>
      </c>
      <c r="T52" t="e">
        <f>Master!#REF!</f>
        <v>#REF!</v>
      </c>
      <c r="U52">
        <f>Master!K118</f>
        <v>0</v>
      </c>
      <c r="V52" t="e">
        <f>Master!#REF!</f>
        <v>#REF!</v>
      </c>
      <c r="W52" t="e">
        <f>Master!#REF!</f>
        <v>#REF!</v>
      </c>
      <c r="X52" t="e">
        <f>Master!#REF!</f>
        <v>#REF!</v>
      </c>
      <c r="Y52" t="e">
        <f>Master!#REF!</f>
        <v>#REF!</v>
      </c>
      <c r="Z52" t="str">
        <f>Master!L118</f>
        <v>Teknik Elektro</v>
      </c>
      <c r="AA52" t="e">
        <f>Master!#REF!</f>
        <v>#REF!</v>
      </c>
      <c r="AB52">
        <f>Master!M118</f>
        <v>0</v>
      </c>
      <c r="AC52" t="str">
        <f>Master!N118</f>
        <v>PNS</v>
      </c>
    </row>
    <row r="53" spans="1:29" x14ac:dyDescent="0.3">
      <c r="A53">
        <v>45</v>
      </c>
      <c r="B53" t="str">
        <f>Master!B120</f>
        <v>Daniar Fahmi, S.T., M.T.</v>
      </c>
      <c r="C53" t="str">
        <f>Master!C120</f>
        <v>19890925 201404 1 002</v>
      </c>
      <c r="D53" t="str">
        <f>Master!D120</f>
        <v>III/c</v>
      </c>
      <c r="E53">
        <f>Master!E120</f>
        <v>1</v>
      </c>
      <c r="F53">
        <f>Master!F120</f>
        <v>10</v>
      </c>
      <c r="G53">
        <f>Master!G120</f>
        <v>2019</v>
      </c>
      <c r="H53" t="str">
        <f>Master!H120</f>
        <v>Lektor</v>
      </c>
      <c r="I53" t="e">
        <f>Master!#REF!</f>
        <v>#REF!</v>
      </c>
      <c r="J53" t="e">
        <f>Master!#REF!</f>
        <v>#REF!</v>
      </c>
      <c r="K53" t="e">
        <f>Master!#REF!</f>
        <v>#REF!</v>
      </c>
      <c r="L53" t="e">
        <f>Master!#REF!</f>
        <v>#REF!</v>
      </c>
      <c r="M53" t="e">
        <f>Master!#REF!</f>
        <v>#REF!</v>
      </c>
      <c r="N53" t="e">
        <f>Master!#REF!</f>
        <v>#REF!</v>
      </c>
      <c r="O53" t="e">
        <f>Master!#REF!</f>
        <v>#REF!</v>
      </c>
      <c r="P53" t="e">
        <f>Master!#REF!</f>
        <v>#REF!</v>
      </c>
      <c r="Q53" t="e">
        <f>Master!#REF!</f>
        <v>#REF!</v>
      </c>
      <c r="R53" t="str">
        <f>Master!I120</f>
        <v>S2</v>
      </c>
      <c r="S53" t="str">
        <f>Master!J120</f>
        <v>Magister</v>
      </c>
      <c r="T53" t="e">
        <f>Master!#REF!</f>
        <v>#REF!</v>
      </c>
      <c r="U53">
        <f>Master!K120</f>
        <v>0</v>
      </c>
      <c r="V53" t="e">
        <f>Master!#REF!</f>
        <v>#REF!</v>
      </c>
      <c r="W53" t="e">
        <f>Master!#REF!</f>
        <v>#REF!</v>
      </c>
      <c r="X53" t="e">
        <f>Master!#REF!</f>
        <v>#REF!</v>
      </c>
      <c r="Y53" t="e">
        <f>Master!#REF!</f>
        <v>#REF!</v>
      </c>
      <c r="Z53" t="str">
        <f>Master!L120</f>
        <v>Teknik Elektro</v>
      </c>
      <c r="AA53" t="e">
        <f>Master!#REF!</f>
        <v>#REF!</v>
      </c>
      <c r="AB53">
        <f>Master!M120</f>
        <v>0</v>
      </c>
      <c r="AC53" t="str">
        <f>Master!N120</f>
        <v>PNS</v>
      </c>
    </row>
    <row r="54" spans="1:29" x14ac:dyDescent="0.3">
      <c r="A54">
        <v>46</v>
      </c>
      <c r="B54" t="str">
        <f>Master!B124</f>
        <v>Yusuf Bilfaqih, S.T., M.T.</v>
      </c>
      <c r="C54" t="str">
        <f>Master!C124</f>
        <v>19720325 199903 1 001</v>
      </c>
      <c r="D54" t="str">
        <f>Master!D124</f>
        <v>III/b</v>
      </c>
      <c r="E54">
        <f>Master!E124</f>
        <v>1</v>
      </c>
      <c r="F54">
        <f>Master!F124</f>
        <v>4</v>
      </c>
      <c r="G54">
        <f>Master!G124</f>
        <v>2018</v>
      </c>
      <c r="H54" t="str">
        <f>Master!H124</f>
        <v>Lektor</v>
      </c>
      <c r="I54" t="e">
        <f>Master!#REF!</f>
        <v>#REF!</v>
      </c>
      <c r="J54" t="e">
        <f>Master!#REF!</f>
        <v>#REF!</v>
      </c>
      <c r="K54" t="e">
        <f>Master!#REF!</f>
        <v>#REF!</v>
      </c>
      <c r="L54" t="e">
        <f>Master!#REF!</f>
        <v>#REF!</v>
      </c>
      <c r="M54" t="e">
        <f>Master!#REF!</f>
        <v>#REF!</v>
      </c>
      <c r="N54" t="e">
        <f>Master!#REF!</f>
        <v>#REF!</v>
      </c>
      <c r="O54" t="e">
        <f>Master!#REF!</f>
        <v>#REF!</v>
      </c>
      <c r="P54" t="e">
        <f>Master!#REF!</f>
        <v>#REF!</v>
      </c>
      <c r="Q54" t="e">
        <f>Master!#REF!</f>
        <v>#REF!</v>
      </c>
      <c r="R54" t="str">
        <f>Master!I124</f>
        <v>S2</v>
      </c>
      <c r="S54" t="str">
        <f>Master!J124</f>
        <v>Magister</v>
      </c>
      <c r="T54" t="e">
        <f>Master!#REF!</f>
        <v>#REF!</v>
      </c>
      <c r="U54">
        <f>Master!K124</f>
        <v>0</v>
      </c>
      <c r="V54" t="e">
        <f>Master!#REF!</f>
        <v>#REF!</v>
      </c>
      <c r="W54" t="e">
        <f>Master!#REF!</f>
        <v>#REF!</v>
      </c>
      <c r="X54" t="e">
        <f>Master!#REF!</f>
        <v>#REF!</v>
      </c>
      <c r="Y54" t="e">
        <f>Master!#REF!</f>
        <v>#REF!</v>
      </c>
      <c r="Z54" t="str">
        <f>Master!L124</f>
        <v>Teknik Elektro</v>
      </c>
      <c r="AA54" t="e">
        <f>Master!#REF!</f>
        <v>#REF!</v>
      </c>
      <c r="AB54">
        <f>Master!M124</f>
        <v>0</v>
      </c>
      <c r="AC54" t="str">
        <f>Master!N124</f>
        <v>PNS</v>
      </c>
    </row>
    <row r="55" spans="1:29" x14ac:dyDescent="0.3">
      <c r="A55">
        <v>47</v>
      </c>
      <c r="B55" t="str">
        <f>Master!B125</f>
        <v>Nurlita Gamayanti, S.T., M.T.</v>
      </c>
      <c r="C55" t="str">
        <f>Master!C125</f>
        <v>19781201 200212 2 002</v>
      </c>
      <c r="D55" t="str">
        <f>Master!D125</f>
        <v>III/b</v>
      </c>
      <c r="E55">
        <f>Master!E125</f>
        <v>1</v>
      </c>
      <c r="F55">
        <f>Master!F125</f>
        <v>10</v>
      </c>
      <c r="G55">
        <f>Master!G125</f>
        <v>2018</v>
      </c>
      <c r="H55" t="str">
        <f>Master!H125</f>
        <v>Lektor</v>
      </c>
      <c r="I55" t="e">
        <f>Master!#REF!</f>
        <v>#REF!</v>
      </c>
      <c r="J55" t="e">
        <f>Master!#REF!</f>
        <v>#REF!</v>
      </c>
      <c r="K55" t="e">
        <f>Master!#REF!</f>
        <v>#REF!</v>
      </c>
      <c r="L55" t="e">
        <f>Master!#REF!</f>
        <v>#REF!</v>
      </c>
      <c r="M55" t="e">
        <f>Master!#REF!</f>
        <v>#REF!</v>
      </c>
      <c r="N55" t="e">
        <f>Master!#REF!</f>
        <v>#REF!</v>
      </c>
      <c r="O55" t="e">
        <f>Master!#REF!</f>
        <v>#REF!</v>
      </c>
      <c r="P55" t="e">
        <f>Master!#REF!</f>
        <v>#REF!</v>
      </c>
      <c r="Q55" t="e">
        <f>Master!#REF!</f>
        <v>#REF!</v>
      </c>
      <c r="R55" t="str">
        <f>Master!I125</f>
        <v>S2</v>
      </c>
      <c r="S55" t="str">
        <f>Master!J125</f>
        <v>Magister</v>
      </c>
      <c r="T55" t="e">
        <f>Master!#REF!</f>
        <v>#REF!</v>
      </c>
      <c r="U55">
        <f>Master!K125</f>
        <v>0</v>
      </c>
      <c r="V55" t="e">
        <f>Master!#REF!</f>
        <v>#REF!</v>
      </c>
      <c r="W55" t="e">
        <f>Master!#REF!</f>
        <v>#REF!</v>
      </c>
      <c r="X55" t="e">
        <f>Master!#REF!</f>
        <v>#REF!</v>
      </c>
      <c r="Y55" t="e">
        <f>Master!#REF!</f>
        <v>#REF!</v>
      </c>
      <c r="Z55" t="str">
        <f>Master!L125</f>
        <v>Teknik Elektro</v>
      </c>
      <c r="AA55" t="e">
        <f>Master!#REF!</f>
        <v>#REF!</v>
      </c>
      <c r="AB55">
        <f>Master!M125</f>
        <v>0</v>
      </c>
      <c r="AC55" t="str">
        <f>Master!N125</f>
        <v>PNS</v>
      </c>
    </row>
    <row r="56" spans="1:29" x14ac:dyDescent="0.3">
      <c r="A56">
        <v>48</v>
      </c>
      <c r="B56" t="str">
        <f>Master!B126</f>
        <v>Rudy Dikairono, S.T., M.T.</v>
      </c>
      <c r="C56" t="str">
        <f>Master!C126</f>
        <v>19810325 200501 1 002</v>
      </c>
      <c r="D56" t="str">
        <f>Master!D126</f>
        <v>III/b</v>
      </c>
      <c r="E56">
        <f>Master!E126</f>
        <v>1</v>
      </c>
      <c r="F56">
        <f>Master!F126</f>
        <v>10</v>
      </c>
      <c r="G56">
        <f>Master!G126</f>
        <v>2018</v>
      </c>
      <c r="H56" t="str">
        <f>Master!H126</f>
        <v>Lektor</v>
      </c>
      <c r="I56" t="e">
        <f>Master!#REF!</f>
        <v>#REF!</v>
      </c>
      <c r="J56" t="e">
        <f>Master!#REF!</f>
        <v>#REF!</v>
      </c>
      <c r="K56" t="e">
        <f>Master!#REF!</f>
        <v>#REF!</v>
      </c>
      <c r="L56" t="e">
        <f>Master!#REF!</f>
        <v>#REF!</v>
      </c>
      <c r="M56" t="e">
        <f>Master!#REF!</f>
        <v>#REF!</v>
      </c>
      <c r="N56" t="e">
        <f>Master!#REF!</f>
        <v>#REF!</v>
      </c>
      <c r="O56" t="e">
        <f>Master!#REF!</f>
        <v>#REF!</v>
      </c>
      <c r="P56" t="e">
        <f>Master!#REF!</f>
        <v>#REF!</v>
      </c>
      <c r="Q56" t="e">
        <f>Master!#REF!</f>
        <v>#REF!</v>
      </c>
      <c r="R56" t="str">
        <f>Master!I126</f>
        <v>S2</v>
      </c>
      <c r="S56" t="str">
        <f>Master!J126</f>
        <v>Magister</v>
      </c>
      <c r="T56" t="e">
        <f>Master!#REF!</f>
        <v>#REF!</v>
      </c>
      <c r="U56">
        <f>Master!K126</f>
        <v>0</v>
      </c>
      <c r="V56" t="e">
        <f>Master!#REF!</f>
        <v>#REF!</v>
      </c>
      <c r="W56" t="e">
        <f>Master!#REF!</f>
        <v>#REF!</v>
      </c>
      <c r="X56" t="e">
        <f>Master!#REF!</f>
        <v>#REF!</v>
      </c>
      <c r="Y56" t="e">
        <f>Master!#REF!</f>
        <v>#REF!</v>
      </c>
      <c r="Z56" t="str">
        <f>Master!L126</f>
        <v>Teknik Elektro</v>
      </c>
      <c r="AA56" t="e">
        <f>Master!#REF!</f>
        <v>#REF!</v>
      </c>
      <c r="AB56">
        <f>Master!M126</f>
        <v>0</v>
      </c>
      <c r="AC56" t="str">
        <f>Master!N126</f>
        <v>PNS</v>
      </c>
    </row>
    <row r="57" spans="1:29" x14ac:dyDescent="0.3">
      <c r="A57">
        <v>49</v>
      </c>
      <c r="B57" t="str">
        <f>Master!B127</f>
        <v>Fajar Budiman, S.T., M.Sc.</v>
      </c>
      <c r="C57" t="str">
        <f>Master!C127</f>
        <v>19860707 201404 1 001</v>
      </c>
      <c r="D57" t="str">
        <f>Master!D127</f>
        <v>III/b</v>
      </c>
      <c r="E57">
        <f>Master!E127</f>
        <v>1</v>
      </c>
      <c r="F57">
        <f>Master!F127</f>
        <v>4</v>
      </c>
      <c r="G57">
        <f>Master!G127</f>
        <v>2014</v>
      </c>
      <c r="H57" t="str">
        <f>Master!H127</f>
        <v>Lektor</v>
      </c>
      <c r="I57" t="e">
        <f>Master!#REF!</f>
        <v>#REF!</v>
      </c>
      <c r="J57" t="e">
        <f>Master!#REF!</f>
        <v>#REF!</v>
      </c>
      <c r="K57" t="e">
        <f>Master!#REF!</f>
        <v>#REF!</v>
      </c>
      <c r="L57" t="e">
        <f>Master!#REF!</f>
        <v>#REF!</v>
      </c>
      <c r="M57" t="e">
        <f>Master!#REF!</f>
        <v>#REF!</v>
      </c>
      <c r="N57" t="e">
        <f>Master!#REF!</f>
        <v>#REF!</v>
      </c>
      <c r="O57" t="e">
        <f>Master!#REF!</f>
        <v>#REF!</v>
      </c>
      <c r="P57" t="e">
        <f>Master!#REF!</f>
        <v>#REF!</v>
      </c>
      <c r="Q57" t="e">
        <f>Master!#REF!</f>
        <v>#REF!</v>
      </c>
      <c r="R57" t="str">
        <f>Master!I127</f>
        <v>S2</v>
      </c>
      <c r="S57" t="str">
        <f>Master!J127</f>
        <v>Magister</v>
      </c>
      <c r="T57" t="e">
        <f>Master!#REF!</f>
        <v>#REF!</v>
      </c>
      <c r="U57">
        <f>Master!K127</f>
        <v>0</v>
      </c>
      <c r="V57" t="e">
        <f>Master!#REF!</f>
        <v>#REF!</v>
      </c>
      <c r="W57" t="e">
        <f>Master!#REF!</f>
        <v>#REF!</v>
      </c>
      <c r="X57" t="e">
        <f>Master!#REF!</f>
        <v>#REF!</v>
      </c>
      <c r="Y57" t="e">
        <f>Master!#REF!</f>
        <v>#REF!</v>
      </c>
      <c r="Z57" t="str">
        <f>Master!L127</f>
        <v>Teknik Elektro</v>
      </c>
      <c r="AA57" t="e">
        <f>Master!#REF!</f>
        <v>#REF!</v>
      </c>
      <c r="AB57">
        <f>Master!M127</f>
        <v>0</v>
      </c>
      <c r="AC57" t="str">
        <f>Master!N127</f>
        <v>PNS</v>
      </c>
    </row>
    <row r="58" spans="1:29" x14ac:dyDescent="0.3">
      <c r="A58">
        <v>50</v>
      </c>
      <c r="B58" t="str">
        <f>Master!B129</f>
        <v>Feby Agung Pamuji, ST., MT., Ph.D.</v>
      </c>
      <c r="C58" t="str">
        <f>Master!C129</f>
        <v>19870206 201212 1 002</v>
      </c>
      <c r="D58" t="str">
        <f>Master!D129</f>
        <v>III/b</v>
      </c>
      <c r="E58" t="str">
        <f>Master!E129</f>
        <v>1</v>
      </c>
      <c r="F58">
        <f>Master!F129</f>
        <v>12</v>
      </c>
      <c r="G58">
        <f>Master!G129</f>
        <v>2012</v>
      </c>
      <c r="H58" t="str">
        <f>Master!H129</f>
        <v>Asisten Ahli</v>
      </c>
      <c r="I58" t="e">
        <f>Master!#REF!</f>
        <v>#REF!</v>
      </c>
      <c r="J58" t="e">
        <f>Master!#REF!</f>
        <v>#REF!</v>
      </c>
      <c r="K58" t="e">
        <f>Master!#REF!</f>
        <v>#REF!</v>
      </c>
      <c r="L58" t="e">
        <f>Master!#REF!</f>
        <v>#REF!</v>
      </c>
      <c r="M58" t="e">
        <f>Master!#REF!</f>
        <v>#REF!</v>
      </c>
      <c r="N58" t="e">
        <f>Master!#REF!</f>
        <v>#REF!</v>
      </c>
      <c r="O58" t="e">
        <f>Master!#REF!</f>
        <v>#REF!</v>
      </c>
      <c r="P58" t="e">
        <f>Master!#REF!</f>
        <v>#REF!</v>
      </c>
      <c r="Q58" t="e">
        <f>Master!#REF!</f>
        <v>#REF!</v>
      </c>
      <c r="R58" t="str">
        <f>Master!I129</f>
        <v>S3</v>
      </c>
      <c r="S58" t="str">
        <f>Master!J129</f>
        <v>Doktor</v>
      </c>
      <c r="T58" t="e">
        <f>Master!#REF!</f>
        <v>#REF!</v>
      </c>
      <c r="U58">
        <f>Master!K129</f>
        <v>0</v>
      </c>
      <c r="V58" t="e">
        <f>Master!#REF!</f>
        <v>#REF!</v>
      </c>
      <c r="W58" t="e">
        <f>Master!#REF!</f>
        <v>#REF!</v>
      </c>
      <c r="X58" t="e">
        <f>Master!#REF!</f>
        <v>#REF!</v>
      </c>
      <c r="Y58" t="e">
        <f>Master!#REF!</f>
        <v>#REF!</v>
      </c>
      <c r="Z58" t="str">
        <f>Master!L129</f>
        <v>Teknik Elektro</v>
      </c>
      <c r="AA58" t="e">
        <f>Master!#REF!</f>
        <v>#REF!</v>
      </c>
      <c r="AB58">
        <f>Master!M129</f>
        <v>0</v>
      </c>
      <c r="AC58" t="str">
        <f>Master!N129</f>
        <v>PNS</v>
      </c>
    </row>
    <row r="59" spans="1:29" x14ac:dyDescent="0.3">
      <c r="A59">
        <v>51</v>
      </c>
      <c r="B59" t="str">
        <f>Master!B130</f>
        <v>Sri Rahayu, S.T., M.Kom.</v>
      </c>
      <c r="C59" t="str">
        <f>Master!C130</f>
        <v>19680228 199702 2 001</v>
      </c>
      <c r="D59" t="str">
        <f>Master!D130</f>
        <v>III/b</v>
      </c>
      <c r="E59">
        <f>Master!E130</f>
        <v>1</v>
      </c>
      <c r="F59">
        <f>Master!F130</f>
        <v>10</v>
      </c>
      <c r="G59">
        <f>Master!G130</f>
        <v>2002</v>
      </c>
      <c r="H59" t="str">
        <f>Master!H130</f>
        <v>Asisten Ahli</v>
      </c>
      <c r="I59" t="e">
        <f>Master!#REF!</f>
        <v>#REF!</v>
      </c>
      <c r="J59" t="e">
        <f>Master!#REF!</f>
        <v>#REF!</v>
      </c>
      <c r="K59" t="e">
        <f>Master!#REF!</f>
        <v>#REF!</v>
      </c>
      <c r="L59" t="e">
        <f>Master!#REF!</f>
        <v>#REF!</v>
      </c>
      <c r="M59" t="e">
        <f>Master!#REF!</f>
        <v>#REF!</v>
      </c>
      <c r="N59" t="e">
        <f>Master!#REF!</f>
        <v>#REF!</v>
      </c>
      <c r="O59" t="e">
        <f>Master!#REF!</f>
        <v>#REF!</v>
      </c>
      <c r="P59" t="e">
        <f>Master!#REF!</f>
        <v>#REF!</v>
      </c>
      <c r="Q59" t="e">
        <f>Master!#REF!</f>
        <v>#REF!</v>
      </c>
      <c r="R59" t="str">
        <f>Master!I130</f>
        <v>S2</v>
      </c>
      <c r="S59" t="str">
        <f>Master!J130</f>
        <v>Magister</v>
      </c>
      <c r="T59" t="e">
        <f>Master!#REF!</f>
        <v>#REF!</v>
      </c>
      <c r="U59">
        <f>Master!K130</f>
        <v>0</v>
      </c>
      <c r="V59" t="e">
        <f>Master!#REF!</f>
        <v>#REF!</v>
      </c>
      <c r="W59" t="e">
        <f>Master!#REF!</f>
        <v>#REF!</v>
      </c>
      <c r="X59" t="e">
        <f>Master!#REF!</f>
        <v>#REF!</v>
      </c>
      <c r="Y59" t="e">
        <f>Master!#REF!</f>
        <v>#REF!</v>
      </c>
      <c r="Z59" t="str">
        <f>Master!L130</f>
        <v>Teknik Elektro</v>
      </c>
      <c r="AA59" t="e">
        <f>Master!#REF!</f>
        <v>#REF!</v>
      </c>
      <c r="AB59">
        <f>Master!M130</f>
        <v>0</v>
      </c>
      <c r="AC59" t="str">
        <f>Master!N130</f>
        <v>PNS</v>
      </c>
    </row>
    <row r="60" spans="1:29" x14ac:dyDescent="0.3">
      <c r="A60">
        <v>52</v>
      </c>
      <c r="B60" t="str">
        <f>Master!B132</f>
        <v>I Gusti Ngurah Satriyadi Hernanda, S.T., M.T.</v>
      </c>
      <c r="C60" t="str">
        <f>Master!C132</f>
        <v>19730123 200212 1 001</v>
      </c>
      <c r="D60" t="str">
        <f>Master!D132</f>
        <v>III/b</v>
      </c>
      <c r="E60">
        <f>Master!E132</f>
        <v>1</v>
      </c>
      <c r="F60">
        <f>Master!F132</f>
        <v>10</v>
      </c>
      <c r="G60">
        <f>Master!G132</f>
        <v>2015</v>
      </c>
      <c r="H60" t="str">
        <f>Master!H132</f>
        <v>Asisten Ahli</v>
      </c>
      <c r="I60" t="e">
        <f>Master!#REF!</f>
        <v>#REF!</v>
      </c>
      <c r="J60" t="e">
        <f>Master!#REF!</f>
        <v>#REF!</v>
      </c>
      <c r="K60" t="e">
        <f>Master!#REF!</f>
        <v>#REF!</v>
      </c>
      <c r="L60" t="e">
        <f>Master!#REF!</f>
        <v>#REF!</v>
      </c>
      <c r="M60" t="e">
        <f>Master!#REF!</f>
        <v>#REF!</v>
      </c>
      <c r="N60" t="e">
        <f>Master!#REF!</f>
        <v>#REF!</v>
      </c>
      <c r="O60" t="e">
        <f>Master!#REF!</f>
        <v>#REF!</v>
      </c>
      <c r="P60" t="e">
        <f>Master!#REF!</f>
        <v>#REF!</v>
      </c>
      <c r="Q60" t="e">
        <f>Master!#REF!</f>
        <v>#REF!</v>
      </c>
      <c r="R60" t="str">
        <f>Master!I132</f>
        <v>S2</v>
      </c>
      <c r="S60" t="str">
        <f>Master!J132</f>
        <v>Magister</v>
      </c>
      <c r="T60" t="e">
        <f>Master!#REF!</f>
        <v>#REF!</v>
      </c>
      <c r="U60">
        <f>Master!K132</f>
        <v>0</v>
      </c>
      <c r="V60" t="e">
        <f>Master!#REF!</f>
        <v>#REF!</v>
      </c>
      <c r="W60" t="e">
        <f>Master!#REF!</f>
        <v>#REF!</v>
      </c>
      <c r="X60" t="e">
        <f>Master!#REF!</f>
        <v>#REF!</v>
      </c>
      <c r="Y60" t="e">
        <f>Master!#REF!</f>
        <v>#REF!</v>
      </c>
      <c r="Z60" t="str">
        <f>Master!L132</f>
        <v>Teknik Elektro</v>
      </c>
      <c r="AA60" t="e">
        <f>Master!#REF!</f>
        <v>#REF!</v>
      </c>
      <c r="AB60">
        <f>Master!M132</f>
        <v>0</v>
      </c>
      <c r="AC60" t="str">
        <f>Master!N132</f>
        <v>PNS</v>
      </c>
    </row>
    <row r="61" spans="1:29" x14ac:dyDescent="0.3">
      <c r="A61">
        <v>53</v>
      </c>
      <c r="B61" t="str">
        <f>Master!B138</f>
        <v>Devy Kuswidiastuti, S.T., M.Sc.</v>
      </c>
      <c r="C61" t="str">
        <f>Master!C138</f>
        <v>19810925 200812 2 003</v>
      </c>
      <c r="D61" t="str">
        <f>Master!D138</f>
        <v>III/b</v>
      </c>
      <c r="E61">
        <f>Master!E138</f>
        <v>1</v>
      </c>
      <c r="F61">
        <f>Master!F138</f>
        <v>12</v>
      </c>
      <c r="G61">
        <f>Master!G138</f>
        <v>2008</v>
      </c>
      <c r="H61" t="str">
        <f>Master!H138</f>
        <v>Asisten Ahli</v>
      </c>
      <c r="I61" t="e">
        <f>Master!#REF!</f>
        <v>#REF!</v>
      </c>
      <c r="J61" t="e">
        <f>Master!#REF!</f>
        <v>#REF!</v>
      </c>
      <c r="K61" t="e">
        <f>Master!#REF!</f>
        <v>#REF!</v>
      </c>
      <c r="L61" t="e">
        <f>Master!#REF!</f>
        <v>#REF!</v>
      </c>
      <c r="M61" t="e">
        <f>Master!#REF!</f>
        <v>#REF!</v>
      </c>
      <c r="N61" t="e">
        <f>Master!#REF!</f>
        <v>#REF!</v>
      </c>
      <c r="O61" t="e">
        <f>Master!#REF!</f>
        <v>#REF!</v>
      </c>
      <c r="P61" t="e">
        <f>Master!#REF!</f>
        <v>#REF!</v>
      </c>
      <c r="Q61" t="e">
        <f>Master!#REF!</f>
        <v>#REF!</v>
      </c>
      <c r="R61" t="str">
        <f>Master!I138</f>
        <v>S2</v>
      </c>
      <c r="S61" t="str">
        <f>Master!J138</f>
        <v>Magister</v>
      </c>
      <c r="T61" t="e">
        <f>Master!#REF!</f>
        <v>#REF!</v>
      </c>
      <c r="U61">
        <f>Master!K138</f>
        <v>0</v>
      </c>
      <c r="V61" t="e">
        <f>Master!#REF!</f>
        <v>#REF!</v>
      </c>
      <c r="W61" t="e">
        <f>Master!#REF!</f>
        <v>#REF!</v>
      </c>
      <c r="X61" t="e">
        <f>Master!#REF!</f>
        <v>#REF!</v>
      </c>
      <c r="Y61" t="e">
        <f>Master!#REF!</f>
        <v>#REF!</v>
      </c>
      <c r="Z61" t="str">
        <f>Master!L138</f>
        <v>Teknik Elektro</v>
      </c>
      <c r="AA61" t="e">
        <f>Master!#REF!</f>
        <v>#REF!</v>
      </c>
      <c r="AB61">
        <f>Master!M138</f>
        <v>0</v>
      </c>
      <c r="AC61" t="str">
        <f>Master!N138</f>
        <v>PNS</v>
      </c>
    </row>
    <row r="62" spans="1:29" x14ac:dyDescent="0.3">
      <c r="A62">
        <v>54</v>
      </c>
      <c r="B62" t="str">
        <f>Master!B139</f>
        <v>Suwito, S.T., M.T.</v>
      </c>
      <c r="C62" t="str">
        <f>Master!C139</f>
        <v>19810105 200501 1 004</v>
      </c>
      <c r="D62" t="str">
        <f>Master!D139</f>
        <v>III/b</v>
      </c>
      <c r="E62">
        <f>Master!E139</f>
        <v>1</v>
      </c>
      <c r="F62">
        <f>Master!F139</f>
        <v>10</v>
      </c>
      <c r="G62">
        <f>Master!G139</f>
        <v>2010</v>
      </c>
      <c r="H62" t="str">
        <f>Master!H139</f>
        <v>Asisten Ahli</v>
      </c>
      <c r="I62" t="e">
        <f>Master!#REF!</f>
        <v>#REF!</v>
      </c>
      <c r="J62" t="e">
        <f>Master!#REF!</f>
        <v>#REF!</v>
      </c>
      <c r="K62" t="e">
        <f>Master!#REF!</f>
        <v>#REF!</v>
      </c>
      <c r="L62" t="e">
        <f>Master!#REF!</f>
        <v>#REF!</v>
      </c>
      <c r="M62" t="e">
        <f>Master!#REF!</f>
        <v>#REF!</v>
      </c>
      <c r="N62" t="e">
        <f>Master!#REF!</f>
        <v>#REF!</v>
      </c>
      <c r="O62" t="e">
        <f>Master!#REF!</f>
        <v>#REF!</v>
      </c>
      <c r="P62" t="e">
        <f>Master!#REF!</f>
        <v>#REF!</v>
      </c>
      <c r="Q62" t="e">
        <f>Master!#REF!</f>
        <v>#REF!</v>
      </c>
      <c r="R62" t="str">
        <f>Master!I139</f>
        <v>S2</v>
      </c>
      <c r="S62" t="str">
        <f>Master!J139</f>
        <v>Magister</v>
      </c>
      <c r="T62" t="e">
        <f>Master!#REF!</f>
        <v>#REF!</v>
      </c>
      <c r="U62">
        <f>Master!K139</f>
        <v>0</v>
      </c>
      <c r="V62" t="e">
        <f>Master!#REF!</f>
        <v>#REF!</v>
      </c>
      <c r="W62" t="e">
        <f>Master!#REF!</f>
        <v>#REF!</v>
      </c>
      <c r="X62" t="e">
        <f>Master!#REF!</f>
        <v>#REF!</v>
      </c>
      <c r="Y62" t="e">
        <f>Master!#REF!</f>
        <v>#REF!</v>
      </c>
      <c r="Z62" t="str">
        <f>Master!L139</f>
        <v>Teknik Elektro</v>
      </c>
      <c r="AA62" t="e">
        <f>Master!#REF!</f>
        <v>#REF!</v>
      </c>
      <c r="AB62">
        <f>Master!M139</f>
        <v>0</v>
      </c>
      <c r="AC62" t="str">
        <f>Master!N139</f>
        <v>PNS</v>
      </c>
    </row>
    <row r="63" spans="1:29" x14ac:dyDescent="0.3">
      <c r="A63">
        <v>55</v>
      </c>
      <c r="B63" t="str">
        <f>Master!B142</f>
        <v>Prasetiyono Hari Mukti, S.T., M.T.</v>
      </c>
      <c r="C63" t="str">
        <f>Master!C142</f>
        <v>19840913 201212 1 002</v>
      </c>
      <c r="D63" t="str">
        <f>Master!D142</f>
        <v>III/b</v>
      </c>
      <c r="E63">
        <f>Master!E142</f>
        <v>1</v>
      </c>
      <c r="F63">
        <f>Master!F142</f>
        <v>12</v>
      </c>
      <c r="G63">
        <f>Master!G142</f>
        <v>2012</v>
      </c>
      <c r="H63" t="str">
        <f>Master!H142</f>
        <v>Asisten Ahli</v>
      </c>
      <c r="I63" t="e">
        <f>Master!#REF!</f>
        <v>#REF!</v>
      </c>
      <c r="J63" t="e">
        <f>Master!#REF!</f>
        <v>#REF!</v>
      </c>
      <c r="K63" t="e">
        <f>Master!#REF!</f>
        <v>#REF!</v>
      </c>
      <c r="L63" t="e">
        <f>Master!#REF!</f>
        <v>#REF!</v>
      </c>
      <c r="M63" t="e">
        <f>Master!#REF!</f>
        <v>#REF!</v>
      </c>
      <c r="N63" t="e">
        <f>Master!#REF!</f>
        <v>#REF!</v>
      </c>
      <c r="O63" t="e">
        <f>Master!#REF!</f>
        <v>#REF!</v>
      </c>
      <c r="P63" t="e">
        <f>Master!#REF!</f>
        <v>#REF!</v>
      </c>
      <c r="Q63" t="e">
        <f>Master!#REF!</f>
        <v>#REF!</v>
      </c>
      <c r="R63" t="str">
        <f>Master!I142</f>
        <v>S2</v>
      </c>
      <c r="S63" t="str">
        <f>Master!J142</f>
        <v>Magister</v>
      </c>
      <c r="T63" t="e">
        <f>Master!#REF!</f>
        <v>#REF!</v>
      </c>
      <c r="U63">
        <f>Master!K142</f>
        <v>0</v>
      </c>
      <c r="V63" t="e">
        <f>Master!#REF!</f>
        <v>#REF!</v>
      </c>
      <c r="W63" t="e">
        <f>Master!#REF!</f>
        <v>#REF!</v>
      </c>
      <c r="X63" t="e">
        <f>Master!#REF!</f>
        <v>#REF!</v>
      </c>
      <c r="Y63" t="e">
        <f>Master!#REF!</f>
        <v>#REF!</v>
      </c>
      <c r="Z63" t="str">
        <f>Master!L142</f>
        <v>Teknik Elektro</v>
      </c>
      <c r="AA63" t="e">
        <f>Master!#REF!</f>
        <v>#REF!</v>
      </c>
      <c r="AB63">
        <f>Master!M142</f>
        <v>0</v>
      </c>
      <c r="AC63" t="str">
        <f>Master!N142</f>
        <v>PNS</v>
      </c>
    </row>
    <row r="64" spans="1:29" x14ac:dyDescent="0.3">
      <c r="A64">
        <v>56</v>
      </c>
      <c r="B64" t="str">
        <f>Master!B163</f>
        <v>Mohamad Abdul Hady, S.T., M.T.</v>
      </c>
      <c r="C64" t="str">
        <f>Master!C163</f>
        <v>19890413 201504 1 002</v>
      </c>
      <c r="D64" t="str">
        <f>Master!D163</f>
        <v>III/b</v>
      </c>
      <c r="E64">
        <f>Master!E163</f>
        <v>1</v>
      </c>
      <c r="F64">
        <f>Master!F163</f>
        <v>4</v>
      </c>
      <c r="G64">
        <f>Master!G163</f>
        <v>2015</v>
      </c>
      <c r="H64" t="str">
        <f>Master!H163</f>
        <v>Staf Pengajar</v>
      </c>
      <c r="I64" t="e">
        <f>Master!#REF!</f>
        <v>#REF!</v>
      </c>
      <c r="J64" t="e">
        <f>Master!#REF!</f>
        <v>#REF!</v>
      </c>
      <c r="K64" t="e">
        <f>Master!#REF!</f>
        <v>#REF!</v>
      </c>
      <c r="L64" t="e">
        <f>Master!#REF!</f>
        <v>#REF!</v>
      </c>
      <c r="M64" t="e">
        <f>Master!#REF!</f>
        <v>#REF!</v>
      </c>
      <c r="N64" t="e">
        <f>Master!#REF!</f>
        <v>#REF!</v>
      </c>
      <c r="O64" t="e">
        <f>Master!#REF!</f>
        <v>#REF!</v>
      </c>
      <c r="P64" t="e">
        <f>Master!#REF!</f>
        <v>#REF!</v>
      </c>
      <c r="Q64" t="e">
        <f>Master!#REF!</f>
        <v>#REF!</v>
      </c>
      <c r="R64" t="str">
        <f>Master!I163</f>
        <v>S2</v>
      </c>
      <c r="S64" t="str">
        <f>Master!J163</f>
        <v>Magister</v>
      </c>
      <c r="T64" t="e">
        <f>Master!#REF!</f>
        <v>#REF!</v>
      </c>
      <c r="U64">
        <f>Master!K163</f>
        <v>0</v>
      </c>
      <c r="V64" t="e">
        <f>Master!#REF!</f>
        <v>#REF!</v>
      </c>
      <c r="W64" t="e">
        <f>Master!#REF!</f>
        <v>#REF!</v>
      </c>
      <c r="X64" t="e">
        <f>Master!#REF!</f>
        <v>#REF!</v>
      </c>
      <c r="Y64" t="e">
        <f>Master!#REF!</f>
        <v>#REF!</v>
      </c>
      <c r="Z64" t="str">
        <f>Master!L163</f>
        <v>Teknik Elektro</v>
      </c>
      <c r="AA64" t="e">
        <f>Master!#REF!</f>
        <v>#REF!</v>
      </c>
      <c r="AB64">
        <f>Master!M163</f>
        <v>0</v>
      </c>
      <c r="AC64" t="str">
        <f>Master!N163</f>
        <v>PNS</v>
      </c>
    </row>
    <row r="65" spans="1:29" x14ac:dyDescent="0.3">
      <c r="A65">
        <v>57</v>
      </c>
      <c r="B65" t="str">
        <f>Master!B164</f>
        <v>Muhammad Attamimi, B.Eng., M.Eng., Ph.D.</v>
      </c>
      <c r="C65" t="str">
        <f>Master!C164</f>
        <v>19850327 201903 1 006</v>
      </c>
      <c r="D65" t="str">
        <f>Master!D164</f>
        <v>III/c</v>
      </c>
      <c r="E65">
        <f>Master!E164</f>
        <v>1</v>
      </c>
      <c r="F65">
        <f>Master!F164</f>
        <v>3</v>
      </c>
      <c r="G65">
        <f>Master!G164</f>
        <v>2019</v>
      </c>
      <c r="H65" t="str">
        <f>Master!H164</f>
        <v>Staf Pengajar</v>
      </c>
      <c r="I65" t="e">
        <f>Master!#REF!</f>
        <v>#REF!</v>
      </c>
      <c r="J65" t="e">
        <f>Master!#REF!</f>
        <v>#REF!</v>
      </c>
      <c r="K65" t="e">
        <f>Master!#REF!</f>
        <v>#REF!</v>
      </c>
      <c r="L65" t="e">
        <f>Master!#REF!</f>
        <v>#REF!</v>
      </c>
      <c r="M65" t="e">
        <f>Master!#REF!</f>
        <v>#REF!</v>
      </c>
      <c r="N65" t="e">
        <f>Master!#REF!</f>
        <v>#REF!</v>
      </c>
      <c r="O65" t="e">
        <f>Master!#REF!</f>
        <v>#REF!</v>
      </c>
      <c r="P65" t="e">
        <f>Master!#REF!</f>
        <v>#REF!</v>
      </c>
      <c r="Q65" t="e">
        <f>Master!#REF!</f>
        <v>#REF!</v>
      </c>
      <c r="R65" t="str">
        <f>Master!I164</f>
        <v>S3</v>
      </c>
      <c r="S65" t="str">
        <f>Master!J164</f>
        <v>Doktor</v>
      </c>
      <c r="T65" t="e">
        <f>Master!#REF!</f>
        <v>#REF!</v>
      </c>
      <c r="U65">
        <f>Master!K164</f>
        <v>0</v>
      </c>
      <c r="V65" t="e">
        <f>Master!#REF!</f>
        <v>#REF!</v>
      </c>
      <c r="W65" t="e">
        <f>Master!#REF!</f>
        <v>#REF!</v>
      </c>
      <c r="X65" t="e">
        <f>Master!#REF!</f>
        <v>#REF!</v>
      </c>
      <c r="Y65" t="e">
        <f>Master!#REF!</f>
        <v>#REF!</v>
      </c>
      <c r="Z65" t="str">
        <f>Master!L164</f>
        <v>Teknik Elektro</v>
      </c>
      <c r="AA65" t="e">
        <f>Master!#REF!</f>
        <v>#REF!</v>
      </c>
      <c r="AB65">
        <f>Master!M164</f>
        <v>0</v>
      </c>
      <c r="AC65" t="str">
        <f>Master!N164</f>
        <v>CPNS</v>
      </c>
    </row>
    <row r="66" spans="1:29" x14ac:dyDescent="0.3">
      <c r="A66">
        <v>58</v>
      </c>
      <c r="B66" s="131" t="str">
        <f>Master!B170</f>
        <v>Prof. Dr. Ir. Ontoseno Penangsang, M.Sc.</v>
      </c>
      <c r="C66" s="131" t="str">
        <f>Master!C170</f>
        <v>1949201931101</v>
      </c>
      <c r="D66" s="131">
        <f>Master!D170</f>
        <v>0</v>
      </c>
      <c r="E66" s="131">
        <f>Master!E170</f>
        <v>0</v>
      </c>
      <c r="F66" s="131">
        <f>Master!F170</f>
        <v>0</v>
      </c>
      <c r="G66" s="131">
        <f>Master!G170</f>
        <v>0</v>
      </c>
      <c r="H66" s="131" t="s">
        <v>47</v>
      </c>
      <c r="I66" s="131" t="e">
        <f>Master!#REF!</f>
        <v>#REF!</v>
      </c>
      <c r="J66" s="131" t="e">
        <f>Master!#REF!</f>
        <v>#REF!</v>
      </c>
      <c r="K66" s="131" t="e">
        <f>Master!#REF!</f>
        <v>#REF!</v>
      </c>
      <c r="L66" s="131" t="e">
        <f>Master!#REF!</f>
        <v>#REF!</v>
      </c>
      <c r="M66" s="106" t="e">
        <f>Master!#REF!</f>
        <v>#REF!</v>
      </c>
      <c r="N66" s="106" t="e">
        <f>Master!#REF!</f>
        <v>#REF!</v>
      </c>
      <c r="O66" s="106" t="e">
        <f>Master!#REF!</f>
        <v>#REF!</v>
      </c>
      <c r="P66" s="106" t="e">
        <f>Master!#REF!</f>
        <v>#REF!</v>
      </c>
      <c r="Q66" s="106" t="e">
        <f>Master!#REF!</f>
        <v>#REF!</v>
      </c>
      <c r="R66" s="106" t="str">
        <f>Master!I170</f>
        <v>S3</v>
      </c>
      <c r="S66" s="106" t="str">
        <f>Master!J170</f>
        <v>Doktor</v>
      </c>
      <c r="T66" s="106" t="e">
        <f>Master!#REF!</f>
        <v>#REF!</v>
      </c>
      <c r="U66" s="106">
        <f>Master!K170</f>
        <v>0</v>
      </c>
      <c r="V66" s="106" t="e">
        <f>Master!#REF!</f>
        <v>#REF!</v>
      </c>
      <c r="W66" s="106" t="e">
        <f>Master!#REF!</f>
        <v>#REF!</v>
      </c>
      <c r="X66" s="106" t="e">
        <f>Master!#REF!</f>
        <v>#REF!</v>
      </c>
      <c r="Y66" s="106" t="e">
        <f>Master!#REF!</f>
        <v>#REF!</v>
      </c>
      <c r="Z66" s="106" t="str">
        <f>Master!L170</f>
        <v>Teknik Elektro</v>
      </c>
      <c r="AA66" s="106" t="e">
        <f>Master!#REF!</f>
        <v>#REF!</v>
      </c>
      <c r="AB66" s="106">
        <f>Master!M170</f>
        <v>0</v>
      </c>
      <c r="AC66" s="106" t="str">
        <f>Master!N170</f>
        <v>Tidak Tetap</v>
      </c>
    </row>
    <row r="67" spans="1:29" x14ac:dyDescent="0.3"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</row>
    <row r="70" spans="1:29" x14ac:dyDescent="0.3">
      <c r="B70" s="21"/>
      <c r="C70" s="22"/>
      <c r="D70" s="23"/>
      <c r="E70" s="23"/>
      <c r="F70" s="23"/>
      <c r="G70" s="23"/>
      <c r="H70" s="25"/>
      <c r="I70" s="28"/>
      <c r="J70" s="23"/>
      <c r="K70" s="23"/>
      <c r="L70" s="23"/>
      <c r="M70" s="23"/>
      <c r="N70" s="23"/>
      <c r="O70" s="23"/>
      <c r="P70" s="23"/>
      <c r="Q70" s="23"/>
      <c r="R70" s="37"/>
      <c r="S70" s="25"/>
      <c r="T70" s="24"/>
      <c r="U70" s="23"/>
      <c r="V70" s="23"/>
      <c r="W70" s="23"/>
      <c r="X70" s="23"/>
      <c r="Y70" s="23"/>
      <c r="Z70" s="27"/>
      <c r="AA70" s="51"/>
      <c r="AB70" s="27"/>
      <c r="AC70" s="18"/>
    </row>
    <row r="73" spans="1:29" x14ac:dyDescent="0.3">
      <c r="B73" t="s">
        <v>594</v>
      </c>
      <c r="C73">
        <f>COUNTIF(H9:H65,"Staf Pengajar")</f>
        <v>2</v>
      </c>
      <c r="F73" t="s">
        <v>534</v>
      </c>
      <c r="G73">
        <f>COUNTIF(R9:R66,"S1")</f>
        <v>0</v>
      </c>
    </row>
    <row r="74" spans="1:29" x14ac:dyDescent="0.3">
      <c r="B74" t="s">
        <v>403</v>
      </c>
      <c r="C74">
        <f>COUNTIF(H9:H65,"Asisten Ahli")</f>
        <v>6</v>
      </c>
      <c r="F74" t="s">
        <v>435</v>
      </c>
      <c r="G74">
        <f>COUNTIF(R9:R66,"S2")</f>
        <v>21</v>
      </c>
    </row>
    <row r="75" spans="1:29" x14ac:dyDescent="0.3">
      <c r="B75" t="s">
        <v>211</v>
      </c>
      <c r="C75">
        <f>COUNTIF(H9:H65,"Lektor")</f>
        <v>33</v>
      </c>
      <c r="F75" t="s">
        <v>503</v>
      </c>
      <c r="G75">
        <f>COUNTIF(R9:R66,"S3")</f>
        <v>37</v>
      </c>
    </row>
    <row r="76" spans="1:29" x14ac:dyDescent="0.3">
      <c r="B76" t="s">
        <v>110</v>
      </c>
      <c r="C76">
        <f>COUNTIF(H9:H65,"Lektor Kepala")</f>
        <v>10</v>
      </c>
      <c r="G76">
        <f>SUM(G73:G75)</f>
        <v>58</v>
      </c>
    </row>
    <row r="77" spans="1:29" x14ac:dyDescent="0.3">
      <c r="B77" t="s">
        <v>589</v>
      </c>
      <c r="C77">
        <f>COUNTIF(H9:H66,"Guru Besar")</f>
        <v>7</v>
      </c>
    </row>
    <row r="78" spans="1:29" x14ac:dyDescent="0.3">
      <c r="B78" t="s">
        <v>595</v>
      </c>
      <c r="C78">
        <f>SUM(C73:C77)</f>
        <v>58</v>
      </c>
    </row>
  </sheetData>
  <mergeCells count="27">
    <mergeCell ref="AB5:AB7"/>
    <mergeCell ref="AC5:AC7"/>
    <mergeCell ref="A5:A6"/>
    <mergeCell ref="B5:B7"/>
    <mergeCell ref="C5:C7"/>
    <mergeCell ref="D5:G5"/>
    <mergeCell ref="H5:L5"/>
    <mergeCell ref="M5:N5"/>
    <mergeCell ref="E6:G6"/>
    <mergeCell ref="H6:H7"/>
    <mergeCell ref="J6:L6"/>
    <mergeCell ref="M6:M7"/>
    <mergeCell ref="T6:T7"/>
    <mergeCell ref="O5:Q5"/>
    <mergeCell ref="R5:U5"/>
    <mergeCell ref="V5:X6"/>
    <mergeCell ref="AA5:AA7"/>
    <mergeCell ref="N6:N7"/>
    <mergeCell ref="O6:O7"/>
    <mergeCell ref="P6:P7"/>
    <mergeCell ref="R6:R7"/>
    <mergeCell ref="S6:S7"/>
    <mergeCell ref="E8:G8"/>
    <mergeCell ref="J8:L8"/>
    <mergeCell ref="M8:N8"/>
    <mergeCell ref="P8:Q8"/>
    <mergeCell ref="V8:X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C62"/>
  <sheetViews>
    <sheetView topLeftCell="A16" zoomScaleNormal="100" workbookViewId="0">
      <selection activeCell="H51" sqref="H51:H53"/>
    </sheetView>
  </sheetViews>
  <sheetFormatPr defaultRowHeight="14.4" x14ac:dyDescent="0.3"/>
  <cols>
    <col min="1" max="1" width="6.88671875" bestFit="1" customWidth="1"/>
    <col min="2" max="2" width="49.21875" bestFit="1" customWidth="1"/>
    <col min="3" max="3" width="21" bestFit="1" customWidth="1"/>
    <col min="4" max="4" width="9" bestFit="1" customWidth="1"/>
    <col min="8" max="8" width="13.21875" bestFit="1" customWidth="1"/>
    <col min="17" max="17" width="6.6640625" bestFit="1" customWidth="1"/>
    <col min="18" max="18" width="11.44140625" bestFit="1" customWidth="1"/>
    <col min="19" max="19" width="85.6640625" bestFit="1" customWidth="1"/>
    <col min="25" max="25" width="11.88671875" bestFit="1" customWidth="1"/>
    <col min="26" max="26" width="17.77734375" bestFit="1" customWidth="1"/>
    <col min="27" max="27" width="72.21875" bestFit="1" customWidth="1"/>
    <col min="28" max="28" width="69.44140625" bestFit="1" customWidth="1"/>
  </cols>
  <sheetData>
    <row r="4" spans="1:29" ht="15" thickBot="1" x14ac:dyDescent="0.35"/>
    <row r="5" spans="1:29" ht="16.8" thickTop="1" x14ac:dyDescent="0.35">
      <c r="A5" s="155" t="s">
        <v>0</v>
      </c>
      <c r="B5" s="155" t="s">
        <v>1</v>
      </c>
      <c r="C5" s="155" t="s">
        <v>2</v>
      </c>
      <c r="D5" s="159" t="s">
        <v>3</v>
      </c>
      <c r="E5" s="160"/>
      <c r="F5" s="160"/>
      <c r="G5" s="161"/>
      <c r="H5" s="159" t="s">
        <v>4</v>
      </c>
      <c r="I5" s="160"/>
      <c r="J5" s="160"/>
      <c r="K5" s="160"/>
      <c r="L5" s="161"/>
      <c r="M5" s="159" t="s">
        <v>5</v>
      </c>
      <c r="N5" s="161"/>
      <c r="O5" s="159" t="s">
        <v>6</v>
      </c>
      <c r="P5" s="160"/>
      <c r="Q5" s="161"/>
      <c r="R5" s="159" t="s">
        <v>7</v>
      </c>
      <c r="S5" s="160"/>
      <c r="T5" s="160"/>
      <c r="U5" s="161"/>
      <c r="V5" s="178" t="s">
        <v>8</v>
      </c>
      <c r="W5" s="179"/>
      <c r="X5" s="180"/>
      <c r="Y5" s="2" t="s">
        <v>9</v>
      </c>
      <c r="Z5" s="2"/>
      <c r="AA5" s="172" t="s">
        <v>10</v>
      </c>
      <c r="AB5" s="172" t="s">
        <v>4</v>
      </c>
      <c r="AC5" s="177" t="s">
        <v>40</v>
      </c>
    </row>
    <row r="6" spans="1:29" ht="16.2" x14ac:dyDescent="0.35">
      <c r="A6" s="156"/>
      <c r="B6" s="156"/>
      <c r="C6" s="156"/>
      <c r="D6" s="4" t="s">
        <v>11</v>
      </c>
      <c r="E6" s="162" t="s">
        <v>12</v>
      </c>
      <c r="F6" s="163"/>
      <c r="G6" s="164"/>
      <c r="H6" s="174" t="s">
        <v>13</v>
      </c>
      <c r="I6" s="5" t="s">
        <v>14</v>
      </c>
      <c r="J6" s="162" t="s">
        <v>12</v>
      </c>
      <c r="K6" s="163"/>
      <c r="L6" s="164"/>
      <c r="M6" s="174" t="s">
        <v>15</v>
      </c>
      <c r="N6" s="174" t="s">
        <v>16</v>
      </c>
      <c r="O6" s="174" t="s">
        <v>13</v>
      </c>
      <c r="P6" s="174" t="s">
        <v>15</v>
      </c>
      <c r="Q6" s="6" t="s">
        <v>17</v>
      </c>
      <c r="R6" s="174" t="s">
        <v>504</v>
      </c>
      <c r="S6" s="174" t="s">
        <v>13</v>
      </c>
      <c r="T6" s="174" t="s">
        <v>15</v>
      </c>
      <c r="U6" s="6" t="s">
        <v>18</v>
      </c>
      <c r="V6" s="181"/>
      <c r="W6" s="182"/>
      <c r="X6" s="183"/>
      <c r="Y6" s="7" t="s">
        <v>19</v>
      </c>
      <c r="Z6" s="7" t="s">
        <v>20</v>
      </c>
      <c r="AA6" s="173"/>
      <c r="AB6" s="173"/>
      <c r="AC6" s="173"/>
    </row>
    <row r="7" spans="1:29" ht="16.2" x14ac:dyDescent="0.35">
      <c r="A7" s="8" t="s">
        <v>21</v>
      </c>
      <c r="B7" s="175"/>
      <c r="C7" s="156"/>
      <c r="D7" s="6" t="s">
        <v>43</v>
      </c>
      <c r="E7" s="6" t="s">
        <v>22</v>
      </c>
      <c r="F7" s="6" t="s">
        <v>16</v>
      </c>
      <c r="G7" s="6" t="s">
        <v>15</v>
      </c>
      <c r="H7" s="156"/>
      <c r="I7" s="103" t="s">
        <v>23</v>
      </c>
      <c r="J7" s="6" t="s">
        <v>22</v>
      </c>
      <c r="K7" s="6" t="s">
        <v>16</v>
      </c>
      <c r="L7" s="6" t="s">
        <v>15</v>
      </c>
      <c r="M7" s="156"/>
      <c r="N7" s="156"/>
      <c r="O7" s="156"/>
      <c r="P7" s="156"/>
      <c r="Q7" s="8" t="s">
        <v>24</v>
      </c>
      <c r="R7" s="175"/>
      <c r="S7" s="156"/>
      <c r="T7" s="156"/>
      <c r="U7" s="8" t="s">
        <v>25</v>
      </c>
      <c r="V7" s="9" t="s">
        <v>22</v>
      </c>
      <c r="W7" s="9" t="s">
        <v>16</v>
      </c>
      <c r="X7" s="9" t="s">
        <v>15</v>
      </c>
      <c r="Y7" s="7" t="s">
        <v>26</v>
      </c>
      <c r="Z7" s="7"/>
      <c r="AA7" s="173"/>
      <c r="AB7" s="176"/>
      <c r="AC7" s="176"/>
    </row>
    <row r="8" spans="1:29" ht="16.2" x14ac:dyDescent="0.35">
      <c r="A8" s="105" t="s">
        <v>29</v>
      </c>
      <c r="B8" s="104" t="s">
        <v>436</v>
      </c>
      <c r="C8" s="104">
        <v>3</v>
      </c>
      <c r="D8" s="104">
        <v>4</v>
      </c>
      <c r="E8" s="154">
        <v>5</v>
      </c>
      <c r="F8" s="154"/>
      <c r="G8" s="154"/>
      <c r="H8" s="105">
        <v>6</v>
      </c>
      <c r="I8" s="105" t="s">
        <v>30</v>
      </c>
      <c r="J8" s="154" t="s">
        <v>31</v>
      </c>
      <c r="K8" s="154"/>
      <c r="L8" s="154"/>
      <c r="M8" s="171" t="s">
        <v>32</v>
      </c>
      <c r="N8" s="171"/>
      <c r="O8" s="105" t="s">
        <v>33</v>
      </c>
      <c r="P8" s="154" t="s">
        <v>34</v>
      </c>
      <c r="Q8" s="154"/>
      <c r="R8" s="104" t="s">
        <v>35</v>
      </c>
      <c r="S8" s="105" t="s">
        <v>36</v>
      </c>
      <c r="T8" s="104" t="s">
        <v>37</v>
      </c>
      <c r="U8" s="104" t="s">
        <v>38</v>
      </c>
      <c r="V8" s="154" t="s">
        <v>27</v>
      </c>
      <c r="W8" s="154"/>
      <c r="X8" s="154"/>
      <c r="Y8" s="104" t="s">
        <v>28</v>
      </c>
      <c r="Z8" s="104" t="s">
        <v>39</v>
      </c>
      <c r="AA8" s="104" t="s">
        <v>41</v>
      </c>
      <c r="AB8" s="104" t="s">
        <v>42</v>
      </c>
      <c r="AC8" s="104" t="s">
        <v>505</v>
      </c>
    </row>
    <row r="9" spans="1:29" x14ac:dyDescent="0.3">
      <c r="A9" s="118" t="s">
        <v>29</v>
      </c>
      <c r="B9" s="106" t="str">
        <f>Master!B7</f>
        <v>Prof. Drs.Ec. Ir. Riyanarto Sarno, M.Sc., Ph.D.</v>
      </c>
      <c r="C9" s="106" t="str">
        <f>Master!C7</f>
        <v>19590803 198601 1 001</v>
      </c>
      <c r="D9" s="106" t="str">
        <f>Master!D7</f>
        <v>IV/e</v>
      </c>
      <c r="E9" s="106">
        <f>Master!E7</f>
        <v>1</v>
      </c>
      <c r="F9" s="106" t="str">
        <f>Master!F7</f>
        <v>4</v>
      </c>
      <c r="G9" s="106">
        <f>Master!G7</f>
        <v>2012</v>
      </c>
      <c r="H9" s="106" t="str">
        <f>Master!H7</f>
        <v>Guru Besar</v>
      </c>
      <c r="I9" s="106" t="e">
        <f>Master!#REF!</f>
        <v>#REF!</v>
      </c>
      <c r="J9" s="106" t="e">
        <f>Master!#REF!</f>
        <v>#REF!</v>
      </c>
      <c r="K9" s="106" t="e">
        <f>Master!#REF!</f>
        <v>#REF!</v>
      </c>
      <c r="L9" s="106" t="e">
        <f>Master!#REF!</f>
        <v>#REF!</v>
      </c>
      <c r="M9" s="106" t="e">
        <f>Master!#REF!</f>
        <v>#REF!</v>
      </c>
      <c r="N9" s="106" t="e">
        <f>Master!#REF!</f>
        <v>#REF!</v>
      </c>
      <c r="O9" s="106" t="e">
        <f>Master!#REF!</f>
        <v>#REF!</v>
      </c>
      <c r="P9" s="106" t="e">
        <f>Master!#REF!</f>
        <v>#REF!</v>
      </c>
      <c r="Q9" s="106" t="e">
        <f>Master!#REF!</f>
        <v>#REF!</v>
      </c>
      <c r="R9" s="106" t="str">
        <f>Master!I7</f>
        <v>S3</v>
      </c>
      <c r="S9" s="106" t="str">
        <f>Master!J7</f>
        <v>S3-News Brunswick Univ Kanada</v>
      </c>
      <c r="T9" s="106" t="e">
        <f>Master!#REF!</f>
        <v>#REF!</v>
      </c>
      <c r="U9" s="106">
        <f>Master!K7</f>
        <v>1</v>
      </c>
      <c r="V9" s="106" t="e">
        <f>Master!#REF!</f>
        <v>#REF!</v>
      </c>
      <c r="W9" s="106" t="e">
        <f>Master!#REF!</f>
        <v>#REF!</v>
      </c>
      <c r="X9" s="106" t="e">
        <f>Master!#REF!</f>
        <v>#REF!</v>
      </c>
      <c r="Y9" s="106" t="e">
        <f>Master!#REF!</f>
        <v>#REF!</v>
      </c>
      <c r="Z9" s="106" t="str">
        <f>Master!L7</f>
        <v>Teknik Informatika</v>
      </c>
      <c r="AA9" s="106" t="e">
        <f>Master!#REF!</f>
        <v>#REF!</v>
      </c>
      <c r="AB9" s="106">
        <f>Master!M7</f>
        <v>0</v>
      </c>
      <c r="AC9" s="106" t="str">
        <f>Master!N7</f>
        <v>PNS</v>
      </c>
    </row>
    <row r="10" spans="1:29" x14ac:dyDescent="0.3">
      <c r="A10" s="118" t="s">
        <v>436</v>
      </c>
      <c r="B10" s="106" t="str">
        <f>Master!B15</f>
        <v>Prof. Dr. Ir. Joko Lianto Buliali, M.Sc.</v>
      </c>
      <c r="C10" s="106" t="str">
        <f>Master!C15</f>
        <v>19670727 199203 1 002</v>
      </c>
      <c r="D10" s="106" t="str">
        <f>Master!D15</f>
        <v>IV/c</v>
      </c>
      <c r="E10" s="106">
        <f>Master!E15</f>
        <v>1</v>
      </c>
      <c r="F10" s="106">
        <f>Master!F15</f>
        <v>4</v>
      </c>
      <c r="G10" s="106" t="str">
        <f>Master!G15</f>
        <v>2017</v>
      </c>
      <c r="H10" s="106" t="str">
        <f>Master!H15</f>
        <v>Guru Besar</v>
      </c>
      <c r="I10" s="106" t="e">
        <f>Master!#REF!</f>
        <v>#REF!</v>
      </c>
      <c r="J10" s="106" t="e">
        <f>Master!#REF!</f>
        <v>#REF!</v>
      </c>
      <c r="K10" s="106" t="e">
        <f>Master!#REF!</f>
        <v>#REF!</v>
      </c>
      <c r="L10" s="106" t="e">
        <f>Master!#REF!</f>
        <v>#REF!</v>
      </c>
      <c r="M10" s="106" t="e">
        <f>Master!#REF!</f>
        <v>#REF!</v>
      </c>
      <c r="N10" s="106" t="e">
        <f>Master!#REF!</f>
        <v>#REF!</v>
      </c>
      <c r="O10" s="106" t="e">
        <f>Master!#REF!</f>
        <v>#REF!</v>
      </c>
      <c r="P10" s="106" t="e">
        <f>Master!#REF!</f>
        <v>#REF!</v>
      </c>
      <c r="Q10" s="106" t="e">
        <f>Master!#REF!</f>
        <v>#REF!</v>
      </c>
      <c r="R10" s="106" t="str">
        <f>Master!I15</f>
        <v>S3</v>
      </c>
      <c r="S10" s="106" t="str">
        <f>Master!J15</f>
        <v>S3-Manchester Univ. Inggris</v>
      </c>
      <c r="T10" s="106" t="e">
        <f>Master!#REF!</f>
        <v>#REF!</v>
      </c>
      <c r="U10" s="106">
        <f>Master!K15</f>
        <v>1</v>
      </c>
      <c r="V10" s="106" t="e">
        <f>Master!#REF!</f>
        <v>#REF!</v>
      </c>
      <c r="W10" s="106" t="e">
        <f>Master!#REF!</f>
        <v>#REF!</v>
      </c>
      <c r="X10" s="106" t="e">
        <f>Master!#REF!</f>
        <v>#REF!</v>
      </c>
      <c r="Y10" s="106" t="e">
        <f>Master!#REF!</f>
        <v>#REF!</v>
      </c>
      <c r="Z10" s="106" t="str">
        <f>Master!L15</f>
        <v>Teknik Informatika</v>
      </c>
      <c r="AA10" s="106" t="e">
        <f>Master!#REF!</f>
        <v>#REF!</v>
      </c>
      <c r="AB10" s="106">
        <f>Master!M15</f>
        <v>0</v>
      </c>
      <c r="AC10" s="106" t="str">
        <f>Master!N15</f>
        <v>PNS</v>
      </c>
    </row>
    <row r="11" spans="1:29" x14ac:dyDescent="0.3">
      <c r="A11" s="118" t="s">
        <v>286</v>
      </c>
      <c r="B11" s="106" t="str">
        <f>Master!B26</f>
        <v>Dr. Ahmad Saikhu, S,Si., MT.</v>
      </c>
      <c r="C11" s="106" t="str">
        <f>Master!C26</f>
        <v>19710718 200604 1 001</v>
      </c>
      <c r="D11" s="106" t="str">
        <f>Master!D26</f>
        <v>IV/b</v>
      </c>
      <c r="E11" s="106">
        <f>Master!E26</f>
        <v>1</v>
      </c>
      <c r="F11" s="106">
        <f>Master!F26</f>
        <v>10</v>
      </c>
      <c r="G11" s="106" t="str">
        <f>Master!G26</f>
        <v>2017</v>
      </c>
      <c r="H11" s="106" t="str">
        <f>Master!H26</f>
        <v>Lektor Kepala</v>
      </c>
      <c r="I11" s="106" t="e">
        <f>Master!#REF!</f>
        <v>#REF!</v>
      </c>
      <c r="J11" s="106" t="e">
        <f>Master!#REF!</f>
        <v>#REF!</v>
      </c>
      <c r="K11" s="106" t="e">
        <f>Master!#REF!</f>
        <v>#REF!</v>
      </c>
      <c r="L11" s="106" t="e">
        <f>Master!#REF!</f>
        <v>#REF!</v>
      </c>
      <c r="M11" s="106" t="e">
        <f>Master!#REF!</f>
        <v>#REF!</v>
      </c>
      <c r="N11" s="106" t="e">
        <f>Master!#REF!</f>
        <v>#REF!</v>
      </c>
      <c r="O11" s="106" t="e">
        <f>Master!#REF!</f>
        <v>#REF!</v>
      </c>
      <c r="P11" s="106" t="e">
        <f>Master!#REF!</f>
        <v>#REF!</v>
      </c>
      <c r="Q11" s="106" t="e">
        <f>Master!#REF!</f>
        <v>#REF!</v>
      </c>
      <c r="R11" s="106" t="str">
        <f>Master!I26</f>
        <v>S3</v>
      </c>
      <c r="S11" s="106" t="str">
        <f>Master!J26</f>
        <v>S2-Teknik Informatika ITS</v>
      </c>
      <c r="T11" s="106" t="e">
        <f>Master!#REF!</f>
        <v>#REF!</v>
      </c>
      <c r="U11" s="106">
        <f>Master!K26</f>
        <v>2</v>
      </c>
      <c r="V11" s="106" t="e">
        <f>Master!#REF!</f>
        <v>#REF!</v>
      </c>
      <c r="W11" s="106" t="e">
        <f>Master!#REF!</f>
        <v>#REF!</v>
      </c>
      <c r="X11" s="106" t="e">
        <f>Master!#REF!</f>
        <v>#REF!</v>
      </c>
      <c r="Y11" s="106" t="e">
        <f>Master!#REF!</f>
        <v>#REF!</v>
      </c>
      <c r="Z11" s="106" t="str">
        <f>Master!L26</f>
        <v>Teknik Informatika</v>
      </c>
      <c r="AA11" s="106" t="e">
        <f>Master!#REF!</f>
        <v>#REF!</v>
      </c>
      <c r="AB11" s="106" t="str">
        <f>Master!M26</f>
        <v>Kaprodi Pascasarjana Teknik Informatika</v>
      </c>
      <c r="AC11" s="106" t="str">
        <f>Master!N26</f>
        <v>PNS</v>
      </c>
    </row>
    <row r="12" spans="1:29" x14ac:dyDescent="0.3">
      <c r="A12" s="118" t="s">
        <v>229</v>
      </c>
      <c r="B12" s="106" t="str">
        <f>Master!B28</f>
        <v>Rully Soelaiman, S.Kom., M.Kom.</v>
      </c>
      <c r="C12" s="106" t="str">
        <f>Master!C28</f>
        <v>19700213 199402 1 001</v>
      </c>
      <c r="D12" s="106" t="str">
        <f>Master!D28</f>
        <v>IV/b</v>
      </c>
      <c r="E12" s="106">
        <f>Master!E28</f>
        <v>1</v>
      </c>
      <c r="F12" s="106">
        <f>Master!F28</f>
        <v>10</v>
      </c>
      <c r="G12" s="106">
        <f>Master!G28</f>
        <v>2011</v>
      </c>
      <c r="H12" s="106" t="str">
        <f>Master!H28</f>
        <v>Lektor Kepala</v>
      </c>
      <c r="I12" s="106" t="e">
        <f>Master!#REF!</f>
        <v>#REF!</v>
      </c>
      <c r="J12" s="106" t="e">
        <f>Master!#REF!</f>
        <v>#REF!</v>
      </c>
      <c r="K12" s="106" t="e">
        <f>Master!#REF!</f>
        <v>#REF!</v>
      </c>
      <c r="L12" s="106" t="e">
        <f>Master!#REF!</f>
        <v>#REF!</v>
      </c>
      <c r="M12" s="106" t="e">
        <f>Master!#REF!</f>
        <v>#REF!</v>
      </c>
      <c r="N12" s="106" t="e">
        <f>Master!#REF!</f>
        <v>#REF!</v>
      </c>
      <c r="O12" s="106" t="e">
        <f>Master!#REF!</f>
        <v>#REF!</v>
      </c>
      <c r="P12" s="106" t="e">
        <f>Master!#REF!</f>
        <v>#REF!</v>
      </c>
      <c r="Q12" s="106" t="e">
        <f>Master!#REF!</f>
        <v>#REF!</v>
      </c>
      <c r="R12" s="106" t="str">
        <f>Master!I28</f>
        <v>S2</v>
      </c>
      <c r="S12" s="106" t="str">
        <f>Master!J28</f>
        <v>S2-Univ Indonesia (UI)</v>
      </c>
      <c r="T12" s="106" t="e">
        <f>Master!#REF!</f>
        <v>#REF!</v>
      </c>
      <c r="U12" s="106">
        <f>Master!K28</f>
        <v>2</v>
      </c>
      <c r="V12" s="106" t="e">
        <f>Master!#REF!</f>
        <v>#REF!</v>
      </c>
      <c r="W12" s="106" t="e">
        <f>Master!#REF!</f>
        <v>#REF!</v>
      </c>
      <c r="X12" s="106" t="e">
        <f>Master!#REF!</f>
        <v>#REF!</v>
      </c>
      <c r="Y12" s="106" t="e">
        <f>Master!#REF!</f>
        <v>#REF!</v>
      </c>
      <c r="Z12" s="106" t="str">
        <f>Master!L28</f>
        <v>Teknik Informatika</v>
      </c>
      <c r="AA12" s="106" t="e">
        <f>Master!#REF!</f>
        <v>#REF!</v>
      </c>
      <c r="AB12" s="106">
        <f>Master!M28</f>
        <v>0</v>
      </c>
      <c r="AC12" s="106" t="str">
        <f>Master!N28</f>
        <v>PNS</v>
      </c>
    </row>
    <row r="13" spans="1:29" x14ac:dyDescent="0.3">
      <c r="A13" s="118" t="s">
        <v>287</v>
      </c>
      <c r="B13" s="106" t="str">
        <f>Master!B29</f>
        <v>Yudhi Purwananto, S.Kom., M.Kom.</v>
      </c>
      <c r="C13" s="106" t="str">
        <f>Master!C29</f>
        <v>19700714 199703 1 002</v>
      </c>
      <c r="D13" s="106" t="str">
        <f>Master!D29</f>
        <v>IV/b</v>
      </c>
      <c r="E13" s="106">
        <f>Master!E29</f>
        <v>1</v>
      </c>
      <c r="F13" s="106">
        <f>Master!F29</f>
        <v>10</v>
      </c>
      <c r="G13" s="106">
        <f>Master!G29</f>
        <v>2015</v>
      </c>
      <c r="H13" s="106" t="str">
        <f>Master!H29</f>
        <v>Lektor Kepala</v>
      </c>
      <c r="I13" s="106" t="e">
        <f>Master!#REF!</f>
        <v>#REF!</v>
      </c>
      <c r="J13" s="106" t="e">
        <f>Master!#REF!</f>
        <v>#REF!</v>
      </c>
      <c r="K13" s="106" t="e">
        <f>Master!#REF!</f>
        <v>#REF!</v>
      </c>
      <c r="L13" s="106" t="e">
        <f>Master!#REF!</f>
        <v>#REF!</v>
      </c>
      <c r="M13" s="106" t="e">
        <f>Master!#REF!</f>
        <v>#REF!</v>
      </c>
      <c r="N13" s="106" t="e">
        <f>Master!#REF!</f>
        <v>#REF!</v>
      </c>
      <c r="O13" s="106" t="e">
        <f>Master!#REF!</f>
        <v>#REF!</v>
      </c>
      <c r="P13" s="106" t="e">
        <f>Master!#REF!</f>
        <v>#REF!</v>
      </c>
      <c r="Q13" s="106" t="e">
        <f>Master!#REF!</f>
        <v>#REF!</v>
      </c>
      <c r="R13" s="106" t="str">
        <f>Master!I29</f>
        <v>S2</v>
      </c>
      <c r="S13" s="106" t="str">
        <f>Master!J29</f>
        <v>S2-Univ Indonesia ( UI )</v>
      </c>
      <c r="T13" s="106" t="e">
        <f>Master!#REF!</f>
        <v>#REF!</v>
      </c>
      <c r="U13" s="106">
        <f>Master!K29</f>
        <v>2</v>
      </c>
      <c r="V13" s="106" t="e">
        <f>Master!#REF!</f>
        <v>#REF!</v>
      </c>
      <c r="W13" s="106" t="e">
        <f>Master!#REF!</f>
        <v>#REF!</v>
      </c>
      <c r="X13" s="106" t="e">
        <f>Master!#REF!</f>
        <v>#REF!</v>
      </c>
      <c r="Y13" s="106" t="e">
        <f>Master!#REF!</f>
        <v>#REF!</v>
      </c>
      <c r="Z13" s="106" t="str">
        <f>Master!L29</f>
        <v>Teknik Informatika</v>
      </c>
      <c r="AA13" s="106" t="e">
        <f>Master!#REF!</f>
        <v>#REF!</v>
      </c>
      <c r="AB13" s="106">
        <f>Master!M29</f>
        <v>0</v>
      </c>
      <c r="AC13" s="106" t="str">
        <f>Master!N29</f>
        <v>PNS</v>
      </c>
    </row>
    <row r="14" spans="1:29" x14ac:dyDescent="0.3">
      <c r="A14" s="118" t="s">
        <v>250</v>
      </c>
      <c r="B14" s="106" t="str">
        <f>Master!B35</f>
        <v>Dr.Ir. Siti Rochimah, MT.</v>
      </c>
      <c r="C14" s="106" t="str">
        <f>Master!C35</f>
        <v>19681002 199403 2 001</v>
      </c>
      <c r="D14" s="106" t="str">
        <f>Master!D35</f>
        <v>IV/a</v>
      </c>
      <c r="E14" s="106">
        <f>Master!E35</f>
        <v>1</v>
      </c>
      <c r="F14" s="106">
        <f>Master!F35</f>
        <v>10</v>
      </c>
      <c r="G14" s="106">
        <f>Master!G35</f>
        <v>2009</v>
      </c>
      <c r="H14" s="106" t="str">
        <f>Master!H35</f>
        <v>Lektor Kepala</v>
      </c>
      <c r="I14" s="106" t="e">
        <f>Master!#REF!</f>
        <v>#REF!</v>
      </c>
      <c r="J14" s="106" t="e">
        <f>Master!#REF!</f>
        <v>#REF!</v>
      </c>
      <c r="K14" s="106" t="e">
        <f>Master!#REF!</f>
        <v>#REF!</v>
      </c>
      <c r="L14" s="106" t="e">
        <f>Master!#REF!</f>
        <v>#REF!</v>
      </c>
      <c r="M14" s="106" t="e">
        <f>Master!#REF!</f>
        <v>#REF!</v>
      </c>
      <c r="N14" s="106" t="e">
        <f>Master!#REF!</f>
        <v>#REF!</v>
      </c>
      <c r="O14" s="106" t="e">
        <f>Master!#REF!</f>
        <v>#REF!</v>
      </c>
      <c r="P14" s="106" t="e">
        <f>Master!#REF!</f>
        <v>#REF!</v>
      </c>
      <c r="Q14" s="106" t="e">
        <f>Master!#REF!</f>
        <v>#REF!</v>
      </c>
      <c r="R14" s="106" t="str">
        <f>Master!I35</f>
        <v>S3</v>
      </c>
      <c r="S14" s="106" t="str">
        <f>Master!J35</f>
        <v>S3-Univesity Teknologi Malaysia</v>
      </c>
      <c r="T14" s="106" t="e">
        <f>Master!#REF!</f>
        <v>#REF!</v>
      </c>
      <c r="U14" s="106">
        <f>Master!K35</f>
        <v>1</v>
      </c>
      <c r="V14" s="106" t="e">
        <f>Master!#REF!</f>
        <v>#REF!</v>
      </c>
      <c r="W14" s="106" t="e">
        <f>Master!#REF!</f>
        <v>#REF!</v>
      </c>
      <c r="X14" s="106" t="e">
        <f>Master!#REF!</f>
        <v>#REF!</v>
      </c>
      <c r="Y14" s="106" t="e">
        <f>Master!#REF!</f>
        <v>#REF!</v>
      </c>
      <c r="Z14" s="106" t="str">
        <f>Master!L35</f>
        <v>Teknik Informatika</v>
      </c>
      <c r="AA14" s="106" t="e">
        <f>Master!#REF!</f>
        <v>#REF!</v>
      </c>
      <c r="AB14" s="106" t="str">
        <f>Master!M35</f>
        <v>Kalab RPL &amp; Anggota Senat</v>
      </c>
      <c r="AC14" s="106" t="str">
        <f>Master!N35</f>
        <v>PNS</v>
      </c>
    </row>
    <row r="15" spans="1:29" x14ac:dyDescent="0.3">
      <c r="A15" s="118" t="s">
        <v>30</v>
      </c>
      <c r="B15" s="106" t="str">
        <f>Master!B38</f>
        <v>Dr.Eng. Nanik Suciati, S.Kom., M.Kom.</v>
      </c>
      <c r="C15" s="106" t="str">
        <f>Master!C38</f>
        <v>19710428 199412 2 001</v>
      </c>
      <c r="D15" s="106" t="str">
        <f>Master!D38</f>
        <v>IV/a</v>
      </c>
      <c r="E15" s="106">
        <f>Master!E38</f>
        <v>1</v>
      </c>
      <c r="F15" s="106">
        <f>Master!F38</f>
        <v>10</v>
      </c>
      <c r="G15" s="106">
        <f>Master!G38</f>
        <v>2009</v>
      </c>
      <c r="H15" s="106" t="str">
        <f>Master!H38</f>
        <v>Lektor Kepala</v>
      </c>
      <c r="I15" s="106" t="e">
        <f>Master!#REF!</f>
        <v>#REF!</v>
      </c>
      <c r="J15" s="106" t="e">
        <f>Master!#REF!</f>
        <v>#REF!</v>
      </c>
      <c r="K15" s="106" t="e">
        <f>Master!#REF!</f>
        <v>#REF!</v>
      </c>
      <c r="L15" s="106" t="e">
        <f>Master!#REF!</f>
        <v>#REF!</v>
      </c>
      <c r="M15" s="106" t="e">
        <f>Master!#REF!</f>
        <v>#REF!</v>
      </c>
      <c r="N15" s="106" t="e">
        <f>Master!#REF!</f>
        <v>#REF!</v>
      </c>
      <c r="O15" s="106" t="e">
        <f>Master!#REF!</f>
        <v>#REF!</v>
      </c>
      <c r="P15" s="106" t="e">
        <f>Master!#REF!</f>
        <v>#REF!</v>
      </c>
      <c r="Q15" s="106" t="e">
        <f>Master!#REF!</f>
        <v>#REF!</v>
      </c>
      <c r="R15" s="106" t="str">
        <f>Master!I38</f>
        <v>S3</v>
      </c>
      <c r="S15" s="106" t="str">
        <f>Master!J38</f>
        <v>S3-Hiroshima University, Jepang</v>
      </c>
      <c r="T15" s="106" t="e">
        <f>Master!#REF!</f>
        <v>#REF!</v>
      </c>
      <c r="U15" s="106">
        <f>Master!K38</f>
        <v>1</v>
      </c>
      <c r="V15" s="106" t="e">
        <f>Master!#REF!</f>
        <v>#REF!</v>
      </c>
      <c r="W15" s="106" t="e">
        <f>Master!#REF!</f>
        <v>#REF!</v>
      </c>
      <c r="X15" s="106" t="e">
        <f>Master!#REF!</f>
        <v>#REF!</v>
      </c>
      <c r="Y15" s="106" t="e">
        <f>Master!#REF!</f>
        <v>#REF!</v>
      </c>
      <c r="Z15" s="106" t="str">
        <f>Master!L38</f>
        <v>Teknik Informatika</v>
      </c>
      <c r="AA15" s="106" t="e">
        <f>Master!#REF!</f>
        <v>#REF!</v>
      </c>
      <c r="AB15" s="106" t="str">
        <f>Master!M38</f>
        <v>Kalab KCV &amp; Anggota KPF</v>
      </c>
      <c r="AC15" s="106" t="str">
        <f>Master!N38</f>
        <v>PNS</v>
      </c>
    </row>
    <row r="16" spans="1:29" x14ac:dyDescent="0.3">
      <c r="A16" s="118" t="s">
        <v>31</v>
      </c>
      <c r="B16" s="106" t="str">
        <f>Master!B40</f>
        <v>Waskitho Wibisono, S.Kom., M.Eng., Ph.D.</v>
      </c>
      <c r="C16" s="106" t="str">
        <f>Master!C40</f>
        <v>19741022 200003 1 001</v>
      </c>
      <c r="D16" s="106" t="str">
        <f>Master!D40</f>
        <v>IV/a</v>
      </c>
      <c r="E16" s="106">
        <f>Master!E40</f>
        <v>1</v>
      </c>
      <c r="F16" s="106">
        <f>Master!F40</f>
        <v>4</v>
      </c>
      <c r="G16" s="106" t="str">
        <f>Master!G40</f>
        <v>2017</v>
      </c>
      <c r="H16" s="106" t="str">
        <f>Master!H40</f>
        <v>Lektor Kepala</v>
      </c>
      <c r="I16" s="106" t="e">
        <f>Master!#REF!</f>
        <v>#REF!</v>
      </c>
      <c r="J16" s="106" t="e">
        <f>Master!#REF!</f>
        <v>#REF!</v>
      </c>
      <c r="K16" s="106" t="e">
        <f>Master!#REF!</f>
        <v>#REF!</v>
      </c>
      <c r="L16" s="106" t="e">
        <f>Master!#REF!</f>
        <v>#REF!</v>
      </c>
      <c r="M16" s="106" t="e">
        <f>Master!#REF!</f>
        <v>#REF!</v>
      </c>
      <c r="N16" s="106" t="e">
        <f>Master!#REF!</f>
        <v>#REF!</v>
      </c>
      <c r="O16" s="106" t="e">
        <f>Master!#REF!</f>
        <v>#REF!</v>
      </c>
      <c r="P16" s="106" t="e">
        <f>Master!#REF!</f>
        <v>#REF!</v>
      </c>
      <c r="Q16" s="106" t="e">
        <f>Master!#REF!</f>
        <v>#REF!</v>
      </c>
      <c r="R16" s="106" t="str">
        <f>Master!I40</f>
        <v>S3</v>
      </c>
      <c r="S16" s="106" t="str">
        <f>Master!J40</f>
        <v>S3-Monasy University (Australia)</v>
      </c>
      <c r="T16" s="106" t="e">
        <f>Master!#REF!</f>
        <v>#REF!</v>
      </c>
      <c r="U16" s="106">
        <f>Master!K40</f>
        <v>2</v>
      </c>
      <c r="V16" s="106" t="e">
        <f>Master!#REF!</f>
        <v>#REF!</v>
      </c>
      <c r="W16" s="106" t="e">
        <f>Master!#REF!</f>
        <v>#REF!</v>
      </c>
      <c r="X16" s="106" t="e">
        <f>Master!#REF!</f>
        <v>#REF!</v>
      </c>
      <c r="Y16" s="106" t="e">
        <f>Master!#REF!</f>
        <v>#REF!</v>
      </c>
      <c r="Z16" s="106" t="str">
        <f>Master!L40</f>
        <v>Teknik Informatika</v>
      </c>
      <c r="AA16" s="106" t="e">
        <f>Master!#REF!</f>
        <v>#REF!</v>
      </c>
      <c r="AB16" s="106" t="str">
        <f>Master!M40</f>
        <v>Wadek FTEIC</v>
      </c>
      <c r="AC16" s="106" t="str">
        <f>Master!N40</f>
        <v>PNS</v>
      </c>
    </row>
    <row r="17" spans="1:29" x14ac:dyDescent="0.3">
      <c r="A17" s="118" t="s">
        <v>32</v>
      </c>
      <c r="B17" s="106" t="str">
        <f>Master!B41</f>
        <v>Daniel O. Siahaan, S.Kom., M,Sc., PD.Eng.</v>
      </c>
      <c r="C17" s="106" t="str">
        <f>Master!C41</f>
        <v>19741123 200604 1 001</v>
      </c>
      <c r="D17" s="106" t="str">
        <f>Master!D41</f>
        <v>IV/a</v>
      </c>
      <c r="E17" s="106">
        <f>Master!E41</f>
        <v>1</v>
      </c>
      <c r="F17" s="106">
        <f>Master!F41</f>
        <v>4</v>
      </c>
      <c r="G17" s="106">
        <f>Master!G41</f>
        <v>2013</v>
      </c>
      <c r="H17" s="106" t="str">
        <f>Master!H41</f>
        <v>Lektor Kepala</v>
      </c>
      <c r="I17" s="106" t="e">
        <f>Master!#REF!</f>
        <v>#REF!</v>
      </c>
      <c r="J17" s="106" t="e">
        <f>Master!#REF!</f>
        <v>#REF!</v>
      </c>
      <c r="K17" s="106" t="e">
        <f>Master!#REF!</f>
        <v>#REF!</v>
      </c>
      <c r="L17" s="106" t="e">
        <f>Master!#REF!</f>
        <v>#REF!</v>
      </c>
      <c r="M17" s="106" t="e">
        <f>Master!#REF!</f>
        <v>#REF!</v>
      </c>
      <c r="N17" s="106" t="e">
        <f>Master!#REF!</f>
        <v>#REF!</v>
      </c>
      <c r="O17" s="106" t="e">
        <f>Master!#REF!</f>
        <v>#REF!</v>
      </c>
      <c r="P17" s="106" t="e">
        <f>Master!#REF!</f>
        <v>#REF!</v>
      </c>
      <c r="Q17" s="106" t="e">
        <f>Master!#REF!</f>
        <v>#REF!</v>
      </c>
      <c r="R17" s="106" t="str">
        <f>Master!I41</f>
        <v>S3</v>
      </c>
      <c r="S17" s="106" t="str">
        <f>Master!J41</f>
        <v>S3-Sofware Engineering TU-EINDHOVEN</v>
      </c>
      <c r="T17" s="106" t="e">
        <f>Master!#REF!</f>
        <v>#REF!</v>
      </c>
      <c r="U17" s="106">
        <f>Master!K41</f>
        <v>1</v>
      </c>
      <c r="V17" s="106" t="e">
        <f>Master!#REF!</f>
        <v>#REF!</v>
      </c>
      <c r="W17" s="106" t="e">
        <f>Master!#REF!</f>
        <v>#REF!</v>
      </c>
      <c r="X17" s="106" t="e">
        <f>Master!#REF!</f>
        <v>#REF!</v>
      </c>
      <c r="Y17" s="106" t="e">
        <f>Master!#REF!</f>
        <v>#REF!</v>
      </c>
      <c r="Z17" s="106" t="str">
        <f>Master!L41</f>
        <v>Teknik Informatika</v>
      </c>
      <c r="AA17" s="106" t="e">
        <f>Master!#REF!</f>
        <v>#REF!</v>
      </c>
      <c r="AB17" s="106" t="str">
        <f>Master!M41</f>
        <v>Ketua Pusat Publikasi Ilmiah</v>
      </c>
      <c r="AC17" s="106" t="str">
        <f>Master!N41</f>
        <v>PNS</v>
      </c>
    </row>
    <row r="18" spans="1:29" x14ac:dyDescent="0.3">
      <c r="A18" s="118" t="s">
        <v>33</v>
      </c>
      <c r="B18" s="106" t="str">
        <f>Master!B42</f>
        <v>Tohari Ahmad, S.Kom., MIT., Ph.D.</v>
      </c>
      <c r="C18" s="106" t="str">
        <f>Master!C42</f>
        <v>19750525 200312 1 002</v>
      </c>
      <c r="D18" s="106" t="str">
        <f>Master!D42</f>
        <v>IV/a</v>
      </c>
      <c r="E18" s="106" t="str">
        <f>Master!E42</f>
        <v>1</v>
      </c>
      <c r="F18" s="106" t="str">
        <f>Master!F42</f>
        <v>10</v>
      </c>
      <c r="G18" s="106" t="str">
        <f>Master!G42</f>
        <v>2019</v>
      </c>
      <c r="H18" s="106" t="str">
        <f>Master!H42</f>
        <v>Lektor Kepala</v>
      </c>
      <c r="I18" s="106" t="e">
        <f>Master!#REF!</f>
        <v>#REF!</v>
      </c>
      <c r="J18" s="106" t="e">
        <f>Master!#REF!</f>
        <v>#REF!</v>
      </c>
      <c r="K18" s="106" t="e">
        <f>Master!#REF!</f>
        <v>#REF!</v>
      </c>
      <c r="L18" s="106" t="e">
        <f>Master!#REF!</f>
        <v>#REF!</v>
      </c>
      <c r="M18" s="106" t="e">
        <f>Master!#REF!</f>
        <v>#REF!</v>
      </c>
      <c r="N18" s="106" t="e">
        <f>Master!#REF!</f>
        <v>#REF!</v>
      </c>
      <c r="O18" s="106" t="e">
        <f>Master!#REF!</f>
        <v>#REF!</v>
      </c>
      <c r="P18" s="106" t="e">
        <f>Master!#REF!</f>
        <v>#REF!</v>
      </c>
      <c r="Q18" s="106" t="e">
        <f>Master!#REF!</f>
        <v>#REF!</v>
      </c>
      <c r="R18" s="106" t="str">
        <f>Master!I42</f>
        <v>S3</v>
      </c>
      <c r="S18" s="106" t="str">
        <f>Master!J42</f>
        <v>S3-Monash University,  Australia</v>
      </c>
      <c r="T18" s="106" t="e">
        <f>Master!#REF!</f>
        <v>#REF!</v>
      </c>
      <c r="U18" s="106">
        <f>Master!K42</f>
        <v>2</v>
      </c>
      <c r="V18" s="106" t="e">
        <f>Master!#REF!</f>
        <v>#REF!</v>
      </c>
      <c r="W18" s="106" t="e">
        <f>Master!#REF!</f>
        <v>#REF!</v>
      </c>
      <c r="X18" s="106" t="e">
        <f>Master!#REF!</f>
        <v>#REF!</v>
      </c>
      <c r="Y18" s="106" t="e">
        <f>Master!#REF!</f>
        <v>#REF!</v>
      </c>
      <c r="Z18" s="106" t="str">
        <f>Master!L42</f>
        <v>Teknik Informatika</v>
      </c>
      <c r="AA18" s="106" t="e">
        <f>Master!#REF!</f>
        <v>#REF!</v>
      </c>
      <c r="AB18" s="106" t="str">
        <f>Master!M42</f>
        <v>Kalab KBJ &amp; Anggota KPF</v>
      </c>
      <c r="AC18" s="106" t="str">
        <f>Master!N42</f>
        <v>PNS</v>
      </c>
    </row>
    <row r="19" spans="1:29" x14ac:dyDescent="0.3">
      <c r="A19" s="118" t="s">
        <v>34</v>
      </c>
      <c r="B19" s="106" t="str">
        <f>Master!B43</f>
        <v xml:space="preserve">Dr. Eng. Chastine Fatichah, S.Kom., M.Kom. </v>
      </c>
      <c r="C19" s="106" t="str">
        <f>Master!C43</f>
        <v>19751220 200112 2 002</v>
      </c>
      <c r="D19" s="106" t="str">
        <f>Master!D43</f>
        <v>IV/a</v>
      </c>
      <c r="E19" s="106">
        <f>Master!E43</f>
        <v>1</v>
      </c>
      <c r="F19" s="106">
        <f>Master!F43</f>
        <v>10</v>
      </c>
      <c r="G19" s="106">
        <f>Master!G43</f>
        <v>2016</v>
      </c>
      <c r="H19" s="106" t="str">
        <f>Master!H43</f>
        <v>Lektor Kepala</v>
      </c>
      <c r="I19" s="106" t="e">
        <f>Master!#REF!</f>
        <v>#REF!</v>
      </c>
      <c r="J19" s="106" t="e">
        <f>Master!#REF!</f>
        <v>#REF!</v>
      </c>
      <c r="K19" s="106" t="e">
        <f>Master!#REF!</f>
        <v>#REF!</v>
      </c>
      <c r="L19" s="106" t="e">
        <f>Master!#REF!</f>
        <v>#REF!</v>
      </c>
      <c r="M19" s="106" t="e">
        <f>Master!#REF!</f>
        <v>#REF!</v>
      </c>
      <c r="N19" s="106" t="e">
        <f>Master!#REF!</f>
        <v>#REF!</v>
      </c>
      <c r="O19" s="106" t="e">
        <f>Master!#REF!</f>
        <v>#REF!</v>
      </c>
      <c r="P19" s="106" t="e">
        <f>Master!#REF!</f>
        <v>#REF!</v>
      </c>
      <c r="Q19" s="106" t="e">
        <f>Master!#REF!</f>
        <v>#REF!</v>
      </c>
      <c r="R19" s="106" t="str">
        <f>Master!I43</f>
        <v>S3</v>
      </c>
      <c r="S19" s="106" t="str">
        <f>Master!J43</f>
        <v>S3 di Tokyo Institute of  Technology (Jepang)</v>
      </c>
      <c r="T19" s="106" t="e">
        <f>Master!#REF!</f>
        <v>#REF!</v>
      </c>
      <c r="U19" s="106">
        <f>Master!K43</f>
        <v>2</v>
      </c>
      <c r="V19" s="106" t="e">
        <f>Master!#REF!</f>
        <v>#REF!</v>
      </c>
      <c r="W19" s="106" t="e">
        <f>Master!#REF!</f>
        <v>#REF!</v>
      </c>
      <c r="X19" s="106" t="e">
        <f>Master!#REF!</f>
        <v>#REF!</v>
      </c>
      <c r="Y19" s="106" t="e">
        <f>Master!#REF!</f>
        <v>#REF!</v>
      </c>
      <c r="Z19" s="106" t="str">
        <f>Master!L43</f>
        <v>Teknik Informatika</v>
      </c>
      <c r="AA19" s="106" t="e">
        <f>Master!#REF!</f>
        <v>#REF!</v>
      </c>
      <c r="AB19" s="106" t="str">
        <f>Master!M43</f>
        <v>Kadep Teknik Informatika</v>
      </c>
      <c r="AC19" s="106" t="str">
        <f>Master!N43</f>
        <v>PNS</v>
      </c>
    </row>
    <row r="20" spans="1:29" x14ac:dyDescent="0.3">
      <c r="A20" s="118" t="s">
        <v>35</v>
      </c>
      <c r="B20" s="106" t="str">
        <f>Master!B45</f>
        <v>Dr. Umi Laili Yuhana, S.Kom., M.Sc.</v>
      </c>
      <c r="C20" s="106" t="str">
        <f>Master!C45</f>
        <v>19790626 200501 2 002</v>
      </c>
      <c r="D20" s="106" t="str">
        <f>Master!D45</f>
        <v>IV/a</v>
      </c>
      <c r="E20" s="106">
        <f>Master!E45</f>
        <v>1</v>
      </c>
      <c r="F20" s="106">
        <f>Master!F45</f>
        <v>10</v>
      </c>
      <c r="G20" s="106">
        <f>Master!G45</f>
        <v>2016</v>
      </c>
      <c r="H20" s="106" t="str">
        <f>Master!H45</f>
        <v>Lektor Kepala</v>
      </c>
      <c r="I20" s="106" t="e">
        <f>Master!#REF!</f>
        <v>#REF!</v>
      </c>
      <c r="J20" s="106" t="e">
        <f>Master!#REF!</f>
        <v>#REF!</v>
      </c>
      <c r="K20" s="106" t="e">
        <f>Master!#REF!</f>
        <v>#REF!</v>
      </c>
      <c r="L20" s="106" t="e">
        <f>Master!#REF!</f>
        <v>#REF!</v>
      </c>
      <c r="M20" s="106" t="e">
        <f>Master!#REF!</f>
        <v>#REF!</v>
      </c>
      <c r="N20" s="106" t="e">
        <f>Master!#REF!</f>
        <v>#REF!</v>
      </c>
      <c r="O20" s="106" t="e">
        <f>Master!#REF!</f>
        <v>#REF!</v>
      </c>
      <c r="P20" s="106" t="e">
        <f>Master!#REF!</f>
        <v>#REF!</v>
      </c>
      <c r="Q20" s="106" t="e">
        <f>Master!#REF!</f>
        <v>#REF!</v>
      </c>
      <c r="R20" s="106" t="str">
        <f>Master!I45</f>
        <v>S3</v>
      </c>
      <c r="S20" s="106" t="str">
        <f>Master!J45</f>
        <v>S2- Computer Science NTU - Taiwan</v>
      </c>
      <c r="T20" s="106" t="e">
        <f>Master!#REF!</f>
        <v>#REF!</v>
      </c>
      <c r="U20" s="106">
        <f>Master!K45</f>
        <v>2</v>
      </c>
      <c r="V20" s="106" t="e">
        <f>Master!#REF!</f>
        <v>#REF!</v>
      </c>
      <c r="W20" s="106" t="e">
        <f>Master!#REF!</f>
        <v>#REF!</v>
      </c>
      <c r="X20" s="106" t="e">
        <f>Master!#REF!</f>
        <v>#REF!</v>
      </c>
      <c r="Y20" s="106" t="e">
        <f>Master!#REF!</f>
        <v>#REF!</v>
      </c>
      <c r="Z20" s="106" t="str">
        <f>Master!L45</f>
        <v>Teknik Informatika</v>
      </c>
      <c r="AA20" s="106" t="e">
        <f>Master!#REF!</f>
        <v>#REF!</v>
      </c>
      <c r="AB20" s="106" t="str">
        <f>Master!M45</f>
        <v>Direktur DPTSI (Direktur Pengembangan &amp; Sistem Informasi)</v>
      </c>
      <c r="AC20" s="106" t="str">
        <f>Master!N45</f>
        <v>PNS</v>
      </c>
    </row>
    <row r="21" spans="1:29" x14ac:dyDescent="0.3">
      <c r="A21" s="118" t="s">
        <v>36</v>
      </c>
      <c r="B21" s="106" t="str">
        <f>Master!B49</f>
        <v>Sarwosri, S.Kom., MT.</v>
      </c>
      <c r="C21" s="106" t="str">
        <f>Master!C49</f>
        <v>19760809 200112 2 001</v>
      </c>
      <c r="D21" s="106" t="str">
        <f>Master!D49</f>
        <v>IV/a</v>
      </c>
      <c r="E21" s="106">
        <f>Master!E49</f>
        <v>1</v>
      </c>
      <c r="F21" s="106">
        <f>Master!F49</f>
        <v>4</v>
      </c>
      <c r="G21" s="106">
        <f>Master!G49</f>
        <v>2015</v>
      </c>
      <c r="H21" s="106" t="str">
        <f>Master!H49</f>
        <v>Lektor Kepala</v>
      </c>
      <c r="I21" s="106" t="e">
        <f>Master!#REF!</f>
        <v>#REF!</v>
      </c>
      <c r="J21" s="106" t="e">
        <f>Master!#REF!</f>
        <v>#REF!</v>
      </c>
      <c r="K21" s="106" t="e">
        <f>Master!#REF!</f>
        <v>#REF!</v>
      </c>
      <c r="L21" s="106" t="e">
        <f>Master!#REF!</f>
        <v>#REF!</v>
      </c>
      <c r="M21" s="106" t="e">
        <f>Master!#REF!</f>
        <v>#REF!</v>
      </c>
      <c r="N21" s="106" t="e">
        <f>Master!#REF!</f>
        <v>#REF!</v>
      </c>
      <c r="O21" s="106" t="e">
        <f>Master!#REF!</f>
        <v>#REF!</v>
      </c>
      <c r="P21" s="106" t="e">
        <f>Master!#REF!</f>
        <v>#REF!</v>
      </c>
      <c r="Q21" s="106" t="e">
        <f>Master!#REF!</f>
        <v>#REF!</v>
      </c>
      <c r="R21" s="106" t="str">
        <f>Master!I49</f>
        <v>S2</v>
      </c>
      <c r="S21" s="106" t="str">
        <f>Master!J49</f>
        <v>S2-Teknik Informatika ITB</v>
      </c>
      <c r="T21" s="106" t="e">
        <f>Master!#REF!</f>
        <v>#REF!</v>
      </c>
      <c r="U21" s="106">
        <f>Master!K49</f>
        <v>2</v>
      </c>
      <c r="V21" s="106" t="e">
        <f>Master!#REF!</f>
        <v>#REF!</v>
      </c>
      <c r="W21" s="106" t="e">
        <f>Master!#REF!</f>
        <v>#REF!</v>
      </c>
      <c r="X21" s="106" t="e">
        <f>Master!#REF!</f>
        <v>#REF!</v>
      </c>
      <c r="Y21" s="106" t="e">
        <f>Master!#REF!</f>
        <v>#REF!</v>
      </c>
      <c r="Z21" s="106" t="str">
        <f>Master!L49</f>
        <v>Teknik Informatika</v>
      </c>
      <c r="AA21" s="106" t="e">
        <f>Master!#REF!</f>
        <v>#REF!</v>
      </c>
      <c r="AB21" s="106">
        <f>Master!M49</f>
        <v>0</v>
      </c>
      <c r="AC21" s="106" t="str">
        <f>Master!N49</f>
        <v>PNS</v>
      </c>
    </row>
    <row r="22" spans="1:29" x14ac:dyDescent="0.3">
      <c r="A22" s="118" t="s">
        <v>37</v>
      </c>
      <c r="B22" s="106" t="str">
        <f>Master!B50</f>
        <v>Diana Purwitasari, S.Kom., M.Sc.</v>
      </c>
      <c r="C22" s="106" t="str">
        <f>Master!C50</f>
        <v>19780410 200312 2 001</v>
      </c>
      <c r="D22" s="106" t="str">
        <f>Master!D50</f>
        <v>IV/a</v>
      </c>
      <c r="E22" s="106">
        <f>Master!E50</f>
        <v>1</v>
      </c>
      <c r="F22" s="106">
        <f>Master!F50</f>
        <v>10</v>
      </c>
      <c r="G22" s="106">
        <f>Master!G50</f>
        <v>2016</v>
      </c>
      <c r="H22" s="106" t="str">
        <f>Master!H50</f>
        <v>Lektor Kepala</v>
      </c>
      <c r="I22" s="106" t="e">
        <f>Master!#REF!</f>
        <v>#REF!</v>
      </c>
      <c r="J22" s="106" t="e">
        <f>Master!#REF!</f>
        <v>#REF!</v>
      </c>
      <c r="K22" s="106" t="e">
        <f>Master!#REF!</f>
        <v>#REF!</v>
      </c>
      <c r="L22" s="106" t="e">
        <f>Master!#REF!</f>
        <v>#REF!</v>
      </c>
      <c r="M22" s="106" t="e">
        <f>Master!#REF!</f>
        <v>#REF!</v>
      </c>
      <c r="N22" s="106" t="e">
        <f>Master!#REF!</f>
        <v>#REF!</v>
      </c>
      <c r="O22" s="106" t="e">
        <f>Master!#REF!</f>
        <v>#REF!</v>
      </c>
      <c r="P22" s="106" t="e">
        <f>Master!#REF!</f>
        <v>#REF!</v>
      </c>
      <c r="Q22" s="106" t="e">
        <f>Master!#REF!</f>
        <v>#REF!</v>
      </c>
      <c r="R22" s="106" t="str">
        <f>Master!I50</f>
        <v>S2</v>
      </c>
      <c r="S22" s="106" t="str">
        <f>Master!J50</f>
        <v>S2-Saga University, Jepang</v>
      </c>
      <c r="T22" s="106" t="e">
        <f>Master!#REF!</f>
        <v>#REF!</v>
      </c>
      <c r="U22" s="106">
        <f>Master!K50</f>
        <v>2</v>
      </c>
      <c r="V22" s="106" t="e">
        <f>Master!#REF!</f>
        <v>#REF!</v>
      </c>
      <c r="W22" s="106" t="e">
        <f>Master!#REF!</f>
        <v>#REF!</v>
      </c>
      <c r="X22" s="106" t="e">
        <f>Master!#REF!</f>
        <v>#REF!</v>
      </c>
      <c r="Y22" s="106" t="e">
        <f>Master!#REF!</f>
        <v>#REF!</v>
      </c>
      <c r="Z22" s="106" t="str">
        <f>Master!L50</f>
        <v>Teknik Informatika</v>
      </c>
      <c r="AA22" s="106" t="e">
        <f>Master!#REF!</f>
        <v>#REF!</v>
      </c>
      <c r="AB22" s="106">
        <f>Master!M50</f>
        <v>0</v>
      </c>
      <c r="AC22" s="106" t="str">
        <f>Master!N50</f>
        <v>PNS</v>
      </c>
    </row>
    <row r="23" spans="1:29" x14ac:dyDescent="0.3">
      <c r="A23" s="118" t="s">
        <v>38</v>
      </c>
      <c r="B23" s="106" t="str">
        <f>Master!B51</f>
        <v>Anny Yuniarti, S.Kom., M.Comp.Sc.</v>
      </c>
      <c r="C23" s="106" t="str">
        <f>Master!C51</f>
        <v>19810622 200501 2 002</v>
      </c>
      <c r="D23" s="106" t="str">
        <f>Master!D51</f>
        <v>IV/a</v>
      </c>
      <c r="E23" s="106">
        <f>Master!E51</f>
        <v>1</v>
      </c>
      <c r="F23" s="106">
        <f>Master!F51</f>
        <v>10</v>
      </c>
      <c r="G23" s="106">
        <f>Master!G51</f>
        <v>2016</v>
      </c>
      <c r="H23" s="106" t="str">
        <f>Master!H51</f>
        <v>Lektor Kepala</v>
      </c>
      <c r="I23" s="106" t="e">
        <f>Master!#REF!</f>
        <v>#REF!</v>
      </c>
      <c r="J23" s="106" t="e">
        <f>Master!#REF!</f>
        <v>#REF!</v>
      </c>
      <c r="K23" s="106" t="e">
        <f>Master!#REF!</f>
        <v>#REF!</v>
      </c>
      <c r="L23" s="106" t="e">
        <f>Master!#REF!</f>
        <v>#REF!</v>
      </c>
      <c r="M23" s="106" t="e">
        <f>Master!#REF!</f>
        <v>#REF!</v>
      </c>
      <c r="N23" s="106" t="e">
        <f>Master!#REF!</f>
        <v>#REF!</v>
      </c>
      <c r="O23" s="106" t="e">
        <f>Master!#REF!</f>
        <v>#REF!</v>
      </c>
      <c r="P23" s="106" t="e">
        <f>Master!#REF!</f>
        <v>#REF!</v>
      </c>
      <c r="Q23" s="106" t="e">
        <f>Master!#REF!</f>
        <v>#REF!</v>
      </c>
      <c r="R23" s="106" t="str">
        <f>Master!I51</f>
        <v>S2</v>
      </c>
      <c r="S23" s="106" t="str">
        <f>Master!J51</f>
        <v>S2 Computer Science University of Western Australia</v>
      </c>
      <c r="T23" s="106" t="e">
        <f>Master!#REF!</f>
        <v>#REF!</v>
      </c>
      <c r="U23" s="106">
        <f>Master!K51</f>
        <v>2</v>
      </c>
      <c r="V23" s="106" t="e">
        <f>Master!#REF!</f>
        <v>#REF!</v>
      </c>
      <c r="W23" s="106" t="e">
        <f>Master!#REF!</f>
        <v>#REF!</v>
      </c>
      <c r="X23" s="106" t="e">
        <f>Master!#REF!</f>
        <v>#REF!</v>
      </c>
      <c r="Y23" s="106" t="e">
        <f>Master!#REF!</f>
        <v>#REF!</v>
      </c>
      <c r="Z23" s="106" t="str">
        <f>Master!L51</f>
        <v>Teknik Informatika</v>
      </c>
      <c r="AA23" s="106" t="e">
        <f>Master!#REF!</f>
        <v>#REF!</v>
      </c>
      <c r="AB23" s="106">
        <f>Master!M51</f>
        <v>0</v>
      </c>
      <c r="AC23" s="106" t="str">
        <f>Master!N51</f>
        <v>PNS</v>
      </c>
    </row>
    <row r="24" spans="1:29" x14ac:dyDescent="0.3">
      <c r="A24" s="118" t="s">
        <v>27</v>
      </c>
      <c r="B24" s="106" t="str">
        <f>Master!B53</f>
        <v>Ary Mazharuddin Shiddiqi, S.Kom,. M.Comp.Sc., Ph.D.</v>
      </c>
      <c r="C24" s="106" t="str">
        <f>Master!C53</f>
        <v>19810620 200501 2 001</v>
      </c>
      <c r="D24" s="106" t="str">
        <f>Master!D53</f>
        <v>III/d</v>
      </c>
      <c r="E24" s="106">
        <f>Master!E53</f>
        <v>1</v>
      </c>
      <c r="F24" s="106" t="str">
        <f>Master!F53</f>
        <v>10</v>
      </c>
      <c r="G24" s="106" t="str">
        <f>Master!G53</f>
        <v>2019</v>
      </c>
      <c r="H24" s="106" t="str">
        <f>Master!H53</f>
        <v>Lektor Kepala</v>
      </c>
      <c r="I24" s="106" t="e">
        <f>Master!#REF!</f>
        <v>#REF!</v>
      </c>
      <c r="J24" s="106" t="e">
        <f>Master!#REF!</f>
        <v>#REF!</v>
      </c>
      <c r="K24" s="106" t="e">
        <f>Master!#REF!</f>
        <v>#REF!</v>
      </c>
      <c r="L24" s="106" t="e">
        <f>Master!#REF!</f>
        <v>#REF!</v>
      </c>
      <c r="M24" s="106" t="e">
        <f>Master!#REF!</f>
        <v>#REF!</v>
      </c>
      <c r="N24" s="106" t="e">
        <f>Master!#REF!</f>
        <v>#REF!</v>
      </c>
      <c r="O24" s="106" t="e">
        <f>Master!#REF!</f>
        <v>#REF!</v>
      </c>
      <c r="P24" s="106" t="e">
        <f>Master!#REF!</f>
        <v>#REF!</v>
      </c>
      <c r="Q24" s="106" t="e">
        <f>Master!#REF!</f>
        <v>#REF!</v>
      </c>
      <c r="R24" s="106" t="str">
        <f>Master!I53</f>
        <v>S3</v>
      </c>
      <c r="S24" s="106" t="str">
        <f>Master!J53</f>
        <v>S2- Monash University, Melbourne. S3 Computer Science The University of Western Australia.</v>
      </c>
      <c r="T24" s="106" t="e">
        <f>Master!#REF!</f>
        <v>#REF!</v>
      </c>
      <c r="U24" s="106">
        <f>Master!K53</f>
        <v>2</v>
      </c>
      <c r="V24" s="106" t="e">
        <f>Master!#REF!</f>
        <v>#REF!</v>
      </c>
      <c r="W24" s="106" t="e">
        <f>Master!#REF!</f>
        <v>#REF!</v>
      </c>
      <c r="X24" s="106" t="e">
        <f>Master!#REF!</f>
        <v>#REF!</v>
      </c>
      <c r="Y24" s="106" t="e">
        <f>Master!#REF!</f>
        <v>#REF!</v>
      </c>
      <c r="Z24" s="106" t="str">
        <f>Master!L53</f>
        <v>Teknik Informatika</v>
      </c>
      <c r="AA24" s="106" t="e">
        <f>Master!#REF!</f>
        <v>#REF!</v>
      </c>
      <c r="AB24" s="106" t="str">
        <f>Master!M53</f>
        <v>Sekdep I Teknik Informatika</v>
      </c>
      <c r="AC24" s="106" t="str">
        <f>Master!N53</f>
        <v>PNS</v>
      </c>
    </row>
    <row r="25" spans="1:29" x14ac:dyDescent="0.3">
      <c r="A25" s="118" t="s">
        <v>28</v>
      </c>
      <c r="B25" s="106" t="str">
        <f>Master!B54</f>
        <v>Bilqis Amaliah, S.Kom., M.Kom.</v>
      </c>
      <c r="C25" s="106" t="str">
        <f>Master!C54</f>
        <v>19750914 200112  2 002</v>
      </c>
      <c r="D25" s="106" t="str">
        <f>Master!D54</f>
        <v>III/d</v>
      </c>
      <c r="E25" s="106">
        <f>Master!E54</f>
        <v>1</v>
      </c>
      <c r="F25" s="106" t="str">
        <f>Master!F54</f>
        <v>4</v>
      </c>
      <c r="G25" s="106" t="str">
        <f>Master!G54</f>
        <v>2019</v>
      </c>
      <c r="H25" s="106" t="str">
        <f>Master!H54</f>
        <v>Lektor Kepala</v>
      </c>
      <c r="I25" s="106" t="e">
        <f>Master!#REF!</f>
        <v>#REF!</v>
      </c>
      <c r="J25" s="106" t="e">
        <f>Master!#REF!</f>
        <v>#REF!</v>
      </c>
      <c r="K25" s="106" t="e">
        <f>Master!#REF!</f>
        <v>#REF!</v>
      </c>
      <c r="L25" s="106" t="e">
        <f>Master!#REF!</f>
        <v>#REF!</v>
      </c>
      <c r="M25" s="106" t="e">
        <f>Master!#REF!</f>
        <v>#REF!</v>
      </c>
      <c r="N25" s="106" t="e">
        <f>Master!#REF!</f>
        <v>#REF!</v>
      </c>
      <c r="O25" s="106" t="e">
        <f>Master!#REF!</f>
        <v>#REF!</v>
      </c>
      <c r="P25" s="106" t="e">
        <f>Master!#REF!</f>
        <v>#REF!</v>
      </c>
      <c r="Q25" s="106" t="e">
        <f>Master!#REF!</f>
        <v>#REF!</v>
      </c>
      <c r="R25" s="106" t="str">
        <f>Master!I54</f>
        <v>S2</v>
      </c>
      <c r="S25" s="106" t="str">
        <f>Master!J54</f>
        <v>S2-Teknik Informatika ITS</v>
      </c>
      <c r="T25" s="106" t="e">
        <f>Master!#REF!</f>
        <v>#REF!</v>
      </c>
      <c r="U25" s="106">
        <f>Master!K54</f>
        <v>2</v>
      </c>
      <c r="V25" s="106" t="e">
        <f>Master!#REF!</f>
        <v>#REF!</v>
      </c>
      <c r="W25" s="106" t="e">
        <f>Master!#REF!</f>
        <v>#REF!</v>
      </c>
      <c r="X25" s="106" t="e">
        <f>Master!#REF!</f>
        <v>#REF!</v>
      </c>
      <c r="Y25" s="106" t="e">
        <f>Master!#REF!</f>
        <v>#REF!</v>
      </c>
      <c r="Z25" s="106" t="str">
        <f>Master!L54</f>
        <v>Teknik Informatika</v>
      </c>
      <c r="AA25" s="106" t="e">
        <f>Master!#REF!</f>
        <v>#REF!</v>
      </c>
      <c r="AB25" s="106">
        <f>Master!M54</f>
        <v>0</v>
      </c>
      <c r="AC25" s="106" t="str">
        <f>Master!N54</f>
        <v>PNS</v>
      </c>
    </row>
    <row r="26" spans="1:29" x14ac:dyDescent="0.3">
      <c r="A26" s="118" t="s">
        <v>39</v>
      </c>
      <c r="B26" s="106" t="str">
        <f>Master!B68</f>
        <v>Royyana Muslim I, S.Kom., M.Kom., Ph.D.</v>
      </c>
      <c r="C26" s="106" t="str">
        <f>Master!C68</f>
        <v>19770824 200304 1 001</v>
      </c>
      <c r="D26" s="106" t="str">
        <f>Master!D68</f>
        <v>III/d</v>
      </c>
      <c r="E26" s="106">
        <f>Master!E68</f>
        <v>1</v>
      </c>
      <c r="F26" s="106">
        <f>Master!F68</f>
        <v>10</v>
      </c>
      <c r="G26" s="106" t="str">
        <f>Master!G68</f>
        <v>2018</v>
      </c>
      <c r="H26" s="106" t="str">
        <f>Master!H68</f>
        <v>Lektor</v>
      </c>
      <c r="I26" s="106" t="e">
        <f>Master!#REF!</f>
        <v>#REF!</v>
      </c>
      <c r="J26" s="106" t="e">
        <f>Master!#REF!</f>
        <v>#REF!</v>
      </c>
      <c r="K26" s="106" t="e">
        <f>Master!#REF!</f>
        <v>#REF!</v>
      </c>
      <c r="L26" s="106" t="e">
        <f>Master!#REF!</f>
        <v>#REF!</v>
      </c>
      <c r="M26" s="106" t="e">
        <f>Master!#REF!</f>
        <v>#REF!</v>
      </c>
      <c r="N26" s="106" t="e">
        <f>Master!#REF!</f>
        <v>#REF!</v>
      </c>
      <c r="O26" s="106" t="e">
        <f>Master!#REF!</f>
        <v>#REF!</v>
      </c>
      <c r="P26" s="106" t="e">
        <f>Master!#REF!</f>
        <v>#REF!</v>
      </c>
      <c r="Q26" s="106" t="e">
        <f>Master!#REF!</f>
        <v>#REF!</v>
      </c>
      <c r="R26" s="106" t="str">
        <f>Master!I68</f>
        <v>S3</v>
      </c>
      <c r="S26" s="106" t="str">
        <f>Master!J68</f>
        <v>S3 Kumamoto University</v>
      </c>
      <c r="T26" s="106" t="e">
        <f>Master!#REF!</f>
        <v>#REF!</v>
      </c>
      <c r="U26" s="106">
        <f>Master!K68</f>
        <v>2</v>
      </c>
      <c r="V26" s="106" t="e">
        <f>Master!#REF!</f>
        <v>#REF!</v>
      </c>
      <c r="W26" s="106" t="e">
        <f>Master!#REF!</f>
        <v>#REF!</v>
      </c>
      <c r="X26" s="106" t="e">
        <f>Master!#REF!</f>
        <v>#REF!</v>
      </c>
      <c r="Y26" s="106" t="e">
        <f>Master!#REF!</f>
        <v>#REF!</v>
      </c>
      <c r="Z26" s="106" t="str">
        <f>Master!L68</f>
        <v>Teknik Informatika</v>
      </c>
      <c r="AA26" s="106" t="e">
        <f>Master!#REF!</f>
        <v>#REF!</v>
      </c>
      <c r="AB26" s="106" t="str">
        <f>Master!M68</f>
        <v>Kasubdit Infrastruktur &amp; Keamanan Teknologi Informasi Komunikasi (DPTSI)</v>
      </c>
      <c r="AC26" s="106" t="str">
        <f>Master!N68</f>
        <v>PNS</v>
      </c>
    </row>
    <row r="27" spans="1:29" x14ac:dyDescent="0.3">
      <c r="A27" s="118" t="s">
        <v>41</v>
      </c>
      <c r="B27" s="106" t="str">
        <f>Master!B72</f>
        <v>Ir. FX. Arunanto, M.Sc.</v>
      </c>
      <c r="C27" s="106" t="str">
        <f>Master!C72</f>
        <v>19570101 198303 1 004</v>
      </c>
      <c r="D27" s="106" t="str">
        <f>Master!D72</f>
        <v>III/d</v>
      </c>
      <c r="E27" s="106">
        <f>Master!E72</f>
        <v>1</v>
      </c>
      <c r="F27" s="106" t="str">
        <f>Master!F72</f>
        <v>10</v>
      </c>
      <c r="G27" s="106" t="str">
        <f>Master!G72</f>
        <v>2014</v>
      </c>
      <c r="H27" s="106" t="str">
        <f>Master!H72</f>
        <v>Lektor</v>
      </c>
      <c r="I27" s="106" t="e">
        <f>Master!#REF!</f>
        <v>#REF!</v>
      </c>
      <c r="J27" s="106" t="e">
        <f>Master!#REF!</f>
        <v>#REF!</v>
      </c>
      <c r="K27" s="106" t="e">
        <f>Master!#REF!</f>
        <v>#REF!</v>
      </c>
      <c r="L27" s="106" t="e">
        <f>Master!#REF!</f>
        <v>#REF!</v>
      </c>
      <c r="M27" s="106" t="e">
        <f>Master!#REF!</f>
        <v>#REF!</v>
      </c>
      <c r="N27" s="106" t="e">
        <f>Master!#REF!</f>
        <v>#REF!</v>
      </c>
      <c r="O27" s="106" t="e">
        <f>Master!#REF!</f>
        <v>#REF!</v>
      </c>
      <c r="P27" s="106" t="e">
        <f>Master!#REF!</f>
        <v>#REF!</v>
      </c>
      <c r="Q27" s="106" t="e">
        <f>Master!#REF!</f>
        <v>#REF!</v>
      </c>
      <c r="R27" s="106" t="str">
        <f>Master!I72</f>
        <v>S2</v>
      </c>
      <c r="S27" s="106" t="str">
        <f>Master!J72</f>
        <v>S2-Curtin Univ.Or Tach-Australia</v>
      </c>
      <c r="T27" s="106" t="e">
        <f>Master!#REF!</f>
        <v>#REF!</v>
      </c>
      <c r="U27" s="106">
        <f>Master!K72</f>
        <v>2</v>
      </c>
      <c r="V27" s="106" t="e">
        <f>Master!#REF!</f>
        <v>#REF!</v>
      </c>
      <c r="W27" s="106" t="e">
        <f>Master!#REF!</f>
        <v>#REF!</v>
      </c>
      <c r="X27" s="106" t="e">
        <f>Master!#REF!</f>
        <v>#REF!</v>
      </c>
      <c r="Y27" s="106" t="e">
        <f>Master!#REF!</f>
        <v>#REF!</v>
      </c>
      <c r="Z27" s="106" t="str">
        <f>Master!L72</f>
        <v>Teknik Informatika</v>
      </c>
      <c r="AA27" s="106" t="e">
        <f>Master!#REF!</f>
        <v>#REF!</v>
      </c>
      <c r="AB27" s="106" t="str">
        <f>Master!M72</f>
        <v>Kalab AP &amp; Anggota Senat</v>
      </c>
      <c r="AC27" s="106" t="str">
        <f>Master!N72</f>
        <v>PNS</v>
      </c>
    </row>
    <row r="28" spans="1:29" x14ac:dyDescent="0.3">
      <c r="A28" s="118" t="s">
        <v>42</v>
      </c>
      <c r="B28" s="106" t="str">
        <f>Master!B79</f>
        <v>Victor Hariadi, S.Si., M.Kom.</v>
      </c>
      <c r="C28" s="106" t="str">
        <f>Master!C79</f>
        <v>19691228 199412 1 001</v>
      </c>
      <c r="D28" s="106" t="str">
        <f>Master!D79</f>
        <v>III/d</v>
      </c>
      <c r="E28" s="106">
        <f>Master!E79</f>
        <v>1</v>
      </c>
      <c r="F28" s="106">
        <f>Master!F79</f>
        <v>4</v>
      </c>
      <c r="G28" s="106">
        <f>Master!G79</f>
        <v>2015</v>
      </c>
      <c r="H28" s="106" t="str">
        <f>Master!H79</f>
        <v>Lektor</v>
      </c>
      <c r="I28" s="106" t="e">
        <f>Master!#REF!</f>
        <v>#REF!</v>
      </c>
      <c r="J28" s="106" t="e">
        <f>Master!#REF!</f>
        <v>#REF!</v>
      </c>
      <c r="K28" s="106" t="e">
        <f>Master!#REF!</f>
        <v>#REF!</v>
      </c>
      <c r="L28" s="106" t="e">
        <f>Master!#REF!</f>
        <v>#REF!</v>
      </c>
      <c r="M28" s="106" t="e">
        <f>Master!#REF!</f>
        <v>#REF!</v>
      </c>
      <c r="N28" s="106" t="e">
        <f>Master!#REF!</f>
        <v>#REF!</v>
      </c>
      <c r="O28" s="106" t="e">
        <f>Master!#REF!</f>
        <v>#REF!</v>
      </c>
      <c r="P28" s="106" t="e">
        <f>Master!#REF!</f>
        <v>#REF!</v>
      </c>
      <c r="Q28" s="106" t="e">
        <f>Master!#REF!</f>
        <v>#REF!</v>
      </c>
      <c r="R28" s="106" t="str">
        <f>Master!I79</f>
        <v>S2</v>
      </c>
      <c r="S28" s="106" t="str">
        <f>Master!J79</f>
        <v>S2-Teknik Informatika ITS</v>
      </c>
      <c r="T28" s="106" t="e">
        <f>Master!#REF!</f>
        <v>#REF!</v>
      </c>
      <c r="U28" s="106">
        <f>Master!K79</f>
        <v>2</v>
      </c>
      <c r="V28" s="106" t="e">
        <f>Master!#REF!</f>
        <v>#REF!</v>
      </c>
      <c r="W28" s="106" t="e">
        <f>Master!#REF!</f>
        <v>#REF!</v>
      </c>
      <c r="X28" s="106" t="e">
        <f>Master!#REF!</f>
        <v>#REF!</v>
      </c>
      <c r="Y28" s="106" t="e">
        <f>Master!#REF!</f>
        <v>#REF!</v>
      </c>
      <c r="Z28" s="106" t="str">
        <f>Master!L79</f>
        <v>Teknik Informatika</v>
      </c>
      <c r="AA28" s="106" t="e">
        <f>Master!#REF!</f>
        <v>#REF!</v>
      </c>
      <c r="AB28" s="106" t="str">
        <f>Master!M79</f>
        <v>Kalab DTK</v>
      </c>
      <c r="AC28" s="106" t="str">
        <f>Master!N79</f>
        <v>PNS</v>
      </c>
    </row>
    <row r="29" spans="1:29" x14ac:dyDescent="0.3">
      <c r="A29" s="118" t="s">
        <v>505</v>
      </c>
      <c r="B29" s="106" t="str">
        <f>Master!B91</f>
        <v>Dr. Eng. Darlis Herumurti, S.Kom., M.Kom.</v>
      </c>
      <c r="C29" s="106" t="str">
        <f>Master!C91</f>
        <v>19771217 200312 1 001</v>
      </c>
      <c r="D29" s="106" t="str">
        <f>Master!D91</f>
        <v>III/c</v>
      </c>
      <c r="E29" s="106">
        <f>Master!E91</f>
        <v>1</v>
      </c>
      <c r="F29" s="106">
        <f>Master!F91</f>
        <v>4</v>
      </c>
      <c r="G29" s="106">
        <f>Master!G91</f>
        <v>2009</v>
      </c>
      <c r="H29" s="106" t="str">
        <f>Master!H91</f>
        <v>Lektor</v>
      </c>
      <c r="I29" s="106" t="e">
        <f>Master!#REF!</f>
        <v>#REF!</v>
      </c>
      <c r="J29" s="106" t="e">
        <f>Master!#REF!</f>
        <v>#REF!</v>
      </c>
      <c r="K29" s="106" t="e">
        <f>Master!#REF!</f>
        <v>#REF!</v>
      </c>
      <c r="L29" s="106" t="e">
        <f>Master!#REF!</f>
        <v>#REF!</v>
      </c>
      <c r="M29" s="106" t="e">
        <f>Master!#REF!</f>
        <v>#REF!</v>
      </c>
      <c r="N29" s="106" t="e">
        <f>Master!#REF!</f>
        <v>#REF!</v>
      </c>
      <c r="O29" s="106" t="e">
        <f>Master!#REF!</f>
        <v>#REF!</v>
      </c>
      <c r="P29" s="106" t="e">
        <f>Master!#REF!</f>
        <v>#REF!</v>
      </c>
      <c r="Q29" s="106" t="e">
        <f>Master!#REF!</f>
        <v>#REF!</v>
      </c>
      <c r="R29" s="106" t="str">
        <f>Master!I91</f>
        <v>S3</v>
      </c>
      <c r="S29" s="106" t="str">
        <f>Master!J91</f>
        <v>(S3)  Kumamoto University – Japan</v>
      </c>
      <c r="T29" s="106" t="e">
        <f>Master!#REF!</f>
        <v>#REF!</v>
      </c>
      <c r="U29" s="106">
        <f>Master!K91</f>
        <v>4</v>
      </c>
      <c r="V29" s="106" t="e">
        <f>Master!#REF!</f>
        <v>#REF!</v>
      </c>
      <c r="W29" s="106" t="e">
        <f>Master!#REF!</f>
        <v>#REF!</v>
      </c>
      <c r="X29" s="106" t="e">
        <f>Master!#REF!</f>
        <v>#REF!</v>
      </c>
      <c r="Y29" s="106" t="e">
        <f>Master!#REF!</f>
        <v>#REF!</v>
      </c>
      <c r="Z29" s="106" t="str">
        <f>Master!L91</f>
        <v>Teknik Informatika</v>
      </c>
      <c r="AA29" s="106" t="e">
        <f>Master!#REF!</f>
        <v>#REF!</v>
      </c>
      <c r="AB29" s="106" t="str">
        <f>Master!M91</f>
        <v>Kepala Unit Pengelolaan &amp; Pengendalian Program</v>
      </c>
      <c r="AC29" s="106" t="str">
        <f>Master!N91</f>
        <v>PNS</v>
      </c>
    </row>
    <row r="30" spans="1:29" x14ac:dyDescent="0.3">
      <c r="A30" s="118" t="s">
        <v>133</v>
      </c>
      <c r="B30" s="106" t="str">
        <f>Master!B98</f>
        <v>Dr. Eng. Radityo Anggoro, S.Kom., M.Sc.</v>
      </c>
      <c r="C30" s="106" t="str">
        <f>Master!C98</f>
        <v>19841016 200812 1 002</v>
      </c>
      <c r="D30" s="106" t="str">
        <f>Master!D98</f>
        <v>III/c</v>
      </c>
      <c r="E30" s="106">
        <f>Master!E98</f>
        <v>1</v>
      </c>
      <c r="F30" s="106" t="str">
        <f>Master!F98</f>
        <v>4</v>
      </c>
      <c r="G30" s="106" t="str">
        <f>Master!G98</f>
        <v>2018</v>
      </c>
      <c r="H30" s="106" t="str">
        <f>Master!H98</f>
        <v>Lektor</v>
      </c>
      <c r="I30" s="106" t="e">
        <f>Master!#REF!</f>
        <v>#REF!</v>
      </c>
      <c r="J30" s="106" t="e">
        <f>Master!#REF!</f>
        <v>#REF!</v>
      </c>
      <c r="K30" s="106" t="e">
        <f>Master!#REF!</f>
        <v>#REF!</v>
      </c>
      <c r="L30" s="106" t="e">
        <f>Master!#REF!</f>
        <v>#REF!</v>
      </c>
      <c r="M30" s="106" t="e">
        <f>Master!#REF!</f>
        <v>#REF!</v>
      </c>
      <c r="N30" s="106" t="e">
        <f>Master!#REF!</f>
        <v>#REF!</v>
      </c>
      <c r="O30" s="106" t="e">
        <f>Master!#REF!</f>
        <v>#REF!</v>
      </c>
      <c r="P30" s="106" t="e">
        <f>Master!#REF!</f>
        <v>#REF!</v>
      </c>
      <c r="Q30" s="106" t="e">
        <f>Master!#REF!</f>
        <v>#REF!</v>
      </c>
      <c r="R30" s="106" t="str">
        <f>Master!I98</f>
        <v>S3</v>
      </c>
      <c r="S30" s="106" t="str">
        <f>Master!J98</f>
        <v>(S3)  Kumamoto University – Japan</v>
      </c>
      <c r="T30" s="106" t="e">
        <f>Master!#REF!</f>
        <v>#REF!</v>
      </c>
      <c r="U30" s="106">
        <f>Master!K98</f>
        <v>2</v>
      </c>
      <c r="V30" s="106" t="e">
        <f>Master!#REF!</f>
        <v>#REF!</v>
      </c>
      <c r="W30" s="106" t="e">
        <f>Master!#REF!</f>
        <v>#REF!</v>
      </c>
      <c r="X30" s="106" t="e">
        <f>Master!#REF!</f>
        <v>#REF!</v>
      </c>
      <c r="Y30" s="106" t="e">
        <f>Master!#REF!</f>
        <v>#REF!</v>
      </c>
      <c r="Z30" s="106" t="str">
        <f>Master!L98</f>
        <v>Teknik Informatika</v>
      </c>
      <c r="AA30" s="106" t="e">
        <f>Master!#REF!</f>
        <v>#REF!</v>
      </c>
      <c r="AB30" s="106" t="str">
        <f>Master!M98</f>
        <v>Sekdep II Teknik Informatika</v>
      </c>
      <c r="AC30" s="106" t="str">
        <f>Master!N98</f>
        <v>PNS</v>
      </c>
    </row>
    <row r="31" spans="1:29" x14ac:dyDescent="0.3">
      <c r="A31" s="118" t="s">
        <v>497</v>
      </c>
      <c r="B31" s="106" t="str">
        <f>Master!B99</f>
        <v>Bagus Jati Santoso, Ph.D.</v>
      </c>
      <c r="C31" s="106" t="str">
        <f>Master!C99</f>
        <v>19861125 201803 1 001</v>
      </c>
      <c r="D31" s="106" t="str">
        <f>Master!D99</f>
        <v>III/c</v>
      </c>
      <c r="E31" s="106" t="str">
        <f>Master!E99</f>
        <v>1</v>
      </c>
      <c r="F31" s="106" t="str">
        <f>Master!F99</f>
        <v>6</v>
      </c>
      <c r="G31" s="106" t="str">
        <f>Master!G99</f>
        <v>2019</v>
      </c>
      <c r="H31" s="106" t="str">
        <f>Master!H99</f>
        <v>Lektor</v>
      </c>
      <c r="I31" s="106" t="e">
        <f>Master!#REF!</f>
        <v>#REF!</v>
      </c>
      <c r="J31" s="106" t="e">
        <f>Master!#REF!</f>
        <v>#REF!</v>
      </c>
      <c r="K31" s="106" t="e">
        <f>Master!#REF!</f>
        <v>#REF!</v>
      </c>
      <c r="L31" s="106" t="e">
        <f>Master!#REF!</f>
        <v>#REF!</v>
      </c>
      <c r="M31" s="106" t="e">
        <f>Master!#REF!</f>
        <v>#REF!</v>
      </c>
      <c r="N31" s="106" t="e">
        <f>Master!#REF!</f>
        <v>#REF!</v>
      </c>
      <c r="O31" s="106" t="e">
        <f>Master!#REF!</f>
        <v>#REF!</v>
      </c>
      <c r="P31" s="106" t="e">
        <f>Master!#REF!</f>
        <v>#REF!</v>
      </c>
      <c r="Q31" s="106" t="e">
        <f>Master!#REF!</f>
        <v>#REF!</v>
      </c>
      <c r="R31" s="106" t="str">
        <f>Master!I99</f>
        <v>S3</v>
      </c>
      <c r="S31" s="106" t="str">
        <f>Master!J99</f>
        <v xml:space="preserve">S3 NTUST </v>
      </c>
      <c r="T31" s="106" t="e">
        <f>Master!#REF!</f>
        <v>#REF!</v>
      </c>
      <c r="U31" s="106">
        <f>Master!K99</f>
        <v>0</v>
      </c>
      <c r="V31" s="106" t="e">
        <f>Master!#REF!</f>
        <v>#REF!</v>
      </c>
      <c r="W31" s="106" t="e">
        <f>Master!#REF!</f>
        <v>#REF!</v>
      </c>
      <c r="X31" s="106" t="e">
        <f>Master!#REF!</f>
        <v>#REF!</v>
      </c>
      <c r="Y31" s="106" t="e">
        <f>Master!#REF!</f>
        <v>#REF!</v>
      </c>
      <c r="Z31" s="106" t="str">
        <f>Master!L99</f>
        <v>Teknik Informatika</v>
      </c>
      <c r="AA31" s="106" t="e">
        <f>Master!#REF!</f>
        <v>#REF!</v>
      </c>
      <c r="AB31" s="106" t="str">
        <f>Master!M99</f>
        <v>Kasubdit Subdirektorat Pengembangan Akademik</v>
      </c>
      <c r="AC31" s="106" t="str">
        <f>Master!N99</f>
        <v>PNS</v>
      </c>
    </row>
    <row r="32" spans="1:29" x14ac:dyDescent="0.3">
      <c r="A32" s="118" t="s">
        <v>69</v>
      </c>
      <c r="B32" s="106" t="str">
        <f>Master!B106</f>
        <v>Dwi Sunaryono, S.Kom., M.Kom.</v>
      </c>
      <c r="C32" s="106" t="str">
        <f>Master!C106</f>
        <v>19720528 199702 1 001</v>
      </c>
      <c r="D32" s="106" t="str">
        <f>Master!D106</f>
        <v>III/c</v>
      </c>
      <c r="E32" s="106">
        <f>Master!E106</f>
        <v>1</v>
      </c>
      <c r="F32" s="106">
        <f>Master!F106</f>
        <v>10</v>
      </c>
      <c r="G32" s="106">
        <f>Master!G106</f>
        <v>2007</v>
      </c>
      <c r="H32" s="106" t="str">
        <f>Master!H106</f>
        <v>Lektor</v>
      </c>
      <c r="I32" s="106" t="e">
        <f>Master!#REF!</f>
        <v>#REF!</v>
      </c>
      <c r="J32" s="106" t="e">
        <f>Master!#REF!</f>
        <v>#REF!</v>
      </c>
      <c r="K32" s="106" t="e">
        <f>Master!#REF!</f>
        <v>#REF!</v>
      </c>
      <c r="L32" s="106" t="e">
        <f>Master!#REF!</f>
        <v>#REF!</v>
      </c>
      <c r="M32" s="106" t="e">
        <f>Master!#REF!</f>
        <v>#REF!</v>
      </c>
      <c r="N32" s="106" t="e">
        <f>Master!#REF!</f>
        <v>#REF!</v>
      </c>
      <c r="O32" s="106" t="e">
        <f>Master!#REF!</f>
        <v>#REF!</v>
      </c>
      <c r="P32" s="106" t="e">
        <f>Master!#REF!</f>
        <v>#REF!</v>
      </c>
      <c r="Q32" s="106" t="e">
        <f>Master!#REF!</f>
        <v>#REF!</v>
      </c>
      <c r="R32" s="106" t="str">
        <f>Master!I106</f>
        <v>S2</v>
      </c>
      <c r="S32" s="106" t="str">
        <f>Master!J106</f>
        <v>S2-Teknik Informatika ITS</v>
      </c>
      <c r="T32" s="106" t="e">
        <f>Master!#REF!</f>
        <v>#REF!</v>
      </c>
      <c r="U32" s="106">
        <f>Master!K106</f>
        <v>2</v>
      </c>
      <c r="V32" s="106" t="e">
        <f>Master!#REF!</f>
        <v>#REF!</v>
      </c>
      <c r="W32" s="106" t="e">
        <f>Master!#REF!</f>
        <v>#REF!</v>
      </c>
      <c r="X32" s="106" t="e">
        <f>Master!#REF!</f>
        <v>#REF!</v>
      </c>
      <c r="Y32" s="106" t="e">
        <f>Master!#REF!</f>
        <v>#REF!</v>
      </c>
      <c r="Z32" s="106" t="str">
        <f>Master!L106</f>
        <v>Teknik Informatika</v>
      </c>
      <c r="AA32" s="106" t="e">
        <f>Master!#REF!</f>
        <v>#REF!</v>
      </c>
      <c r="AB32" s="106">
        <f>Master!M106</f>
        <v>0</v>
      </c>
      <c r="AC32" s="106" t="str">
        <f>Master!N106</f>
        <v>PNS</v>
      </c>
    </row>
    <row r="33" spans="1:29" x14ac:dyDescent="0.3">
      <c r="A33" s="118" t="s">
        <v>550</v>
      </c>
      <c r="B33" s="106" t="str">
        <f>Master!B107</f>
        <v>Fajar Baskoro, S.Kom., MT.</v>
      </c>
      <c r="C33" s="106" t="str">
        <f>Master!C107</f>
        <v>19740403 199903 1 002</v>
      </c>
      <c r="D33" s="106" t="str">
        <f>Master!D107</f>
        <v>III/c</v>
      </c>
      <c r="E33" s="106">
        <f>Master!E107</f>
        <v>1</v>
      </c>
      <c r="F33" s="106">
        <f>Master!F107</f>
        <v>10</v>
      </c>
      <c r="G33" s="106">
        <f>Master!G107</f>
        <v>2008</v>
      </c>
      <c r="H33" s="106" t="str">
        <f>Master!H107</f>
        <v>Lektor</v>
      </c>
      <c r="I33" s="106" t="e">
        <f>Master!#REF!</f>
        <v>#REF!</v>
      </c>
      <c r="J33" s="106" t="e">
        <f>Master!#REF!</f>
        <v>#REF!</v>
      </c>
      <c r="K33" s="106" t="e">
        <f>Master!#REF!</f>
        <v>#REF!</v>
      </c>
      <c r="L33" s="106" t="e">
        <f>Master!#REF!</f>
        <v>#REF!</v>
      </c>
      <c r="M33" s="106" t="e">
        <f>Master!#REF!</f>
        <v>#REF!</v>
      </c>
      <c r="N33" s="106" t="e">
        <f>Master!#REF!</f>
        <v>#REF!</v>
      </c>
      <c r="O33" s="106" t="e">
        <f>Master!#REF!</f>
        <v>#REF!</v>
      </c>
      <c r="P33" s="106" t="e">
        <f>Master!#REF!</f>
        <v>#REF!</v>
      </c>
      <c r="Q33" s="106" t="e">
        <f>Master!#REF!</f>
        <v>#REF!</v>
      </c>
      <c r="R33" s="106" t="str">
        <f>Master!I107</f>
        <v>S2</v>
      </c>
      <c r="S33" s="106" t="str">
        <f>Master!J107</f>
        <v>S2-Teknik Informatika ITB</v>
      </c>
      <c r="T33" s="106" t="e">
        <f>Master!#REF!</f>
        <v>#REF!</v>
      </c>
      <c r="U33" s="106">
        <f>Master!K107</f>
        <v>2</v>
      </c>
      <c r="V33" s="106" t="e">
        <f>Master!#REF!</f>
        <v>#REF!</v>
      </c>
      <c r="W33" s="106" t="e">
        <f>Master!#REF!</f>
        <v>#REF!</v>
      </c>
      <c r="X33" s="106" t="e">
        <f>Master!#REF!</f>
        <v>#REF!</v>
      </c>
      <c r="Y33" s="106" t="e">
        <f>Master!#REF!</f>
        <v>#REF!</v>
      </c>
      <c r="Z33" s="106" t="str">
        <f>Master!L107</f>
        <v>Teknik Informatika</v>
      </c>
      <c r="AA33" s="106" t="e">
        <f>Master!#REF!</f>
        <v>#REF!</v>
      </c>
      <c r="AB33" s="106">
        <f>Master!M107</f>
        <v>0</v>
      </c>
      <c r="AC33" s="106" t="str">
        <f>Master!N107</f>
        <v>PNS</v>
      </c>
    </row>
    <row r="34" spans="1:29" x14ac:dyDescent="0.3">
      <c r="A34" s="118" t="s">
        <v>56</v>
      </c>
      <c r="B34" s="106" t="str">
        <f>Master!B108</f>
        <v>Misbakhul Munir Irfan Subakti, S.Kom., M.Sc.</v>
      </c>
      <c r="C34" s="106" t="str">
        <f>Master!C108</f>
        <v>19740209 200212 1 001</v>
      </c>
      <c r="D34" s="106" t="str">
        <f>Master!D108</f>
        <v>III/c</v>
      </c>
      <c r="E34" s="106">
        <f>Master!E108</f>
        <v>1</v>
      </c>
      <c r="F34" s="106">
        <f>Master!F108</f>
        <v>10</v>
      </c>
      <c r="G34" s="106">
        <f>Master!G108</f>
        <v>2009</v>
      </c>
      <c r="H34" s="106" t="str">
        <f>Master!H108</f>
        <v>Lektor</v>
      </c>
      <c r="I34" s="106" t="e">
        <f>Master!#REF!</f>
        <v>#REF!</v>
      </c>
      <c r="J34" s="106" t="e">
        <f>Master!#REF!</f>
        <v>#REF!</v>
      </c>
      <c r="K34" s="106" t="e">
        <f>Master!#REF!</f>
        <v>#REF!</v>
      </c>
      <c r="L34" s="106" t="e">
        <f>Master!#REF!</f>
        <v>#REF!</v>
      </c>
      <c r="M34" s="106" t="e">
        <f>Master!#REF!</f>
        <v>#REF!</v>
      </c>
      <c r="N34" s="106" t="e">
        <f>Master!#REF!</f>
        <v>#REF!</v>
      </c>
      <c r="O34" s="106" t="e">
        <f>Master!#REF!</f>
        <v>#REF!</v>
      </c>
      <c r="P34" s="106" t="e">
        <f>Master!#REF!</f>
        <v>#REF!</v>
      </c>
      <c r="Q34" s="106" t="e">
        <f>Master!#REF!</f>
        <v>#REF!</v>
      </c>
      <c r="R34" s="106" t="str">
        <f>Master!I108</f>
        <v>S2</v>
      </c>
      <c r="S34" s="106" t="str">
        <f>Master!J108</f>
        <v>S2-NTUST, Taiwan</v>
      </c>
      <c r="T34" s="106" t="e">
        <f>Master!#REF!</f>
        <v>#REF!</v>
      </c>
      <c r="U34" s="106">
        <f>Master!K108</f>
        <v>2</v>
      </c>
      <c r="V34" s="106" t="e">
        <f>Master!#REF!</f>
        <v>#REF!</v>
      </c>
      <c r="W34" s="106" t="e">
        <f>Master!#REF!</f>
        <v>#REF!</v>
      </c>
      <c r="X34" s="106" t="e">
        <f>Master!#REF!</f>
        <v>#REF!</v>
      </c>
      <c r="Y34" s="106" t="e">
        <f>Master!#REF!</f>
        <v>#REF!</v>
      </c>
      <c r="Z34" s="106" t="str">
        <f>Master!L108</f>
        <v>Teknik Informatika</v>
      </c>
      <c r="AA34" s="106" t="e">
        <f>Master!#REF!</f>
        <v>#REF!</v>
      </c>
      <c r="AB34" s="106">
        <f>Master!M108</f>
        <v>0</v>
      </c>
      <c r="AC34" s="106" t="str">
        <f>Master!N108</f>
        <v>PNS</v>
      </c>
    </row>
    <row r="35" spans="1:29" x14ac:dyDescent="0.3">
      <c r="A35" s="118" t="s">
        <v>551</v>
      </c>
      <c r="B35" s="106" t="str">
        <f>Master!B111</f>
        <v>Imam Kuswardayan, S.Kom., M.T.</v>
      </c>
      <c r="C35" s="106" t="str">
        <f>Master!C111</f>
        <v>19761215 200312 1 001</v>
      </c>
      <c r="D35" s="106" t="str">
        <f>Master!D111</f>
        <v>III/c</v>
      </c>
      <c r="E35" s="106">
        <f>Master!E111</f>
        <v>1</v>
      </c>
      <c r="F35" s="106">
        <f>Master!F111</f>
        <v>10</v>
      </c>
      <c r="G35" s="106">
        <f>Master!G111</f>
        <v>2014</v>
      </c>
      <c r="H35" s="106" t="str">
        <f>Master!H111</f>
        <v>Lektor</v>
      </c>
      <c r="I35" s="106" t="e">
        <f>Master!#REF!</f>
        <v>#REF!</v>
      </c>
      <c r="J35" s="106" t="e">
        <f>Master!#REF!</f>
        <v>#REF!</v>
      </c>
      <c r="K35" s="106" t="e">
        <f>Master!#REF!</f>
        <v>#REF!</v>
      </c>
      <c r="L35" s="106" t="e">
        <f>Master!#REF!</f>
        <v>#REF!</v>
      </c>
      <c r="M35" s="106" t="e">
        <f>Master!#REF!</f>
        <v>#REF!</v>
      </c>
      <c r="N35" s="106" t="e">
        <f>Master!#REF!</f>
        <v>#REF!</v>
      </c>
      <c r="O35" s="106" t="e">
        <f>Master!#REF!</f>
        <v>#REF!</v>
      </c>
      <c r="P35" s="106" t="e">
        <f>Master!#REF!</f>
        <v>#REF!</v>
      </c>
      <c r="Q35" s="106" t="e">
        <f>Master!#REF!</f>
        <v>#REF!</v>
      </c>
      <c r="R35" s="106" t="str">
        <f>Master!I111</f>
        <v>S2</v>
      </c>
      <c r="S35" s="106" t="str">
        <f>Master!J111</f>
        <v>S2-Teknik Elektro   ITS</v>
      </c>
      <c r="T35" s="106" t="e">
        <f>Master!#REF!</f>
        <v>#REF!</v>
      </c>
      <c r="U35" s="106">
        <f>Master!K111</f>
        <v>2</v>
      </c>
      <c r="V35" s="106" t="e">
        <f>Master!#REF!</f>
        <v>#REF!</v>
      </c>
      <c r="W35" s="106" t="e">
        <f>Master!#REF!</f>
        <v>#REF!</v>
      </c>
      <c r="X35" s="106" t="e">
        <f>Master!#REF!</f>
        <v>#REF!</v>
      </c>
      <c r="Y35" s="106" t="e">
        <f>Master!#REF!</f>
        <v>#REF!</v>
      </c>
      <c r="Z35" s="106" t="str">
        <f>Master!L111</f>
        <v>Teknik Informatika</v>
      </c>
      <c r="AA35" s="106" t="e">
        <f>Master!#REF!</f>
        <v>#REF!</v>
      </c>
      <c r="AB35" s="106" t="str">
        <f>Master!M111</f>
        <v>Kalab IGS</v>
      </c>
      <c r="AC35" s="106" t="str">
        <f>Master!N111</f>
        <v>PNS</v>
      </c>
    </row>
    <row r="36" spans="1:29" x14ac:dyDescent="0.3">
      <c r="A36" s="118" t="s">
        <v>552</v>
      </c>
      <c r="B36" s="106" t="str">
        <f>Master!B114</f>
        <v>Arya Yudhi Wijaya, S.Kom., M.Kom.</v>
      </c>
      <c r="C36" s="106" t="str">
        <f>Master!C114</f>
        <v>19840904 201012 1 002</v>
      </c>
      <c r="D36" s="106" t="str">
        <f>Master!D114</f>
        <v>III/c</v>
      </c>
      <c r="E36" s="106">
        <f>Master!E114</f>
        <v>1</v>
      </c>
      <c r="F36" s="106" t="str">
        <f>Master!F114</f>
        <v>4</v>
      </c>
      <c r="G36" s="106" t="str">
        <f>Master!G114</f>
        <v>2018</v>
      </c>
      <c r="H36" s="106" t="str">
        <f>Master!H114</f>
        <v>Lektor</v>
      </c>
      <c r="I36" s="106" t="e">
        <f>Master!#REF!</f>
        <v>#REF!</v>
      </c>
      <c r="J36" s="106" t="e">
        <f>Master!#REF!</f>
        <v>#REF!</v>
      </c>
      <c r="K36" s="106" t="e">
        <f>Master!#REF!</f>
        <v>#REF!</v>
      </c>
      <c r="L36" s="106" t="e">
        <f>Master!#REF!</f>
        <v>#REF!</v>
      </c>
      <c r="M36" s="106" t="e">
        <f>Master!#REF!</f>
        <v>#REF!</v>
      </c>
      <c r="N36" s="106" t="e">
        <f>Master!#REF!</f>
        <v>#REF!</v>
      </c>
      <c r="O36" s="106" t="e">
        <f>Master!#REF!</f>
        <v>#REF!</v>
      </c>
      <c r="P36" s="106" t="e">
        <f>Master!#REF!</f>
        <v>#REF!</v>
      </c>
      <c r="Q36" s="106" t="e">
        <f>Master!#REF!</f>
        <v>#REF!</v>
      </c>
      <c r="R36" s="106" t="str">
        <f>Master!I114</f>
        <v>S2</v>
      </c>
      <c r="S36" s="106" t="str">
        <f>Master!J114</f>
        <v>S2 Teknik Informatika ITS</v>
      </c>
      <c r="T36" s="106" t="e">
        <f>Master!#REF!</f>
        <v>#REF!</v>
      </c>
      <c r="U36" s="106">
        <f>Master!K114</f>
        <v>2</v>
      </c>
      <c r="V36" s="106" t="e">
        <f>Master!#REF!</f>
        <v>#REF!</v>
      </c>
      <c r="W36" s="106" t="e">
        <f>Master!#REF!</f>
        <v>#REF!</v>
      </c>
      <c r="X36" s="106" t="e">
        <f>Master!#REF!</f>
        <v>#REF!</v>
      </c>
      <c r="Y36" s="106" t="e">
        <f>Master!#REF!</f>
        <v>#REF!</v>
      </c>
      <c r="Z36" s="106" t="str">
        <f>Master!L114</f>
        <v>Teknik Informatika</v>
      </c>
      <c r="AA36" s="106" t="e">
        <f>Master!#REF!</f>
        <v>#REF!</v>
      </c>
      <c r="AB36" s="106" t="str">
        <f>Master!M114</f>
        <v>Ketua LSP</v>
      </c>
      <c r="AC36" s="106" t="str">
        <f>Master!N114</f>
        <v>PNS</v>
      </c>
    </row>
    <row r="37" spans="1:29" x14ac:dyDescent="0.3">
      <c r="A37" s="118" t="s">
        <v>447</v>
      </c>
      <c r="B37" s="106" t="str">
        <f>Master!B116</f>
        <v>Wijayanti Nurul Khotimah, S.Kom., M.Sc.</v>
      </c>
      <c r="C37" s="106" t="str">
        <f>Master!C116</f>
        <v>19860312 201212 2 004</v>
      </c>
      <c r="D37" s="106" t="str">
        <f>Master!D116</f>
        <v>III/c</v>
      </c>
      <c r="E37" s="106">
        <f>Master!E116</f>
        <v>1</v>
      </c>
      <c r="F37" s="106" t="str">
        <f>Master!F116</f>
        <v>10</v>
      </c>
      <c r="G37" s="106" t="str">
        <f>Master!G116</f>
        <v>2018</v>
      </c>
      <c r="H37" s="106" t="str">
        <f>Master!H116</f>
        <v>Lektor</v>
      </c>
      <c r="I37" s="106" t="e">
        <f>Master!#REF!</f>
        <v>#REF!</v>
      </c>
      <c r="J37" s="106" t="e">
        <f>Master!#REF!</f>
        <v>#REF!</v>
      </c>
      <c r="K37" s="106" t="e">
        <f>Master!#REF!</f>
        <v>#REF!</v>
      </c>
      <c r="L37" s="106" t="e">
        <f>Master!#REF!</f>
        <v>#REF!</v>
      </c>
      <c r="M37" s="106" t="e">
        <f>Master!#REF!</f>
        <v>#REF!</v>
      </c>
      <c r="N37" s="106" t="e">
        <f>Master!#REF!</f>
        <v>#REF!</v>
      </c>
      <c r="O37" s="106" t="e">
        <f>Master!#REF!</f>
        <v>#REF!</v>
      </c>
      <c r="P37" s="106" t="e">
        <f>Master!#REF!</f>
        <v>#REF!</v>
      </c>
      <c r="Q37" s="106" t="e">
        <f>Master!#REF!</f>
        <v>#REF!</v>
      </c>
      <c r="R37" s="106" t="str">
        <f>Master!I116</f>
        <v>S2</v>
      </c>
      <c r="S37" s="106" t="str">
        <f>Master!J116</f>
        <v>S2  Master Of Science-NTUST (Taiwan)</v>
      </c>
      <c r="T37" s="106" t="e">
        <f>Master!#REF!</f>
        <v>#REF!</v>
      </c>
      <c r="U37" s="106">
        <f>Master!K116</f>
        <v>0</v>
      </c>
      <c r="V37" s="106" t="e">
        <f>Master!#REF!</f>
        <v>#REF!</v>
      </c>
      <c r="W37" s="106" t="e">
        <f>Master!#REF!</f>
        <v>#REF!</v>
      </c>
      <c r="X37" s="106" t="e">
        <f>Master!#REF!</f>
        <v>#REF!</v>
      </c>
      <c r="Y37" s="106" t="e">
        <f>Master!#REF!</f>
        <v>#REF!</v>
      </c>
      <c r="Z37" s="106" t="str">
        <f>Master!L116</f>
        <v>Teknik Informatika</v>
      </c>
      <c r="AA37" s="106" t="e">
        <f>Master!#REF!</f>
        <v>#REF!</v>
      </c>
      <c r="AB37" s="106">
        <f>Master!M116</f>
        <v>0</v>
      </c>
      <c r="AC37" s="106" t="str">
        <f>Master!N116</f>
        <v>PNS</v>
      </c>
    </row>
    <row r="38" spans="1:29" x14ac:dyDescent="0.3">
      <c r="A38" s="118" t="s">
        <v>553</v>
      </c>
      <c r="B38" s="106" t="str">
        <f>Master!B117</f>
        <v>Hudan Studiawan, S.Kom., M.Kom.</v>
      </c>
      <c r="C38" s="106" t="str">
        <f>Master!C117</f>
        <v>19870511 201212 1 003</v>
      </c>
      <c r="D38" s="106" t="str">
        <f>Master!D117</f>
        <v>III/c</v>
      </c>
      <c r="E38" s="106">
        <f>Master!E117</f>
        <v>1</v>
      </c>
      <c r="F38" s="106" t="str">
        <f>Master!F117</f>
        <v>4</v>
      </c>
      <c r="G38" s="106" t="str">
        <f>Master!G117</f>
        <v>2018</v>
      </c>
      <c r="H38" s="106" t="str">
        <f>Master!H117</f>
        <v>Lektor</v>
      </c>
      <c r="I38" s="106" t="e">
        <f>Master!#REF!</f>
        <v>#REF!</v>
      </c>
      <c r="J38" s="106" t="e">
        <f>Master!#REF!</f>
        <v>#REF!</v>
      </c>
      <c r="K38" s="106" t="e">
        <f>Master!#REF!</f>
        <v>#REF!</v>
      </c>
      <c r="L38" s="106" t="e">
        <f>Master!#REF!</f>
        <v>#REF!</v>
      </c>
      <c r="M38" s="106" t="e">
        <f>Master!#REF!</f>
        <v>#REF!</v>
      </c>
      <c r="N38" s="106" t="e">
        <f>Master!#REF!</f>
        <v>#REF!</v>
      </c>
      <c r="O38" s="106" t="e">
        <f>Master!#REF!</f>
        <v>#REF!</v>
      </c>
      <c r="P38" s="106" t="e">
        <f>Master!#REF!</f>
        <v>#REF!</v>
      </c>
      <c r="Q38" s="106" t="e">
        <f>Master!#REF!</f>
        <v>#REF!</v>
      </c>
      <c r="R38" s="106" t="str">
        <f>Master!I117</f>
        <v>S2</v>
      </c>
      <c r="S38" s="106" t="str">
        <f>Master!J117</f>
        <v>S2 Teknik Informatika ITS</v>
      </c>
      <c r="T38" s="106" t="e">
        <f>Master!#REF!</f>
        <v>#REF!</v>
      </c>
      <c r="U38" s="106">
        <f>Master!K117</f>
        <v>0</v>
      </c>
      <c r="V38" s="106" t="e">
        <f>Master!#REF!</f>
        <v>#REF!</v>
      </c>
      <c r="W38" s="106" t="e">
        <f>Master!#REF!</f>
        <v>#REF!</v>
      </c>
      <c r="X38" s="106" t="e">
        <f>Master!#REF!</f>
        <v>#REF!</v>
      </c>
      <c r="Y38" s="106" t="e">
        <f>Master!#REF!</f>
        <v>#REF!</v>
      </c>
      <c r="Z38" s="106" t="str">
        <f>Master!L117</f>
        <v>Teknik Informatika</v>
      </c>
      <c r="AA38" s="106" t="e">
        <f>Master!#REF!</f>
        <v>#REF!</v>
      </c>
      <c r="AB38" s="106">
        <f>Master!M117</f>
        <v>0</v>
      </c>
      <c r="AC38" s="106" t="str">
        <f>Master!N117</f>
        <v>PNS</v>
      </c>
    </row>
    <row r="39" spans="1:29" x14ac:dyDescent="0.3">
      <c r="A39" s="118" t="s">
        <v>554</v>
      </c>
      <c r="B39" s="106" t="str">
        <f>Master!B131</f>
        <v>Wahyu Suadi, S.Kom., M.Kom.</v>
      </c>
      <c r="C39" s="106" t="str">
        <f>Master!C131</f>
        <v>19711030 200212 1 001</v>
      </c>
      <c r="D39" s="106" t="str">
        <f>Master!D131</f>
        <v>III/b</v>
      </c>
      <c r="E39" s="106">
        <f>Master!E131</f>
        <v>1</v>
      </c>
      <c r="F39" s="106">
        <f>Master!F131</f>
        <v>9</v>
      </c>
      <c r="G39" s="106">
        <f>Master!G131</f>
        <v>2004</v>
      </c>
      <c r="H39" s="106" t="str">
        <f>Master!H131</f>
        <v>Asisten Ahli</v>
      </c>
      <c r="I39" s="106" t="e">
        <f>Master!#REF!</f>
        <v>#REF!</v>
      </c>
      <c r="J39" s="106" t="e">
        <f>Master!#REF!</f>
        <v>#REF!</v>
      </c>
      <c r="K39" s="106" t="e">
        <f>Master!#REF!</f>
        <v>#REF!</v>
      </c>
      <c r="L39" s="106" t="e">
        <f>Master!#REF!</f>
        <v>#REF!</v>
      </c>
      <c r="M39" s="106" t="e">
        <f>Master!#REF!</f>
        <v>#REF!</v>
      </c>
      <c r="N39" s="106" t="e">
        <f>Master!#REF!</f>
        <v>#REF!</v>
      </c>
      <c r="O39" s="106" t="e">
        <f>Master!#REF!</f>
        <v>#REF!</v>
      </c>
      <c r="P39" s="106" t="e">
        <f>Master!#REF!</f>
        <v>#REF!</v>
      </c>
      <c r="Q39" s="106" t="e">
        <f>Master!#REF!</f>
        <v>#REF!</v>
      </c>
      <c r="R39" s="106" t="str">
        <f>Master!I131</f>
        <v>S2</v>
      </c>
      <c r="S39" s="106" t="str">
        <f>Master!J131</f>
        <v>S2-Univ. Indonesia ( UI )</v>
      </c>
      <c r="T39" s="106" t="e">
        <f>Master!#REF!</f>
        <v>#REF!</v>
      </c>
      <c r="U39" s="106">
        <f>Master!K131</f>
        <v>2</v>
      </c>
      <c r="V39" s="106" t="e">
        <f>Master!#REF!</f>
        <v>#REF!</v>
      </c>
      <c r="W39" s="106" t="e">
        <f>Master!#REF!</f>
        <v>#REF!</v>
      </c>
      <c r="X39" s="106" t="e">
        <f>Master!#REF!</f>
        <v>#REF!</v>
      </c>
      <c r="Y39" s="106" t="e">
        <f>Master!#REF!</f>
        <v>#REF!</v>
      </c>
      <c r="Z39" s="106" t="str">
        <f>Master!L131</f>
        <v>Teknik Informatika</v>
      </c>
      <c r="AA39" s="106" t="e">
        <f>Master!#REF!</f>
        <v>#REF!</v>
      </c>
      <c r="AB39" s="106">
        <f>Master!M131</f>
        <v>0</v>
      </c>
      <c r="AC39" s="106" t="str">
        <f>Master!N131</f>
        <v>PNS</v>
      </c>
    </row>
    <row r="40" spans="1:29" x14ac:dyDescent="0.3">
      <c r="A40" s="118" t="s">
        <v>48</v>
      </c>
      <c r="B40" s="106" t="str">
        <f>Master!B143</f>
        <v>Ratih Nur Esti Anggraeni, S.Kom., M.Sc.</v>
      </c>
      <c r="C40" s="106" t="str">
        <f>Master!C143</f>
        <v>19841210 201404 2 003</v>
      </c>
      <c r="D40" s="106" t="str">
        <f>Master!D143</f>
        <v>III/b</v>
      </c>
      <c r="E40" s="106">
        <f>Master!E143</f>
        <v>1</v>
      </c>
      <c r="F40" s="106">
        <f>Master!F143</f>
        <v>4</v>
      </c>
      <c r="G40" s="106">
        <f>Master!G143</f>
        <v>2014</v>
      </c>
      <c r="H40" s="106" t="str">
        <f>Master!H143</f>
        <v>Asisten Ahli</v>
      </c>
      <c r="I40" s="106" t="e">
        <f>Master!#REF!</f>
        <v>#REF!</v>
      </c>
      <c r="J40" s="106" t="e">
        <f>Master!#REF!</f>
        <v>#REF!</v>
      </c>
      <c r="K40" s="106" t="e">
        <f>Master!#REF!</f>
        <v>#REF!</v>
      </c>
      <c r="L40" s="106" t="e">
        <f>Master!#REF!</f>
        <v>#REF!</v>
      </c>
      <c r="M40" s="106" t="e">
        <f>Master!#REF!</f>
        <v>#REF!</v>
      </c>
      <c r="N40" s="106" t="e">
        <f>Master!#REF!</f>
        <v>#REF!</v>
      </c>
      <c r="O40" s="106" t="e">
        <f>Master!#REF!</f>
        <v>#REF!</v>
      </c>
      <c r="P40" s="106" t="e">
        <f>Master!#REF!</f>
        <v>#REF!</v>
      </c>
      <c r="Q40" s="106" t="e">
        <f>Master!#REF!</f>
        <v>#REF!</v>
      </c>
      <c r="R40" s="106" t="str">
        <f>Master!I143</f>
        <v>S2</v>
      </c>
      <c r="S40" s="106" t="str">
        <f>Master!J143</f>
        <v>S2 Computer Science &amp; Informatics Engineering</v>
      </c>
      <c r="T40" s="106" t="e">
        <f>Master!#REF!</f>
        <v>#REF!</v>
      </c>
      <c r="U40" s="106">
        <f>Master!K143</f>
        <v>0</v>
      </c>
      <c r="V40" s="106" t="e">
        <f>Master!#REF!</f>
        <v>#REF!</v>
      </c>
      <c r="W40" s="106" t="e">
        <f>Master!#REF!</f>
        <v>#REF!</v>
      </c>
      <c r="X40" s="106" t="e">
        <f>Master!#REF!</f>
        <v>#REF!</v>
      </c>
      <c r="Y40" s="106" t="e">
        <f>Master!#REF!</f>
        <v>#REF!</v>
      </c>
      <c r="Z40" s="106" t="str">
        <f>Master!L143</f>
        <v>Teknik Informatika</v>
      </c>
      <c r="AA40" s="106" t="e">
        <f>Master!#REF!</f>
        <v>#REF!</v>
      </c>
      <c r="AB40" s="106">
        <f>Master!M143</f>
        <v>0</v>
      </c>
      <c r="AC40" s="106" t="str">
        <f>Master!N143</f>
        <v>PNS</v>
      </c>
    </row>
    <row r="41" spans="1:29" x14ac:dyDescent="0.3">
      <c r="A41" s="118" t="s">
        <v>555</v>
      </c>
      <c r="B41" s="106" t="str">
        <f>Master!B145</f>
        <v>Adhatus Sholichah A, S.Kom., M.Sc.</v>
      </c>
      <c r="C41" s="106" t="str">
        <f>Master!C145</f>
        <v>19850826 201504 2 002</v>
      </c>
      <c r="D41" s="106" t="str">
        <f>Master!D145</f>
        <v>III/b</v>
      </c>
      <c r="E41" s="106">
        <f>Master!E145</f>
        <v>1</v>
      </c>
      <c r="F41" s="106" t="str">
        <f>Master!F145</f>
        <v>2</v>
      </c>
      <c r="G41" s="106" t="str">
        <f>Master!G145</f>
        <v>2017</v>
      </c>
      <c r="H41" s="106" t="str">
        <f>Master!H145</f>
        <v>Asisten Ahli</v>
      </c>
      <c r="I41" s="106" t="e">
        <f>Master!#REF!</f>
        <v>#REF!</v>
      </c>
      <c r="J41" s="106" t="e">
        <f>Master!#REF!</f>
        <v>#REF!</v>
      </c>
      <c r="K41" s="106" t="e">
        <f>Master!#REF!</f>
        <v>#REF!</v>
      </c>
      <c r="L41" s="106" t="e">
        <f>Master!#REF!</f>
        <v>#REF!</v>
      </c>
      <c r="M41" s="106" t="e">
        <f>Master!#REF!</f>
        <v>#REF!</v>
      </c>
      <c r="N41" s="106" t="e">
        <f>Master!#REF!</f>
        <v>#REF!</v>
      </c>
      <c r="O41" s="106" t="e">
        <f>Master!#REF!</f>
        <v>#REF!</v>
      </c>
      <c r="P41" s="106" t="e">
        <f>Master!#REF!</f>
        <v>#REF!</v>
      </c>
      <c r="Q41" s="106" t="e">
        <f>Master!#REF!</f>
        <v>#REF!</v>
      </c>
      <c r="R41" s="106" t="str">
        <f>Master!I145</f>
        <v>S2</v>
      </c>
      <c r="S41" s="106" t="str">
        <f>Master!J145</f>
        <v>Magister of Science - NTUST (Taiwan)</v>
      </c>
      <c r="T41" s="106" t="e">
        <f>Master!#REF!</f>
        <v>#REF!</v>
      </c>
      <c r="U41" s="106">
        <f>Master!K145</f>
        <v>0</v>
      </c>
      <c r="V41" s="106" t="e">
        <f>Master!#REF!</f>
        <v>#REF!</v>
      </c>
      <c r="W41" s="106" t="e">
        <f>Master!#REF!</f>
        <v>#REF!</v>
      </c>
      <c r="X41" s="106" t="e">
        <f>Master!#REF!</f>
        <v>#REF!</v>
      </c>
      <c r="Y41" s="106" t="e">
        <f>Master!#REF!</f>
        <v>#REF!</v>
      </c>
      <c r="Z41" s="106" t="str">
        <f>Master!L145</f>
        <v>Teknik Informatika</v>
      </c>
      <c r="AA41" s="106" t="e">
        <f>Master!#REF!</f>
        <v>#REF!</v>
      </c>
      <c r="AB41" s="106">
        <f>Master!M145</f>
        <v>0</v>
      </c>
      <c r="AC41" s="106" t="str">
        <f>Master!N145</f>
        <v>PNS</v>
      </c>
    </row>
    <row r="42" spans="1:29" x14ac:dyDescent="0.3">
      <c r="A42" s="118" t="s">
        <v>556</v>
      </c>
      <c r="B42" s="106" t="str">
        <f>Master!B147</f>
        <v>Nurul Fajrin Ariyani, S.Kom., M.Sc.</v>
      </c>
      <c r="C42" s="106" t="str">
        <f>Master!C147</f>
        <v>19860722 201504 2 001</v>
      </c>
      <c r="D42" s="106" t="str">
        <f>Master!D147</f>
        <v>III/b</v>
      </c>
      <c r="E42" s="106">
        <f>Master!E147</f>
        <v>1</v>
      </c>
      <c r="F42" s="106">
        <f>Master!F147</f>
        <v>4</v>
      </c>
      <c r="G42" s="106">
        <f>Master!G147</f>
        <v>2015</v>
      </c>
      <c r="H42" s="106" t="str">
        <f>Master!H147</f>
        <v>Asisten Ahli</v>
      </c>
      <c r="I42" s="106" t="e">
        <f>Master!#REF!</f>
        <v>#REF!</v>
      </c>
      <c r="J42" s="106" t="e">
        <f>Master!#REF!</f>
        <v>#REF!</v>
      </c>
      <c r="K42" s="106" t="e">
        <f>Master!#REF!</f>
        <v>#REF!</v>
      </c>
      <c r="L42" s="106" t="e">
        <f>Master!#REF!</f>
        <v>#REF!</v>
      </c>
      <c r="M42" s="106" t="e">
        <f>Master!#REF!</f>
        <v>#REF!</v>
      </c>
      <c r="N42" s="106" t="e">
        <f>Master!#REF!</f>
        <v>#REF!</v>
      </c>
      <c r="O42" s="106" t="e">
        <f>Master!#REF!</f>
        <v>#REF!</v>
      </c>
      <c r="P42" s="106" t="e">
        <f>Master!#REF!</f>
        <v>#REF!</v>
      </c>
      <c r="Q42" s="106" t="e">
        <f>Master!#REF!</f>
        <v>#REF!</v>
      </c>
      <c r="R42" s="106" t="str">
        <f>Master!I147</f>
        <v>S2</v>
      </c>
      <c r="S42" s="106" t="str">
        <f>Master!J147</f>
        <v>S2 Computer Science &amp; Information Engineering</v>
      </c>
      <c r="T42" s="106" t="e">
        <f>Master!#REF!</f>
        <v>#REF!</v>
      </c>
      <c r="U42" s="106">
        <f>Master!K147</f>
        <v>0</v>
      </c>
      <c r="V42" s="106" t="e">
        <f>Master!#REF!</f>
        <v>#REF!</v>
      </c>
      <c r="W42" s="106" t="e">
        <f>Master!#REF!</f>
        <v>#REF!</v>
      </c>
      <c r="X42" s="106" t="e">
        <f>Master!#REF!</f>
        <v>#REF!</v>
      </c>
      <c r="Y42" s="106" t="e">
        <f>Master!#REF!</f>
        <v>#REF!</v>
      </c>
      <c r="Z42" s="106" t="str">
        <f>Master!L147</f>
        <v>Teknik Informatika</v>
      </c>
      <c r="AA42" s="106" t="e">
        <f>Master!#REF!</f>
        <v>#REF!</v>
      </c>
      <c r="AB42" s="106">
        <f>Master!M147</f>
        <v>0</v>
      </c>
      <c r="AC42" s="106" t="str">
        <f>Master!N147</f>
        <v>PNS</v>
      </c>
    </row>
    <row r="43" spans="1:29" x14ac:dyDescent="0.3">
      <c r="A43" s="118" t="s">
        <v>557</v>
      </c>
      <c r="B43" s="106" t="str">
        <f>Master!B148</f>
        <v>Abdul Munif, S.Kom., M.Sc.</v>
      </c>
      <c r="C43" s="106" t="str">
        <f>Master!C148</f>
        <v>19860823 201504 1 004</v>
      </c>
      <c r="D43" s="106" t="str">
        <f>Master!D148</f>
        <v>III/b</v>
      </c>
      <c r="E43" s="106">
        <f>Master!E148</f>
        <v>1</v>
      </c>
      <c r="F43" s="106" t="str">
        <f>Master!F148</f>
        <v>2</v>
      </c>
      <c r="G43" s="106" t="str">
        <f>Master!G148</f>
        <v>2017</v>
      </c>
      <c r="H43" s="106" t="str">
        <f>Master!H148</f>
        <v>Asisten Ahli</v>
      </c>
      <c r="I43" s="106" t="e">
        <f>Master!#REF!</f>
        <v>#REF!</v>
      </c>
      <c r="J43" s="106" t="e">
        <f>Master!#REF!</f>
        <v>#REF!</v>
      </c>
      <c r="K43" s="106" t="e">
        <f>Master!#REF!</f>
        <v>#REF!</v>
      </c>
      <c r="L43" s="106" t="e">
        <f>Master!#REF!</f>
        <v>#REF!</v>
      </c>
      <c r="M43" s="106" t="e">
        <f>Master!#REF!</f>
        <v>#REF!</v>
      </c>
      <c r="N43" s="106" t="e">
        <f>Master!#REF!</f>
        <v>#REF!</v>
      </c>
      <c r="O43" s="106" t="e">
        <f>Master!#REF!</f>
        <v>#REF!</v>
      </c>
      <c r="P43" s="106" t="e">
        <f>Master!#REF!</f>
        <v>#REF!</v>
      </c>
      <c r="Q43" s="106" t="e">
        <f>Master!#REF!</f>
        <v>#REF!</v>
      </c>
      <c r="R43" s="106" t="str">
        <f>Master!I148</f>
        <v>S2</v>
      </c>
      <c r="S43" s="106" t="str">
        <f>Master!J148</f>
        <v>S2 Computer Science &amp; Information Engineering</v>
      </c>
      <c r="T43" s="106" t="e">
        <f>Master!#REF!</f>
        <v>#REF!</v>
      </c>
      <c r="U43" s="106">
        <f>Master!K148</f>
        <v>0</v>
      </c>
      <c r="V43" s="106" t="e">
        <f>Master!#REF!</f>
        <v>#REF!</v>
      </c>
      <c r="W43" s="106" t="e">
        <f>Master!#REF!</f>
        <v>#REF!</v>
      </c>
      <c r="X43" s="106" t="e">
        <f>Master!#REF!</f>
        <v>#REF!</v>
      </c>
      <c r="Y43" s="106" t="e">
        <f>Master!#REF!</f>
        <v>#REF!</v>
      </c>
      <c r="Z43" s="106" t="str">
        <f>Master!L148</f>
        <v>Teknik Informatika</v>
      </c>
      <c r="AA43" s="106" t="e">
        <f>Master!#REF!</f>
        <v>#REF!</v>
      </c>
      <c r="AB43" s="106" t="str">
        <f>Master!M148</f>
        <v>Koordinator TKK</v>
      </c>
      <c r="AC43" s="106" t="str">
        <f>Master!N148</f>
        <v>PNS</v>
      </c>
    </row>
    <row r="44" spans="1:29" x14ac:dyDescent="0.3">
      <c r="A44" s="118" t="s">
        <v>558</v>
      </c>
      <c r="B44" s="106" t="str">
        <f>Master!B149</f>
        <v>Rizky Januar Akbar, S.Kom., M.Eng.</v>
      </c>
      <c r="C44" s="106" t="str">
        <f>Master!C149</f>
        <v>19870103 201404 1 001</v>
      </c>
      <c r="D44" s="106" t="str">
        <f>Master!D149</f>
        <v>III/b</v>
      </c>
      <c r="E44" s="106">
        <f>Master!E149</f>
        <v>1</v>
      </c>
      <c r="F44" s="106">
        <f>Master!F149</f>
        <v>4</v>
      </c>
      <c r="G44" s="106">
        <f>Master!G149</f>
        <v>2014</v>
      </c>
      <c r="H44" s="106" t="str">
        <f>Master!H149</f>
        <v>Asisten Ahli</v>
      </c>
      <c r="I44" s="106" t="e">
        <f>Master!#REF!</f>
        <v>#REF!</v>
      </c>
      <c r="J44" s="106" t="e">
        <f>Master!#REF!</f>
        <v>#REF!</v>
      </c>
      <c r="K44" s="106" t="e">
        <f>Master!#REF!</f>
        <v>#REF!</v>
      </c>
      <c r="L44" s="106" t="e">
        <f>Master!#REF!</f>
        <v>#REF!</v>
      </c>
      <c r="M44" s="106" t="e">
        <f>Master!#REF!</f>
        <v>#REF!</v>
      </c>
      <c r="N44" s="106" t="e">
        <f>Master!#REF!</f>
        <v>#REF!</v>
      </c>
      <c r="O44" s="106" t="e">
        <f>Master!#REF!</f>
        <v>#REF!</v>
      </c>
      <c r="P44" s="106" t="e">
        <f>Master!#REF!</f>
        <v>#REF!</v>
      </c>
      <c r="Q44" s="106" t="e">
        <f>Master!#REF!</f>
        <v>#REF!</v>
      </c>
      <c r="R44" s="106" t="str">
        <f>Master!I149</f>
        <v>S2</v>
      </c>
      <c r="S44" s="106">
        <f>Master!J149</f>
        <v>0</v>
      </c>
      <c r="T44" s="106" t="e">
        <f>Master!#REF!</f>
        <v>#REF!</v>
      </c>
      <c r="U44" s="106">
        <f>Master!K149</f>
        <v>0</v>
      </c>
      <c r="V44" s="106" t="e">
        <f>Master!#REF!</f>
        <v>#REF!</v>
      </c>
      <c r="W44" s="106" t="e">
        <f>Master!#REF!</f>
        <v>#REF!</v>
      </c>
      <c r="X44" s="106" t="e">
        <f>Master!#REF!</f>
        <v>#REF!</v>
      </c>
      <c r="Y44" s="106" t="e">
        <f>Master!#REF!</f>
        <v>#REF!</v>
      </c>
      <c r="Z44" s="106" t="str">
        <f>Master!L149</f>
        <v>Teknik Informatika</v>
      </c>
      <c r="AA44" s="106" t="e">
        <f>Master!#REF!</f>
        <v>#REF!</v>
      </c>
      <c r="AB44" s="106" t="str">
        <f>Master!M149</f>
        <v>Kasubdit  Aplikasi &amp; Platform Digital (DPTSI)</v>
      </c>
      <c r="AC44" s="106" t="str">
        <f>Master!N149</f>
        <v>PNS</v>
      </c>
    </row>
    <row r="45" spans="1:29" x14ac:dyDescent="0.3">
      <c r="A45" s="118" t="s">
        <v>559</v>
      </c>
      <c r="B45" s="106" t="str">
        <f>Master!B152</f>
        <v>Baskoro Adi Pratomo, S.Kom., M.Kom.</v>
      </c>
      <c r="C45" s="106" t="str">
        <f>Master!C152</f>
        <v>19870218 201404 1 003</v>
      </c>
      <c r="D45" s="106" t="str">
        <f>Master!D152</f>
        <v>III/b</v>
      </c>
      <c r="E45" s="106">
        <f>Master!E152</f>
        <v>1</v>
      </c>
      <c r="F45" s="106" t="str">
        <f>Master!F152</f>
        <v>11</v>
      </c>
      <c r="G45" s="106" t="str">
        <f>Master!G152</f>
        <v>2015</v>
      </c>
      <c r="H45" s="106" t="str">
        <f>Master!H152</f>
        <v>Asisten Ahli</v>
      </c>
      <c r="I45" s="106" t="e">
        <f>Master!#REF!</f>
        <v>#REF!</v>
      </c>
      <c r="J45" s="106" t="e">
        <f>Master!#REF!</f>
        <v>#REF!</v>
      </c>
      <c r="K45" s="106" t="e">
        <f>Master!#REF!</f>
        <v>#REF!</v>
      </c>
      <c r="L45" s="106" t="e">
        <f>Master!#REF!</f>
        <v>#REF!</v>
      </c>
      <c r="M45" s="106" t="e">
        <f>Master!#REF!</f>
        <v>#REF!</v>
      </c>
      <c r="N45" s="106" t="e">
        <f>Master!#REF!</f>
        <v>#REF!</v>
      </c>
      <c r="O45" s="106" t="e">
        <f>Master!#REF!</f>
        <v>#REF!</v>
      </c>
      <c r="P45" s="106" t="e">
        <f>Master!#REF!</f>
        <v>#REF!</v>
      </c>
      <c r="Q45" s="106" t="e">
        <f>Master!#REF!</f>
        <v>#REF!</v>
      </c>
      <c r="R45" s="106" t="str">
        <f>Master!I152</f>
        <v>S2</v>
      </c>
      <c r="S45" s="106" t="str">
        <f>Master!J152</f>
        <v>S2 Teknik Informatika, ITS</v>
      </c>
      <c r="T45" s="106" t="e">
        <f>Master!#REF!</f>
        <v>#REF!</v>
      </c>
      <c r="U45" s="106">
        <f>Master!K152</f>
        <v>0</v>
      </c>
      <c r="V45" s="106" t="e">
        <f>Master!#REF!</f>
        <v>#REF!</v>
      </c>
      <c r="W45" s="106" t="e">
        <f>Master!#REF!</f>
        <v>#REF!</v>
      </c>
      <c r="X45" s="106" t="e">
        <f>Master!#REF!</f>
        <v>#REF!</v>
      </c>
      <c r="Y45" s="106" t="e">
        <f>Master!#REF!</f>
        <v>#REF!</v>
      </c>
      <c r="Z45" s="106" t="str">
        <f>Master!L152</f>
        <v>Teknik Informatika</v>
      </c>
      <c r="AA45" s="106" t="e">
        <f>Master!#REF!</f>
        <v>#REF!</v>
      </c>
      <c r="AB45" s="106">
        <f>Master!M152</f>
        <v>0</v>
      </c>
      <c r="AC45" s="106" t="str">
        <f>Master!N152</f>
        <v>PNS</v>
      </c>
    </row>
    <row r="46" spans="1:29" x14ac:dyDescent="0.3">
      <c r="A46" s="118" t="s">
        <v>560</v>
      </c>
      <c r="B46" s="106" t="str">
        <f>Master!B154</f>
        <v>Dini Adni Navastara, S.Kom., M.Sc.</v>
      </c>
      <c r="C46" s="106" t="str">
        <f>Master!C154</f>
        <v>19851017 201504 2 001</v>
      </c>
      <c r="D46" s="106" t="str">
        <f>Master!D154</f>
        <v>III/b</v>
      </c>
      <c r="E46" s="106">
        <f>Master!E154</f>
        <v>1</v>
      </c>
      <c r="F46" s="106" t="str">
        <f>Master!F154</f>
        <v>2</v>
      </c>
      <c r="G46" s="106" t="str">
        <f>Master!G154</f>
        <v>2017</v>
      </c>
      <c r="H46" s="106" t="str">
        <f>Master!H154</f>
        <v>Asisten Ahli</v>
      </c>
      <c r="I46" s="106" t="e">
        <f>Master!#REF!</f>
        <v>#REF!</v>
      </c>
      <c r="J46" s="106" t="e">
        <f>Master!#REF!</f>
        <v>#REF!</v>
      </c>
      <c r="K46" s="106" t="e">
        <f>Master!#REF!</f>
        <v>#REF!</v>
      </c>
      <c r="L46" s="106" t="e">
        <f>Master!#REF!</f>
        <v>#REF!</v>
      </c>
      <c r="M46" s="106" t="e">
        <f>Master!#REF!</f>
        <v>#REF!</v>
      </c>
      <c r="N46" s="106" t="e">
        <f>Master!#REF!</f>
        <v>#REF!</v>
      </c>
      <c r="O46" s="106" t="e">
        <f>Master!#REF!</f>
        <v>#REF!</v>
      </c>
      <c r="P46" s="106" t="e">
        <f>Master!#REF!</f>
        <v>#REF!</v>
      </c>
      <c r="Q46" s="106" t="e">
        <f>Master!#REF!</f>
        <v>#REF!</v>
      </c>
      <c r="R46" s="106" t="str">
        <f>Master!I154</f>
        <v>S2</v>
      </c>
      <c r="S46" s="106" t="str">
        <f>Master!J154</f>
        <v>Magister Computer of Science - NTUST (Taiwan)</v>
      </c>
      <c r="T46" s="106" t="e">
        <f>Master!#REF!</f>
        <v>#REF!</v>
      </c>
      <c r="U46" s="106">
        <f>Master!K154</f>
        <v>0</v>
      </c>
      <c r="V46" s="106" t="e">
        <f>Master!#REF!</f>
        <v>#REF!</v>
      </c>
      <c r="W46" s="106" t="e">
        <f>Master!#REF!</f>
        <v>#REF!</v>
      </c>
      <c r="X46" s="106" t="e">
        <f>Master!#REF!</f>
        <v>#REF!</v>
      </c>
      <c r="Y46" s="106" t="e">
        <f>Master!#REF!</f>
        <v>#REF!</v>
      </c>
      <c r="Z46" s="106" t="str">
        <f>Master!L154</f>
        <v>Teknik Informatika</v>
      </c>
      <c r="AA46" s="106" t="e">
        <f>Master!#REF!</f>
        <v>#REF!</v>
      </c>
      <c r="AB46" s="106" t="str">
        <f>Master!M154</f>
        <v>Ka. Seksi Hubungan Pelanggan &amp; Perencanaan Bisnis</v>
      </c>
      <c r="AC46" s="106" t="str">
        <f>Master!N154</f>
        <v>PNS</v>
      </c>
    </row>
    <row r="47" spans="1:29" x14ac:dyDescent="0.3">
      <c r="A47" s="118" t="s">
        <v>561</v>
      </c>
      <c r="B47" t="str">
        <f>Master!B166</f>
        <v>Hadziq Fabroyir, S.Kom., Ph.D.</v>
      </c>
      <c r="C47" t="str">
        <f>Master!C166</f>
        <v>19860227 201903 1 006</v>
      </c>
      <c r="D47" t="str">
        <f>Master!D166</f>
        <v>III/c</v>
      </c>
      <c r="E47">
        <f>Master!E166</f>
        <v>1</v>
      </c>
      <c r="F47">
        <f>Master!F166</f>
        <v>3</v>
      </c>
      <c r="G47">
        <f>Master!G166</f>
        <v>2019</v>
      </c>
      <c r="H47" t="str">
        <f>Master!H166</f>
        <v>Staf Pengajar</v>
      </c>
      <c r="I47" t="e">
        <f>Master!#REF!</f>
        <v>#REF!</v>
      </c>
      <c r="J47" t="e">
        <f>Master!#REF!</f>
        <v>#REF!</v>
      </c>
      <c r="K47" t="e">
        <f>Master!#REF!</f>
        <v>#REF!</v>
      </c>
      <c r="L47" t="e">
        <f>Master!#REF!</f>
        <v>#REF!</v>
      </c>
      <c r="M47" t="e">
        <f>Master!#REF!</f>
        <v>#REF!</v>
      </c>
      <c r="N47" t="e">
        <f>Master!#REF!</f>
        <v>#REF!</v>
      </c>
      <c r="O47" t="e">
        <f>Master!#REF!</f>
        <v>#REF!</v>
      </c>
      <c r="P47" t="e">
        <f>Master!#REF!</f>
        <v>#REF!</v>
      </c>
      <c r="Q47" t="e">
        <f>Master!#REF!</f>
        <v>#REF!</v>
      </c>
      <c r="R47" t="str">
        <f>Master!I166</f>
        <v>S3</v>
      </c>
      <c r="S47" t="str">
        <f>Master!J166</f>
        <v>S3 Computer Science &amp; Information Engineering NTUST</v>
      </c>
      <c r="T47" t="e">
        <f>Master!#REF!</f>
        <v>#REF!</v>
      </c>
      <c r="U47">
        <f>Master!K166</f>
        <v>0</v>
      </c>
      <c r="V47" t="e">
        <f>Master!#REF!</f>
        <v>#REF!</v>
      </c>
      <c r="W47" t="e">
        <f>Master!#REF!</f>
        <v>#REF!</v>
      </c>
      <c r="X47" t="e">
        <f>Master!#REF!</f>
        <v>#REF!</v>
      </c>
      <c r="Y47" t="e">
        <f>Master!#REF!</f>
        <v>#REF!</v>
      </c>
      <c r="Z47" t="str">
        <f>Master!L166</f>
        <v>Teknik Informatika</v>
      </c>
      <c r="AA47" t="e">
        <f>Master!#REF!</f>
        <v>#REF!</v>
      </c>
      <c r="AB47" t="str">
        <f>Master!M166</f>
        <v>Kepala Seksi DPTSI</v>
      </c>
      <c r="AC47" t="str">
        <f>Master!N166</f>
        <v>CPNS</v>
      </c>
    </row>
    <row r="48" spans="1:29" x14ac:dyDescent="0.3">
      <c r="A48" s="118" t="s">
        <v>562</v>
      </c>
      <c r="B48" t="str">
        <f>Master!B168</f>
        <v>Prof. Ir. Supeno Djanali, MSc., Ph.D.</v>
      </c>
      <c r="C48" t="str">
        <f>Master!C168</f>
        <v>8859390019</v>
      </c>
      <c r="D48">
        <f>Master!D168</f>
        <v>0</v>
      </c>
      <c r="E48">
        <f>Master!E168</f>
        <v>0</v>
      </c>
      <c r="F48">
        <f>Master!F168</f>
        <v>0</v>
      </c>
      <c r="G48">
        <f>Master!G168</f>
        <v>0</v>
      </c>
      <c r="H48" t="str">
        <f>Master!H168</f>
        <v>Guru Besar</v>
      </c>
      <c r="I48" t="e">
        <f>Master!#REF!</f>
        <v>#REF!</v>
      </c>
      <c r="J48" t="e">
        <f>Master!#REF!</f>
        <v>#REF!</v>
      </c>
      <c r="K48" t="e">
        <f>Master!#REF!</f>
        <v>#REF!</v>
      </c>
      <c r="L48" t="e">
        <f>Master!#REF!</f>
        <v>#REF!</v>
      </c>
      <c r="M48" t="e">
        <f>Master!#REF!</f>
        <v>#REF!</v>
      </c>
      <c r="N48" t="e">
        <f>Master!#REF!</f>
        <v>#REF!</v>
      </c>
      <c r="O48" t="e">
        <f>Master!#REF!</f>
        <v>#REF!</v>
      </c>
      <c r="P48" t="e">
        <f>Master!#REF!</f>
        <v>#REF!</v>
      </c>
      <c r="Q48" t="e">
        <f>Master!#REF!</f>
        <v>#REF!</v>
      </c>
      <c r="R48" t="str">
        <f>Master!I168</f>
        <v>S3</v>
      </c>
      <c r="S48">
        <f>Master!J168</f>
        <v>0</v>
      </c>
      <c r="T48" t="e">
        <f>Master!#REF!</f>
        <v>#REF!</v>
      </c>
      <c r="U48">
        <f>Master!K168</f>
        <v>0</v>
      </c>
      <c r="V48" t="e">
        <f>Master!#REF!</f>
        <v>#REF!</v>
      </c>
      <c r="W48" t="e">
        <f>Master!#REF!</f>
        <v>#REF!</v>
      </c>
      <c r="X48" t="e">
        <f>Master!#REF!</f>
        <v>#REF!</v>
      </c>
      <c r="Y48" t="e">
        <f>Master!#REF!</f>
        <v>#REF!</v>
      </c>
      <c r="Z48" t="str">
        <f>Master!L168</f>
        <v>Teknik Informatika</v>
      </c>
      <c r="AA48" t="e">
        <f>Master!#REF!</f>
        <v>#REF!</v>
      </c>
      <c r="AB48">
        <f>Master!M168</f>
        <v>0</v>
      </c>
      <c r="AC48" t="str">
        <f>Master!N168</f>
        <v>Tidak Tetap</v>
      </c>
    </row>
    <row r="49" spans="1:29" x14ac:dyDescent="0.3">
      <c r="A49" s="118" t="s">
        <v>563</v>
      </c>
      <c r="B49" t="str">
        <f>Master!B169</f>
        <v>Prof. Ir. Handayani Tjandrasa, M.Sc., Ph.D.</v>
      </c>
      <c r="C49" t="str">
        <f>Master!C169</f>
        <v>8866323419</v>
      </c>
      <c r="D49">
        <f>Master!D169</f>
        <v>0</v>
      </c>
      <c r="E49">
        <f>Master!E169</f>
        <v>0</v>
      </c>
      <c r="F49">
        <f>Master!F169</f>
        <v>0</v>
      </c>
      <c r="G49">
        <f>Master!G169</f>
        <v>0</v>
      </c>
      <c r="H49" t="str">
        <f>Master!H169</f>
        <v>Guru Besar</v>
      </c>
      <c r="I49" t="e">
        <f>Master!#REF!</f>
        <v>#REF!</v>
      </c>
      <c r="J49" t="e">
        <f>Master!#REF!</f>
        <v>#REF!</v>
      </c>
      <c r="K49" t="e">
        <f>Master!#REF!</f>
        <v>#REF!</v>
      </c>
      <c r="L49" t="e">
        <f>Master!#REF!</f>
        <v>#REF!</v>
      </c>
      <c r="M49" t="e">
        <f>Master!#REF!</f>
        <v>#REF!</v>
      </c>
      <c r="N49" t="e">
        <f>Master!#REF!</f>
        <v>#REF!</v>
      </c>
      <c r="O49" t="e">
        <f>Master!#REF!</f>
        <v>#REF!</v>
      </c>
      <c r="P49" t="e">
        <f>Master!#REF!</f>
        <v>#REF!</v>
      </c>
      <c r="Q49" t="e">
        <f>Master!#REF!</f>
        <v>#REF!</v>
      </c>
      <c r="R49" t="str">
        <f>Master!I169</f>
        <v>S3</v>
      </c>
      <c r="S49">
        <f>Master!J169</f>
        <v>0</v>
      </c>
      <c r="T49" t="e">
        <f>Master!#REF!</f>
        <v>#REF!</v>
      </c>
      <c r="U49">
        <f>Master!K169</f>
        <v>0</v>
      </c>
      <c r="V49" t="e">
        <f>Master!#REF!</f>
        <v>#REF!</v>
      </c>
      <c r="W49" t="e">
        <f>Master!#REF!</f>
        <v>#REF!</v>
      </c>
      <c r="X49" t="e">
        <f>Master!#REF!</f>
        <v>#REF!</v>
      </c>
      <c r="Y49" t="e">
        <f>Master!#REF!</f>
        <v>#REF!</v>
      </c>
      <c r="Z49" t="str">
        <f>Master!L169</f>
        <v>Teknik Informatika</v>
      </c>
      <c r="AA49" t="e">
        <f>Master!#REF!</f>
        <v>#REF!</v>
      </c>
      <c r="AB49">
        <f>Master!M169</f>
        <v>0</v>
      </c>
      <c r="AC49" t="str">
        <f>Master!N169</f>
        <v>Tidak Tetap</v>
      </c>
    </row>
    <row r="50" spans="1:29" x14ac:dyDescent="0.3">
      <c r="A50" s="118" t="s">
        <v>564</v>
      </c>
      <c r="B50" t="str">
        <f>Master!B173</f>
        <v>Kelly Rossa Sungkono, S.Kom., M.Kom.</v>
      </c>
      <c r="C50" t="str">
        <f>Master!C173</f>
        <v>1994201912088</v>
      </c>
      <c r="D50">
        <f>Master!D173</f>
        <v>0</v>
      </c>
      <c r="E50">
        <f>Master!E173</f>
        <v>0</v>
      </c>
      <c r="F50">
        <f>Master!F173</f>
        <v>0</v>
      </c>
      <c r="G50">
        <f>Master!G173</f>
        <v>0</v>
      </c>
      <c r="H50" t="str">
        <f>Master!H173</f>
        <v>Staf Pengajar</v>
      </c>
      <c r="I50" t="e">
        <f>Master!#REF!</f>
        <v>#REF!</v>
      </c>
      <c r="J50" t="e">
        <f>Master!#REF!</f>
        <v>#REF!</v>
      </c>
      <c r="K50" t="e">
        <f>Master!#REF!</f>
        <v>#REF!</v>
      </c>
      <c r="L50" t="e">
        <f>Master!#REF!</f>
        <v>#REF!</v>
      </c>
      <c r="M50" t="e">
        <f>Master!#REF!</f>
        <v>#REF!</v>
      </c>
      <c r="N50" t="e">
        <f>Master!#REF!</f>
        <v>#REF!</v>
      </c>
      <c r="O50" t="e">
        <f>Master!#REF!</f>
        <v>#REF!</v>
      </c>
      <c r="P50" t="e">
        <f>Master!#REF!</f>
        <v>#REF!</v>
      </c>
      <c r="Q50" t="e">
        <f>Master!#REF!</f>
        <v>#REF!</v>
      </c>
      <c r="R50" t="str">
        <f>Master!I173</f>
        <v>S2</v>
      </c>
      <c r="S50" t="str">
        <f>Master!J173</f>
        <v>S2-Institut Teknologi Sepuluh Nopember, Indonesia</v>
      </c>
      <c r="T50" t="e">
        <f>Master!#REF!</f>
        <v>#REF!</v>
      </c>
      <c r="U50">
        <f>Master!K173</f>
        <v>0</v>
      </c>
      <c r="V50" t="e">
        <f>Master!#REF!</f>
        <v>#REF!</v>
      </c>
      <c r="W50" t="e">
        <f>Master!#REF!</f>
        <v>#REF!</v>
      </c>
      <c r="X50" t="e">
        <f>Master!#REF!</f>
        <v>#REF!</v>
      </c>
      <c r="Y50" t="e">
        <f>Master!#REF!</f>
        <v>#REF!</v>
      </c>
      <c r="Z50" t="str">
        <f>Master!L173</f>
        <v>Teknik Informatika</v>
      </c>
      <c r="AA50" t="e">
        <f>Master!#REF!</f>
        <v>#REF!</v>
      </c>
      <c r="AB50">
        <f>Master!M173</f>
        <v>0</v>
      </c>
      <c r="AC50" t="str">
        <f>Master!N173</f>
        <v>Non PNS</v>
      </c>
    </row>
    <row r="51" spans="1:29" x14ac:dyDescent="0.3">
      <c r="A51" s="118" t="s">
        <v>565</v>
      </c>
      <c r="B51" s="126" t="s">
        <v>566</v>
      </c>
      <c r="C51" s="127">
        <v>1987202012004</v>
      </c>
      <c r="D51" s="12"/>
      <c r="E51" s="12"/>
      <c r="F51" s="12"/>
      <c r="G51" s="12"/>
      <c r="H51" s="19" t="s">
        <v>477</v>
      </c>
      <c r="I51" s="12"/>
      <c r="J51" s="12"/>
      <c r="K51" s="12"/>
      <c r="L51" s="12"/>
      <c r="M51" s="12"/>
      <c r="N51" s="12"/>
      <c r="O51" s="12"/>
      <c r="P51" s="12"/>
      <c r="Q51" s="12"/>
      <c r="R51" s="12" t="s">
        <v>503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x14ac:dyDescent="0.3">
      <c r="A52" s="118" t="s">
        <v>571</v>
      </c>
      <c r="B52" s="126" t="s">
        <v>567</v>
      </c>
      <c r="C52" s="127">
        <v>1990202011022</v>
      </c>
      <c r="D52" s="12"/>
      <c r="E52" s="12"/>
      <c r="F52" s="12"/>
      <c r="G52" s="12"/>
      <c r="H52" s="93" t="s">
        <v>477</v>
      </c>
      <c r="I52" s="12"/>
      <c r="J52" s="12"/>
      <c r="K52" s="12"/>
      <c r="L52" s="12"/>
      <c r="M52" s="12"/>
      <c r="N52" s="12"/>
      <c r="O52" s="12"/>
      <c r="P52" s="12"/>
      <c r="Q52" s="12"/>
      <c r="R52" s="12" t="s">
        <v>503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x14ac:dyDescent="0.3">
      <c r="A53" s="118" t="s">
        <v>572</v>
      </c>
      <c r="B53" s="126" t="s">
        <v>569</v>
      </c>
      <c r="C53" s="127">
        <v>1990202012034</v>
      </c>
      <c r="D53" s="12"/>
      <c r="E53" s="12"/>
      <c r="F53" s="12"/>
      <c r="G53" s="12"/>
      <c r="H53" s="93" t="s">
        <v>477</v>
      </c>
      <c r="I53" s="12"/>
      <c r="J53" s="12"/>
      <c r="K53" s="12"/>
      <c r="L53" s="12"/>
      <c r="M53" s="12"/>
      <c r="N53" s="12"/>
      <c r="O53" s="12"/>
      <c r="P53" s="12"/>
      <c r="Q53" s="12"/>
      <c r="R53" s="12" t="s">
        <v>435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x14ac:dyDescent="0.3">
      <c r="A54" s="119"/>
    </row>
    <row r="55" spans="1:29" x14ac:dyDescent="0.3">
      <c r="A55" s="119"/>
    </row>
    <row r="57" spans="1:29" x14ac:dyDescent="0.3">
      <c r="B57" t="s">
        <v>594</v>
      </c>
      <c r="C57">
        <f>COUNTIF(H9:H53,"Staf Pengajar")</f>
        <v>5</v>
      </c>
      <c r="F57" t="s">
        <v>534</v>
      </c>
      <c r="G57">
        <f>COUNTIF(R1:R53,"S1")</f>
        <v>0</v>
      </c>
    </row>
    <row r="58" spans="1:29" x14ac:dyDescent="0.3">
      <c r="B58" t="s">
        <v>403</v>
      </c>
      <c r="C58">
        <f>COUNTIF(H9:H53,"Asisten Ahli")</f>
        <v>8</v>
      </c>
      <c r="F58" t="s">
        <v>435</v>
      </c>
      <c r="G58">
        <f>COUNTIF(R1:R53,"S2")</f>
        <v>25</v>
      </c>
    </row>
    <row r="59" spans="1:29" x14ac:dyDescent="0.3">
      <c r="B59" t="s">
        <v>211</v>
      </c>
      <c r="C59">
        <f>COUNTIF(H9:H53,"Lektor")+COUNTIF(H9:H53,"Lektor ")</f>
        <v>13</v>
      </c>
      <c r="F59" t="s">
        <v>503</v>
      </c>
      <c r="G59">
        <f>COUNTIF(R1:R53,"S3")</f>
        <v>20</v>
      </c>
    </row>
    <row r="60" spans="1:29" x14ac:dyDescent="0.3">
      <c r="B60" t="s">
        <v>110</v>
      </c>
      <c r="C60">
        <f>COUNTIF(H9:H53,"Lektor Kepala")</f>
        <v>15</v>
      </c>
      <c r="G60">
        <f>SUM(G57:G59)</f>
        <v>45</v>
      </c>
    </row>
    <row r="61" spans="1:29" x14ac:dyDescent="0.3">
      <c r="B61" t="s">
        <v>589</v>
      </c>
      <c r="C61">
        <f>COUNTIF(H9:H53,"Guru Besar")</f>
        <v>4</v>
      </c>
    </row>
    <row r="62" spans="1:29" x14ac:dyDescent="0.3">
      <c r="B62" t="s">
        <v>595</v>
      </c>
      <c r="C62">
        <f>SUM(C57:C61)</f>
        <v>45</v>
      </c>
    </row>
  </sheetData>
  <mergeCells count="27">
    <mergeCell ref="AB5:AB7"/>
    <mergeCell ref="AC5:AC7"/>
    <mergeCell ref="A5:A6"/>
    <mergeCell ref="B5:B7"/>
    <mergeCell ref="C5:C7"/>
    <mergeCell ref="D5:G5"/>
    <mergeCell ref="H5:L5"/>
    <mergeCell ref="M5:N5"/>
    <mergeCell ref="E6:G6"/>
    <mergeCell ref="H6:H7"/>
    <mergeCell ref="J6:L6"/>
    <mergeCell ref="M6:M7"/>
    <mergeCell ref="T6:T7"/>
    <mergeCell ref="O5:Q5"/>
    <mergeCell ref="R5:U5"/>
    <mergeCell ref="V5:X6"/>
    <mergeCell ref="AA5:AA7"/>
    <mergeCell ref="N6:N7"/>
    <mergeCell ref="O6:O7"/>
    <mergeCell ref="P6:P7"/>
    <mergeCell ref="R6:R7"/>
    <mergeCell ref="S6:S7"/>
    <mergeCell ref="E8:G8"/>
    <mergeCell ref="J8:L8"/>
    <mergeCell ref="M8:N8"/>
    <mergeCell ref="P8:Q8"/>
    <mergeCell ref="V8:X8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C51"/>
  <sheetViews>
    <sheetView topLeftCell="A25" zoomScaleNormal="100" workbookViewId="0">
      <selection activeCell="B33" sqref="B33"/>
    </sheetView>
  </sheetViews>
  <sheetFormatPr defaultRowHeight="14.4" x14ac:dyDescent="0.3"/>
  <cols>
    <col min="2" max="2" width="49.21875" bestFit="1" customWidth="1"/>
    <col min="3" max="3" width="21" bestFit="1" customWidth="1"/>
    <col min="4" max="4" width="9" bestFit="1" customWidth="1"/>
    <col min="8" max="8" width="13.21875" bestFit="1" customWidth="1"/>
    <col min="17" max="17" width="6.6640625" bestFit="1" customWidth="1"/>
    <col min="18" max="18" width="11.44140625" bestFit="1" customWidth="1"/>
    <col min="19" max="19" width="85.6640625" bestFit="1" customWidth="1"/>
    <col min="25" max="25" width="11.88671875" bestFit="1" customWidth="1"/>
    <col min="26" max="26" width="17.77734375" bestFit="1" customWidth="1"/>
  </cols>
  <sheetData>
    <row r="4" spans="1:29" ht="15" thickBot="1" x14ac:dyDescent="0.35"/>
    <row r="5" spans="1:29" ht="16.8" thickTop="1" x14ac:dyDescent="0.35">
      <c r="A5" s="155" t="s">
        <v>0</v>
      </c>
      <c r="B5" s="155" t="s">
        <v>1</v>
      </c>
      <c r="C5" s="155" t="s">
        <v>2</v>
      </c>
      <c r="D5" s="159" t="s">
        <v>3</v>
      </c>
      <c r="E5" s="160"/>
      <c r="F5" s="160"/>
      <c r="G5" s="161"/>
      <c r="H5" s="159" t="s">
        <v>4</v>
      </c>
      <c r="I5" s="160"/>
      <c r="J5" s="160"/>
      <c r="K5" s="160"/>
      <c r="L5" s="161"/>
      <c r="M5" s="159" t="s">
        <v>5</v>
      </c>
      <c r="N5" s="161"/>
      <c r="O5" s="159" t="s">
        <v>6</v>
      </c>
      <c r="P5" s="160"/>
      <c r="Q5" s="161"/>
      <c r="R5" s="159" t="s">
        <v>7</v>
      </c>
      <c r="S5" s="160"/>
      <c r="T5" s="160"/>
      <c r="U5" s="161"/>
      <c r="V5" s="178" t="s">
        <v>8</v>
      </c>
      <c r="W5" s="179"/>
      <c r="X5" s="180"/>
      <c r="Y5" s="2" t="s">
        <v>9</v>
      </c>
      <c r="Z5" s="2"/>
      <c r="AA5" s="172" t="s">
        <v>10</v>
      </c>
      <c r="AB5" s="172" t="s">
        <v>4</v>
      </c>
      <c r="AC5" s="177" t="s">
        <v>40</v>
      </c>
    </row>
    <row r="6" spans="1:29" ht="16.2" x14ac:dyDescent="0.35">
      <c r="A6" s="156"/>
      <c r="B6" s="156"/>
      <c r="C6" s="156"/>
      <c r="D6" s="4" t="s">
        <v>11</v>
      </c>
      <c r="E6" s="162" t="s">
        <v>12</v>
      </c>
      <c r="F6" s="163"/>
      <c r="G6" s="164"/>
      <c r="H6" s="174" t="s">
        <v>13</v>
      </c>
      <c r="I6" s="5" t="s">
        <v>14</v>
      </c>
      <c r="J6" s="162" t="s">
        <v>12</v>
      </c>
      <c r="K6" s="163"/>
      <c r="L6" s="164"/>
      <c r="M6" s="174" t="s">
        <v>15</v>
      </c>
      <c r="N6" s="174" t="s">
        <v>16</v>
      </c>
      <c r="O6" s="174" t="s">
        <v>13</v>
      </c>
      <c r="P6" s="174" t="s">
        <v>15</v>
      </c>
      <c r="Q6" s="6" t="s">
        <v>17</v>
      </c>
      <c r="R6" s="174" t="s">
        <v>504</v>
      </c>
      <c r="S6" s="174" t="s">
        <v>13</v>
      </c>
      <c r="T6" s="174" t="s">
        <v>15</v>
      </c>
      <c r="U6" s="6" t="s">
        <v>18</v>
      </c>
      <c r="V6" s="181"/>
      <c r="W6" s="182"/>
      <c r="X6" s="183"/>
      <c r="Y6" s="7" t="s">
        <v>19</v>
      </c>
      <c r="Z6" s="7" t="s">
        <v>20</v>
      </c>
      <c r="AA6" s="173"/>
      <c r="AB6" s="173"/>
      <c r="AC6" s="173"/>
    </row>
    <row r="7" spans="1:29" ht="16.2" x14ac:dyDescent="0.35">
      <c r="A7" s="8" t="s">
        <v>21</v>
      </c>
      <c r="B7" s="175"/>
      <c r="C7" s="156"/>
      <c r="D7" s="6" t="s">
        <v>43</v>
      </c>
      <c r="E7" s="6" t="s">
        <v>22</v>
      </c>
      <c r="F7" s="6" t="s">
        <v>16</v>
      </c>
      <c r="G7" s="6" t="s">
        <v>15</v>
      </c>
      <c r="H7" s="156"/>
      <c r="I7" s="103" t="s">
        <v>23</v>
      </c>
      <c r="J7" s="6" t="s">
        <v>22</v>
      </c>
      <c r="K7" s="6" t="s">
        <v>16</v>
      </c>
      <c r="L7" s="6" t="s">
        <v>15</v>
      </c>
      <c r="M7" s="156"/>
      <c r="N7" s="156"/>
      <c r="O7" s="156"/>
      <c r="P7" s="156"/>
      <c r="Q7" s="8" t="s">
        <v>24</v>
      </c>
      <c r="R7" s="175"/>
      <c r="S7" s="156"/>
      <c r="T7" s="156"/>
      <c r="U7" s="8" t="s">
        <v>25</v>
      </c>
      <c r="V7" s="9" t="s">
        <v>22</v>
      </c>
      <c r="W7" s="9" t="s">
        <v>16</v>
      </c>
      <c r="X7" s="9" t="s">
        <v>15</v>
      </c>
      <c r="Y7" s="7" t="s">
        <v>26</v>
      </c>
      <c r="Z7" s="7"/>
      <c r="AA7" s="173"/>
      <c r="AB7" s="176"/>
      <c r="AC7" s="176"/>
    </row>
    <row r="8" spans="1:29" ht="16.2" x14ac:dyDescent="0.35">
      <c r="A8" s="105" t="s">
        <v>29</v>
      </c>
      <c r="B8" s="104" t="s">
        <v>436</v>
      </c>
      <c r="C8" s="104">
        <v>3</v>
      </c>
      <c r="D8" s="104">
        <v>4</v>
      </c>
      <c r="E8" s="154">
        <v>5</v>
      </c>
      <c r="F8" s="154"/>
      <c r="G8" s="154"/>
      <c r="H8" s="105">
        <v>6</v>
      </c>
      <c r="I8" s="105" t="s">
        <v>30</v>
      </c>
      <c r="J8" s="154" t="s">
        <v>31</v>
      </c>
      <c r="K8" s="154"/>
      <c r="L8" s="154"/>
      <c r="M8" s="171" t="s">
        <v>32</v>
      </c>
      <c r="N8" s="171"/>
      <c r="O8" s="105" t="s">
        <v>33</v>
      </c>
      <c r="P8" s="154" t="s">
        <v>34</v>
      </c>
      <c r="Q8" s="154"/>
      <c r="R8" s="104" t="s">
        <v>35</v>
      </c>
      <c r="S8" s="105" t="s">
        <v>36</v>
      </c>
      <c r="T8" s="104" t="s">
        <v>37</v>
      </c>
      <c r="U8" s="104" t="s">
        <v>38</v>
      </c>
      <c r="V8" s="154" t="s">
        <v>27</v>
      </c>
      <c r="W8" s="154"/>
      <c r="X8" s="154"/>
      <c r="Y8" s="104" t="s">
        <v>28</v>
      </c>
      <c r="Z8" s="104" t="s">
        <v>39</v>
      </c>
      <c r="AA8" s="104" t="s">
        <v>41</v>
      </c>
      <c r="AB8" s="104" t="s">
        <v>42</v>
      </c>
      <c r="AC8" s="104" t="s">
        <v>505</v>
      </c>
    </row>
    <row r="9" spans="1:29" x14ac:dyDescent="0.3">
      <c r="A9">
        <v>1</v>
      </c>
      <c r="B9" s="106" t="str">
        <f>Master!B9</f>
        <v>Prof. Dr. Ir. Arif Djunaidy, M.Sc.</v>
      </c>
      <c r="C9" s="106" t="str">
        <f>Master!C9</f>
        <v>19581005 198603 1 003</v>
      </c>
      <c r="D9" s="106" t="str">
        <f>Master!D9</f>
        <v>IV/d</v>
      </c>
      <c r="E9" s="106">
        <f>Master!E9</f>
        <v>1</v>
      </c>
      <c r="F9" s="106">
        <f>Master!F9</f>
        <v>10</v>
      </c>
      <c r="G9" s="106">
        <f>Master!G9</f>
        <v>2010</v>
      </c>
      <c r="H9" s="106" t="str">
        <f>Master!H9</f>
        <v>Guru Besar</v>
      </c>
      <c r="I9" s="106" t="e">
        <f>Master!#REF!</f>
        <v>#REF!</v>
      </c>
      <c r="J9" s="106" t="e">
        <f>Master!#REF!</f>
        <v>#REF!</v>
      </c>
      <c r="K9" s="106" t="e">
        <f>Master!#REF!</f>
        <v>#REF!</v>
      </c>
      <c r="L9" s="106" t="e">
        <f>Master!#REF!</f>
        <v>#REF!</v>
      </c>
      <c r="M9" s="106" t="e">
        <f>Master!#REF!</f>
        <v>#REF!</v>
      </c>
      <c r="N9" s="106" t="e">
        <f>Master!#REF!</f>
        <v>#REF!</v>
      </c>
      <c r="O9" s="106" t="e">
        <f>Master!#REF!</f>
        <v>#REF!</v>
      </c>
      <c r="P9" s="106" t="e">
        <f>Master!#REF!</f>
        <v>#REF!</v>
      </c>
      <c r="Q9" s="106" t="e">
        <f>Master!#REF!</f>
        <v>#REF!</v>
      </c>
      <c r="R9" s="106" t="str">
        <f>Master!I9</f>
        <v>S3</v>
      </c>
      <c r="S9" s="106" t="str">
        <f>Master!J9</f>
        <v>S3-The Victoria  Univ of Manchester</v>
      </c>
      <c r="T9" s="106" t="e">
        <f>Master!#REF!</f>
        <v>#REF!</v>
      </c>
      <c r="U9" s="106">
        <f>Master!K9</f>
        <v>1</v>
      </c>
      <c r="V9" s="106" t="e">
        <f>Master!#REF!</f>
        <v>#REF!</v>
      </c>
      <c r="W9" s="106" t="e">
        <f>Master!#REF!</f>
        <v>#REF!</v>
      </c>
      <c r="X9" s="106" t="e">
        <f>Master!#REF!</f>
        <v>#REF!</v>
      </c>
      <c r="Y9" s="106" t="e">
        <f>Master!#REF!</f>
        <v>#REF!</v>
      </c>
      <c r="Z9" s="106" t="str">
        <f>Master!L9</f>
        <v>Sistem Informasi</v>
      </c>
      <c r="AA9" s="106" t="e">
        <f>Master!#REF!</f>
        <v>#REF!</v>
      </c>
      <c r="AB9" s="106">
        <f>Master!M9</f>
        <v>0</v>
      </c>
      <c r="AC9" s="106" t="str">
        <f>Master!N9</f>
        <v>PNS</v>
      </c>
    </row>
    <row r="10" spans="1:29" x14ac:dyDescent="0.3">
      <c r="A10">
        <v>2</v>
      </c>
      <c r="B10" s="106" t="str">
        <f>Master!B21</f>
        <v>Dr. Ir. Aris Tjahyanto, M.Kom.</v>
      </c>
      <c r="C10" s="106" t="str">
        <f>Master!C21</f>
        <v>19650310 199102 1 001</v>
      </c>
      <c r="D10" s="106" t="str">
        <f>Master!D21</f>
        <v>IV/b</v>
      </c>
      <c r="E10" s="106">
        <f>Master!E21</f>
        <v>1</v>
      </c>
      <c r="F10" s="106">
        <f>Master!F21</f>
        <v>4</v>
      </c>
      <c r="G10" s="106">
        <f>Master!G21</f>
        <v>2014</v>
      </c>
      <c r="H10" s="106" t="str">
        <f>Master!H21</f>
        <v>Lektor Kepala</v>
      </c>
      <c r="I10" s="106" t="e">
        <f>Master!#REF!</f>
        <v>#REF!</v>
      </c>
      <c r="J10" s="106" t="e">
        <f>Master!#REF!</f>
        <v>#REF!</v>
      </c>
      <c r="K10" s="106" t="e">
        <f>Master!#REF!</f>
        <v>#REF!</v>
      </c>
      <c r="L10" s="106" t="e">
        <f>Master!#REF!</f>
        <v>#REF!</v>
      </c>
      <c r="M10" s="106" t="e">
        <f>Master!#REF!</f>
        <v>#REF!</v>
      </c>
      <c r="N10" s="106" t="e">
        <f>Master!#REF!</f>
        <v>#REF!</v>
      </c>
      <c r="O10" s="106" t="e">
        <f>Master!#REF!</f>
        <v>#REF!</v>
      </c>
      <c r="P10" s="106" t="e">
        <f>Master!#REF!</f>
        <v>#REF!</v>
      </c>
      <c r="Q10" s="106" t="e">
        <f>Master!#REF!</f>
        <v>#REF!</v>
      </c>
      <c r="R10" s="106" t="str">
        <f>Master!I21</f>
        <v>S3</v>
      </c>
      <c r="S10" s="106" t="str">
        <f>Master!J21</f>
        <v>S2-Univ. Indonesia ( UI )</v>
      </c>
      <c r="T10" s="106" t="e">
        <f>Master!#REF!</f>
        <v>#REF!</v>
      </c>
      <c r="U10" s="106">
        <f>Master!K21</f>
        <v>2</v>
      </c>
      <c r="V10" s="106" t="e">
        <f>Master!#REF!</f>
        <v>#REF!</v>
      </c>
      <c r="W10" s="106" t="e">
        <f>Master!#REF!</f>
        <v>#REF!</v>
      </c>
      <c r="X10" s="106" t="e">
        <f>Master!#REF!</f>
        <v>#REF!</v>
      </c>
      <c r="Y10" s="106" t="e">
        <f>Master!#REF!</f>
        <v>#REF!</v>
      </c>
      <c r="Z10" s="106" t="str">
        <f>Master!L21</f>
        <v>Sistem Informasi</v>
      </c>
      <c r="AA10" s="106" t="e">
        <f>Master!#REF!</f>
        <v>#REF!</v>
      </c>
      <c r="AB10" s="106" t="str">
        <f>Master!M21</f>
        <v>Direktur Poltek Cilacap</v>
      </c>
      <c r="AC10" s="106" t="str">
        <f>Master!N21</f>
        <v>PNS</v>
      </c>
    </row>
    <row r="11" spans="1:29" x14ac:dyDescent="0.3">
      <c r="A11">
        <v>3</v>
      </c>
      <c r="B11" s="106" t="str">
        <f>Master!B24</f>
        <v>Erma Suryani, ST., MT., Ph.D.</v>
      </c>
      <c r="C11" s="106" t="str">
        <f>Master!C24</f>
        <v>19700427 200501 2 001</v>
      </c>
      <c r="D11" s="106" t="str">
        <f>Master!D24</f>
        <v>IV/b</v>
      </c>
      <c r="E11" s="106">
        <f>Master!E24</f>
        <v>1</v>
      </c>
      <c r="F11" s="106">
        <f>Master!F24</f>
        <v>10</v>
      </c>
      <c r="G11" s="106" t="str">
        <f>Master!G24</f>
        <v>2017</v>
      </c>
      <c r="H11" s="106" t="str">
        <f>Master!H24</f>
        <v>Lektor Kepala</v>
      </c>
      <c r="I11" s="106" t="e">
        <f>Master!#REF!</f>
        <v>#REF!</v>
      </c>
      <c r="J11" s="106" t="e">
        <f>Master!#REF!</f>
        <v>#REF!</v>
      </c>
      <c r="K11" s="106" t="e">
        <f>Master!#REF!</f>
        <v>#REF!</v>
      </c>
      <c r="L11" s="106" t="e">
        <f>Master!#REF!</f>
        <v>#REF!</v>
      </c>
      <c r="M11" s="106" t="e">
        <f>Master!#REF!</f>
        <v>#REF!</v>
      </c>
      <c r="N11" s="106" t="e">
        <f>Master!#REF!</f>
        <v>#REF!</v>
      </c>
      <c r="O11" s="106" t="e">
        <f>Master!#REF!</f>
        <v>#REF!</v>
      </c>
      <c r="P11" s="106" t="e">
        <f>Master!#REF!</f>
        <v>#REF!</v>
      </c>
      <c r="Q11" s="106" t="e">
        <f>Master!#REF!</f>
        <v>#REF!</v>
      </c>
      <c r="R11" s="106" t="str">
        <f>Master!I24</f>
        <v>S3</v>
      </c>
      <c r="S11" s="106" t="str">
        <f>Master!J24</f>
        <v>S3-NTUST Taiwan</v>
      </c>
      <c r="T11" s="106" t="e">
        <f>Master!#REF!</f>
        <v>#REF!</v>
      </c>
      <c r="U11" s="106">
        <f>Master!K24</f>
        <v>1</v>
      </c>
      <c r="V11" s="106" t="e">
        <f>Master!#REF!</f>
        <v>#REF!</v>
      </c>
      <c r="W11" s="106" t="e">
        <f>Master!#REF!</f>
        <v>#REF!</v>
      </c>
      <c r="X11" s="106" t="e">
        <f>Master!#REF!</f>
        <v>#REF!</v>
      </c>
      <c r="Y11" s="106" t="e">
        <f>Master!#REF!</f>
        <v>#REF!</v>
      </c>
      <c r="Z11" s="106" t="str">
        <f>Master!L24</f>
        <v>Sistem Informasi</v>
      </c>
      <c r="AA11" s="106" t="e">
        <f>Master!#REF!</f>
        <v>#REF!</v>
      </c>
      <c r="AB11" s="106">
        <f>Master!M24</f>
        <v>0</v>
      </c>
      <c r="AC11" s="106" t="str">
        <f>Master!N24</f>
        <v>PNS</v>
      </c>
    </row>
    <row r="12" spans="1:29" x14ac:dyDescent="0.3">
      <c r="A12">
        <v>4</v>
      </c>
      <c r="B12" s="106" t="str">
        <f>Master!B39</f>
        <v>Dr.Eng. Febriliyan Samopa, S.Kom., M.Kom.</v>
      </c>
      <c r="C12" s="106" t="str">
        <f>Master!C39</f>
        <v>19730219 199802 1 001</v>
      </c>
      <c r="D12" s="106" t="str">
        <f>Master!D39</f>
        <v>IV/a</v>
      </c>
      <c r="E12" s="106">
        <f>Master!E39</f>
        <v>1</v>
      </c>
      <c r="F12" s="106">
        <f>Master!F39</f>
        <v>4</v>
      </c>
      <c r="G12" s="106">
        <f>Master!G39</f>
        <v>2012</v>
      </c>
      <c r="H12" s="106" t="str">
        <f>Master!H39</f>
        <v>Lektor Kepala</v>
      </c>
      <c r="I12" s="106" t="e">
        <f>Master!#REF!</f>
        <v>#REF!</v>
      </c>
      <c r="J12" s="106" t="e">
        <f>Master!#REF!</f>
        <v>#REF!</v>
      </c>
      <c r="K12" s="106" t="e">
        <f>Master!#REF!</f>
        <v>#REF!</v>
      </c>
      <c r="L12" s="106" t="e">
        <f>Master!#REF!</f>
        <v>#REF!</v>
      </c>
      <c r="M12" s="106" t="e">
        <f>Master!#REF!</f>
        <v>#REF!</v>
      </c>
      <c r="N12" s="106" t="e">
        <f>Master!#REF!</f>
        <v>#REF!</v>
      </c>
      <c r="O12" s="106" t="e">
        <f>Master!#REF!</f>
        <v>#REF!</v>
      </c>
      <c r="P12" s="106" t="e">
        <f>Master!#REF!</f>
        <v>#REF!</v>
      </c>
      <c r="Q12" s="106" t="e">
        <f>Master!#REF!</f>
        <v>#REF!</v>
      </c>
      <c r="R12" s="106" t="str">
        <f>Master!I39</f>
        <v>S3</v>
      </c>
      <c r="S12" s="106" t="str">
        <f>Master!J39</f>
        <v>S3-Hirosima University, Jepang</v>
      </c>
      <c r="T12" s="106" t="e">
        <f>Master!#REF!</f>
        <v>#REF!</v>
      </c>
      <c r="U12" s="106">
        <f>Master!K39</f>
        <v>1</v>
      </c>
      <c r="V12" s="106" t="e">
        <f>Master!#REF!</f>
        <v>#REF!</v>
      </c>
      <c r="W12" s="106" t="e">
        <f>Master!#REF!</f>
        <v>#REF!</v>
      </c>
      <c r="X12" s="106" t="e">
        <f>Master!#REF!</f>
        <v>#REF!</v>
      </c>
      <c r="Y12" s="106" t="e">
        <f>Master!#REF!</f>
        <v>#REF!</v>
      </c>
      <c r="Z12" s="106" t="str">
        <f>Master!L39</f>
        <v>Sistem Informasi</v>
      </c>
      <c r="AA12" s="106" t="e">
        <f>Master!#REF!</f>
        <v>#REF!</v>
      </c>
      <c r="AB12" s="106">
        <f>Master!M39</f>
        <v>0</v>
      </c>
      <c r="AC12" s="106" t="str">
        <f>Master!N39</f>
        <v>PNS</v>
      </c>
    </row>
    <row r="13" spans="1:29" x14ac:dyDescent="0.3">
      <c r="A13">
        <v>5</v>
      </c>
      <c r="B13" s="106" t="str">
        <f>Master!B44</f>
        <v>Mahendrawathi ER, ST., M,Sc., Ph.D.</v>
      </c>
      <c r="C13" s="106" t="str">
        <f>Master!C44</f>
        <v>19761011 200604 2 001</v>
      </c>
      <c r="D13" s="106" t="str">
        <f>Master!D44</f>
        <v>IV/a</v>
      </c>
      <c r="E13" s="106">
        <f>Master!E44</f>
        <v>1</v>
      </c>
      <c r="F13" s="106">
        <f>Master!F44</f>
        <v>4</v>
      </c>
      <c r="G13" s="106">
        <f>Master!G44</f>
        <v>2016</v>
      </c>
      <c r="H13" s="106" t="str">
        <f>Master!H44</f>
        <v>Lektor Kepala</v>
      </c>
      <c r="I13" s="106" t="e">
        <f>Master!#REF!</f>
        <v>#REF!</v>
      </c>
      <c r="J13" s="106" t="e">
        <f>Master!#REF!</f>
        <v>#REF!</v>
      </c>
      <c r="K13" s="106" t="e">
        <f>Master!#REF!</f>
        <v>#REF!</v>
      </c>
      <c r="L13" s="106" t="e">
        <f>Master!#REF!</f>
        <v>#REF!</v>
      </c>
      <c r="M13" s="106" t="e">
        <f>Master!#REF!</f>
        <v>#REF!</v>
      </c>
      <c r="N13" s="106" t="e">
        <f>Master!#REF!</f>
        <v>#REF!</v>
      </c>
      <c r="O13" s="106" t="e">
        <f>Master!#REF!</f>
        <v>#REF!</v>
      </c>
      <c r="P13" s="106" t="e">
        <f>Master!#REF!</f>
        <v>#REF!</v>
      </c>
      <c r="Q13" s="106" t="e">
        <f>Master!#REF!</f>
        <v>#REF!</v>
      </c>
      <c r="R13" s="106" t="str">
        <f>Master!I44</f>
        <v>S3</v>
      </c>
      <c r="S13" s="106" t="str">
        <f>Master!J44</f>
        <v>S3-Teknik Industri Unv. Nottingham</v>
      </c>
      <c r="T13" s="106" t="e">
        <f>Master!#REF!</f>
        <v>#REF!</v>
      </c>
      <c r="U13" s="106">
        <f>Master!K44</f>
        <v>1</v>
      </c>
      <c r="V13" s="106" t="e">
        <f>Master!#REF!</f>
        <v>#REF!</v>
      </c>
      <c r="W13" s="106" t="e">
        <f>Master!#REF!</f>
        <v>#REF!</v>
      </c>
      <c r="X13" s="106" t="e">
        <f>Master!#REF!</f>
        <v>#REF!</v>
      </c>
      <c r="Y13" s="106" t="e">
        <f>Master!#REF!</f>
        <v>#REF!</v>
      </c>
      <c r="Z13" s="106" t="str">
        <f>Master!L44</f>
        <v>Sistem Informasi</v>
      </c>
      <c r="AA13" s="106" t="e">
        <f>Master!#REF!</f>
        <v>#REF!</v>
      </c>
      <c r="AB13" s="106">
        <f>Master!M44</f>
        <v>0</v>
      </c>
      <c r="AC13" s="106" t="str">
        <f>Master!N44</f>
        <v>PNS</v>
      </c>
    </row>
    <row r="14" spans="1:29" x14ac:dyDescent="0.3">
      <c r="A14">
        <v>6</v>
      </c>
      <c r="B14" s="106" t="str">
        <f>Master!B46</f>
        <v>Wiwik Anggraeni, S.Si., M.Kom.</v>
      </c>
      <c r="C14" s="106" t="str">
        <f>Master!C46</f>
        <v>19760123 200112 2 002</v>
      </c>
      <c r="D14" s="106" t="str">
        <f>Master!D46</f>
        <v>IV/a</v>
      </c>
      <c r="E14" s="106">
        <f>Master!E46</f>
        <v>1</v>
      </c>
      <c r="F14" s="106">
        <f>Master!F46</f>
        <v>10</v>
      </c>
      <c r="G14" s="106">
        <f>Master!G46</f>
        <v>2013</v>
      </c>
      <c r="H14" s="106" t="str">
        <f>Master!H46</f>
        <v>Lektor Kepala</v>
      </c>
      <c r="I14" s="106" t="e">
        <f>Master!#REF!</f>
        <v>#REF!</v>
      </c>
      <c r="J14" s="106" t="e">
        <f>Master!#REF!</f>
        <v>#REF!</v>
      </c>
      <c r="K14" s="106" t="e">
        <f>Master!#REF!</f>
        <v>#REF!</v>
      </c>
      <c r="L14" s="106" t="e">
        <f>Master!#REF!</f>
        <v>#REF!</v>
      </c>
      <c r="M14" s="106" t="e">
        <f>Master!#REF!</f>
        <v>#REF!</v>
      </c>
      <c r="N14" s="106" t="e">
        <f>Master!#REF!</f>
        <v>#REF!</v>
      </c>
      <c r="O14" s="106" t="e">
        <f>Master!#REF!</f>
        <v>#REF!</v>
      </c>
      <c r="P14" s="106" t="e">
        <f>Master!#REF!</f>
        <v>#REF!</v>
      </c>
      <c r="Q14" s="106" t="e">
        <f>Master!#REF!</f>
        <v>#REF!</v>
      </c>
      <c r="R14" s="106" t="str">
        <f>Master!I46</f>
        <v>S2</v>
      </c>
      <c r="S14" s="106" t="str">
        <f>Master!J46</f>
        <v>S2-Teknik Informatika ITS</v>
      </c>
      <c r="T14" s="106" t="e">
        <f>Master!#REF!</f>
        <v>#REF!</v>
      </c>
      <c r="U14" s="106">
        <f>Master!K46</f>
        <v>2</v>
      </c>
      <c r="V14" s="106" t="e">
        <f>Master!#REF!</f>
        <v>#REF!</v>
      </c>
      <c r="W14" s="106" t="e">
        <f>Master!#REF!</f>
        <v>#REF!</v>
      </c>
      <c r="X14" s="106" t="e">
        <f>Master!#REF!</f>
        <v>#REF!</v>
      </c>
      <c r="Y14" s="106" t="e">
        <f>Master!#REF!</f>
        <v>#REF!</v>
      </c>
      <c r="Z14" s="106" t="str">
        <f>Master!L46</f>
        <v>Sistem Informasi</v>
      </c>
      <c r="AA14" s="106" t="e">
        <f>Master!#REF!</f>
        <v>#REF!</v>
      </c>
      <c r="AB14" s="106">
        <f>Master!M46</f>
        <v>0</v>
      </c>
      <c r="AC14" s="106" t="str">
        <f>Master!N46</f>
        <v>PNS</v>
      </c>
    </row>
    <row r="15" spans="1:29" x14ac:dyDescent="0.3">
      <c r="A15">
        <v>7</v>
      </c>
      <c r="B15" s="106" t="str">
        <f>Master!B48</f>
        <v>Sholiq, ST., M.Kom., MSA.</v>
      </c>
      <c r="C15" s="106" t="str">
        <f>Master!C48</f>
        <v>19710313 200912 1 001</v>
      </c>
      <c r="D15" s="106" t="str">
        <f>Master!D48</f>
        <v>IV/a</v>
      </c>
      <c r="E15" s="106">
        <f>Master!E48</f>
        <v>1</v>
      </c>
      <c r="F15" s="106">
        <f>Master!F48</f>
        <v>10</v>
      </c>
      <c r="G15" s="106" t="str">
        <f>Master!G48</f>
        <v>2017</v>
      </c>
      <c r="H15" s="106" t="str">
        <f>Master!H48</f>
        <v>Lektor Kepala</v>
      </c>
      <c r="I15" s="106" t="e">
        <f>Master!#REF!</f>
        <v>#REF!</v>
      </c>
      <c r="J15" s="106" t="e">
        <f>Master!#REF!</f>
        <v>#REF!</v>
      </c>
      <c r="K15" s="106" t="e">
        <f>Master!#REF!</f>
        <v>#REF!</v>
      </c>
      <c r="L15" s="106" t="e">
        <f>Master!#REF!</f>
        <v>#REF!</v>
      </c>
      <c r="M15" s="106" t="e">
        <f>Master!#REF!</f>
        <v>#REF!</v>
      </c>
      <c r="N15" s="106" t="e">
        <f>Master!#REF!</f>
        <v>#REF!</v>
      </c>
      <c r="O15" s="106" t="e">
        <f>Master!#REF!</f>
        <v>#REF!</v>
      </c>
      <c r="P15" s="106" t="e">
        <f>Master!#REF!</f>
        <v>#REF!</v>
      </c>
      <c r="Q15" s="106" t="e">
        <f>Master!#REF!</f>
        <v>#REF!</v>
      </c>
      <c r="R15" s="106" t="str">
        <f>Master!I48</f>
        <v>S2</v>
      </c>
      <c r="S15" s="106" t="str">
        <f>Master!J48</f>
        <v>S2 Teknik Informatika ITB</v>
      </c>
      <c r="T15" s="106" t="e">
        <f>Master!#REF!</f>
        <v>#REF!</v>
      </c>
      <c r="U15" s="106">
        <f>Master!K48</f>
        <v>2</v>
      </c>
      <c r="V15" s="106" t="e">
        <f>Master!#REF!</f>
        <v>#REF!</v>
      </c>
      <c r="W15" s="106" t="e">
        <f>Master!#REF!</f>
        <v>#REF!</v>
      </c>
      <c r="X15" s="106" t="e">
        <f>Master!#REF!</f>
        <v>#REF!</v>
      </c>
      <c r="Y15" s="106" t="e">
        <f>Master!#REF!</f>
        <v>#REF!</v>
      </c>
      <c r="Z15" s="106" t="str">
        <f>Master!L48</f>
        <v>Sistem Informasi</v>
      </c>
      <c r="AA15" s="106" t="e">
        <f>Master!#REF!</f>
        <v>#REF!</v>
      </c>
      <c r="AB15" s="106">
        <f>Master!M48</f>
        <v>0</v>
      </c>
      <c r="AC15" s="106" t="str">
        <f>Master!N48</f>
        <v>PNS</v>
      </c>
    </row>
    <row r="16" spans="1:29" x14ac:dyDescent="0.3">
      <c r="A16">
        <v>8</v>
      </c>
      <c r="B16" s="106" t="str">
        <f>Master!B64</f>
        <v>Dr. Apol Pribadi, ST., MT.</v>
      </c>
      <c r="C16" s="106" t="str">
        <f>Master!C64</f>
        <v>19700225 200912 1 001</v>
      </c>
      <c r="D16" s="106" t="str">
        <f>Master!D64</f>
        <v>III/d</v>
      </c>
      <c r="E16" s="106">
        <f>Master!E64</f>
        <v>1</v>
      </c>
      <c r="F16" s="106">
        <f>Master!F64</f>
        <v>10</v>
      </c>
      <c r="G16" s="106">
        <f>Master!G64</f>
        <v>2016</v>
      </c>
      <c r="H16" s="106" t="str">
        <f>Master!H64</f>
        <v>Lektor</v>
      </c>
      <c r="I16" s="106" t="e">
        <f>Master!#REF!</f>
        <v>#REF!</v>
      </c>
      <c r="J16" s="106" t="e">
        <f>Master!#REF!</f>
        <v>#REF!</v>
      </c>
      <c r="K16" s="106" t="e">
        <f>Master!#REF!</f>
        <v>#REF!</v>
      </c>
      <c r="L16" s="106" t="e">
        <f>Master!#REF!</f>
        <v>#REF!</v>
      </c>
      <c r="M16" s="106" t="e">
        <f>Master!#REF!</f>
        <v>#REF!</v>
      </c>
      <c r="N16" s="106" t="e">
        <f>Master!#REF!</f>
        <v>#REF!</v>
      </c>
      <c r="O16" s="106" t="e">
        <f>Master!#REF!</f>
        <v>#REF!</v>
      </c>
      <c r="P16" s="106" t="e">
        <f>Master!#REF!</f>
        <v>#REF!</v>
      </c>
      <c r="Q16" s="106" t="e">
        <f>Master!#REF!</f>
        <v>#REF!</v>
      </c>
      <c r="R16" s="106" t="str">
        <f>Master!I64</f>
        <v>S3</v>
      </c>
      <c r="S16" s="106" t="str">
        <f>Master!J64</f>
        <v>S2 Teknik Industri ITS</v>
      </c>
      <c r="T16" s="106" t="e">
        <f>Master!#REF!</f>
        <v>#REF!</v>
      </c>
      <c r="U16" s="106">
        <f>Master!K64</f>
        <v>2</v>
      </c>
      <c r="V16" s="106" t="e">
        <f>Master!#REF!</f>
        <v>#REF!</v>
      </c>
      <c r="W16" s="106" t="e">
        <f>Master!#REF!</f>
        <v>#REF!</v>
      </c>
      <c r="X16" s="106" t="e">
        <f>Master!#REF!</f>
        <v>#REF!</v>
      </c>
      <c r="Y16" s="106" t="e">
        <f>Master!#REF!</f>
        <v>#REF!</v>
      </c>
      <c r="Z16" s="106" t="str">
        <f>Master!L64</f>
        <v>Sistem Informasi</v>
      </c>
      <c r="AA16" s="106" t="e">
        <f>Master!#REF!</f>
        <v>#REF!</v>
      </c>
      <c r="AB16" s="106" t="str">
        <f>Master!M64</f>
        <v>Sekdep II Sistem Informasi</v>
      </c>
      <c r="AC16" s="106" t="str">
        <f>Master!N64</f>
        <v>PNS</v>
      </c>
    </row>
    <row r="17" spans="1:29" x14ac:dyDescent="0.3">
      <c r="A17">
        <v>9</v>
      </c>
      <c r="B17" s="106" t="str">
        <f>Master!B65</f>
        <v>Dr. Mudjahidin, ST., MT.</v>
      </c>
      <c r="C17" s="106" t="str">
        <f>Master!C65</f>
        <v>19701010 200312 1 001</v>
      </c>
      <c r="D17" s="106" t="str">
        <f>Master!D65</f>
        <v>III/d</v>
      </c>
      <c r="E17" s="106">
        <f>Master!E65</f>
        <v>1</v>
      </c>
      <c r="F17" s="106">
        <f>Master!F65</f>
        <v>10</v>
      </c>
      <c r="G17" s="106">
        <f>Master!G65</f>
        <v>2010</v>
      </c>
      <c r="H17" s="106" t="str">
        <f>Master!H65</f>
        <v>Lektor</v>
      </c>
      <c r="I17" s="106" t="e">
        <f>Master!#REF!</f>
        <v>#REF!</v>
      </c>
      <c r="J17" s="106" t="e">
        <f>Master!#REF!</f>
        <v>#REF!</v>
      </c>
      <c r="K17" s="106" t="e">
        <f>Master!#REF!</f>
        <v>#REF!</v>
      </c>
      <c r="L17" s="106" t="e">
        <f>Master!#REF!</f>
        <v>#REF!</v>
      </c>
      <c r="M17" s="106" t="e">
        <f>Master!#REF!</f>
        <v>#REF!</v>
      </c>
      <c r="N17" s="106" t="e">
        <f>Master!#REF!</f>
        <v>#REF!</v>
      </c>
      <c r="O17" s="106" t="e">
        <f>Master!#REF!</f>
        <v>#REF!</v>
      </c>
      <c r="P17" s="106" t="e">
        <f>Master!#REF!</f>
        <v>#REF!</v>
      </c>
      <c r="Q17" s="106" t="e">
        <f>Master!#REF!</f>
        <v>#REF!</v>
      </c>
      <c r="R17" s="106" t="str">
        <f>Master!I65</f>
        <v>S3</v>
      </c>
      <c r="S17" s="106" t="str">
        <f>Master!J65</f>
        <v>S2-Teknik Industri ITS</v>
      </c>
      <c r="T17" s="106" t="e">
        <f>Master!#REF!</f>
        <v>#REF!</v>
      </c>
      <c r="U17" s="106">
        <f>Master!K65</f>
        <v>2</v>
      </c>
      <c r="V17" s="106" t="e">
        <f>Master!#REF!</f>
        <v>#REF!</v>
      </c>
      <c r="W17" s="106" t="e">
        <f>Master!#REF!</f>
        <v>#REF!</v>
      </c>
      <c r="X17" s="106" t="e">
        <f>Master!#REF!</f>
        <v>#REF!</v>
      </c>
      <c r="Y17" s="106" t="e">
        <f>Master!#REF!</f>
        <v>#REF!</v>
      </c>
      <c r="Z17" s="106" t="str">
        <f>Master!L65</f>
        <v>Sistem Informasi</v>
      </c>
      <c r="AA17" s="106" t="e">
        <f>Master!#REF!</f>
        <v>#REF!</v>
      </c>
      <c r="AB17" s="106" t="str">
        <f>Master!M65</f>
        <v>Kadep Sistem Informasi</v>
      </c>
      <c r="AC17" s="106" t="str">
        <f>Master!N65</f>
        <v>PNS</v>
      </c>
    </row>
    <row r="18" spans="1:29" x14ac:dyDescent="0.3">
      <c r="A18">
        <v>10</v>
      </c>
      <c r="B18" s="106" t="str">
        <f>Master!B67</f>
        <v>Tony Dwi Susanto, ST, MT., Ph.D.</v>
      </c>
      <c r="C18" s="106" t="str">
        <f>Master!C67</f>
        <v>19751211 200812 1 001</v>
      </c>
      <c r="D18" s="106" t="str">
        <f>Master!D67</f>
        <v>III/d</v>
      </c>
      <c r="E18" s="106">
        <f>Master!E67</f>
        <v>1</v>
      </c>
      <c r="F18" s="106">
        <f>Master!F67</f>
        <v>10</v>
      </c>
      <c r="G18" s="106">
        <f>Master!G67</f>
        <v>2016</v>
      </c>
      <c r="H18" s="106" t="str">
        <f>Master!H67</f>
        <v>Lektor</v>
      </c>
      <c r="I18" s="106" t="e">
        <f>Master!#REF!</f>
        <v>#REF!</v>
      </c>
      <c r="J18" s="106" t="e">
        <f>Master!#REF!</f>
        <v>#REF!</v>
      </c>
      <c r="K18" s="106" t="e">
        <f>Master!#REF!</f>
        <v>#REF!</v>
      </c>
      <c r="L18" s="106" t="e">
        <f>Master!#REF!</f>
        <v>#REF!</v>
      </c>
      <c r="M18" s="106" t="e">
        <f>Master!#REF!</f>
        <v>#REF!</v>
      </c>
      <c r="N18" s="106" t="e">
        <f>Master!#REF!</f>
        <v>#REF!</v>
      </c>
      <c r="O18" s="106" t="e">
        <f>Master!#REF!</f>
        <v>#REF!</v>
      </c>
      <c r="P18" s="106" t="e">
        <f>Master!#REF!</f>
        <v>#REF!</v>
      </c>
      <c r="Q18" s="106" t="e">
        <f>Master!#REF!</f>
        <v>#REF!</v>
      </c>
      <c r="R18" s="106" t="str">
        <f>Master!I67</f>
        <v>S3</v>
      </c>
      <c r="S18" s="106" t="str">
        <f>Master!J67</f>
        <v>S3 Informations System Adelaide University</v>
      </c>
      <c r="T18" s="106" t="e">
        <f>Master!#REF!</f>
        <v>#REF!</v>
      </c>
      <c r="U18" s="106">
        <f>Master!K67</f>
        <v>2</v>
      </c>
      <c r="V18" s="106" t="e">
        <f>Master!#REF!</f>
        <v>#REF!</v>
      </c>
      <c r="W18" s="106" t="e">
        <f>Master!#REF!</f>
        <v>#REF!</v>
      </c>
      <c r="X18" s="106" t="e">
        <f>Master!#REF!</f>
        <v>#REF!</v>
      </c>
      <c r="Y18" s="106" t="e">
        <f>Master!#REF!</f>
        <v>#REF!</v>
      </c>
      <c r="Z18" s="106" t="str">
        <f>Master!L67</f>
        <v>Sistem Informasi</v>
      </c>
      <c r="AA18" s="106" t="e">
        <f>Master!#REF!</f>
        <v>#REF!</v>
      </c>
      <c r="AB18" s="106" t="str">
        <f>Master!M67</f>
        <v>Kaprodi Pascasarjana Sistem Informasi</v>
      </c>
      <c r="AC18" s="106" t="str">
        <f>Master!N67</f>
        <v>PNS</v>
      </c>
    </row>
    <row r="19" spans="1:29" x14ac:dyDescent="0.3">
      <c r="A19">
        <v>11</v>
      </c>
      <c r="B19" s="106" t="str">
        <f>Master!B77</f>
        <v>Ir. Achmad Holil Noor Ali, M.Kom.</v>
      </c>
      <c r="C19" s="106" t="str">
        <f>Master!C77</f>
        <v>19660602 199203 1 002</v>
      </c>
      <c r="D19" s="106" t="str">
        <f>Master!D77</f>
        <v>III/d</v>
      </c>
      <c r="E19" s="106">
        <f>Master!E77</f>
        <v>1</v>
      </c>
      <c r="F19" s="106">
        <f>Master!F77</f>
        <v>4</v>
      </c>
      <c r="G19" s="106">
        <f>Master!G77</f>
        <v>2015</v>
      </c>
      <c r="H19" s="106" t="str">
        <f>Master!H77</f>
        <v>Lektor</v>
      </c>
      <c r="I19" s="106" t="e">
        <f>Master!#REF!</f>
        <v>#REF!</v>
      </c>
      <c r="J19" s="106" t="e">
        <f>Master!#REF!</f>
        <v>#REF!</v>
      </c>
      <c r="K19" s="106" t="e">
        <f>Master!#REF!</f>
        <v>#REF!</v>
      </c>
      <c r="L19" s="106" t="e">
        <f>Master!#REF!</f>
        <v>#REF!</v>
      </c>
      <c r="M19" s="106" t="e">
        <f>Master!#REF!</f>
        <v>#REF!</v>
      </c>
      <c r="N19" s="106" t="e">
        <f>Master!#REF!</f>
        <v>#REF!</v>
      </c>
      <c r="O19" s="106" t="e">
        <f>Master!#REF!</f>
        <v>#REF!</v>
      </c>
      <c r="P19" s="106" t="e">
        <f>Master!#REF!</f>
        <v>#REF!</v>
      </c>
      <c r="Q19" s="106" t="e">
        <f>Master!#REF!</f>
        <v>#REF!</v>
      </c>
      <c r="R19" s="106" t="str">
        <f>Master!I77</f>
        <v>S2</v>
      </c>
      <c r="S19" s="106" t="str">
        <f>Master!J77</f>
        <v>S2-Univ. Indonesia ( UI )</v>
      </c>
      <c r="T19" s="106" t="e">
        <f>Master!#REF!</f>
        <v>#REF!</v>
      </c>
      <c r="U19" s="106">
        <f>Master!K77</f>
        <v>2</v>
      </c>
      <c r="V19" s="106" t="e">
        <f>Master!#REF!</f>
        <v>#REF!</v>
      </c>
      <c r="W19" s="106" t="e">
        <f>Master!#REF!</f>
        <v>#REF!</v>
      </c>
      <c r="X19" s="106" t="e">
        <f>Master!#REF!</f>
        <v>#REF!</v>
      </c>
      <c r="Y19" s="106" t="e">
        <f>Master!#REF!</f>
        <v>#REF!</v>
      </c>
      <c r="Z19" s="106" t="str">
        <f>Master!L77</f>
        <v>Sistem Informasi</v>
      </c>
      <c r="AA19" s="106" t="e">
        <f>Master!#REF!</f>
        <v>#REF!</v>
      </c>
      <c r="AB19" s="106">
        <f>Master!M77</f>
        <v>0</v>
      </c>
      <c r="AC19" s="106" t="str">
        <f>Master!N77</f>
        <v>PNS</v>
      </c>
    </row>
    <row r="20" spans="1:29" x14ac:dyDescent="0.3">
      <c r="A20">
        <v>12</v>
      </c>
      <c r="B20" s="106" t="str">
        <f>Master!B78</f>
        <v>Bambang Setiawan, S.Kom., MT.</v>
      </c>
      <c r="C20" s="106" t="str">
        <f>Master!C78</f>
        <v>19691115 200501 1 003</v>
      </c>
      <c r="D20" s="106" t="str">
        <f>Master!D78</f>
        <v>III/d</v>
      </c>
      <c r="E20" s="106">
        <f>Master!E78</f>
        <v>1</v>
      </c>
      <c r="F20" s="106">
        <f>Master!F78</f>
        <v>10</v>
      </c>
      <c r="G20" s="106">
        <f>Master!G78</f>
        <v>2014</v>
      </c>
      <c r="H20" s="106" t="str">
        <f>Master!H78</f>
        <v>Lektor</v>
      </c>
      <c r="I20" s="106" t="e">
        <f>Master!#REF!</f>
        <v>#REF!</v>
      </c>
      <c r="J20" s="106" t="e">
        <f>Master!#REF!</f>
        <v>#REF!</v>
      </c>
      <c r="K20" s="106" t="e">
        <f>Master!#REF!</f>
        <v>#REF!</v>
      </c>
      <c r="L20" s="106" t="e">
        <f>Master!#REF!</f>
        <v>#REF!</v>
      </c>
      <c r="M20" s="106" t="e">
        <f>Master!#REF!</f>
        <v>#REF!</v>
      </c>
      <c r="N20" s="106" t="e">
        <f>Master!#REF!</f>
        <v>#REF!</v>
      </c>
      <c r="O20" s="106" t="e">
        <f>Master!#REF!</f>
        <v>#REF!</v>
      </c>
      <c r="P20" s="106" t="e">
        <f>Master!#REF!</f>
        <v>#REF!</v>
      </c>
      <c r="Q20" s="106" t="e">
        <f>Master!#REF!</f>
        <v>#REF!</v>
      </c>
      <c r="R20" s="106" t="str">
        <f>Master!I78</f>
        <v>S2</v>
      </c>
      <c r="S20" s="106" t="str">
        <f>Master!J78</f>
        <v>S2-Teknik Komputer   ITS</v>
      </c>
      <c r="T20" s="106" t="e">
        <f>Master!#REF!</f>
        <v>#REF!</v>
      </c>
      <c r="U20" s="106">
        <f>Master!K78</f>
        <v>2</v>
      </c>
      <c r="V20" s="106" t="e">
        <f>Master!#REF!</f>
        <v>#REF!</v>
      </c>
      <c r="W20" s="106" t="e">
        <f>Master!#REF!</f>
        <v>#REF!</v>
      </c>
      <c r="X20" s="106" t="e">
        <f>Master!#REF!</f>
        <v>#REF!</v>
      </c>
      <c r="Y20" s="106" t="e">
        <f>Master!#REF!</f>
        <v>#REF!</v>
      </c>
      <c r="Z20" s="106" t="str">
        <f>Master!L78</f>
        <v>Sistem Informasi</v>
      </c>
      <c r="AA20" s="106" t="e">
        <f>Master!#REF!</f>
        <v>#REF!</v>
      </c>
      <c r="AB20" s="106">
        <f>Master!M78</f>
        <v>0</v>
      </c>
      <c r="AC20" s="106" t="str">
        <f>Master!N78</f>
        <v>PNS</v>
      </c>
    </row>
    <row r="21" spans="1:29" x14ac:dyDescent="0.3">
      <c r="A21">
        <v>13</v>
      </c>
      <c r="B21" s="106" t="str">
        <f>Master!B80</f>
        <v>Feby Artwodini, S.Kom., MT.</v>
      </c>
      <c r="C21" s="106" t="str">
        <f>Master!C80</f>
        <v>19830223 200912 2 002</v>
      </c>
      <c r="D21" s="106" t="str">
        <f>Master!D80</f>
        <v>III/d</v>
      </c>
      <c r="E21" s="106">
        <f>Master!E80</f>
        <v>1</v>
      </c>
      <c r="F21" s="106" t="str">
        <f>Master!F80</f>
        <v>4</v>
      </c>
      <c r="G21" s="106" t="str">
        <f>Master!G80</f>
        <v>2019</v>
      </c>
      <c r="H21" s="106" t="str">
        <f>Master!H80</f>
        <v>Lektor</v>
      </c>
      <c r="I21" s="106" t="e">
        <f>Master!#REF!</f>
        <v>#REF!</v>
      </c>
      <c r="J21" s="106" t="e">
        <f>Master!#REF!</f>
        <v>#REF!</v>
      </c>
      <c r="K21" s="106" t="e">
        <f>Master!#REF!</f>
        <v>#REF!</v>
      </c>
      <c r="L21" s="106" t="e">
        <f>Master!#REF!</f>
        <v>#REF!</v>
      </c>
      <c r="M21" s="106" t="e">
        <f>Master!#REF!</f>
        <v>#REF!</v>
      </c>
      <c r="N21" s="106" t="e">
        <f>Master!#REF!</f>
        <v>#REF!</v>
      </c>
      <c r="O21" s="106" t="e">
        <f>Master!#REF!</f>
        <v>#REF!</v>
      </c>
      <c r="P21" s="106" t="e">
        <f>Master!#REF!</f>
        <v>#REF!</v>
      </c>
      <c r="Q21" s="106" t="e">
        <f>Master!#REF!</f>
        <v>#REF!</v>
      </c>
      <c r="R21" s="106" t="str">
        <f>Master!I80</f>
        <v>S2</v>
      </c>
      <c r="S21" s="106" t="str">
        <f>Master!J80</f>
        <v>S2 Teknik Informatika ITB</v>
      </c>
      <c r="T21" s="106" t="e">
        <f>Master!#REF!</f>
        <v>#REF!</v>
      </c>
      <c r="U21" s="106">
        <f>Master!K80</f>
        <v>2</v>
      </c>
      <c r="V21" s="106" t="e">
        <f>Master!#REF!</f>
        <v>#REF!</v>
      </c>
      <c r="W21" s="106" t="e">
        <f>Master!#REF!</f>
        <v>#REF!</v>
      </c>
      <c r="X21" s="106" t="e">
        <f>Master!#REF!</f>
        <v>#REF!</v>
      </c>
      <c r="Y21" s="106" t="e">
        <f>Master!#REF!</f>
        <v>#REF!</v>
      </c>
      <c r="Z21" s="106" t="str">
        <f>Master!L80</f>
        <v>Sistem Informasi</v>
      </c>
      <c r="AA21" s="106" t="e">
        <f>Master!#REF!</f>
        <v>#REF!</v>
      </c>
      <c r="AB21" s="106">
        <f>Master!M80</f>
        <v>0</v>
      </c>
      <c r="AC21" s="106" t="str">
        <f>Master!N80</f>
        <v>PNS</v>
      </c>
    </row>
    <row r="22" spans="1:29" x14ac:dyDescent="0.3">
      <c r="A22">
        <v>14</v>
      </c>
      <c r="B22" s="106" t="str">
        <f>Master!B96</f>
        <v>Nur Aini Rachmawati, S.Kom., M.Sc.Eng., Ph.D.</v>
      </c>
      <c r="C22" s="106" t="str">
        <f>Master!C96</f>
        <v>19820120 200501 2 001</v>
      </c>
      <c r="D22" s="106" t="str">
        <f>Master!D96</f>
        <v>III/c</v>
      </c>
      <c r="E22" s="106">
        <f>Master!E96</f>
        <v>1</v>
      </c>
      <c r="F22" s="106">
        <f>Master!F96</f>
        <v>10</v>
      </c>
      <c r="G22" s="106">
        <f>Master!G96</f>
        <v>2016</v>
      </c>
      <c r="H22" s="106" t="str">
        <f>Master!H96</f>
        <v>Lektor</v>
      </c>
      <c r="I22" s="106" t="e">
        <f>Master!#REF!</f>
        <v>#REF!</v>
      </c>
      <c r="J22" s="106" t="e">
        <f>Master!#REF!</f>
        <v>#REF!</v>
      </c>
      <c r="K22" s="106" t="e">
        <f>Master!#REF!</f>
        <v>#REF!</v>
      </c>
      <c r="L22" s="106" t="e">
        <f>Master!#REF!</f>
        <v>#REF!</v>
      </c>
      <c r="M22" s="106" t="e">
        <f>Master!#REF!</f>
        <v>#REF!</v>
      </c>
      <c r="N22" s="106" t="e">
        <f>Master!#REF!</f>
        <v>#REF!</v>
      </c>
      <c r="O22" s="106" t="e">
        <f>Master!#REF!</f>
        <v>#REF!</v>
      </c>
      <c r="P22" s="106" t="e">
        <f>Master!#REF!</f>
        <v>#REF!</v>
      </c>
      <c r="Q22" s="106" t="e">
        <f>Master!#REF!</f>
        <v>#REF!</v>
      </c>
      <c r="R22" s="106" t="s">
        <v>435</v>
      </c>
      <c r="S22" s="106" t="str">
        <f>Master!J96</f>
        <v>S2- NTUST Taiwan</v>
      </c>
      <c r="T22" s="106" t="e">
        <f>Master!#REF!</f>
        <v>#REF!</v>
      </c>
      <c r="U22" s="106">
        <f>Master!K96</f>
        <v>2</v>
      </c>
      <c r="V22" s="106" t="e">
        <f>Master!#REF!</f>
        <v>#REF!</v>
      </c>
      <c r="W22" s="106" t="e">
        <f>Master!#REF!</f>
        <v>#REF!</v>
      </c>
      <c r="X22" s="106" t="e">
        <f>Master!#REF!</f>
        <v>#REF!</v>
      </c>
      <c r="Y22" s="106" t="e">
        <f>Master!#REF!</f>
        <v>#REF!</v>
      </c>
      <c r="Z22" s="106" t="str">
        <f>Master!L96</f>
        <v>Sistem Informasi</v>
      </c>
      <c r="AA22" s="106" t="e">
        <f>Master!#REF!</f>
        <v>#REF!</v>
      </c>
      <c r="AB22" s="106" t="str">
        <f>Master!M96</f>
        <v>Wakil Kepala Pusat Kajian Halal</v>
      </c>
      <c r="AC22" s="106" t="str">
        <f>Master!N96</f>
        <v>PNS</v>
      </c>
    </row>
    <row r="23" spans="1:29" s="78" customFormat="1" ht="19.5" customHeight="1" x14ac:dyDescent="0.3">
      <c r="A23">
        <v>15</v>
      </c>
      <c r="B23" s="78" t="s">
        <v>610</v>
      </c>
      <c r="C23" s="78" t="s">
        <v>611</v>
      </c>
      <c r="D23" s="78" t="s">
        <v>230</v>
      </c>
      <c r="E23" s="78">
        <v>1</v>
      </c>
      <c r="F23" s="78">
        <v>4</v>
      </c>
      <c r="G23" s="78">
        <v>2015</v>
      </c>
      <c r="H23" s="78" t="s">
        <v>211</v>
      </c>
      <c r="J23" s="78">
        <v>1</v>
      </c>
      <c r="K23" s="78">
        <v>8</v>
      </c>
      <c r="L23" s="78">
        <v>2014</v>
      </c>
      <c r="M23" s="78" t="s">
        <v>27</v>
      </c>
      <c r="N23" s="78" t="s">
        <v>57</v>
      </c>
      <c r="O23" s="78" t="s">
        <v>49</v>
      </c>
      <c r="P23" s="78">
        <v>2004</v>
      </c>
      <c r="Q23" s="78">
        <v>135</v>
      </c>
      <c r="R23" s="78" t="s">
        <v>435</v>
      </c>
      <c r="S23" s="78" t="s">
        <v>613</v>
      </c>
      <c r="T23" s="78">
        <v>2</v>
      </c>
      <c r="U23" s="78">
        <v>25</v>
      </c>
      <c r="V23" s="78">
        <v>7</v>
      </c>
      <c r="W23" s="78">
        <v>1969</v>
      </c>
      <c r="Y23" s="78" t="s">
        <v>64</v>
      </c>
      <c r="AA23" s="78" t="s">
        <v>612</v>
      </c>
    </row>
    <row r="24" spans="1:29" x14ac:dyDescent="0.3">
      <c r="A24">
        <v>16</v>
      </c>
      <c r="B24" s="106" t="str">
        <f>Master!B112</f>
        <v>Faizal Johan Atletiko, S.Kom., MT.</v>
      </c>
      <c r="C24" s="106" t="str">
        <f>Master!C112</f>
        <v>19770408 200212 1 001</v>
      </c>
      <c r="D24" s="106" t="str">
        <f>Master!D112</f>
        <v>III/c</v>
      </c>
      <c r="E24" s="106">
        <f>Master!E112</f>
        <v>1</v>
      </c>
      <c r="F24" s="106" t="str">
        <f>Master!F112</f>
        <v>4</v>
      </c>
      <c r="G24" s="106" t="str">
        <f>Master!G112</f>
        <v>2015</v>
      </c>
      <c r="H24" s="106" t="str">
        <f>Master!H112</f>
        <v>Lektor</v>
      </c>
      <c r="I24" s="106" t="e">
        <f>Master!#REF!</f>
        <v>#REF!</v>
      </c>
      <c r="J24" s="106" t="e">
        <f>Master!#REF!</f>
        <v>#REF!</v>
      </c>
      <c r="K24" s="106" t="e">
        <f>Master!#REF!</f>
        <v>#REF!</v>
      </c>
      <c r="L24" s="106" t="e">
        <f>Master!#REF!</f>
        <v>#REF!</v>
      </c>
      <c r="M24" s="106" t="e">
        <f>Master!#REF!</f>
        <v>#REF!</v>
      </c>
      <c r="N24" s="106" t="e">
        <f>Master!#REF!</f>
        <v>#REF!</v>
      </c>
      <c r="O24" s="106" t="e">
        <f>Master!#REF!</f>
        <v>#REF!</v>
      </c>
      <c r="P24" s="106" t="e">
        <f>Master!#REF!</f>
        <v>#REF!</v>
      </c>
      <c r="Q24" s="106" t="e">
        <f>Master!#REF!</f>
        <v>#REF!</v>
      </c>
      <c r="R24" s="106" t="str">
        <f>Master!I112</f>
        <v>S2</v>
      </c>
      <c r="S24" s="106" t="str">
        <f>Master!J112</f>
        <v>S2-Teknik Elektro   ITS</v>
      </c>
      <c r="T24" s="106" t="e">
        <f>Master!#REF!</f>
        <v>#REF!</v>
      </c>
      <c r="U24" s="106">
        <f>Master!K112</f>
        <v>4</v>
      </c>
      <c r="V24" s="106" t="e">
        <f>Master!#REF!</f>
        <v>#REF!</v>
      </c>
      <c r="W24" s="106" t="e">
        <f>Master!#REF!</f>
        <v>#REF!</v>
      </c>
      <c r="X24" s="106" t="e">
        <f>Master!#REF!</f>
        <v>#REF!</v>
      </c>
      <c r="Y24" s="106" t="e">
        <f>Master!#REF!</f>
        <v>#REF!</v>
      </c>
      <c r="Z24" s="106" t="str">
        <f>Master!L112</f>
        <v>Sistem Informasi</v>
      </c>
      <c r="AA24" s="106" t="e">
        <f>Master!#REF!</f>
        <v>#REF!</v>
      </c>
      <c r="AB24" s="106">
        <f>Master!M112</f>
        <v>0</v>
      </c>
      <c r="AC24" s="106" t="str">
        <f>Master!N112</f>
        <v>PNS</v>
      </c>
    </row>
    <row r="25" spans="1:29" x14ac:dyDescent="0.3">
      <c r="A25">
        <v>17</v>
      </c>
      <c r="B25" s="106" t="str">
        <f>Master!B113</f>
        <v>Rully Agus Hendrawan, S.Kom., M.Sc.</v>
      </c>
      <c r="C25" s="106" t="str">
        <f>Master!C113</f>
        <v>19811229 200501 1 002</v>
      </c>
      <c r="D25" s="106" t="str">
        <f>Master!D113</f>
        <v>III/c</v>
      </c>
      <c r="E25" s="106">
        <f>Master!E113</f>
        <v>1</v>
      </c>
      <c r="F25" s="106">
        <f>Master!F113</f>
        <v>10</v>
      </c>
      <c r="G25" s="106">
        <f>Master!G113</f>
        <v>2016</v>
      </c>
      <c r="H25" s="106" t="str">
        <f>Master!H113</f>
        <v>Lektor</v>
      </c>
      <c r="I25" s="106" t="e">
        <f>Master!#REF!</f>
        <v>#REF!</v>
      </c>
      <c r="J25" s="106" t="e">
        <f>Master!#REF!</f>
        <v>#REF!</v>
      </c>
      <c r="K25" s="106" t="e">
        <f>Master!#REF!</f>
        <v>#REF!</v>
      </c>
      <c r="L25" s="106" t="e">
        <f>Master!#REF!</f>
        <v>#REF!</v>
      </c>
      <c r="M25" s="106" t="e">
        <f>Master!#REF!</f>
        <v>#REF!</v>
      </c>
      <c r="N25" s="106" t="e">
        <f>Master!#REF!</f>
        <v>#REF!</v>
      </c>
      <c r="O25" s="106" t="e">
        <f>Master!#REF!</f>
        <v>#REF!</v>
      </c>
      <c r="P25" s="106" t="e">
        <f>Master!#REF!</f>
        <v>#REF!</v>
      </c>
      <c r="Q25" s="106" t="e">
        <f>Master!#REF!</f>
        <v>#REF!</v>
      </c>
      <c r="R25" s="106" t="str">
        <f>Master!I113</f>
        <v>S2</v>
      </c>
      <c r="S25" s="106" t="str">
        <f>Master!J113</f>
        <v>S2-Ilmu Komputer Ritsumeikan University</v>
      </c>
      <c r="T25" s="106" t="e">
        <f>Master!#REF!</f>
        <v>#REF!</v>
      </c>
      <c r="U25" s="106">
        <f>Master!K113</f>
        <v>2</v>
      </c>
      <c r="V25" s="106" t="e">
        <f>Master!#REF!</f>
        <v>#REF!</v>
      </c>
      <c r="W25" s="106" t="e">
        <f>Master!#REF!</f>
        <v>#REF!</v>
      </c>
      <c r="X25" s="106" t="e">
        <f>Master!#REF!</f>
        <v>#REF!</v>
      </c>
      <c r="Y25" s="106" t="e">
        <f>Master!#REF!</f>
        <v>#REF!</v>
      </c>
      <c r="Z25" s="106" t="str">
        <f>Master!L113</f>
        <v>Sistem Informasi</v>
      </c>
      <c r="AA25" s="106" t="e">
        <f>Master!#REF!</f>
        <v>#REF!</v>
      </c>
      <c r="AB25" s="106">
        <f>Master!M113</f>
        <v>0</v>
      </c>
      <c r="AC25" s="106" t="str">
        <f>Master!N113</f>
        <v>PNS</v>
      </c>
    </row>
    <row r="26" spans="1:29" x14ac:dyDescent="0.3">
      <c r="A26">
        <v>18</v>
      </c>
      <c r="B26" s="106" t="str">
        <f>Master!B115</f>
        <v>Hanim Maria Astuti, S.Kom., M.Sc.</v>
      </c>
      <c r="C26" s="106" t="str">
        <f>Master!C115</f>
        <v>19841029 201012 2 003</v>
      </c>
      <c r="D26" s="106" t="str">
        <f>Master!D115</f>
        <v>III/c</v>
      </c>
      <c r="E26" s="106">
        <f>Master!E115</f>
        <v>1</v>
      </c>
      <c r="F26" s="106" t="str">
        <f>Master!F115</f>
        <v>4</v>
      </c>
      <c r="G26" s="106" t="str">
        <f>Master!G115</f>
        <v>2018</v>
      </c>
      <c r="H26" s="106" t="str">
        <f>Master!H115</f>
        <v>Lektor</v>
      </c>
      <c r="I26" s="106" t="e">
        <f>Master!#REF!</f>
        <v>#REF!</v>
      </c>
      <c r="J26" s="106" t="e">
        <f>Master!#REF!</f>
        <v>#REF!</v>
      </c>
      <c r="K26" s="106" t="e">
        <f>Master!#REF!</f>
        <v>#REF!</v>
      </c>
      <c r="L26" s="106" t="e">
        <f>Master!#REF!</f>
        <v>#REF!</v>
      </c>
      <c r="M26" s="106" t="e">
        <f>Master!#REF!</f>
        <v>#REF!</v>
      </c>
      <c r="N26" s="106" t="e">
        <f>Master!#REF!</f>
        <v>#REF!</v>
      </c>
      <c r="O26" s="106" t="e">
        <f>Master!#REF!</f>
        <v>#REF!</v>
      </c>
      <c r="P26" s="106" t="e">
        <f>Master!#REF!</f>
        <v>#REF!</v>
      </c>
      <c r="Q26" s="106" t="e">
        <f>Master!#REF!</f>
        <v>#REF!</v>
      </c>
      <c r="R26" s="106" t="str">
        <f>Master!I115</f>
        <v>S2</v>
      </c>
      <c r="S26" s="106" t="str">
        <f>Master!J115</f>
        <v>S2 Industrial Management, Delf Univ</v>
      </c>
      <c r="T26" s="106" t="e">
        <f>Master!#REF!</f>
        <v>#REF!</v>
      </c>
      <c r="U26" s="106">
        <f>Master!K115</f>
        <v>2</v>
      </c>
      <c r="V26" s="106" t="e">
        <f>Master!#REF!</f>
        <v>#REF!</v>
      </c>
      <c r="W26" s="106" t="e">
        <f>Master!#REF!</f>
        <v>#REF!</v>
      </c>
      <c r="X26" s="106" t="e">
        <f>Master!#REF!</f>
        <v>#REF!</v>
      </c>
      <c r="Y26" s="106" t="e">
        <f>Master!#REF!</f>
        <v>#REF!</v>
      </c>
      <c r="Z26" s="106" t="str">
        <f>Master!L115</f>
        <v>Sistem Informasi</v>
      </c>
      <c r="AA26" s="106" t="e">
        <f>Master!#REF!</f>
        <v>#REF!</v>
      </c>
      <c r="AB26" s="106">
        <f>Master!M115</f>
        <v>0</v>
      </c>
      <c r="AC26" s="106" t="str">
        <f>Master!N115</f>
        <v>PNS</v>
      </c>
    </row>
    <row r="27" spans="1:29" x14ac:dyDescent="0.3">
      <c r="A27">
        <v>19</v>
      </c>
      <c r="B27" s="106" t="str">
        <f>Master!B121</f>
        <v>Ahmad Muklason, S.Kom., M.Sc., Ph.D.</v>
      </c>
      <c r="C27" s="106" t="str">
        <f>Master!C121</f>
        <v>19820302 200912 1 009</v>
      </c>
      <c r="D27" s="106" t="str">
        <f>Master!D121</f>
        <v>III/b</v>
      </c>
      <c r="E27" s="106">
        <f>Master!E121</f>
        <v>1</v>
      </c>
      <c r="F27" s="106" t="str">
        <f>Master!F121</f>
        <v>9</v>
      </c>
      <c r="G27" s="106" t="str">
        <f>Master!G121</f>
        <v>2011</v>
      </c>
      <c r="H27" s="106" t="str">
        <f>Master!H121</f>
        <v>Lektor</v>
      </c>
      <c r="I27" s="106" t="e">
        <f>Master!#REF!</f>
        <v>#REF!</v>
      </c>
      <c r="J27" s="106" t="e">
        <f>Master!#REF!</f>
        <v>#REF!</v>
      </c>
      <c r="K27" s="106" t="e">
        <f>Master!#REF!</f>
        <v>#REF!</v>
      </c>
      <c r="L27" s="106" t="e">
        <f>Master!#REF!</f>
        <v>#REF!</v>
      </c>
      <c r="M27" s="106" t="e">
        <f>Master!#REF!</f>
        <v>#REF!</v>
      </c>
      <c r="N27" s="106" t="e">
        <f>Master!#REF!</f>
        <v>#REF!</v>
      </c>
      <c r="O27" s="106" t="e">
        <f>Master!#REF!</f>
        <v>#REF!</v>
      </c>
      <c r="P27" s="106" t="e">
        <f>Master!#REF!</f>
        <v>#REF!</v>
      </c>
      <c r="Q27" s="106" t="e">
        <f>Master!#REF!</f>
        <v>#REF!</v>
      </c>
      <c r="R27" s="106" t="str">
        <f>Master!I121</f>
        <v>S3</v>
      </c>
      <c r="S27" s="106" t="str">
        <f>Master!J121</f>
        <v>S3 Information Technology The University of Nottingham, Inggris</v>
      </c>
      <c r="T27" s="106" t="e">
        <f>Master!#REF!</f>
        <v>#REF!</v>
      </c>
      <c r="U27" s="106">
        <f>Master!K121</f>
        <v>2</v>
      </c>
      <c r="V27" s="106" t="e">
        <f>Master!#REF!</f>
        <v>#REF!</v>
      </c>
      <c r="W27" s="106" t="e">
        <f>Master!#REF!</f>
        <v>#REF!</v>
      </c>
      <c r="X27" s="106" t="e">
        <f>Master!#REF!</f>
        <v>#REF!</v>
      </c>
      <c r="Y27" s="106" t="e">
        <f>Master!#REF!</f>
        <v>#REF!</v>
      </c>
      <c r="Z27" s="106" t="str">
        <f>Master!L121</f>
        <v>Sistem Informasi</v>
      </c>
      <c r="AA27" s="106" t="e">
        <f>Master!#REF!</f>
        <v>#REF!</v>
      </c>
      <c r="AB27" s="106" t="str">
        <f>Master!M121</f>
        <v>Sekdep I Sistem Informasi</v>
      </c>
      <c r="AC27" s="106" t="str">
        <f>Master!N121</f>
        <v>PNS</v>
      </c>
    </row>
    <row r="28" spans="1:29" x14ac:dyDescent="0.3">
      <c r="A28">
        <v>20</v>
      </c>
      <c r="B28" s="106" t="str">
        <f>Master!B122</f>
        <v>Arif Wibisono, S.Kom., M.Sc.</v>
      </c>
      <c r="C28" s="106" t="str">
        <f>Master!C122</f>
        <v>19830306 201212 1 001</v>
      </c>
      <c r="D28" s="106" t="str">
        <f>Master!D122</f>
        <v>III/b</v>
      </c>
      <c r="E28" s="106">
        <f>Master!E122</f>
        <v>1</v>
      </c>
      <c r="F28" s="106">
        <f>Master!F122</f>
        <v>12</v>
      </c>
      <c r="G28" s="106">
        <f>Master!G122</f>
        <v>2012</v>
      </c>
      <c r="H28" s="106" t="str">
        <f>Master!H122</f>
        <v>Lektor</v>
      </c>
      <c r="I28" s="106" t="e">
        <f>Master!#REF!</f>
        <v>#REF!</v>
      </c>
      <c r="J28" s="106" t="e">
        <f>Master!#REF!</f>
        <v>#REF!</v>
      </c>
      <c r="K28" s="106" t="e">
        <f>Master!#REF!</f>
        <v>#REF!</v>
      </c>
      <c r="L28" s="106" t="e">
        <f>Master!#REF!</f>
        <v>#REF!</v>
      </c>
      <c r="M28" s="106" t="e">
        <f>Master!#REF!</f>
        <v>#REF!</v>
      </c>
      <c r="N28" s="106" t="e">
        <f>Master!#REF!</f>
        <v>#REF!</v>
      </c>
      <c r="O28" s="106" t="e">
        <f>Master!#REF!</f>
        <v>#REF!</v>
      </c>
      <c r="P28" s="106" t="e">
        <f>Master!#REF!</f>
        <v>#REF!</v>
      </c>
      <c r="Q28" s="106" t="e">
        <f>Master!#REF!</f>
        <v>#REF!</v>
      </c>
      <c r="R28" s="106" t="str">
        <f>Master!I122</f>
        <v>S2</v>
      </c>
      <c r="S28" s="106" t="str">
        <f>Master!J122</f>
        <v>S2</v>
      </c>
      <c r="T28" s="106" t="e">
        <f>Master!#REF!</f>
        <v>#REF!</v>
      </c>
      <c r="U28" s="106">
        <f>Master!K122</f>
        <v>0</v>
      </c>
      <c r="V28" s="106" t="e">
        <f>Master!#REF!</f>
        <v>#REF!</v>
      </c>
      <c r="W28" s="106" t="e">
        <f>Master!#REF!</f>
        <v>#REF!</v>
      </c>
      <c r="X28" s="106" t="e">
        <f>Master!#REF!</f>
        <v>#REF!</v>
      </c>
      <c r="Y28" s="106" t="e">
        <f>Master!#REF!</f>
        <v>#REF!</v>
      </c>
      <c r="Z28" s="106" t="str">
        <f>Master!L122</f>
        <v>Sistem Informasi</v>
      </c>
      <c r="AA28" s="106" t="e">
        <f>Master!#REF!</f>
        <v>#REF!</v>
      </c>
      <c r="AB28" s="106">
        <f>Master!M122</f>
        <v>0</v>
      </c>
      <c r="AC28" s="106" t="str">
        <f>Master!N122</f>
        <v>PNS</v>
      </c>
    </row>
    <row r="29" spans="1:29" x14ac:dyDescent="0.3">
      <c r="A29">
        <v>21</v>
      </c>
      <c r="B29" s="106" t="str">
        <f>Master!B133</f>
        <v>Bekti Cahyo Hidayanto, S.Si., M.Kom.</v>
      </c>
      <c r="C29" s="106" t="str">
        <f>Master!C133</f>
        <v>19750405 200801 1 013</v>
      </c>
      <c r="D29" s="106" t="str">
        <f>Master!D133</f>
        <v>III/b</v>
      </c>
      <c r="E29" s="106">
        <f>Master!E133</f>
        <v>1</v>
      </c>
      <c r="F29" s="106">
        <f>Master!F133</f>
        <v>7</v>
      </c>
      <c r="G29" s="106">
        <f>Master!G133</f>
        <v>2009</v>
      </c>
      <c r="H29" s="106" t="str">
        <f>Master!H133</f>
        <v>Asisten Ahli</v>
      </c>
      <c r="I29" s="106" t="e">
        <f>Master!#REF!</f>
        <v>#REF!</v>
      </c>
      <c r="J29" s="106" t="e">
        <f>Master!#REF!</f>
        <v>#REF!</v>
      </c>
      <c r="K29" s="106" t="e">
        <f>Master!#REF!</f>
        <v>#REF!</v>
      </c>
      <c r="L29" s="106" t="e">
        <f>Master!#REF!</f>
        <v>#REF!</v>
      </c>
      <c r="M29" s="106" t="e">
        <f>Master!#REF!</f>
        <v>#REF!</v>
      </c>
      <c r="N29" s="106" t="e">
        <f>Master!#REF!</f>
        <v>#REF!</v>
      </c>
      <c r="O29" s="106" t="e">
        <f>Master!#REF!</f>
        <v>#REF!</v>
      </c>
      <c r="P29" s="106" t="e">
        <f>Master!#REF!</f>
        <v>#REF!</v>
      </c>
      <c r="Q29" s="106" t="e">
        <f>Master!#REF!</f>
        <v>#REF!</v>
      </c>
      <c r="R29" s="106" t="str">
        <f>Master!I133</f>
        <v>S2</v>
      </c>
      <c r="S29" s="106" t="str">
        <f>Master!J133</f>
        <v>S2-Teknik Informatika ITS</v>
      </c>
      <c r="T29" s="106" t="e">
        <f>Master!#REF!</f>
        <v>#REF!</v>
      </c>
      <c r="U29" s="106">
        <f>Master!K133</f>
        <v>2</v>
      </c>
      <c r="V29" s="106" t="e">
        <f>Master!#REF!</f>
        <v>#REF!</v>
      </c>
      <c r="W29" s="106" t="e">
        <f>Master!#REF!</f>
        <v>#REF!</v>
      </c>
      <c r="X29" s="106" t="e">
        <f>Master!#REF!</f>
        <v>#REF!</v>
      </c>
      <c r="Y29" s="106" t="e">
        <f>Master!#REF!</f>
        <v>#REF!</v>
      </c>
      <c r="Z29" s="106" t="str">
        <f>Master!L133</f>
        <v>Sistem Informasi</v>
      </c>
      <c r="AA29" s="106" t="e">
        <f>Master!#REF!</f>
        <v>#REF!</v>
      </c>
      <c r="AB29" s="106">
        <f>Master!M133</f>
        <v>0</v>
      </c>
      <c r="AC29" s="106" t="str">
        <f>Master!N133</f>
        <v>PNS</v>
      </c>
    </row>
    <row r="30" spans="1:29" x14ac:dyDescent="0.3">
      <c r="A30">
        <v>22</v>
      </c>
      <c r="B30" s="106" t="str">
        <f>Master!B137</f>
        <v>Renny Pradina Kusumawardhani, S.T., MT.</v>
      </c>
      <c r="C30" s="106" t="str">
        <f>Master!C137</f>
        <v>19810717 201212 2 001</v>
      </c>
      <c r="D30" s="106" t="str">
        <f>Master!D137</f>
        <v>III/b</v>
      </c>
      <c r="E30" s="106">
        <f>Master!E137</f>
        <v>1</v>
      </c>
      <c r="F30" s="106">
        <f>Master!F137</f>
        <v>12</v>
      </c>
      <c r="G30" s="106">
        <f>Master!G137</f>
        <v>2012</v>
      </c>
      <c r="H30" s="106" t="str">
        <f>Master!H137</f>
        <v>Asisten Ahli</v>
      </c>
      <c r="I30" s="106" t="e">
        <f>Master!#REF!</f>
        <v>#REF!</v>
      </c>
      <c r="J30" s="106" t="e">
        <f>Master!#REF!</f>
        <v>#REF!</v>
      </c>
      <c r="K30" s="106" t="e">
        <f>Master!#REF!</f>
        <v>#REF!</v>
      </c>
      <c r="L30" s="106" t="e">
        <f>Master!#REF!</f>
        <v>#REF!</v>
      </c>
      <c r="M30" s="106" t="e">
        <f>Master!#REF!</f>
        <v>#REF!</v>
      </c>
      <c r="N30" s="106" t="e">
        <f>Master!#REF!</f>
        <v>#REF!</v>
      </c>
      <c r="O30" s="106" t="e">
        <f>Master!#REF!</f>
        <v>#REF!</v>
      </c>
      <c r="P30" s="106" t="e">
        <f>Master!#REF!</f>
        <v>#REF!</v>
      </c>
      <c r="Q30" s="106" t="e">
        <f>Master!#REF!</f>
        <v>#REF!</v>
      </c>
      <c r="R30" s="106" t="str">
        <f>Master!I137</f>
        <v>S2</v>
      </c>
      <c r="S30" s="106">
        <f>Master!J137</f>
        <v>0</v>
      </c>
      <c r="T30" s="106" t="e">
        <f>Master!#REF!</f>
        <v>#REF!</v>
      </c>
      <c r="U30" s="106">
        <f>Master!K137</f>
        <v>0</v>
      </c>
      <c r="V30" s="106" t="e">
        <f>Master!#REF!</f>
        <v>#REF!</v>
      </c>
      <c r="W30" s="106" t="e">
        <f>Master!#REF!</f>
        <v>#REF!</v>
      </c>
      <c r="X30" s="106" t="e">
        <f>Master!#REF!</f>
        <v>#REF!</v>
      </c>
      <c r="Y30" s="106" t="e">
        <f>Master!#REF!</f>
        <v>#REF!</v>
      </c>
      <c r="Z30" s="106" t="str">
        <f>Master!L137</f>
        <v>Sistem Informasi</v>
      </c>
      <c r="AA30" s="106" t="e">
        <f>Master!#REF!</f>
        <v>#REF!</v>
      </c>
      <c r="AB30" s="106">
        <f>Master!M137</f>
        <v>0</v>
      </c>
      <c r="AC30" s="106" t="str">
        <f>Master!N137</f>
        <v>PNS</v>
      </c>
    </row>
    <row r="31" spans="1:29" x14ac:dyDescent="0.3">
      <c r="A31">
        <v>23</v>
      </c>
      <c r="B31" s="106" t="str">
        <f>Master!B140</f>
        <v>Nisfu Asrul Sani, S.Kom., M.Sc.</v>
      </c>
      <c r="C31" s="106" t="str">
        <f>Master!C140</f>
        <v>19830527 201012 1 002</v>
      </c>
      <c r="D31" s="106" t="str">
        <f>Master!D140</f>
        <v>III/b</v>
      </c>
      <c r="E31" s="106">
        <f>Master!E140</f>
        <v>1</v>
      </c>
      <c r="F31" s="106">
        <f>Master!F140</f>
        <v>12</v>
      </c>
      <c r="G31" s="106">
        <f>Master!G140</f>
        <v>2010</v>
      </c>
      <c r="H31" s="106" t="str">
        <f>Master!H140</f>
        <v>Asisten Ahli</v>
      </c>
      <c r="I31" s="106" t="e">
        <f>Master!#REF!</f>
        <v>#REF!</v>
      </c>
      <c r="J31" s="106" t="e">
        <f>Master!#REF!</f>
        <v>#REF!</v>
      </c>
      <c r="K31" s="106" t="e">
        <f>Master!#REF!</f>
        <v>#REF!</v>
      </c>
      <c r="L31" s="106" t="e">
        <f>Master!#REF!</f>
        <v>#REF!</v>
      </c>
      <c r="M31" s="106" t="e">
        <f>Master!#REF!</f>
        <v>#REF!</v>
      </c>
      <c r="N31" s="106" t="e">
        <f>Master!#REF!</f>
        <v>#REF!</v>
      </c>
      <c r="O31" s="106" t="e">
        <f>Master!#REF!</f>
        <v>#REF!</v>
      </c>
      <c r="P31" s="106" t="e">
        <f>Master!#REF!</f>
        <v>#REF!</v>
      </c>
      <c r="Q31" s="106" t="e">
        <f>Master!#REF!</f>
        <v>#REF!</v>
      </c>
      <c r="R31" s="106" t="str">
        <f>Master!I140</f>
        <v>S2</v>
      </c>
      <c r="S31" s="106" t="str">
        <f>Master!J140</f>
        <v>S2 Interdisiplinary Informations System Technology, Konkuk Univ</v>
      </c>
      <c r="T31" s="106" t="e">
        <f>Master!#REF!</f>
        <v>#REF!</v>
      </c>
      <c r="U31" s="106">
        <f>Master!K140</f>
        <v>2</v>
      </c>
      <c r="V31" s="106" t="e">
        <f>Master!#REF!</f>
        <v>#REF!</v>
      </c>
      <c r="W31" s="106" t="e">
        <f>Master!#REF!</f>
        <v>#REF!</v>
      </c>
      <c r="X31" s="106" t="e">
        <f>Master!#REF!</f>
        <v>#REF!</v>
      </c>
      <c r="Y31" s="106" t="e">
        <f>Master!#REF!</f>
        <v>#REF!</v>
      </c>
      <c r="Z31" s="106" t="str">
        <f>Master!L140</f>
        <v>Sistem Informasi</v>
      </c>
      <c r="AA31" s="106" t="e">
        <f>Master!#REF!</f>
        <v>#REF!</v>
      </c>
      <c r="AB31" s="106">
        <f>Master!M140</f>
        <v>0</v>
      </c>
      <c r="AC31" s="106" t="str">
        <f>Master!N140</f>
        <v>PNS</v>
      </c>
    </row>
    <row r="32" spans="1:29" x14ac:dyDescent="0.3">
      <c r="A32">
        <v>24</v>
      </c>
      <c r="B32" s="106" t="str">
        <f>Master!B141</f>
        <v>Radityo Prasetianto Wibowo, S.Kom., M.Kom.</v>
      </c>
      <c r="C32" s="106" t="str">
        <f>Master!C141</f>
        <v>19840203 201012 1 003</v>
      </c>
      <c r="D32" s="106" t="str">
        <f>Master!D141</f>
        <v>III/b</v>
      </c>
      <c r="E32" s="106">
        <f>Master!E141</f>
        <v>1</v>
      </c>
      <c r="F32" s="106">
        <f>Master!F141</f>
        <v>12</v>
      </c>
      <c r="G32" s="106">
        <f>Master!G141</f>
        <v>2010</v>
      </c>
      <c r="H32" s="106" t="str">
        <f>Master!H141</f>
        <v>Asisten Ahli</v>
      </c>
      <c r="I32" s="106" t="e">
        <f>Master!#REF!</f>
        <v>#REF!</v>
      </c>
      <c r="J32" s="106" t="e">
        <f>Master!#REF!</f>
        <v>#REF!</v>
      </c>
      <c r="K32" s="106" t="e">
        <f>Master!#REF!</f>
        <v>#REF!</v>
      </c>
      <c r="L32" s="106" t="e">
        <f>Master!#REF!</f>
        <v>#REF!</v>
      </c>
      <c r="M32" s="106" t="e">
        <f>Master!#REF!</f>
        <v>#REF!</v>
      </c>
      <c r="N32" s="106" t="e">
        <f>Master!#REF!</f>
        <v>#REF!</v>
      </c>
      <c r="O32" s="106" t="e">
        <f>Master!#REF!</f>
        <v>#REF!</v>
      </c>
      <c r="P32" s="106" t="e">
        <f>Master!#REF!</f>
        <v>#REF!</v>
      </c>
      <c r="Q32" s="106" t="e">
        <f>Master!#REF!</f>
        <v>#REF!</v>
      </c>
      <c r="R32" s="106" t="str">
        <f>Master!I141</f>
        <v>S2</v>
      </c>
      <c r="S32" s="106" t="str">
        <f>Master!J141</f>
        <v>S2 Teknik Informatika ITS</v>
      </c>
      <c r="T32" s="106" t="e">
        <f>Master!#REF!</f>
        <v>#REF!</v>
      </c>
      <c r="U32" s="106">
        <f>Master!K141</f>
        <v>2</v>
      </c>
      <c r="V32" s="106" t="e">
        <f>Master!#REF!</f>
        <v>#REF!</v>
      </c>
      <c r="W32" s="106" t="e">
        <f>Master!#REF!</f>
        <v>#REF!</v>
      </c>
      <c r="X32" s="106" t="e">
        <f>Master!#REF!</f>
        <v>#REF!</v>
      </c>
      <c r="Y32" s="106" t="e">
        <f>Master!#REF!</f>
        <v>#REF!</v>
      </c>
      <c r="Z32" s="106" t="str">
        <f>Master!L141</f>
        <v>Sistem Informasi</v>
      </c>
      <c r="AA32" s="106" t="e">
        <f>Master!#REF!</f>
        <v>#REF!</v>
      </c>
      <c r="AB32" s="106" t="str">
        <f>Master!M141</f>
        <v>Kasubdit Pengelolaan Teknologi Big Data (DPTSI)</v>
      </c>
      <c r="AC32" s="106" t="str">
        <f>Master!N141</f>
        <v>PNS</v>
      </c>
    </row>
    <row r="33" spans="1:29" x14ac:dyDescent="0.3">
      <c r="A33">
        <v>25</v>
      </c>
      <c r="B33" s="106" t="str">
        <f>Master!B144</f>
        <v>Eko Wahyu Tyas D, S.Kom., M.BA.</v>
      </c>
      <c r="C33" s="106" t="str">
        <f>Master!C144</f>
        <v>19850729 201404 2 002</v>
      </c>
      <c r="D33" s="106" t="str">
        <f>Master!D144</f>
        <v>III/b</v>
      </c>
      <c r="E33" s="106">
        <f>Master!E144</f>
        <v>1</v>
      </c>
      <c r="F33" s="106">
        <f>Master!F144</f>
        <v>4</v>
      </c>
      <c r="G33" s="106">
        <f>Master!G144</f>
        <v>2014</v>
      </c>
      <c r="H33" s="106" t="str">
        <f>Master!H144</f>
        <v>Asisten Ahli</v>
      </c>
      <c r="I33" s="106" t="e">
        <f>Master!#REF!</f>
        <v>#REF!</v>
      </c>
      <c r="J33" s="106" t="e">
        <f>Master!#REF!</f>
        <v>#REF!</v>
      </c>
      <c r="K33" s="106" t="e">
        <f>Master!#REF!</f>
        <v>#REF!</v>
      </c>
      <c r="L33" s="106" t="e">
        <f>Master!#REF!</f>
        <v>#REF!</v>
      </c>
      <c r="M33" s="106" t="e">
        <f>Master!#REF!</f>
        <v>#REF!</v>
      </c>
      <c r="N33" s="106" t="e">
        <f>Master!#REF!</f>
        <v>#REF!</v>
      </c>
      <c r="O33" s="106" t="e">
        <f>Master!#REF!</f>
        <v>#REF!</v>
      </c>
      <c r="P33" s="106" t="e">
        <f>Master!#REF!</f>
        <v>#REF!</v>
      </c>
      <c r="Q33" s="106" t="e">
        <f>Master!#REF!</f>
        <v>#REF!</v>
      </c>
      <c r="R33" s="106" t="str">
        <f>Master!I144</f>
        <v>S2</v>
      </c>
      <c r="S33" s="106" t="str">
        <f>Master!J144</f>
        <v>S2 Industrial Management</v>
      </c>
      <c r="T33" s="106" t="e">
        <f>Master!#REF!</f>
        <v>#REF!</v>
      </c>
      <c r="U33" s="106">
        <f>Master!K144</f>
        <v>0</v>
      </c>
      <c r="V33" s="106" t="e">
        <f>Master!#REF!</f>
        <v>#REF!</v>
      </c>
      <c r="W33" s="106" t="e">
        <f>Master!#REF!</f>
        <v>#REF!</v>
      </c>
      <c r="X33" s="106" t="e">
        <f>Master!#REF!</f>
        <v>#REF!</v>
      </c>
      <c r="Y33" s="106" t="e">
        <f>Master!#REF!</f>
        <v>#REF!</v>
      </c>
      <c r="Z33" s="106" t="str">
        <f>Master!L144</f>
        <v>Sistem Informasi</v>
      </c>
      <c r="AA33" s="106" t="e">
        <f>Master!#REF!</f>
        <v>#REF!</v>
      </c>
      <c r="AB33" s="106">
        <f>Master!M144</f>
        <v>0</v>
      </c>
      <c r="AC33" s="106" t="str">
        <f>Master!N144</f>
        <v>PNS</v>
      </c>
    </row>
    <row r="34" spans="1:29" x14ac:dyDescent="0.3">
      <c r="A34">
        <v>26</v>
      </c>
      <c r="B34" s="106" t="str">
        <f>Master!B146</f>
        <v>Irmasari Hafidz, S.Kom., M.Sc.</v>
      </c>
      <c r="C34" s="106" t="str">
        <f>Master!C146</f>
        <v>19860109 201404 2 001</v>
      </c>
      <c r="D34" s="106" t="str">
        <f>Master!D146</f>
        <v>III/b</v>
      </c>
      <c r="E34" s="106">
        <f>Master!E146</f>
        <v>1</v>
      </c>
      <c r="F34" s="106" t="str">
        <f>Master!F146</f>
        <v>8</v>
      </c>
      <c r="G34" s="106" t="str">
        <f>Master!G146</f>
        <v>2015</v>
      </c>
      <c r="H34" s="106" t="str">
        <f>Master!H146</f>
        <v>Asisten Ahli</v>
      </c>
      <c r="I34" s="106" t="e">
        <f>Master!#REF!</f>
        <v>#REF!</v>
      </c>
      <c r="J34" s="106" t="e">
        <f>Master!#REF!</f>
        <v>#REF!</v>
      </c>
      <c r="K34" s="106" t="e">
        <f>Master!#REF!</f>
        <v>#REF!</v>
      </c>
      <c r="L34" s="106" t="e">
        <f>Master!#REF!</f>
        <v>#REF!</v>
      </c>
      <c r="M34" s="106" t="e">
        <f>Master!#REF!</f>
        <v>#REF!</v>
      </c>
      <c r="N34" s="106" t="e">
        <f>Master!#REF!</f>
        <v>#REF!</v>
      </c>
      <c r="O34" s="106" t="e">
        <f>Master!#REF!</f>
        <v>#REF!</v>
      </c>
      <c r="P34" s="106" t="e">
        <f>Master!#REF!</f>
        <v>#REF!</v>
      </c>
      <c r="Q34" s="106" t="e">
        <f>Master!#REF!</f>
        <v>#REF!</v>
      </c>
      <c r="R34" s="106" t="str">
        <f>Master!I146</f>
        <v>S2</v>
      </c>
      <c r="S34" s="106" t="str">
        <f>Master!J146</f>
        <v>S2 Business Information Technology</v>
      </c>
      <c r="T34" s="106" t="e">
        <f>Master!#REF!</f>
        <v>#REF!</v>
      </c>
      <c r="U34" s="106">
        <f>Master!K146</f>
        <v>0</v>
      </c>
      <c r="V34" s="106" t="e">
        <f>Master!#REF!</f>
        <v>#REF!</v>
      </c>
      <c r="W34" s="106" t="e">
        <f>Master!#REF!</f>
        <v>#REF!</v>
      </c>
      <c r="X34" s="106" t="e">
        <f>Master!#REF!</f>
        <v>#REF!</v>
      </c>
      <c r="Y34" s="106" t="e">
        <f>Master!#REF!</f>
        <v>#REF!</v>
      </c>
      <c r="Z34" s="106" t="str">
        <f>Master!L146</f>
        <v>Sistem Informasi</v>
      </c>
      <c r="AA34" s="106" t="e">
        <f>Master!#REF!</f>
        <v>#REF!</v>
      </c>
      <c r="AB34" s="106">
        <f>Master!M146</f>
        <v>0</v>
      </c>
      <c r="AC34" s="106" t="str">
        <f>Master!N146</f>
        <v>PNS</v>
      </c>
    </row>
    <row r="35" spans="1:29" x14ac:dyDescent="0.3">
      <c r="A35">
        <v>27</v>
      </c>
      <c r="B35" s="106" t="str">
        <f>Master!B150</f>
        <v>Anisah Herdiyanti, S.Kom., M.Sc.</v>
      </c>
      <c r="C35" s="106" t="str">
        <f>Master!C150</f>
        <v>19870115 201504 2 001</v>
      </c>
      <c r="D35" s="106" t="str">
        <f>Master!D150</f>
        <v>III/b</v>
      </c>
      <c r="E35" s="106">
        <f>Master!E150</f>
        <v>1</v>
      </c>
      <c r="F35" s="106">
        <f>Master!F150</f>
        <v>4</v>
      </c>
      <c r="G35" s="106">
        <f>Master!G150</f>
        <v>2015</v>
      </c>
      <c r="H35" s="106" t="str">
        <f>Master!H150</f>
        <v>Asisten Ahli</v>
      </c>
      <c r="I35" s="106" t="e">
        <f>Master!#REF!</f>
        <v>#REF!</v>
      </c>
      <c r="J35" s="106" t="e">
        <f>Master!#REF!</f>
        <v>#REF!</v>
      </c>
      <c r="K35" s="106" t="e">
        <f>Master!#REF!</f>
        <v>#REF!</v>
      </c>
      <c r="L35" s="106" t="e">
        <f>Master!#REF!</f>
        <v>#REF!</v>
      </c>
      <c r="M35" s="106" t="e">
        <f>Master!#REF!</f>
        <v>#REF!</v>
      </c>
      <c r="N35" s="106" t="e">
        <f>Master!#REF!</f>
        <v>#REF!</v>
      </c>
      <c r="O35" s="106" t="e">
        <f>Master!#REF!</f>
        <v>#REF!</v>
      </c>
      <c r="P35" s="106" t="e">
        <f>Master!#REF!</f>
        <v>#REF!</v>
      </c>
      <c r="Q35" s="106" t="e">
        <f>Master!#REF!</f>
        <v>#REF!</v>
      </c>
      <c r="R35" s="106" t="str">
        <f>Master!I150</f>
        <v>S2</v>
      </c>
      <c r="S35" s="106" t="str">
        <f>Master!J150</f>
        <v>S2</v>
      </c>
      <c r="T35" s="106" t="e">
        <f>Master!#REF!</f>
        <v>#REF!</v>
      </c>
      <c r="U35" s="106">
        <f>Master!K150</f>
        <v>0</v>
      </c>
      <c r="V35" s="106" t="e">
        <f>Master!#REF!</f>
        <v>#REF!</v>
      </c>
      <c r="W35" s="106" t="e">
        <f>Master!#REF!</f>
        <v>#REF!</v>
      </c>
      <c r="X35" s="106" t="e">
        <f>Master!#REF!</f>
        <v>#REF!</v>
      </c>
      <c r="Y35" s="106" t="e">
        <f>Master!#REF!</f>
        <v>#REF!</v>
      </c>
      <c r="Z35" s="106" t="str">
        <f>Master!L150</f>
        <v>Sistem Informasi</v>
      </c>
      <c r="AA35" s="106" t="e">
        <f>Master!#REF!</f>
        <v>#REF!</v>
      </c>
      <c r="AB35" s="106">
        <f>Master!M150</f>
        <v>0</v>
      </c>
      <c r="AC35" s="106" t="str">
        <f>Master!N150</f>
        <v>PNS</v>
      </c>
    </row>
    <row r="36" spans="1:29" x14ac:dyDescent="0.3">
      <c r="A36">
        <v>28</v>
      </c>
      <c r="B36" s="106" t="str">
        <f>Master!B153</f>
        <v>Amna Shifia Nisafani, S.Kom., M.Sc.</v>
      </c>
      <c r="C36" s="106" t="str">
        <f>Master!C153</f>
        <v>19870218 201504 2 001</v>
      </c>
      <c r="D36" s="106" t="str">
        <f>Master!D153</f>
        <v>III/b</v>
      </c>
      <c r="E36" s="106">
        <f>Master!E153</f>
        <v>1</v>
      </c>
      <c r="F36" s="106">
        <f>Master!F153</f>
        <v>4</v>
      </c>
      <c r="G36" s="106">
        <f>Master!G153</f>
        <v>2015</v>
      </c>
      <c r="H36" s="106" t="str">
        <f>Master!H153</f>
        <v>Asisten Ahli</v>
      </c>
      <c r="I36" s="106" t="e">
        <f>Master!#REF!</f>
        <v>#REF!</v>
      </c>
      <c r="J36" s="106" t="e">
        <f>Master!#REF!</f>
        <v>#REF!</v>
      </c>
      <c r="K36" s="106" t="e">
        <f>Master!#REF!</f>
        <v>#REF!</v>
      </c>
      <c r="L36" s="106" t="e">
        <f>Master!#REF!</f>
        <v>#REF!</v>
      </c>
      <c r="M36" s="106" t="e">
        <f>Master!#REF!</f>
        <v>#REF!</v>
      </c>
      <c r="N36" s="106" t="e">
        <f>Master!#REF!</f>
        <v>#REF!</v>
      </c>
      <c r="O36" s="106" t="e">
        <f>Master!#REF!</f>
        <v>#REF!</v>
      </c>
      <c r="P36" s="106" t="e">
        <f>Master!#REF!</f>
        <v>#REF!</v>
      </c>
      <c r="Q36" s="106" t="e">
        <f>Master!#REF!</f>
        <v>#REF!</v>
      </c>
      <c r="R36" s="106" t="str">
        <f>Master!I153</f>
        <v>S2</v>
      </c>
      <c r="S36" s="106" t="str">
        <f>Master!J153</f>
        <v xml:space="preserve">S2 Logistic Information Technology </v>
      </c>
      <c r="T36" s="106" t="e">
        <f>Master!#REF!</f>
        <v>#REF!</v>
      </c>
      <c r="U36" s="106">
        <f>Master!K153</f>
        <v>0</v>
      </c>
      <c r="V36" s="106" t="e">
        <f>Master!#REF!</f>
        <v>#REF!</v>
      </c>
      <c r="W36" s="106" t="e">
        <f>Master!#REF!</f>
        <v>#REF!</v>
      </c>
      <c r="X36" s="106" t="e">
        <f>Master!#REF!</f>
        <v>#REF!</v>
      </c>
      <c r="Y36" s="106" t="e">
        <f>Master!#REF!</f>
        <v>#REF!</v>
      </c>
      <c r="Z36" s="106" t="str">
        <f>Master!L153</f>
        <v>Sistem Informasi</v>
      </c>
      <c r="AA36" s="106" t="e">
        <f>Master!#REF!</f>
        <v>#REF!</v>
      </c>
      <c r="AB36" s="106">
        <f>Master!M153</f>
        <v>0</v>
      </c>
      <c r="AC36" s="106" t="str">
        <f>Master!N153</f>
        <v>PNS</v>
      </c>
    </row>
    <row r="37" spans="1:29" x14ac:dyDescent="0.3">
      <c r="A37">
        <v>29</v>
      </c>
      <c r="B37" s="106" t="str">
        <f>Master!B155</f>
        <v>Amalia Utamima, S.Kom., MBA.</v>
      </c>
      <c r="C37" s="106" t="str">
        <f>Master!C155</f>
        <v>19861213 201504 2 001</v>
      </c>
      <c r="D37" s="106" t="str">
        <f>Master!D155</f>
        <v>III/b</v>
      </c>
      <c r="E37" s="106">
        <f>Master!E155</f>
        <v>1</v>
      </c>
      <c r="F37" s="106" t="str">
        <f>Master!F155</f>
        <v>9</v>
      </c>
      <c r="G37" s="106" t="str">
        <f>Master!G155</f>
        <v>2016</v>
      </c>
      <c r="H37" s="106" t="str">
        <f>Master!H155</f>
        <v>Asisten Ahli</v>
      </c>
      <c r="I37" s="106" t="e">
        <f>Master!#REF!</f>
        <v>#REF!</v>
      </c>
      <c r="J37" s="106" t="e">
        <f>Master!#REF!</f>
        <v>#REF!</v>
      </c>
      <c r="K37" s="106" t="e">
        <f>Master!#REF!</f>
        <v>#REF!</v>
      </c>
      <c r="L37" s="106" t="e">
        <f>Master!#REF!</f>
        <v>#REF!</v>
      </c>
      <c r="M37" s="106" t="e">
        <f>Master!#REF!</f>
        <v>#REF!</v>
      </c>
      <c r="N37" s="106" t="e">
        <f>Master!#REF!</f>
        <v>#REF!</v>
      </c>
      <c r="O37" s="106" t="e">
        <f>Master!#REF!</f>
        <v>#REF!</v>
      </c>
      <c r="P37" s="106" t="e">
        <f>Master!#REF!</f>
        <v>#REF!</v>
      </c>
      <c r="Q37" s="106" t="e">
        <f>Master!#REF!</f>
        <v>#REF!</v>
      </c>
      <c r="R37" s="106" t="str">
        <f>Master!I155</f>
        <v>S2</v>
      </c>
      <c r="S37" s="106" t="str">
        <f>Master!J155</f>
        <v xml:space="preserve">S2 Industrial Management </v>
      </c>
      <c r="T37" s="106" t="e">
        <f>Master!#REF!</f>
        <v>#REF!</v>
      </c>
      <c r="U37" s="106">
        <f>Master!K155</f>
        <v>0</v>
      </c>
      <c r="V37" s="106" t="e">
        <f>Master!#REF!</f>
        <v>#REF!</v>
      </c>
      <c r="W37" s="106" t="e">
        <f>Master!#REF!</f>
        <v>#REF!</v>
      </c>
      <c r="X37" s="106" t="e">
        <f>Master!#REF!</f>
        <v>#REF!</v>
      </c>
      <c r="Y37" s="106" t="e">
        <f>Master!#REF!</f>
        <v>#REF!</v>
      </c>
      <c r="Z37" s="106" t="str">
        <f>Master!L155</f>
        <v>Sistem Informasi</v>
      </c>
      <c r="AA37" s="106" t="e">
        <f>Master!#REF!</f>
        <v>#REF!</v>
      </c>
      <c r="AB37" s="106">
        <f>Master!M155</f>
        <v>0</v>
      </c>
      <c r="AC37" s="106" t="str">
        <f>Master!N155</f>
        <v>PNS</v>
      </c>
    </row>
    <row r="38" spans="1:29" x14ac:dyDescent="0.3">
      <c r="A38">
        <v>30</v>
      </c>
      <c r="B38" t="str">
        <f>Master!B165</f>
        <v>Faizal Mahananto, S.Kom., M.Eng., Ph.D.</v>
      </c>
      <c r="C38" t="str">
        <f>Master!C165</f>
        <v>19851031 201903 1 000</v>
      </c>
      <c r="D38" t="str">
        <f>Master!D165</f>
        <v>III/c</v>
      </c>
      <c r="E38">
        <f>Master!E165</f>
        <v>1</v>
      </c>
      <c r="F38">
        <f>Master!F165</f>
        <v>3</v>
      </c>
      <c r="G38">
        <f>Master!G165</f>
        <v>2019</v>
      </c>
      <c r="H38" s="137" t="str">
        <f>Master!H165</f>
        <v>Staf Pengajar</v>
      </c>
      <c r="I38" t="e">
        <f>Master!#REF!</f>
        <v>#REF!</v>
      </c>
      <c r="J38" t="e">
        <f>Master!#REF!</f>
        <v>#REF!</v>
      </c>
      <c r="K38" t="e">
        <f>Master!#REF!</f>
        <v>#REF!</v>
      </c>
      <c r="L38" t="e">
        <f>Master!#REF!</f>
        <v>#REF!</v>
      </c>
      <c r="M38" t="e">
        <f>Master!#REF!</f>
        <v>#REF!</v>
      </c>
      <c r="N38" t="e">
        <f>Master!#REF!</f>
        <v>#REF!</v>
      </c>
      <c r="O38" t="e">
        <f>Master!#REF!</f>
        <v>#REF!</v>
      </c>
      <c r="P38" t="e">
        <f>Master!#REF!</f>
        <v>#REF!</v>
      </c>
      <c r="Q38" t="e">
        <f>Master!#REF!</f>
        <v>#REF!</v>
      </c>
      <c r="R38" t="str">
        <f>Master!I165</f>
        <v>S3</v>
      </c>
      <c r="S38" t="str">
        <f>Master!J165</f>
        <v>S3 Computer Science &amp; Electrical Engineering</v>
      </c>
      <c r="T38" t="e">
        <f>Master!#REF!</f>
        <v>#REF!</v>
      </c>
      <c r="U38">
        <f>Master!K165</f>
        <v>0</v>
      </c>
      <c r="V38" t="e">
        <f>Master!#REF!</f>
        <v>#REF!</v>
      </c>
      <c r="W38" t="e">
        <f>Master!#REF!</f>
        <v>#REF!</v>
      </c>
      <c r="X38" t="e">
        <f>Master!#REF!</f>
        <v>#REF!</v>
      </c>
      <c r="Y38" t="e">
        <f>Master!#REF!</f>
        <v>#REF!</v>
      </c>
      <c r="Z38" t="str">
        <f>Master!L165</f>
        <v>Sistem Informasi</v>
      </c>
      <c r="AA38" t="e">
        <f>Master!#REF!</f>
        <v>#REF!</v>
      </c>
      <c r="AB38">
        <f>Master!M165</f>
        <v>0</v>
      </c>
      <c r="AC38" t="str">
        <f>Master!N165</f>
        <v>CPNS</v>
      </c>
    </row>
    <row r="39" spans="1:29" x14ac:dyDescent="0.3">
      <c r="A39">
        <v>31</v>
      </c>
      <c r="B39" s="106" t="str">
        <f>Master!B167</f>
        <v>Raras Tyasnurita, S.Kom., MBA., Ph.D.</v>
      </c>
      <c r="C39" s="106" t="str">
        <f>Master!C167</f>
        <v>19870123 201404 2 002</v>
      </c>
      <c r="D39" s="106" t="str">
        <f>Master!D167</f>
        <v>III/b</v>
      </c>
      <c r="E39" s="106">
        <f>Master!E167</f>
        <v>1</v>
      </c>
      <c r="F39" s="106">
        <f>Master!F167</f>
        <v>4</v>
      </c>
      <c r="G39" s="106">
        <f>Master!G167</f>
        <v>2014</v>
      </c>
      <c r="H39" s="137" t="str">
        <f>Master!H167</f>
        <v>Staf Pengajar</v>
      </c>
      <c r="I39" s="106" t="e">
        <f>Master!#REF!</f>
        <v>#REF!</v>
      </c>
      <c r="J39" s="106" t="e">
        <f>Master!#REF!</f>
        <v>#REF!</v>
      </c>
      <c r="K39" s="106" t="e">
        <f>Master!#REF!</f>
        <v>#REF!</v>
      </c>
      <c r="L39" s="106" t="e">
        <f>Master!#REF!</f>
        <v>#REF!</v>
      </c>
      <c r="M39" s="106" t="e">
        <f>Master!#REF!</f>
        <v>#REF!</v>
      </c>
      <c r="N39" s="106" t="e">
        <f>Master!#REF!</f>
        <v>#REF!</v>
      </c>
      <c r="O39" s="106" t="e">
        <f>Master!#REF!</f>
        <v>#REF!</v>
      </c>
      <c r="P39" s="106" t="e">
        <f>Master!#REF!</f>
        <v>#REF!</v>
      </c>
      <c r="Q39" s="106" t="e">
        <f>Master!#REF!</f>
        <v>#REF!</v>
      </c>
      <c r="R39" s="106" t="str">
        <f>Master!I167</f>
        <v>S3</v>
      </c>
      <c r="S39" s="106" t="str">
        <f>Master!J167</f>
        <v xml:space="preserve">S3 </v>
      </c>
      <c r="T39" s="106" t="e">
        <f>Master!#REF!</f>
        <v>#REF!</v>
      </c>
      <c r="U39" s="106">
        <f>Master!K167</f>
        <v>0</v>
      </c>
      <c r="V39" s="106" t="e">
        <f>Master!#REF!</f>
        <v>#REF!</v>
      </c>
      <c r="W39" s="106" t="e">
        <f>Master!#REF!</f>
        <v>#REF!</v>
      </c>
      <c r="X39" s="106" t="e">
        <f>Master!#REF!</f>
        <v>#REF!</v>
      </c>
      <c r="Y39" s="106" t="e">
        <f>Master!#REF!</f>
        <v>#REF!</v>
      </c>
      <c r="Z39" s="106" t="str">
        <f>Master!L167</f>
        <v>Sistem Informasi</v>
      </c>
      <c r="AA39" s="106" t="e">
        <f>Master!#REF!</f>
        <v>#REF!</v>
      </c>
      <c r="AB39" s="106">
        <f>Master!M167</f>
        <v>0</v>
      </c>
      <c r="AC39" s="106" t="str">
        <f>Master!N167</f>
        <v>PNS</v>
      </c>
    </row>
    <row r="40" spans="1:29" x14ac:dyDescent="0.3">
      <c r="A40">
        <v>32</v>
      </c>
      <c r="B40" t="str">
        <f>Master!B171</f>
        <v>Andre Parvian Aristio, S.Kom., M.Sc.</v>
      </c>
      <c r="C40" t="str">
        <f>Master!C171</f>
        <v>1985201811012</v>
      </c>
      <c r="D40">
        <f>Master!D171</f>
        <v>0</v>
      </c>
      <c r="E40">
        <f>Master!E171</f>
        <v>0</v>
      </c>
      <c r="F40">
        <f>Master!F171</f>
        <v>0</v>
      </c>
      <c r="G40">
        <f>Master!G171</f>
        <v>0</v>
      </c>
      <c r="H40" t="str">
        <f>Master!H171</f>
        <v>Asisten Ahli</v>
      </c>
      <c r="I40" t="e">
        <f>Master!#REF!</f>
        <v>#REF!</v>
      </c>
      <c r="J40" t="e">
        <f>Master!#REF!</f>
        <v>#REF!</v>
      </c>
      <c r="K40" t="e">
        <f>Master!#REF!</f>
        <v>#REF!</v>
      </c>
      <c r="L40" t="e">
        <f>Master!#REF!</f>
        <v>#REF!</v>
      </c>
      <c r="M40" t="e">
        <f>Master!#REF!</f>
        <v>#REF!</v>
      </c>
      <c r="N40" t="e">
        <f>Master!#REF!</f>
        <v>#REF!</v>
      </c>
      <c r="O40" t="e">
        <f>Master!#REF!</f>
        <v>#REF!</v>
      </c>
      <c r="P40" t="e">
        <f>Master!#REF!</f>
        <v>#REF!</v>
      </c>
      <c r="Q40" t="e">
        <f>Master!#REF!</f>
        <v>#REF!</v>
      </c>
      <c r="R40" t="str">
        <f>Master!I171</f>
        <v>S2</v>
      </c>
      <c r="S40" t="str">
        <f>Master!J171</f>
        <v>S2-Pusan National University, Korea</v>
      </c>
      <c r="T40" t="e">
        <f>Master!#REF!</f>
        <v>#REF!</v>
      </c>
      <c r="U40">
        <f>Master!K171</f>
        <v>0</v>
      </c>
      <c r="V40" t="e">
        <f>Master!#REF!</f>
        <v>#REF!</v>
      </c>
      <c r="W40" t="e">
        <f>Master!#REF!</f>
        <v>#REF!</v>
      </c>
      <c r="X40" t="e">
        <f>Master!#REF!</f>
        <v>#REF!</v>
      </c>
      <c r="Y40" t="e">
        <f>Master!#REF!</f>
        <v>#REF!</v>
      </c>
      <c r="Z40" t="str">
        <f>Master!L171</f>
        <v>Sistem Informasi</v>
      </c>
      <c r="AA40" t="e">
        <f>Master!#REF!</f>
        <v>#REF!</v>
      </c>
      <c r="AB40">
        <f>Master!M171</f>
        <v>0</v>
      </c>
      <c r="AC40" t="str">
        <f>Master!N171</f>
        <v>Non PNS</v>
      </c>
    </row>
    <row r="41" spans="1:29" x14ac:dyDescent="0.3">
      <c r="A41">
        <v>33</v>
      </c>
      <c r="B41" t="str">
        <f>Master!B172</f>
        <v>Dr. Retno Aulia Vinarti, S.Kom., M.Kom.</v>
      </c>
      <c r="C41" t="str">
        <f>Master!C172</f>
        <v>1988201812010</v>
      </c>
      <c r="D41">
        <f>Master!D172</f>
        <v>0</v>
      </c>
      <c r="E41">
        <f>Master!E172</f>
        <v>0</v>
      </c>
      <c r="F41">
        <f>Master!F172</f>
        <v>0</v>
      </c>
      <c r="G41">
        <f>Master!G172</f>
        <v>0</v>
      </c>
      <c r="H41" s="137" t="str">
        <f>Master!H172</f>
        <v>Staf Pengajar</v>
      </c>
      <c r="I41" t="e">
        <f>Master!#REF!</f>
        <v>#REF!</v>
      </c>
      <c r="J41" t="e">
        <f>Master!#REF!</f>
        <v>#REF!</v>
      </c>
      <c r="K41" t="e">
        <f>Master!#REF!</f>
        <v>#REF!</v>
      </c>
      <c r="L41" t="e">
        <f>Master!#REF!</f>
        <v>#REF!</v>
      </c>
      <c r="M41" t="e">
        <f>Master!#REF!</f>
        <v>#REF!</v>
      </c>
      <c r="N41" t="e">
        <f>Master!#REF!</f>
        <v>#REF!</v>
      </c>
      <c r="O41" t="e">
        <f>Master!#REF!</f>
        <v>#REF!</v>
      </c>
      <c r="P41" t="e">
        <f>Master!#REF!</f>
        <v>#REF!</v>
      </c>
      <c r="Q41" t="e">
        <f>Master!#REF!</f>
        <v>#REF!</v>
      </c>
      <c r="R41" t="str">
        <f>Master!I172</f>
        <v>S3</v>
      </c>
      <c r="S41" t="str">
        <f>Master!J172</f>
        <v>S3-Computer Science, Trinity College Universitas Dublin Irlandia</v>
      </c>
      <c r="T41" t="e">
        <f>Master!#REF!</f>
        <v>#REF!</v>
      </c>
      <c r="U41">
        <f>Master!K172</f>
        <v>0</v>
      </c>
      <c r="V41" t="e">
        <f>Master!#REF!</f>
        <v>#REF!</v>
      </c>
      <c r="W41" t="e">
        <f>Master!#REF!</f>
        <v>#REF!</v>
      </c>
      <c r="X41" t="e">
        <f>Master!#REF!</f>
        <v>#REF!</v>
      </c>
      <c r="Y41" t="e">
        <f>Master!#REF!</f>
        <v>#REF!</v>
      </c>
      <c r="Z41" t="str">
        <f>Master!L172</f>
        <v>Sistem Informasi</v>
      </c>
      <c r="AA41" t="e">
        <f>Master!#REF!</f>
        <v>#REF!</v>
      </c>
      <c r="AB41">
        <f>Master!M172</f>
        <v>0</v>
      </c>
      <c r="AC41">
        <f>Master!N172</f>
        <v>0</v>
      </c>
    </row>
    <row r="42" spans="1:29" x14ac:dyDescent="0.3">
      <c r="A42">
        <v>34</v>
      </c>
      <c r="B42" s="126" t="s">
        <v>568</v>
      </c>
      <c r="C42" s="127">
        <v>1991202011006</v>
      </c>
      <c r="D42" s="12"/>
      <c r="E42" s="12"/>
      <c r="F42" s="12"/>
      <c r="G42" s="12"/>
      <c r="H42" s="136" t="s">
        <v>477</v>
      </c>
      <c r="I42" s="12"/>
      <c r="J42" s="12"/>
      <c r="K42" s="12"/>
      <c r="L42" s="12"/>
      <c r="M42" s="12"/>
      <c r="N42" s="12"/>
      <c r="O42" s="12"/>
      <c r="P42" s="12"/>
      <c r="Q42" s="12"/>
      <c r="R42" s="12" t="s">
        <v>503</v>
      </c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6" spans="1:29" x14ac:dyDescent="0.3">
      <c r="B46" t="s">
        <v>594</v>
      </c>
      <c r="C46">
        <f>COUNTIF(H9:H42,"Staf Pengajar")</f>
        <v>4</v>
      </c>
      <c r="F46" t="s">
        <v>534</v>
      </c>
      <c r="G46">
        <f>COUNTIF(R9:R42,"S1")</f>
        <v>0</v>
      </c>
    </row>
    <row r="47" spans="1:29" x14ac:dyDescent="0.3">
      <c r="B47" t="s">
        <v>403</v>
      </c>
      <c r="C47">
        <f>COUNTIF(H9:H42,"Asisten Ahli")</f>
        <v>10</v>
      </c>
      <c r="F47" t="s">
        <v>435</v>
      </c>
      <c r="G47">
        <f>COUNTIF(R9:R42,"S2")</f>
        <v>21</v>
      </c>
    </row>
    <row r="48" spans="1:29" x14ac:dyDescent="0.3">
      <c r="B48" t="s">
        <v>211</v>
      </c>
      <c r="C48">
        <f>COUNTIF(H9:H42,"Lektor")</f>
        <v>13</v>
      </c>
      <c r="F48" t="s">
        <v>503</v>
      </c>
      <c r="G48">
        <f>COUNTIF(R9:R42,"S3")</f>
        <v>13</v>
      </c>
    </row>
    <row r="49" spans="2:7" x14ac:dyDescent="0.3">
      <c r="B49" t="s">
        <v>110</v>
      </c>
      <c r="C49">
        <f>COUNTIF(H9:H42,"Lektor Kepala")</f>
        <v>6</v>
      </c>
      <c r="G49">
        <f>SUM(G46:G48)</f>
        <v>34</v>
      </c>
    </row>
    <row r="50" spans="2:7" x14ac:dyDescent="0.3">
      <c r="B50" t="s">
        <v>589</v>
      </c>
      <c r="C50">
        <f>COUNTIF(H9:H42,"Guru Besar")</f>
        <v>1</v>
      </c>
    </row>
    <row r="51" spans="2:7" x14ac:dyDescent="0.3">
      <c r="B51" t="s">
        <v>595</v>
      </c>
      <c r="C51">
        <f>SUM(C46:C50)</f>
        <v>34</v>
      </c>
    </row>
  </sheetData>
  <mergeCells count="27">
    <mergeCell ref="AB5:AB7"/>
    <mergeCell ref="AC5:AC7"/>
    <mergeCell ref="A5:A6"/>
    <mergeCell ref="B5:B7"/>
    <mergeCell ref="C5:C7"/>
    <mergeCell ref="D5:G5"/>
    <mergeCell ref="H5:L5"/>
    <mergeCell ref="M5:N5"/>
    <mergeCell ref="E6:G6"/>
    <mergeCell ref="H6:H7"/>
    <mergeCell ref="J6:L6"/>
    <mergeCell ref="M6:M7"/>
    <mergeCell ref="T6:T7"/>
    <mergeCell ref="O5:Q5"/>
    <mergeCell ref="R5:U5"/>
    <mergeCell ref="V5:X6"/>
    <mergeCell ref="AA5:AA7"/>
    <mergeCell ref="N6:N7"/>
    <mergeCell ref="O6:O7"/>
    <mergeCell ref="P6:P7"/>
    <mergeCell ref="R6:R7"/>
    <mergeCell ref="S6:S7"/>
    <mergeCell ref="E8:G8"/>
    <mergeCell ref="J8:L8"/>
    <mergeCell ref="M8:N8"/>
    <mergeCell ref="P8:Q8"/>
    <mergeCell ref="V8:X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AC37"/>
  <sheetViews>
    <sheetView topLeftCell="A7" zoomScaleNormal="100" workbookViewId="0">
      <selection activeCell="F23" sqref="F23"/>
    </sheetView>
  </sheetViews>
  <sheetFormatPr defaultRowHeight="14.4" x14ac:dyDescent="0.3"/>
  <cols>
    <col min="2" max="2" width="49.21875" bestFit="1" customWidth="1"/>
    <col min="3" max="3" width="21" bestFit="1" customWidth="1"/>
    <col min="4" max="4" width="9" bestFit="1" customWidth="1"/>
    <col min="8" max="8" width="13.21875" bestFit="1" customWidth="1"/>
    <col min="17" max="17" width="6.6640625" bestFit="1" customWidth="1"/>
    <col min="18" max="18" width="11.44140625" bestFit="1" customWidth="1"/>
    <col min="19" max="19" width="85.6640625" bestFit="1" customWidth="1"/>
    <col min="25" max="25" width="11.88671875" bestFit="1" customWidth="1"/>
    <col min="26" max="26" width="17.77734375" bestFit="1" customWidth="1"/>
  </cols>
  <sheetData>
    <row r="4" spans="1:29" ht="15" thickBot="1" x14ac:dyDescent="0.35"/>
    <row r="5" spans="1:29" ht="16.8" thickTop="1" x14ac:dyDescent="0.35">
      <c r="A5" s="155" t="s">
        <v>0</v>
      </c>
      <c r="B5" s="155" t="s">
        <v>1</v>
      </c>
      <c r="C5" s="155" t="s">
        <v>2</v>
      </c>
      <c r="D5" s="159" t="s">
        <v>3</v>
      </c>
      <c r="E5" s="160"/>
      <c r="F5" s="160"/>
      <c r="G5" s="161"/>
      <c r="H5" s="159" t="s">
        <v>4</v>
      </c>
      <c r="I5" s="160"/>
      <c r="J5" s="160"/>
      <c r="K5" s="160"/>
      <c r="L5" s="161"/>
      <c r="M5" s="159" t="s">
        <v>5</v>
      </c>
      <c r="N5" s="161"/>
      <c r="O5" s="159" t="s">
        <v>6</v>
      </c>
      <c r="P5" s="160"/>
      <c r="Q5" s="161"/>
      <c r="R5" s="159" t="s">
        <v>7</v>
      </c>
      <c r="S5" s="160"/>
      <c r="T5" s="160"/>
      <c r="U5" s="161"/>
      <c r="V5" s="178" t="s">
        <v>8</v>
      </c>
      <c r="W5" s="179"/>
      <c r="X5" s="180"/>
      <c r="Y5" s="2" t="s">
        <v>9</v>
      </c>
      <c r="Z5" s="2"/>
      <c r="AA5" s="172" t="s">
        <v>10</v>
      </c>
      <c r="AB5" s="172" t="s">
        <v>4</v>
      </c>
      <c r="AC5" s="177" t="s">
        <v>40</v>
      </c>
    </row>
    <row r="6" spans="1:29" ht="16.2" x14ac:dyDescent="0.35">
      <c r="A6" s="156"/>
      <c r="B6" s="156"/>
      <c r="C6" s="156"/>
      <c r="D6" s="4" t="s">
        <v>11</v>
      </c>
      <c r="E6" s="162" t="s">
        <v>12</v>
      </c>
      <c r="F6" s="163"/>
      <c r="G6" s="164"/>
      <c r="H6" s="174" t="s">
        <v>13</v>
      </c>
      <c r="I6" s="5" t="s">
        <v>14</v>
      </c>
      <c r="J6" s="162" t="s">
        <v>12</v>
      </c>
      <c r="K6" s="163"/>
      <c r="L6" s="164"/>
      <c r="M6" s="174" t="s">
        <v>15</v>
      </c>
      <c r="N6" s="174" t="s">
        <v>16</v>
      </c>
      <c r="O6" s="174" t="s">
        <v>13</v>
      </c>
      <c r="P6" s="174" t="s">
        <v>15</v>
      </c>
      <c r="Q6" s="6" t="s">
        <v>17</v>
      </c>
      <c r="R6" s="174" t="s">
        <v>504</v>
      </c>
      <c r="S6" s="174" t="s">
        <v>13</v>
      </c>
      <c r="T6" s="174" t="s">
        <v>15</v>
      </c>
      <c r="U6" s="6" t="s">
        <v>18</v>
      </c>
      <c r="V6" s="181"/>
      <c r="W6" s="182"/>
      <c r="X6" s="183"/>
      <c r="Y6" s="7" t="s">
        <v>19</v>
      </c>
      <c r="Z6" s="7" t="s">
        <v>20</v>
      </c>
      <c r="AA6" s="173"/>
      <c r="AB6" s="173"/>
      <c r="AC6" s="173"/>
    </row>
    <row r="7" spans="1:29" ht="16.2" x14ac:dyDescent="0.35">
      <c r="A7" s="8" t="s">
        <v>21</v>
      </c>
      <c r="B7" s="175"/>
      <c r="C7" s="156"/>
      <c r="D7" s="6" t="s">
        <v>43</v>
      </c>
      <c r="E7" s="6" t="s">
        <v>22</v>
      </c>
      <c r="F7" s="6" t="s">
        <v>16</v>
      </c>
      <c r="G7" s="6" t="s">
        <v>15</v>
      </c>
      <c r="H7" s="156"/>
      <c r="I7" s="103" t="s">
        <v>23</v>
      </c>
      <c r="J7" s="6" t="s">
        <v>22</v>
      </c>
      <c r="K7" s="6" t="s">
        <v>16</v>
      </c>
      <c r="L7" s="6" t="s">
        <v>15</v>
      </c>
      <c r="M7" s="156"/>
      <c r="N7" s="156"/>
      <c r="O7" s="156"/>
      <c r="P7" s="156"/>
      <c r="Q7" s="8" t="s">
        <v>24</v>
      </c>
      <c r="R7" s="175"/>
      <c r="S7" s="156"/>
      <c r="T7" s="156"/>
      <c r="U7" s="8" t="s">
        <v>25</v>
      </c>
      <c r="V7" s="9" t="s">
        <v>22</v>
      </c>
      <c r="W7" s="9" t="s">
        <v>16</v>
      </c>
      <c r="X7" s="9" t="s">
        <v>15</v>
      </c>
      <c r="Y7" s="7" t="s">
        <v>26</v>
      </c>
      <c r="Z7" s="7"/>
      <c r="AA7" s="173"/>
      <c r="AB7" s="176"/>
      <c r="AC7" s="176"/>
    </row>
    <row r="8" spans="1:29" ht="16.2" x14ac:dyDescent="0.35">
      <c r="A8" s="105" t="s">
        <v>29</v>
      </c>
      <c r="B8" s="104" t="s">
        <v>436</v>
      </c>
      <c r="C8" s="104">
        <v>3</v>
      </c>
      <c r="D8" s="104">
        <v>4</v>
      </c>
      <c r="E8" s="154">
        <v>5</v>
      </c>
      <c r="F8" s="154"/>
      <c r="G8" s="154"/>
      <c r="H8" s="105">
        <v>6</v>
      </c>
      <c r="I8" s="105" t="s">
        <v>30</v>
      </c>
      <c r="J8" s="154" t="s">
        <v>31</v>
      </c>
      <c r="K8" s="154"/>
      <c r="L8" s="154"/>
      <c r="M8" s="171" t="s">
        <v>32</v>
      </c>
      <c r="N8" s="171"/>
      <c r="O8" s="105" t="s">
        <v>33</v>
      </c>
      <c r="P8" s="154" t="s">
        <v>34</v>
      </c>
      <c r="Q8" s="154"/>
      <c r="R8" s="104" t="s">
        <v>35</v>
      </c>
      <c r="S8" s="105" t="s">
        <v>36</v>
      </c>
      <c r="T8" s="104" t="s">
        <v>37</v>
      </c>
      <c r="U8" s="104" t="s">
        <v>38</v>
      </c>
      <c r="V8" s="154" t="s">
        <v>27</v>
      </c>
      <c r="W8" s="154"/>
      <c r="X8" s="154"/>
      <c r="Y8" s="104" t="s">
        <v>28</v>
      </c>
      <c r="Z8" s="104" t="s">
        <v>39</v>
      </c>
      <c r="AA8" s="104" t="s">
        <v>41</v>
      </c>
      <c r="AB8" s="104" t="s">
        <v>42</v>
      </c>
      <c r="AC8" s="104" t="s">
        <v>505</v>
      </c>
    </row>
    <row r="9" spans="1:29" x14ac:dyDescent="0.3">
      <c r="A9">
        <v>1</v>
      </c>
      <c r="B9" s="106" t="str">
        <f>Master!B17</f>
        <v>Prof. Dr. Agus Zainal Arifin, S.Kom., M.Kom.</v>
      </c>
      <c r="C9" s="106" t="str">
        <f>Master!C17</f>
        <v>19720809 199512 1 001</v>
      </c>
      <c r="D9" s="106" t="str">
        <f>Master!D17</f>
        <v>IV/a</v>
      </c>
      <c r="E9" s="106">
        <f>Master!E17</f>
        <v>1</v>
      </c>
      <c r="F9" s="106">
        <f>Master!F17</f>
        <v>10</v>
      </c>
      <c r="G9" s="106">
        <f>Master!G17</f>
        <v>2010</v>
      </c>
      <c r="H9" s="106" t="str">
        <f>Master!H17</f>
        <v>Guru Besar</v>
      </c>
      <c r="I9" s="106" t="e">
        <f>Master!#REF!</f>
        <v>#REF!</v>
      </c>
      <c r="J9" s="106" t="e">
        <f>Master!#REF!</f>
        <v>#REF!</v>
      </c>
      <c r="K9" s="106" t="e">
        <f>Master!#REF!</f>
        <v>#REF!</v>
      </c>
      <c r="L9" s="106" t="e">
        <f>Master!#REF!</f>
        <v>#REF!</v>
      </c>
      <c r="M9" s="106" t="e">
        <f>Master!#REF!</f>
        <v>#REF!</v>
      </c>
      <c r="N9" s="106" t="e">
        <f>Master!#REF!</f>
        <v>#REF!</v>
      </c>
      <c r="O9" s="106" t="e">
        <f>Master!#REF!</f>
        <v>#REF!</v>
      </c>
      <c r="P9" s="106" t="e">
        <f>Master!#REF!</f>
        <v>#REF!</v>
      </c>
      <c r="Q9" s="106" t="e">
        <f>Master!#REF!</f>
        <v>#REF!</v>
      </c>
      <c r="R9" s="106" t="str">
        <f>Master!I17</f>
        <v>S3</v>
      </c>
      <c r="S9" s="106" t="str">
        <f>Master!J17</f>
        <v>S3-Hiroshima University, Jepang</v>
      </c>
      <c r="T9" s="106" t="e">
        <f>Master!#REF!</f>
        <v>#REF!</v>
      </c>
      <c r="U9" s="106">
        <f>Master!K17</f>
        <v>1</v>
      </c>
      <c r="V9" s="106" t="e">
        <f>Master!#REF!</f>
        <v>#REF!</v>
      </c>
      <c r="W9" s="106" t="e">
        <f>Master!#REF!</f>
        <v>#REF!</v>
      </c>
      <c r="X9" s="106" t="e">
        <f>Master!#REF!</f>
        <v>#REF!</v>
      </c>
      <c r="Y9" s="106" t="e">
        <f>Master!#REF!</f>
        <v>#REF!</v>
      </c>
      <c r="Z9" s="106" t="str">
        <f>Master!L17</f>
        <v>Teknologi Informasi</v>
      </c>
      <c r="AA9" s="106" t="e">
        <f>Master!#REF!</f>
        <v>#REF!</v>
      </c>
      <c r="AB9" s="106" t="str">
        <f>Master!M17</f>
        <v>Kapus Kecerdasan Artificial dan Teknologi Kesehatan</v>
      </c>
      <c r="AC9" s="106" t="str">
        <f>Master!N17</f>
        <v>PNS</v>
      </c>
    </row>
    <row r="10" spans="1:29" x14ac:dyDescent="0.3">
      <c r="A10">
        <v>2</v>
      </c>
      <c r="B10" s="106" t="str">
        <f>Master!B19</f>
        <v>Ir. Muchammad Husni, M.Kom.</v>
      </c>
      <c r="C10" s="106" t="str">
        <f>Master!C19</f>
        <v>19600221 198403 1 001</v>
      </c>
      <c r="D10" s="106" t="str">
        <f>Master!D19</f>
        <v>IV/c</v>
      </c>
      <c r="E10" s="106">
        <f>Master!E19</f>
        <v>1</v>
      </c>
      <c r="F10" s="106">
        <f>Master!F19</f>
        <v>4</v>
      </c>
      <c r="G10" s="106">
        <f>Master!G19</f>
        <v>2011</v>
      </c>
      <c r="H10" s="106" t="str">
        <f>Master!H19</f>
        <v>Lektor Kepala</v>
      </c>
      <c r="I10" s="106" t="e">
        <f>Master!#REF!</f>
        <v>#REF!</v>
      </c>
      <c r="J10" s="106" t="e">
        <f>Master!#REF!</f>
        <v>#REF!</v>
      </c>
      <c r="K10" s="106" t="e">
        <f>Master!#REF!</f>
        <v>#REF!</v>
      </c>
      <c r="L10" s="106" t="e">
        <f>Master!#REF!</f>
        <v>#REF!</v>
      </c>
      <c r="M10" s="106" t="e">
        <f>Master!#REF!</f>
        <v>#REF!</v>
      </c>
      <c r="N10" s="106" t="e">
        <f>Master!#REF!</f>
        <v>#REF!</v>
      </c>
      <c r="O10" s="106" t="e">
        <f>Master!#REF!</f>
        <v>#REF!</v>
      </c>
      <c r="P10" s="106" t="e">
        <f>Master!#REF!</f>
        <v>#REF!</v>
      </c>
      <c r="Q10" s="106" t="e">
        <f>Master!#REF!</f>
        <v>#REF!</v>
      </c>
      <c r="R10" s="106" t="str">
        <f>Master!I19</f>
        <v>S2</v>
      </c>
      <c r="S10" s="106" t="str">
        <f>Master!J19</f>
        <v>S2-Univ. Indonesia ( UI )</v>
      </c>
      <c r="T10" s="106" t="e">
        <f>Master!#REF!</f>
        <v>#REF!</v>
      </c>
      <c r="U10" s="106">
        <f>Master!K19</f>
        <v>2</v>
      </c>
      <c r="V10" s="106" t="e">
        <f>Master!#REF!</f>
        <v>#REF!</v>
      </c>
      <c r="W10" s="106" t="e">
        <f>Master!#REF!</f>
        <v>#REF!</v>
      </c>
      <c r="X10" s="106" t="e">
        <f>Master!#REF!</f>
        <v>#REF!</v>
      </c>
      <c r="Y10" s="106" t="e">
        <f>Master!#REF!</f>
        <v>#REF!</v>
      </c>
      <c r="Z10" s="106" t="str">
        <f>Master!L19</f>
        <v>Teknologi Informasi</v>
      </c>
      <c r="AA10" s="106" t="e">
        <f>Master!#REF!</f>
        <v>#REF!</v>
      </c>
      <c r="AB10" s="106">
        <f>Master!M19</f>
        <v>0</v>
      </c>
      <c r="AC10" s="106" t="str">
        <f>Master!N19</f>
        <v>PNS</v>
      </c>
    </row>
    <row r="11" spans="1:29" x14ac:dyDescent="0.3">
      <c r="A11">
        <v>3</v>
      </c>
      <c r="B11" s="106" t="str">
        <f>Master!B27</f>
        <v>Ir. Khakim Ghozali, M.MT.</v>
      </c>
      <c r="C11" s="106" t="str">
        <f>Master!C27</f>
        <v>19640305 198903 1 004</v>
      </c>
      <c r="D11" s="106" t="str">
        <f>Master!D27</f>
        <v>IV/b</v>
      </c>
      <c r="E11" s="106">
        <f>Master!E27</f>
        <v>1</v>
      </c>
      <c r="F11" s="106">
        <f>Master!F27</f>
        <v>10</v>
      </c>
      <c r="G11" s="106">
        <f>Master!G27</f>
        <v>2015</v>
      </c>
      <c r="H11" s="106" t="str">
        <f>Master!H27</f>
        <v>Lektor Kepala</v>
      </c>
      <c r="I11" s="106" t="e">
        <f>Master!#REF!</f>
        <v>#REF!</v>
      </c>
      <c r="J11" s="106" t="e">
        <f>Master!#REF!</f>
        <v>#REF!</v>
      </c>
      <c r="K11" s="106" t="e">
        <f>Master!#REF!</f>
        <v>#REF!</v>
      </c>
      <c r="L11" s="106" t="e">
        <f>Master!#REF!</f>
        <v>#REF!</v>
      </c>
      <c r="M11" s="106" t="e">
        <f>Master!#REF!</f>
        <v>#REF!</v>
      </c>
      <c r="N11" s="106" t="e">
        <f>Master!#REF!</f>
        <v>#REF!</v>
      </c>
      <c r="O11" s="106" t="e">
        <f>Master!#REF!</f>
        <v>#REF!</v>
      </c>
      <c r="P11" s="106" t="e">
        <f>Master!#REF!</f>
        <v>#REF!</v>
      </c>
      <c r="Q11" s="106" t="e">
        <f>Master!#REF!</f>
        <v>#REF!</v>
      </c>
      <c r="R11" s="106" t="str">
        <f>Master!I27</f>
        <v>S2</v>
      </c>
      <c r="S11" s="106" t="str">
        <f>Master!J27</f>
        <v>S2-Manajemen Teknologi Informasi ITS</v>
      </c>
      <c r="T11" s="106" t="e">
        <f>Master!#REF!</f>
        <v>#REF!</v>
      </c>
      <c r="U11" s="106">
        <f>Master!K27</f>
        <v>2</v>
      </c>
      <c r="V11" s="106" t="e">
        <f>Master!#REF!</f>
        <v>#REF!</v>
      </c>
      <c r="W11" s="106" t="e">
        <f>Master!#REF!</f>
        <v>#REF!</v>
      </c>
      <c r="X11" s="106" t="e">
        <f>Master!#REF!</f>
        <v>#REF!</v>
      </c>
      <c r="Y11" s="106" t="e">
        <f>Master!#REF!</f>
        <v>#REF!</v>
      </c>
      <c r="Z11" s="106" t="str">
        <f>Master!L27</f>
        <v>Teknologi Informasi</v>
      </c>
      <c r="AA11" s="106" t="e">
        <f>Master!#REF!</f>
        <v>#REF!</v>
      </c>
      <c r="AB11" s="106" t="str">
        <f>Master!M27</f>
        <v>Kepala Unit Kerja Pengadaan Barang &amp; Jasa</v>
      </c>
      <c r="AC11" s="106" t="str">
        <f>Master!N27</f>
        <v>PNS</v>
      </c>
    </row>
    <row r="12" spans="1:29" x14ac:dyDescent="0.3">
      <c r="A12">
        <v>4</v>
      </c>
      <c r="B12" s="106" t="str">
        <f>Master!B63</f>
        <v>Dr. Ir. Raden Venantius Hari Ginardi, M.Sc.</v>
      </c>
      <c r="C12" s="106" t="str">
        <f>Master!C63</f>
        <v>19650518 199203 1 003</v>
      </c>
      <c r="D12" s="106" t="str">
        <f>Master!D63</f>
        <v>III/d</v>
      </c>
      <c r="E12" s="106">
        <f>Master!E63</f>
        <v>1</v>
      </c>
      <c r="F12" s="106">
        <f>Master!F63</f>
        <v>10</v>
      </c>
      <c r="G12" s="106">
        <f>Master!G63</f>
        <v>2016</v>
      </c>
      <c r="H12" s="106" t="str">
        <f>Master!H63</f>
        <v>Lektor</v>
      </c>
      <c r="I12" s="106" t="e">
        <f>Master!#REF!</f>
        <v>#REF!</v>
      </c>
      <c r="J12" s="106" t="e">
        <f>Master!#REF!</f>
        <v>#REF!</v>
      </c>
      <c r="K12" s="106" t="e">
        <f>Master!#REF!</f>
        <v>#REF!</v>
      </c>
      <c r="L12" s="106" t="e">
        <f>Master!#REF!</f>
        <v>#REF!</v>
      </c>
      <c r="M12" s="106" t="e">
        <f>Master!#REF!</f>
        <v>#REF!</v>
      </c>
      <c r="N12" s="106" t="e">
        <f>Master!#REF!</f>
        <v>#REF!</v>
      </c>
      <c r="O12" s="106" t="e">
        <f>Master!#REF!</f>
        <v>#REF!</v>
      </c>
      <c r="P12" s="106" t="e">
        <f>Master!#REF!</f>
        <v>#REF!</v>
      </c>
      <c r="Q12" s="106" t="e">
        <f>Master!#REF!</f>
        <v>#REF!</v>
      </c>
      <c r="R12" s="106" t="str">
        <f>Master!I63</f>
        <v>S3</v>
      </c>
      <c r="S12" s="106" t="str">
        <f>Master!J63</f>
        <v>S3-Vienna University of Technology, Austria</v>
      </c>
      <c r="T12" s="106" t="e">
        <f>Master!#REF!</f>
        <v>#REF!</v>
      </c>
      <c r="U12" s="106">
        <f>Master!K63</f>
        <v>1</v>
      </c>
      <c r="V12" s="106" t="e">
        <f>Master!#REF!</f>
        <v>#REF!</v>
      </c>
      <c r="W12" s="106" t="e">
        <f>Master!#REF!</f>
        <v>#REF!</v>
      </c>
      <c r="X12" s="106" t="e">
        <f>Master!#REF!</f>
        <v>#REF!</v>
      </c>
      <c r="Y12" s="106" t="e">
        <f>Master!#REF!</f>
        <v>#REF!</v>
      </c>
      <c r="Z12" s="106" t="str">
        <f>Master!L63</f>
        <v>Teknologi Informasi</v>
      </c>
      <c r="AA12" s="106" t="e">
        <f>Master!#REF!</f>
        <v>#REF!</v>
      </c>
      <c r="AB12" s="106" t="str">
        <f>Master!M63</f>
        <v>Kadep Teknologi Informasi</v>
      </c>
      <c r="AC12" s="106" t="str">
        <f>Master!N63</f>
        <v>PNS</v>
      </c>
    </row>
    <row r="13" spans="1:29" x14ac:dyDescent="0.3">
      <c r="A13">
        <v>5</v>
      </c>
      <c r="B13" s="106" t="str">
        <f>Master!B81</f>
        <v>Henning Titi Ciptaningtyas, S.Kom., M.Kom.</v>
      </c>
      <c r="C13" s="106" t="str">
        <f>Master!C81</f>
        <v>19840708 201012 2 004</v>
      </c>
      <c r="D13" s="106" t="str">
        <f>Master!D81</f>
        <v>III/d</v>
      </c>
      <c r="E13" s="106">
        <f>Master!E81</f>
        <v>1</v>
      </c>
      <c r="F13" s="106" t="str">
        <f>Master!F81</f>
        <v>4</v>
      </c>
      <c r="G13" s="106" t="str">
        <f>Master!G81</f>
        <v>2019</v>
      </c>
      <c r="H13" s="106" t="str">
        <f>Master!H81</f>
        <v>Lektor</v>
      </c>
      <c r="I13" s="106" t="e">
        <f>Master!#REF!</f>
        <v>#REF!</v>
      </c>
      <c r="J13" s="106" t="e">
        <f>Master!#REF!</f>
        <v>#REF!</v>
      </c>
      <c r="K13" s="106" t="e">
        <f>Master!#REF!</f>
        <v>#REF!</v>
      </c>
      <c r="L13" s="106" t="e">
        <f>Master!#REF!</f>
        <v>#REF!</v>
      </c>
      <c r="M13" s="106" t="e">
        <f>Master!#REF!</f>
        <v>#REF!</v>
      </c>
      <c r="N13" s="106" t="e">
        <f>Master!#REF!</f>
        <v>#REF!</v>
      </c>
      <c r="O13" s="106" t="e">
        <f>Master!#REF!</f>
        <v>#REF!</v>
      </c>
      <c r="P13" s="106" t="e">
        <f>Master!#REF!</f>
        <v>#REF!</v>
      </c>
      <c r="Q13" s="106" t="e">
        <f>Master!#REF!</f>
        <v>#REF!</v>
      </c>
      <c r="R13" s="106" t="str">
        <f>Master!I81</f>
        <v>S2</v>
      </c>
      <c r="S13" s="106" t="str">
        <f>Master!J81</f>
        <v>S2 Teknik Informatika ITS</v>
      </c>
      <c r="T13" s="106" t="e">
        <f>Master!#REF!</f>
        <v>#REF!</v>
      </c>
      <c r="U13" s="106">
        <f>Master!K81</f>
        <v>2</v>
      </c>
      <c r="V13" s="106" t="e">
        <f>Master!#REF!</f>
        <v>#REF!</v>
      </c>
      <c r="W13" s="106" t="e">
        <f>Master!#REF!</f>
        <v>#REF!</v>
      </c>
      <c r="X13" s="106" t="e">
        <f>Master!#REF!</f>
        <v>#REF!</v>
      </c>
      <c r="Y13" s="106" t="e">
        <f>Master!#REF!</f>
        <v>#REF!</v>
      </c>
      <c r="Z13" s="106" t="str">
        <f>Master!L81</f>
        <v>Teknologi Informasi</v>
      </c>
      <c r="AA13" s="106" t="e">
        <f>Master!#REF!</f>
        <v>#REF!</v>
      </c>
      <c r="AB13" s="106">
        <f>Master!M81</f>
        <v>0</v>
      </c>
      <c r="AC13" s="106" t="str">
        <f>Master!N81</f>
        <v>PNS</v>
      </c>
    </row>
    <row r="14" spans="1:29" x14ac:dyDescent="0.3">
      <c r="A14">
        <v>6</v>
      </c>
      <c r="B14" s="106" t="str">
        <f>Master!B151</f>
        <v>Ridho Rahman Hariadi, S.Kom., M.Sc.</v>
      </c>
      <c r="C14" s="106" t="str">
        <f>Master!C151</f>
        <v>19870213 201404 1 001</v>
      </c>
      <c r="D14" s="106" t="str">
        <f>Master!D151</f>
        <v>III/b</v>
      </c>
      <c r="E14" s="106">
        <f>Master!E151</f>
        <v>1</v>
      </c>
      <c r="F14" s="106">
        <f>Master!F151</f>
        <v>4</v>
      </c>
      <c r="G14" s="106">
        <f>Master!G151</f>
        <v>2014</v>
      </c>
      <c r="H14" s="106" t="str">
        <f>Master!H151</f>
        <v>Asisten Ahli</v>
      </c>
      <c r="I14" s="106" t="e">
        <f>Master!#REF!</f>
        <v>#REF!</v>
      </c>
      <c r="J14" s="106" t="e">
        <f>Master!#REF!</f>
        <v>#REF!</v>
      </c>
      <c r="K14" s="106" t="e">
        <f>Master!#REF!</f>
        <v>#REF!</v>
      </c>
      <c r="L14" s="106" t="e">
        <f>Master!#REF!</f>
        <v>#REF!</v>
      </c>
      <c r="M14" s="106" t="e">
        <f>Master!#REF!</f>
        <v>#REF!</v>
      </c>
      <c r="N14" s="106" t="e">
        <f>Master!#REF!</f>
        <v>#REF!</v>
      </c>
      <c r="O14" s="106" t="e">
        <f>Master!#REF!</f>
        <v>#REF!</v>
      </c>
      <c r="P14" s="106" t="e">
        <f>Master!#REF!</f>
        <v>#REF!</v>
      </c>
      <c r="Q14" s="106" t="e">
        <f>Master!#REF!</f>
        <v>#REF!</v>
      </c>
      <c r="R14" s="106" t="str">
        <f>Master!I151</f>
        <v>S2</v>
      </c>
      <c r="S14" s="106" t="str">
        <f>Master!J151</f>
        <v>S2</v>
      </c>
      <c r="T14" s="106" t="e">
        <f>Master!#REF!</f>
        <v>#REF!</v>
      </c>
      <c r="U14" s="106">
        <f>Master!K151</f>
        <v>0</v>
      </c>
      <c r="V14" s="106" t="e">
        <f>Master!#REF!</f>
        <v>#REF!</v>
      </c>
      <c r="W14" s="106" t="e">
        <f>Master!#REF!</f>
        <v>#REF!</v>
      </c>
      <c r="X14" s="106" t="e">
        <f>Master!#REF!</f>
        <v>#REF!</v>
      </c>
      <c r="Y14" s="106" t="e">
        <f>Master!#REF!</f>
        <v>#REF!</v>
      </c>
      <c r="Z14" s="106" t="str">
        <f>Master!L151</f>
        <v>Teknologi Informasi</v>
      </c>
      <c r="AA14" s="106" t="e">
        <f>Master!#REF!</f>
        <v>#REF!</v>
      </c>
      <c r="AB14" s="106">
        <f>Master!M151</f>
        <v>0</v>
      </c>
      <c r="AC14" s="106" t="str">
        <f>Master!N151</f>
        <v>PNS</v>
      </c>
    </row>
    <row r="15" spans="1:29" ht="30" customHeight="1" x14ac:dyDescent="0.3">
      <c r="A15">
        <v>7</v>
      </c>
      <c r="B15" s="84" t="s">
        <v>490</v>
      </c>
      <c r="C15" s="85" t="s">
        <v>491</v>
      </c>
      <c r="D15" s="70" t="s">
        <v>366</v>
      </c>
      <c r="E15" s="70">
        <v>1</v>
      </c>
      <c r="F15" s="70">
        <v>4</v>
      </c>
      <c r="G15" s="70">
        <v>2014</v>
      </c>
      <c r="H15" s="93" t="s">
        <v>403</v>
      </c>
      <c r="I15" s="86"/>
      <c r="J15" s="70">
        <v>1</v>
      </c>
      <c r="K15" s="70" t="s">
        <v>286</v>
      </c>
      <c r="L15" s="70" t="s">
        <v>597</v>
      </c>
      <c r="M15" s="86"/>
      <c r="N15" s="86"/>
      <c r="O15" s="86"/>
      <c r="P15" s="87"/>
      <c r="Q15" s="87"/>
      <c r="R15" s="70" t="s">
        <v>435</v>
      </c>
      <c r="S15" s="88" t="s">
        <v>492</v>
      </c>
      <c r="T15" s="70" t="s">
        <v>450</v>
      </c>
      <c r="U15" s="70"/>
      <c r="V15" s="70" t="s">
        <v>39</v>
      </c>
      <c r="W15" s="70" t="s">
        <v>287</v>
      </c>
      <c r="X15" s="70" t="s">
        <v>493</v>
      </c>
      <c r="Y15" s="87"/>
      <c r="Z15" s="96" t="s">
        <v>71</v>
      </c>
      <c r="AA15" s="84" t="s">
        <v>494</v>
      </c>
      <c r="AB15" s="89"/>
      <c r="AC15" s="100" t="s">
        <v>59</v>
      </c>
    </row>
    <row r="16" spans="1:29" x14ac:dyDescent="0.3"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</row>
    <row r="17" spans="2:29" x14ac:dyDescent="0.3"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</row>
    <row r="18" spans="2:29" x14ac:dyDescent="0.3"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</row>
    <row r="19" spans="2:29" x14ac:dyDescent="0.3">
      <c r="B19" t="s">
        <v>594</v>
      </c>
      <c r="C19">
        <f>COUNTIF(H9:H15,"Staf Pengajar")</f>
        <v>0</v>
      </c>
      <c r="F19" t="s">
        <v>534</v>
      </c>
      <c r="G19" t="e">
        <f>COUNTIF(#REF!,"S1")</f>
        <v>#REF!</v>
      </c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</row>
    <row r="20" spans="2:29" x14ac:dyDescent="0.3">
      <c r="B20" t="s">
        <v>403</v>
      </c>
      <c r="C20">
        <f>COUNTIF(H9:H15,"Asisten Ahli")</f>
        <v>2</v>
      </c>
      <c r="F20" t="s">
        <v>435</v>
      </c>
      <c r="G20">
        <f>COUNTIF(R9:R15,"S2")</f>
        <v>5</v>
      </c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</row>
    <row r="21" spans="2:29" x14ac:dyDescent="0.3">
      <c r="B21" t="s">
        <v>211</v>
      </c>
      <c r="C21">
        <f>COUNTIF(H9:H15,"Lektor")</f>
        <v>2</v>
      </c>
      <c r="F21" t="s">
        <v>503</v>
      </c>
      <c r="G21">
        <f>COUNTIF(R9:R15,"S3")</f>
        <v>2</v>
      </c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</row>
    <row r="22" spans="2:29" x14ac:dyDescent="0.3">
      <c r="B22" t="s">
        <v>110</v>
      </c>
      <c r="C22">
        <f>COUNTIF(H9:H15,"Lektor Kepala")</f>
        <v>2</v>
      </c>
      <c r="F22" t="s">
        <v>598</v>
      </c>
      <c r="G22">
        <f>SUM(G20:G21)</f>
        <v>7</v>
      </c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</row>
    <row r="23" spans="2:29" x14ac:dyDescent="0.3">
      <c r="B23" t="s">
        <v>589</v>
      </c>
      <c r="C23">
        <f>COUNTIF(H9:H15,"Guru Besar")</f>
        <v>1</v>
      </c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</row>
    <row r="24" spans="2:29" x14ac:dyDescent="0.3">
      <c r="B24" t="s">
        <v>595</v>
      </c>
      <c r="C24">
        <f>SUM(C19:C23)</f>
        <v>7</v>
      </c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</row>
    <row r="25" spans="2:29" x14ac:dyDescent="0.3"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</row>
    <row r="26" spans="2:29" x14ac:dyDescent="0.3"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</row>
    <row r="27" spans="2:29" x14ac:dyDescent="0.3"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</row>
    <row r="28" spans="2:29" x14ac:dyDescent="0.3"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</row>
    <row r="29" spans="2:29" x14ac:dyDescent="0.3"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</row>
    <row r="30" spans="2:29" x14ac:dyDescent="0.3"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</row>
    <row r="31" spans="2:29" x14ac:dyDescent="0.3"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</row>
    <row r="32" spans="2:29" x14ac:dyDescent="0.3"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</row>
    <row r="33" spans="2:29" x14ac:dyDescent="0.3"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</row>
    <row r="34" spans="2:29" x14ac:dyDescent="0.3"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</row>
    <row r="35" spans="2:29" x14ac:dyDescent="0.3"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</row>
    <row r="36" spans="2:29" x14ac:dyDescent="0.3"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</row>
    <row r="37" spans="2:29" x14ac:dyDescent="0.3"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</row>
  </sheetData>
  <mergeCells count="27">
    <mergeCell ref="AB5:AB7"/>
    <mergeCell ref="AC5:AC7"/>
    <mergeCell ref="A5:A6"/>
    <mergeCell ref="B5:B7"/>
    <mergeCell ref="C5:C7"/>
    <mergeCell ref="D5:G5"/>
    <mergeCell ref="H5:L5"/>
    <mergeCell ref="M5:N5"/>
    <mergeCell ref="E6:G6"/>
    <mergeCell ref="H6:H7"/>
    <mergeCell ref="J6:L6"/>
    <mergeCell ref="M6:M7"/>
    <mergeCell ref="T6:T7"/>
    <mergeCell ref="O5:Q5"/>
    <mergeCell ref="R5:U5"/>
    <mergeCell ref="V5:X6"/>
    <mergeCell ref="AA5:AA7"/>
    <mergeCell ref="N6:N7"/>
    <mergeCell ref="O6:O7"/>
    <mergeCell ref="P6:P7"/>
    <mergeCell ref="R6:R7"/>
    <mergeCell ref="S6:S7"/>
    <mergeCell ref="E8:G8"/>
    <mergeCell ref="J8:L8"/>
    <mergeCell ref="M8:N8"/>
    <mergeCell ref="P8:Q8"/>
    <mergeCell ref="V8:X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AC68"/>
  <sheetViews>
    <sheetView topLeftCell="A6" zoomScaleNormal="100" workbookViewId="0">
      <selection activeCell="A9" sqref="A9:B25"/>
    </sheetView>
  </sheetViews>
  <sheetFormatPr defaultRowHeight="14.4" x14ac:dyDescent="0.3"/>
  <cols>
    <col min="2" max="2" width="49.21875" bestFit="1" customWidth="1"/>
    <col min="3" max="3" width="21" bestFit="1" customWidth="1"/>
    <col min="4" max="4" width="9" bestFit="1" customWidth="1"/>
    <col min="8" max="8" width="13.21875" bestFit="1" customWidth="1"/>
    <col min="17" max="17" width="6.6640625" bestFit="1" customWidth="1"/>
    <col min="18" max="18" width="11.44140625" bestFit="1" customWidth="1"/>
    <col min="19" max="19" width="85.6640625" bestFit="1" customWidth="1"/>
    <col min="25" max="25" width="11.88671875" bestFit="1" customWidth="1"/>
    <col min="26" max="26" width="17.77734375" bestFit="1" customWidth="1"/>
  </cols>
  <sheetData>
    <row r="4" spans="1:29" ht="15" thickBot="1" x14ac:dyDescent="0.35"/>
    <row r="5" spans="1:29" ht="16.8" thickTop="1" x14ac:dyDescent="0.35">
      <c r="A5" s="155" t="s">
        <v>0</v>
      </c>
      <c r="B5" s="155" t="s">
        <v>1</v>
      </c>
      <c r="C5" s="155" t="s">
        <v>2</v>
      </c>
      <c r="D5" s="159" t="s">
        <v>3</v>
      </c>
      <c r="E5" s="160"/>
      <c r="F5" s="160"/>
      <c r="G5" s="161"/>
      <c r="H5" s="159" t="s">
        <v>4</v>
      </c>
      <c r="I5" s="160"/>
      <c r="J5" s="160"/>
      <c r="K5" s="160"/>
      <c r="L5" s="161"/>
      <c r="M5" s="159" t="s">
        <v>5</v>
      </c>
      <c r="N5" s="161"/>
      <c r="O5" s="159" t="s">
        <v>6</v>
      </c>
      <c r="P5" s="160"/>
      <c r="Q5" s="161"/>
      <c r="R5" s="159" t="s">
        <v>7</v>
      </c>
      <c r="S5" s="160"/>
      <c r="T5" s="160"/>
      <c r="U5" s="161"/>
      <c r="V5" s="178" t="s">
        <v>8</v>
      </c>
      <c r="W5" s="179"/>
      <c r="X5" s="180"/>
      <c r="Y5" s="2" t="s">
        <v>9</v>
      </c>
      <c r="Z5" s="2"/>
      <c r="AA5" s="172" t="s">
        <v>10</v>
      </c>
      <c r="AB5" s="172" t="s">
        <v>4</v>
      </c>
      <c r="AC5" s="177" t="s">
        <v>40</v>
      </c>
    </row>
    <row r="6" spans="1:29" ht="16.2" x14ac:dyDescent="0.35">
      <c r="A6" s="156"/>
      <c r="B6" s="156"/>
      <c r="C6" s="156"/>
      <c r="D6" s="4" t="s">
        <v>11</v>
      </c>
      <c r="E6" s="162" t="s">
        <v>12</v>
      </c>
      <c r="F6" s="163"/>
      <c r="G6" s="164"/>
      <c r="H6" s="174" t="s">
        <v>13</v>
      </c>
      <c r="I6" s="5" t="s">
        <v>14</v>
      </c>
      <c r="J6" s="162" t="s">
        <v>12</v>
      </c>
      <c r="K6" s="163"/>
      <c r="L6" s="164"/>
      <c r="M6" s="174" t="s">
        <v>15</v>
      </c>
      <c r="N6" s="174" t="s">
        <v>16</v>
      </c>
      <c r="O6" s="174" t="s">
        <v>13</v>
      </c>
      <c r="P6" s="174" t="s">
        <v>15</v>
      </c>
      <c r="Q6" s="6" t="s">
        <v>17</v>
      </c>
      <c r="R6" s="174" t="s">
        <v>504</v>
      </c>
      <c r="S6" s="174" t="s">
        <v>13</v>
      </c>
      <c r="T6" s="174" t="s">
        <v>15</v>
      </c>
      <c r="U6" s="6" t="s">
        <v>18</v>
      </c>
      <c r="V6" s="181"/>
      <c r="W6" s="182"/>
      <c r="X6" s="183"/>
      <c r="Y6" s="7" t="s">
        <v>19</v>
      </c>
      <c r="Z6" s="7" t="s">
        <v>20</v>
      </c>
      <c r="AA6" s="173"/>
      <c r="AB6" s="173"/>
      <c r="AC6" s="173"/>
    </row>
    <row r="7" spans="1:29" ht="16.2" x14ac:dyDescent="0.35">
      <c r="A7" s="8" t="s">
        <v>21</v>
      </c>
      <c r="B7" s="175"/>
      <c r="C7" s="156"/>
      <c r="D7" s="6" t="s">
        <v>43</v>
      </c>
      <c r="E7" s="6" t="s">
        <v>22</v>
      </c>
      <c r="F7" s="6" t="s">
        <v>16</v>
      </c>
      <c r="G7" s="6" t="s">
        <v>15</v>
      </c>
      <c r="H7" s="156"/>
      <c r="I7" s="103" t="s">
        <v>23</v>
      </c>
      <c r="J7" s="6" t="s">
        <v>22</v>
      </c>
      <c r="K7" s="6" t="s">
        <v>16</v>
      </c>
      <c r="L7" s="6" t="s">
        <v>15</v>
      </c>
      <c r="M7" s="156"/>
      <c r="N7" s="156"/>
      <c r="O7" s="156"/>
      <c r="P7" s="156"/>
      <c r="Q7" s="8" t="s">
        <v>24</v>
      </c>
      <c r="R7" s="175"/>
      <c r="S7" s="156"/>
      <c r="T7" s="156"/>
      <c r="U7" s="8" t="s">
        <v>25</v>
      </c>
      <c r="V7" s="9" t="s">
        <v>22</v>
      </c>
      <c r="W7" s="9" t="s">
        <v>16</v>
      </c>
      <c r="X7" s="9" t="s">
        <v>15</v>
      </c>
      <c r="Y7" s="7" t="s">
        <v>26</v>
      </c>
      <c r="Z7" s="7"/>
      <c r="AA7" s="173"/>
      <c r="AB7" s="176"/>
      <c r="AC7" s="176"/>
    </row>
    <row r="8" spans="1:29" ht="16.2" x14ac:dyDescent="0.35">
      <c r="A8" s="105" t="s">
        <v>29</v>
      </c>
      <c r="B8" s="104" t="s">
        <v>436</v>
      </c>
      <c r="C8" s="104">
        <v>3</v>
      </c>
      <c r="D8" s="104">
        <v>4</v>
      </c>
      <c r="E8" s="154">
        <v>5</v>
      </c>
      <c r="F8" s="154"/>
      <c r="G8" s="154"/>
      <c r="H8" s="105">
        <v>6</v>
      </c>
      <c r="I8" s="105" t="s">
        <v>30</v>
      </c>
      <c r="J8" s="154" t="s">
        <v>31</v>
      </c>
      <c r="K8" s="154"/>
      <c r="L8" s="154"/>
      <c r="M8" s="171" t="s">
        <v>32</v>
      </c>
      <c r="N8" s="171"/>
      <c r="O8" s="105" t="s">
        <v>33</v>
      </c>
      <c r="P8" s="154" t="s">
        <v>34</v>
      </c>
      <c r="Q8" s="154"/>
      <c r="R8" s="104" t="s">
        <v>35</v>
      </c>
      <c r="S8" s="105" t="s">
        <v>36</v>
      </c>
      <c r="T8" s="104" t="s">
        <v>37</v>
      </c>
      <c r="U8" s="104" t="s">
        <v>38</v>
      </c>
      <c r="V8" s="154" t="s">
        <v>27</v>
      </c>
      <c r="W8" s="154"/>
      <c r="X8" s="154"/>
      <c r="Y8" s="104" t="s">
        <v>28</v>
      </c>
      <c r="Z8" s="104" t="s">
        <v>39</v>
      </c>
      <c r="AA8" s="104" t="s">
        <v>41</v>
      </c>
      <c r="AB8" s="104" t="s">
        <v>42</v>
      </c>
      <c r="AC8" s="104" t="s">
        <v>505</v>
      </c>
    </row>
    <row r="9" spans="1:29" x14ac:dyDescent="0.3">
      <c r="A9">
        <v>1</v>
      </c>
      <c r="B9" s="106" t="str">
        <f>Master!B10</f>
        <v xml:space="preserve">Prof. Dr. Ir. Mauridhi Hery Purnomo, M.Eng. </v>
      </c>
      <c r="C9" s="106" t="str">
        <f>Master!C10</f>
        <v>19580916 198601 1 001</v>
      </c>
      <c r="D9" s="106" t="str">
        <f>Master!D10</f>
        <v>IV/d</v>
      </c>
      <c r="E9" s="106">
        <f>Master!E10</f>
        <v>1</v>
      </c>
      <c r="F9" s="106">
        <f>Master!F10</f>
        <v>4</v>
      </c>
      <c r="G9" s="106">
        <f>Master!G10</f>
        <v>2010</v>
      </c>
      <c r="H9" s="106" t="str">
        <f>Master!H10</f>
        <v>Guru Besar</v>
      </c>
      <c r="I9" s="106" t="e">
        <f>Master!#REF!</f>
        <v>#REF!</v>
      </c>
      <c r="J9" s="106" t="e">
        <f>Master!#REF!</f>
        <v>#REF!</v>
      </c>
      <c r="K9" s="106" t="e">
        <f>Master!#REF!</f>
        <v>#REF!</v>
      </c>
      <c r="L9" s="106" t="e">
        <f>Master!#REF!</f>
        <v>#REF!</v>
      </c>
      <c r="M9" s="106" t="e">
        <f>Master!#REF!</f>
        <v>#REF!</v>
      </c>
      <c r="N9" s="106" t="e">
        <f>Master!#REF!</f>
        <v>#REF!</v>
      </c>
      <c r="O9" s="106" t="e">
        <f>Master!#REF!</f>
        <v>#REF!</v>
      </c>
      <c r="P9" s="106" t="e">
        <f>Master!#REF!</f>
        <v>#REF!</v>
      </c>
      <c r="Q9" s="106" t="e">
        <f>Master!#REF!</f>
        <v>#REF!</v>
      </c>
      <c r="R9" s="106" t="str">
        <f>Master!I10</f>
        <v>S3</v>
      </c>
      <c r="S9" s="106" t="str">
        <f>Master!J10</f>
        <v>Doktor</v>
      </c>
      <c r="T9" s="106" t="e">
        <f>Master!#REF!</f>
        <v>#REF!</v>
      </c>
      <c r="U9" s="106">
        <f>Master!K10</f>
        <v>0</v>
      </c>
      <c r="V9" s="106" t="e">
        <f>Master!#REF!</f>
        <v>#REF!</v>
      </c>
      <c r="W9" s="106" t="e">
        <f>Master!#REF!</f>
        <v>#REF!</v>
      </c>
      <c r="X9" s="106" t="e">
        <f>Master!#REF!</f>
        <v>#REF!</v>
      </c>
      <c r="Y9" s="106" t="e">
        <f>Master!#REF!</f>
        <v>#REF!</v>
      </c>
      <c r="Z9" s="106" t="str">
        <f>Master!L10</f>
        <v>Teknik Komputer</v>
      </c>
      <c r="AA9" s="106" t="e">
        <f>Master!#REF!</f>
        <v>#REF!</v>
      </c>
      <c r="AB9" s="106" t="str">
        <f>Master!M10</f>
        <v>Kalab</v>
      </c>
      <c r="AC9" s="106" t="str">
        <f>Master!N10</f>
        <v>PNS</v>
      </c>
    </row>
    <row r="10" spans="1:29" x14ac:dyDescent="0.3">
      <c r="A10">
        <v>2</v>
      </c>
      <c r="B10" s="106" t="str">
        <f>Master!B14</f>
        <v xml:space="preserve">Prof. Dr. Ir. Yoyon Kusnendar Suprapto, M.Sc. </v>
      </c>
      <c r="C10" s="106" t="str">
        <f>Master!C14</f>
        <v>19540925 197803 1 000</v>
      </c>
      <c r="D10" s="106" t="str">
        <f>Master!D14</f>
        <v>IV/c</v>
      </c>
      <c r="E10" s="106">
        <f>Master!E14</f>
        <v>1</v>
      </c>
      <c r="F10" s="106">
        <f>Master!F14</f>
        <v>4</v>
      </c>
      <c r="G10" s="106">
        <f>Master!G14</f>
        <v>2018</v>
      </c>
      <c r="H10" s="106" t="str">
        <f>Master!H14</f>
        <v>Guru Besar</v>
      </c>
      <c r="I10" s="106" t="e">
        <f>Master!#REF!</f>
        <v>#REF!</v>
      </c>
      <c r="J10" s="106" t="e">
        <f>Master!#REF!</f>
        <v>#REF!</v>
      </c>
      <c r="K10" s="106" t="e">
        <f>Master!#REF!</f>
        <v>#REF!</v>
      </c>
      <c r="L10" s="106" t="e">
        <f>Master!#REF!</f>
        <v>#REF!</v>
      </c>
      <c r="M10" s="106" t="e">
        <f>Master!#REF!</f>
        <v>#REF!</v>
      </c>
      <c r="N10" s="106" t="e">
        <f>Master!#REF!</f>
        <v>#REF!</v>
      </c>
      <c r="O10" s="106" t="e">
        <f>Master!#REF!</f>
        <v>#REF!</v>
      </c>
      <c r="P10" s="106" t="e">
        <f>Master!#REF!</f>
        <v>#REF!</v>
      </c>
      <c r="Q10" s="106" t="e">
        <f>Master!#REF!</f>
        <v>#REF!</v>
      </c>
      <c r="R10" s="106" t="str">
        <f>Master!I14</f>
        <v>S3</v>
      </c>
      <c r="S10" s="106" t="str">
        <f>Master!J14</f>
        <v>Doktor</v>
      </c>
      <c r="T10" s="106" t="e">
        <f>Master!#REF!</f>
        <v>#REF!</v>
      </c>
      <c r="U10" s="106">
        <f>Master!K14</f>
        <v>0</v>
      </c>
      <c r="V10" s="106" t="e">
        <f>Master!#REF!</f>
        <v>#REF!</v>
      </c>
      <c r="W10" s="106" t="e">
        <f>Master!#REF!</f>
        <v>#REF!</v>
      </c>
      <c r="X10" s="106" t="e">
        <f>Master!#REF!</f>
        <v>#REF!</v>
      </c>
      <c r="Y10" s="106" t="e">
        <f>Master!#REF!</f>
        <v>#REF!</v>
      </c>
      <c r="Z10" s="106" t="str">
        <f>Master!L14</f>
        <v>Teknik Komputer</v>
      </c>
      <c r="AA10" s="106" t="e">
        <f>Master!#REF!</f>
        <v>#REF!</v>
      </c>
      <c r="AB10" s="106" t="str">
        <f>Master!M14</f>
        <v>Kalab</v>
      </c>
      <c r="AC10" s="106" t="str">
        <f>Master!N14</f>
        <v>PNS</v>
      </c>
    </row>
    <row r="11" spans="1:29" x14ac:dyDescent="0.3">
      <c r="A11">
        <v>3</v>
      </c>
      <c r="B11" s="106" t="str">
        <f>Master!B22</f>
        <v>Dr. I Ketut Eddy Purnama, S.T., MT.</v>
      </c>
      <c r="C11" s="106" t="str">
        <f>Master!C22</f>
        <v>19690730 199512 1 001</v>
      </c>
      <c r="D11" s="106" t="str">
        <f>Master!D22</f>
        <v>IV/b</v>
      </c>
      <c r="E11" s="106">
        <f>Master!E22</f>
        <v>1</v>
      </c>
      <c r="F11" s="106">
        <f>Master!F22</f>
        <v>10</v>
      </c>
      <c r="G11" s="106">
        <f>Master!G22</f>
        <v>2015</v>
      </c>
      <c r="H11" s="106" t="str">
        <f>Master!H22</f>
        <v>Lektor Kepala</v>
      </c>
      <c r="I11" s="106" t="e">
        <f>Master!#REF!</f>
        <v>#REF!</v>
      </c>
      <c r="J11" s="106" t="e">
        <f>Master!#REF!</f>
        <v>#REF!</v>
      </c>
      <c r="K11" s="106" t="e">
        <f>Master!#REF!</f>
        <v>#REF!</v>
      </c>
      <c r="L11" s="106" t="e">
        <f>Master!#REF!</f>
        <v>#REF!</v>
      </c>
      <c r="M11" s="106" t="e">
        <f>Master!#REF!</f>
        <v>#REF!</v>
      </c>
      <c r="N11" s="106" t="e">
        <f>Master!#REF!</f>
        <v>#REF!</v>
      </c>
      <c r="O11" s="106" t="e">
        <f>Master!#REF!</f>
        <v>#REF!</v>
      </c>
      <c r="P11" s="106" t="e">
        <f>Master!#REF!</f>
        <v>#REF!</v>
      </c>
      <c r="Q11" s="106" t="e">
        <f>Master!#REF!</f>
        <v>#REF!</v>
      </c>
      <c r="R11" s="106" t="str">
        <f>Master!I22</f>
        <v>S3</v>
      </c>
      <c r="S11" s="106" t="str">
        <f>Master!J22</f>
        <v>Doktor</v>
      </c>
      <c r="T11" s="106" t="e">
        <f>Master!#REF!</f>
        <v>#REF!</v>
      </c>
      <c r="U11" s="106">
        <f>Master!K22</f>
        <v>0</v>
      </c>
      <c r="V11" s="106" t="e">
        <f>Master!#REF!</f>
        <v>#REF!</v>
      </c>
      <c r="W11" s="106" t="e">
        <f>Master!#REF!</f>
        <v>#REF!</v>
      </c>
      <c r="X11" s="106" t="e">
        <f>Master!#REF!</f>
        <v>#REF!</v>
      </c>
      <c r="Y11" s="106" t="e">
        <f>Master!#REF!</f>
        <v>#REF!</v>
      </c>
      <c r="Z11" s="106" t="str">
        <f>Master!L22</f>
        <v>Teknik Komputer</v>
      </c>
      <c r="AA11" s="106" t="e">
        <f>Master!#REF!</f>
        <v>#REF!</v>
      </c>
      <c r="AB11" s="106" t="str">
        <f>Master!M22</f>
        <v>Dekan Fakultas Teknologi Elektro dan Informatika Cerdas</v>
      </c>
      <c r="AC11" s="106" t="str">
        <f>Master!N22</f>
        <v>PNS</v>
      </c>
    </row>
    <row r="12" spans="1:29" x14ac:dyDescent="0.3">
      <c r="A12">
        <v>4</v>
      </c>
      <c r="B12" s="106" t="str">
        <f>Master!B52</f>
        <v>Mochamad Hariadi, S.T., M.Sc., Ph.D.</v>
      </c>
      <c r="C12" s="106" t="str">
        <f>Master!C52</f>
        <v>19691209 199703 1 002</v>
      </c>
      <c r="D12" s="106" t="str">
        <f>Master!D52</f>
        <v>III/d</v>
      </c>
      <c r="E12" s="106">
        <f>Master!E52</f>
        <v>1</v>
      </c>
      <c r="F12" s="106">
        <f>Master!F52</f>
        <v>4</v>
      </c>
      <c r="G12" s="106">
        <f>Master!G52</f>
        <v>2015</v>
      </c>
      <c r="H12" s="106" t="str">
        <f>Master!H52</f>
        <v>Lektor Kepala</v>
      </c>
      <c r="I12" s="106" t="e">
        <f>Master!#REF!</f>
        <v>#REF!</v>
      </c>
      <c r="J12" s="106" t="e">
        <f>Master!#REF!</f>
        <v>#REF!</v>
      </c>
      <c r="K12" s="106" t="e">
        <f>Master!#REF!</f>
        <v>#REF!</v>
      </c>
      <c r="L12" s="106" t="e">
        <f>Master!#REF!</f>
        <v>#REF!</v>
      </c>
      <c r="M12" s="106" t="e">
        <f>Master!#REF!</f>
        <v>#REF!</v>
      </c>
      <c r="N12" s="106" t="e">
        <f>Master!#REF!</f>
        <v>#REF!</v>
      </c>
      <c r="O12" s="106" t="e">
        <f>Master!#REF!</f>
        <v>#REF!</v>
      </c>
      <c r="P12" s="106" t="e">
        <f>Master!#REF!</f>
        <v>#REF!</v>
      </c>
      <c r="Q12" s="106" t="e">
        <f>Master!#REF!</f>
        <v>#REF!</v>
      </c>
      <c r="R12" s="106" t="str">
        <f>Master!I52</f>
        <v>S3</v>
      </c>
      <c r="S12" s="106" t="str">
        <f>Master!J52</f>
        <v>Doktor</v>
      </c>
      <c r="T12" s="106" t="e">
        <f>Master!#REF!</f>
        <v>#REF!</v>
      </c>
      <c r="U12" s="106">
        <f>Master!K52</f>
        <v>0</v>
      </c>
      <c r="V12" s="106" t="e">
        <f>Master!#REF!</f>
        <v>#REF!</v>
      </c>
      <c r="W12" s="106" t="e">
        <f>Master!#REF!</f>
        <v>#REF!</v>
      </c>
      <c r="X12" s="106" t="e">
        <f>Master!#REF!</f>
        <v>#REF!</v>
      </c>
      <c r="Y12" s="106" t="e">
        <f>Master!#REF!</f>
        <v>#REF!</v>
      </c>
      <c r="Z12" s="106" t="str">
        <f>Master!L52</f>
        <v>Teknik Komputer</v>
      </c>
      <c r="AA12" s="106" t="e">
        <f>Master!#REF!</f>
        <v>#REF!</v>
      </c>
      <c r="AB12" s="106">
        <f>Master!M52</f>
        <v>0</v>
      </c>
      <c r="AC12" s="106" t="str">
        <f>Master!N52</f>
        <v>PNS</v>
      </c>
    </row>
    <row r="13" spans="1:29" x14ac:dyDescent="0.3">
      <c r="A13">
        <v>5</v>
      </c>
      <c r="B13" s="106" t="str">
        <f>Master!B58</f>
        <v>Dr. Surya Sumpeno, S.T., M.Sc.</v>
      </c>
      <c r="C13" s="106" t="str">
        <f>Master!C58</f>
        <v>19690613 199702 1 003</v>
      </c>
      <c r="D13" s="106" t="str">
        <f>Master!D58</f>
        <v>III/d</v>
      </c>
      <c r="E13" s="106">
        <f>Master!E58</f>
        <v>1</v>
      </c>
      <c r="F13" s="106">
        <f>Master!F58</f>
        <v>10</v>
      </c>
      <c r="G13" s="106">
        <f>Master!G58</f>
        <v>2016</v>
      </c>
      <c r="H13" s="106" t="str">
        <f>Master!H58</f>
        <v>Lektor</v>
      </c>
      <c r="I13" s="106" t="e">
        <f>Master!#REF!</f>
        <v>#REF!</v>
      </c>
      <c r="J13" s="106" t="e">
        <f>Master!#REF!</f>
        <v>#REF!</v>
      </c>
      <c r="K13" s="106" t="e">
        <f>Master!#REF!</f>
        <v>#REF!</v>
      </c>
      <c r="L13" s="106" t="e">
        <f>Master!#REF!</f>
        <v>#REF!</v>
      </c>
      <c r="M13" s="106" t="e">
        <f>Master!#REF!</f>
        <v>#REF!</v>
      </c>
      <c r="N13" s="106" t="e">
        <f>Master!#REF!</f>
        <v>#REF!</v>
      </c>
      <c r="O13" s="106" t="e">
        <f>Master!#REF!</f>
        <v>#REF!</v>
      </c>
      <c r="P13" s="106" t="e">
        <f>Master!#REF!</f>
        <v>#REF!</v>
      </c>
      <c r="Q13" s="106" t="e">
        <f>Master!#REF!</f>
        <v>#REF!</v>
      </c>
      <c r="R13" s="106" t="str">
        <f>Master!I58</f>
        <v>S3</v>
      </c>
      <c r="S13" s="106" t="str">
        <f>Master!J58</f>
        <v>Doktor</v>
      </c>
      <c r="T13" s="106" t="e">
        <f>Master!#REF!</f>
        <v>#REF!</v>
      </c>
      <c r="U13" s="106">
        <f>Master!K58</f>
        <v>0</v>
      </c>
      <c r="V13" s="106" t="e">
        <f>Master!#REF!</f>
        <v>#REF!</v>
      </c>
      <c r="W13" s="106" t="e">
        <f>Master!#REF!</f>
        <v>#REF!</v>
      </c>
      <c r="X13" s="106" t="e">
        <f>Master!#REF!</f>
        <v>#REF!</v>
      </c>
      <c r="Y13" s="106" t="e">
        <f>Master!#REF!</f>
        <v>#REF!</v>
      </c>
      <c r="Z13" s="106" t="str">
        <f>Master!L58</f>
        <v>Teknik Komputer</v>
      </c>
      <c r="AA13" s="106" t="e">
        <f>Master!#REF!</f>
        <v>#REF!</v>
      </c>
      <c r="AB13" s="106" t="str">
        <f>Master!M58</f>
        <v>Manajer Senior Kantor Transfer Teknologi</v>
      </c>
      <c r="AC13" s="106" t="str">
        <f>Master!N58</f>
        <v>PNS</v>
      </c>
    </row>
    <row r="14" spans="1:29" x14ac:dyDescent="0.3">
      <c r="A14">
        <v>6</v>
      </c>
      <c r="B14" s="106" t="str">
        <f>Master!B60</f>
        <v>Dr. Supeno Mardi Susiki Nugroho, S.T.,M.T.</v>
      </c>
      <c r="C14" s="106" t="str">
        <f>Master!C60</f>
        <v>19700313 199512 1 001</v>
      </c>
      <c r="D14" s="106" t="str">
        <f>Master!D60</f>
        <v>III/d</v>
      </c>
      <c r="E14" s="106">
        <f>Master!E60</f>
        <v>1</v>
      </c>
      <c r="F14" s="106">
        <f>Master!F60</f>
        <v>4</v>
      </c>
      <c r="G14" s="106">
        <f>Master!G60</f>
        <v>2008</v>
      </c>
      <c r="H14" s="106" t="str">
        <f>Master!H60</f>
        <v>Lektor</v>
      </c>
      <c r="I14" s="106" t="e">
        <f>Master!#REF!</f>
        <v>#REF!</v>
      </c>
      <c r="J14" s="106" t="e">
        <f>Master!#REF!</f>
        <v>#REF!</v>
      </c>
      <c r="K14" s="106" t="e">
        <f>Master!#REF!</f>
        <v>#REF!</v>
      </c>
      <c r="L14" s="106" t="e">
        <f>Master!#REF!</f>
        <v>#REF!</v>
      </c>
      <c r="M14" s="106" t="e">
        <f>Master!#REF!</f>
        <v>#REF!</v>
      </c>
      <c r="N14" s="106" t="e">
        <f>Master!#REF!</f>
        <v>#REF!</v>
      </c>
      <c r="O14" s="106" t="e">
        <f>Master!#REF!</f>
        <v>#REF!</v>
      </c>
      <c r="P14" s="106" t="e">
        <f>Master!#REF!</f>
        <v>#REF!</v>
      </c>
      <c r="Q14" s="106" t="e">
        <f>Master!#REF!</f>
        <v>#REF!</v>
      </c>
      <c r="R14" s="106" t="str">
        <f>Master!I60</f>
        <v>S3</v>
      </c>
      <c r="S14" s="106" t="str">
        <f>Master!J60</f>
        <v>Doktor</v>
      </c>
      <c r="T14" s="106" t="e">
        <f>Master!#REF!</f>
        <v>#REF!</v>
      </c>
      <c r="U14" s="106">
        <f>Master!K60</f>
        <v>0</v>
      </c>
      <c r="V14" s="106" t="e">
        <f>Master!#REF!</f>
        <v>#REF!</v>
      </c>
      <c r="W14" s="106" t="e">
        <f>Master!#REF!</f>
        <v>#REF!</v>
      </c>
      <c r="X14" s="106" t="e">
        <f>Master!#REF!</f>
        <v>#REF!</v>
      </c>
      <c r="Y14" s="106" t="e">
        <f>Master!#REF!</f>
        <v>#REF!</v>
      </c>
      <c r="Z14" s="106" t="str">
        <f>Master!L60</f>
        <v>Teknik Komputer</v>
      </c>
      <c r="AA14" s="106" t="e">
        <f>Master!#REF!</f>
        <v>#REF!</v>
      </c>
      <c r="AB14" s="106" t="str">
        <f>Master!M60</f>
        <v>Kadep Teknik Komputer</v>
      </c>
      <c r="AC14" s="106" t="str">
        <f>Master!N60</f>
        <v>PNS</v>
      </c>
    </row>
    <row r="15" spans="1:29" x14ac:dyDescent="0.3">
      <c r="A15">
        <v>7</v>
      </c>
      <c r="B15" s="106" t="str">
        <f>Master!B86</f>
        <v xml:space="preserve">Dr. Eko Mulyanto Yuniarno, S.T., M.T. </v>
      </c>
      <c r="C15" s="106" t="str">
        <f>Master!C86</f>
        <v>19680601 199512 1 009</v>
      </c>
      <c r="D15" s="106" t="str">
        <f>Master!D86</f>
        <v>III/c</v>
      </c>
      <c r="E15" s="106">
        <f>Master!E86</f>
        <v>1</v>
      </c>
      <c r="F15" s="106">
        <f>Master!F86</f>
        <v>4</v>
      </c>
      <c r="G15" s="106">
        <f>Master!G86</f>
        <v>2011</v>
      </c>
      <c r="H15" s="106" t="str">
        <f>Master!H86</f>
        <v>Lektor</v>
      </c>
      <c r="I15" s="106" t="e">
        <f>Master!#REF!</f>
        <v>#REF!</v>
      </c>
      <c r="J15" s="106" t="e">
        <f>Master!#REF!</f>
        <v>#REF!</v>
      </c>
      <c r="K15" s="106" t="e">
        <f>Master!#REF!</f>
        <v>#REF!</v>
      </c>
      <c r="L15" s="106" t="e">
        <f>Master!#REF!</f>
        <v>#REF!</v>
      </c>
      <c r="M15" s="106" t="e">
        <f>Master!#REF!</f>
        <v>#REF!</v>
      </c>
      <c r="N15" s="106" t="e">
        <f>Master!#REF!</f>
        <v>#REF!</v>
      </c>
      <c r="O15" s="106" t="e">
        <f>Master!#REF!</f>
        <v>#REF!</v>
      </c>
      <c r="P15" s="106" t="e">
        <f>Master!#REF!</f>
        <v>#REF!</v>
      </c>
      <c r="Q15" s="106" t="e">
        <f>Master!#REF!</f>
        <v>#REF!</v>
      </c>
      <c r="R15" s="106" t="str">
        <f>Master!I86</f>
        <v>S3</v>
      </c>
      <c r="S15" s="106" t="str">
        <f>Master!J86</f>
        <v>Doktor</v>
      </c>
      <c r="T15" s="106" t="e">
        <f>Master!#REF!</f>
        <v>#REF!</v>
      </c>
      <c r="U15" s="106">
        <f>Master!K86</f>
        <v>0</v>
      </c>
      <c r="V15" s="106" t="e">
        <f>Master!#REF!</f>
        <v>#REF!</v>
      </c>
      <c r="W15" s="106" t="e">
        <f>Master!#REF!</f>
        <v>#REF!</v>
      </c>
      <c r="X15" s="106" t="e">
        <f>Master!#REF!</f>
        <v>#REF!</v>
      </c>
      <c r="Y15" s="106" t="e">
        <f>Master!#REF!</f>
        <v>#REF!</v>
      </c>
      <c r="Z15" s="106" t="str">
        <f>Master!L86</f>
        <v>Teknik Komputer</v>
      </c>
      <c r="AA15" s="106" t="e">
        <f>Master!#REF!</f>
        <v>#REF!</v>
      </c>
      <c r="AB15" s="106" t="str">
        <f>Master!M86</f>
        <v>Kalab</v>
      </c>
      <c r="AC15" s="106" t="str">
        <f>Master!N86</f>
        <v>PNS</v>
      </c>
    </row>
    <row r="16" spans="1:29" x14ac:dyDescent="0.3">
      <c r="A16">
        <v>8</v>
      </c>
      <c r="B16" s="106" t="str">
        <f>Master!B90</f>
        <v>Dr. Adhi Dharma Wibawa, S.T, M.T.</v>
      </c>
      <c r="C16" s="106" t="str">
        <f>Master!C90</f>
        <v>19760505 200812 1 003</v>
      </c>
      <c r="D16" s="106" t="str">
        <f>Master!D90</f>
        <v>III/c</v>
      </c>
      <c r="E16" s="106">
        <f>Master!E90</f>
        <v>1</v>
      </c>
      <c r="F16" s="106">
        <f>Master!F90</f>
        <v>10</v>
      </c>
      <c r="G16" s="106">
        <f>Master!G90</f>
        <v>2014</v>
      </c>
      <c r="H16" s="106" t="str">
        <f>Master!H90</f>
        <v>Lektor</v>
      </c>
      <c r="I16" s="106" t="e">
        <f>Master!#REF!</f>
        <v>#REF!</v>
      </c>
      <c r="J16" s="106" t="e">
        <f>Master!#REF!</f>
        <v>#REF!</v>
      </c>
      <c r="K16" s="106" t="e">
        <f>Master!#REF!</f>
        <v>#REF!</v>
      </c>
      <c r="L16" s="106" t="e">
        <f>Master!#REF!</f>
        <v>#REF!</v>
      </c>
      <c r="M16" s="106" t="e">
        <f>Master!#REF!</f>
        <v>#REF!</v>
      </c>
      <c r="N16" s="106" t="e">
        <f>Master!#REF!</f>
        <v>#REF!</v>
      </c>
      <c r="O16" s="106" t="e">
        <f>Master!#REF!</f>
        <v>#REF!</v>
      </c>
      <c r="P16" s="106" t="e">
        <f>Master!#REF!</f>
        <v>#REF!</v>
      </c>
      <c r="Q16" s="106" t="e">
        <f>Master!#REF!</f>
        <v>#REF!</v>
      </c>
      <c r="R16" s="106" t="str">
        <f>Master!I90</f>
        <v>S3</v>
      </c>
      <c r="S16" s="106" t="str">
        <f>Master!J90</f>
        <v>Doktor</v>
      </c>
      <c r="T16" s="106" t="e">
        <f>Master!#REF!</f>
        <v>#REF!</v>
      </c>
      <c r="U16" s="106">
        <f>Master!K90</f>
        <v>0</v>
      </c>
      <c r="V16" s="106" t="e">
        <f>Master!#REF!</f>
        <v>#REF!</v>
      </c>
      <c r="W16" s="106" t="e">
        <f>Master!#REF!</f>
        <v>#REF!</v>
      </c>
      <c r="X16" s="106" t="e">
        <f>Master!#REF!</f>
        <v>#REF!</v>
      </c>
      <c r="Y16" s="106" t="e">
        <f>Master!#REF!</f>
        <v>#REF!</v>
      </c>
      <c r="Z16" s="106" t="str">
        <f>Master!L90</f>
        <v>Teknik Komputer</v>
      </c>
      <c r="AA16" s="106" t="e">
        <f>Master!#REF!</f>
        <v>#REF!</v>
      </c>
      <c r="AB16" s="106" t="str">
        <f>Master!M90</f>
        <v>Kepala Subunit Pengendalian Program</v>
      </c>
      <c r="AC16" s="106" t="str">
        <f>Master!N90</f>
        <v>PNS</v>
      </c>
    </row>
    <row r="17" spans="1:29" x14ac:dyDescent="0.3">
      <c r="A17">
        <v>9</v>
      </c>
      <c r="B17" s="106" t="str">
        <f>Master!B93</f>
        <v>Dr. Diah Puspito Wulandari, , S.T., M.Sc.</v>
      </c>
      <c r="C17" s="106" t="str">
        <f>Master!C93</f>
        <v>19801219 200501 2 001</v>
      </c>
      <c r="D17" s="106" t="str">
        <f>Master!D93</f>
        <v>III/c</v>
      </c>
      <c r="E17" s="106">
        <f>Master!E93</f>
        <v>1</v>
      </c>
      <c r="F17" s="106">
        <f>Master!F93</f>
        <v>4</v>
      </c>
      <c r="G17" s="106">
        <f>Master!G93</f>
        <v>2018</v>
      </c>
      <c r="H17" s="106" t="str">
        <f>Master!H93</f>
        <v>Lektor</v>
      </c>
      <c r="I17" s="106" t="e">
        <f>Master!#REF!</f>
        <v>#REF!</v>
      </c>
      <c r="J17" s="106" t="e">
        <f>Master!#REF!</f>
        <v>#REF!</v>
      </c>
      <c r="K17" s="106" t="e">
        <f>Master!#REF!</f>
        <v>#REF!</v>
      </c>
      <c r="L17" s="106" t="e">
        <f>Master!#REF!</f>
        <v>#REF!</v>
      </c>
      <c r="M17" s="106" t="e">
        <f>Master!#REF!</f>
        <v>#REF!</v>
      </c>
      <c r="N17" s="106" t="e">
        <f>Master!#REF!</f>
        <v>#REF!</v>
      </c>
      <c r="O17" s="106" t="e">
        <f>Master!#REF!</f>
        <v>#REF!</v>
      </c>
      <c r="P17" s="106" t="e">
        <f>Master!#REF!</f>
        <v>#REF!</v>
      </c>
      <c r="Q17" s="106" t="e">
        <f>Master!#REF!</f>
        <v>#REF!</v>
      </c>
      <c r="R17" s="106" t="str">
        <f>Master!I93</f>
        <v>S3</v>
      </c>
      <c r="S17" s="106" t="str">
        <f>Master!J93</f>
        <v>Doktor</v>
      </c>
      <c r="T17" s="106" t="e">
        <f>Master!#REF!</f>
        <v>#REF!</v>
      </c>
      <c r="U17" s="106">
        <f>Master!K93</f>
        <v>0</v>
      </c>
      <c r="V17" s="106" t="e">
        <f>Master!#REF!</f>
        <v>#REF!</v>
      </c>
      <c r="W17" s="106" t="e">
        <f>Master!#REF!</f>
        <v>#REF!</v>
      </c>
      <c r="X17" s="106" t="e">
        <f>Master!#REF!</f>
        <v>#REF!</v>
      </c>
      <c r="Y17" s="106" t="e">
        <f>Master!#REF!</f>
        <v>#REF!</v>
      </c>
      <c r="Z17" s="106" t="str">
        <f>Master!L93</f>
        <v>Teknik Komputer</v>
      </c>
      <c r="AA17" s="106" t="e">
        <f>Master!#REF!</f>
        <v>#REF!</v>
      </c>
      <c r="AB17" s="106" t="str">
        <f>Master!M93</f>
        <v>Sekdep Teknik Komputer</v>
      </c>
      <c r="AC17" s="106" t="str">
        <f>Master!N93</f>
        <v>PNS</v>
      </c>
    </row>
    <row r="18" spans="1:29" x14ac:dyDescent="0.3">
      <c r="A18">
        <v>10</v>
      </c>
      <c r="B18" s="106" t="str">
        <f>Master!B109</f>
        <v>Arief Kurniawan, S.T., M.T.</v>
      </c>
      <c r="C18" s="106" t="str">
        <f>Master!C109</f>
        <v>19740907 200212 1 001</v>
      </c>
      <c r="D18" s="106" t="str">
        <f>Master!D109</f>
        <v>III/c</v>
      </c>
      <c r="E18" s="106">
        <f>Master!E109</f>
        <v>7</v>
      </c>
      <c r="F18" s="106">
        <f>Master!F109</f>
        <v>9</v>
      </c>
      <c r="G18" s="106">
        <f>Master!G109</f>
        <v>1974</v>
      </c>
      <c r="H18" s="106" t="str">
        <f>Master!H109</f>
        <v>Lektor</v>
      </c>
      <c r="I18" s="106" t="e">
        <f>Master!#REF!</f>
        <v>#REF!</v>
      </c>
      <c r="J18" s="106" t="e">
        <f>Master!#REF!</f>
        <v>#REF!</v>
      </c>
      <c r="K18" s="106" t="e">
        <f>Master!#REF!</f>
        <v>#REF!</v>
      </c>
      <c r="L18" s="106" t="e">
        <f>Master!#REF!</f>
        <v>#REF!</v>
      </c>
      <c r="M18" s="106" t="e">
        <f>Master!#REF!</f>
        <v>#REF!</v>
      </c>
      <c r="N18" s="106" t="e">
        <f>Master!#REF!</f>
        <v>#REF!</v>
      </c>
      <c r="O18" s="106" t="e">
        <f>Master!#REF!</f>
        <v>#REF!</v>
      </c>
      <c r="P18" s="106" t="e">
        <f>Master!#REF!</f>
        <v>#REF!</v>
      </c>
      <c r="Q18" s="106" t="e">
        <f>Master!#REF!</f>
        <v>#REF!</v>
      </c>
      <c r="R18" s="106" t="str">
        <f>Master!I109</f>
        <v>S2</v>
      </c>
      <c r="S18" s="106" t="str">
        <f>Master!J109</f>
        <v>Magister</v>
      </c>
      <c r="T18" s="106" t="e">
        <f>Master!#REF!</f>
        <v>#REF!</v>
      </c>
      <c r="U18" s="106">
        <f>Master!K109</f>
        <v>0</v>
      </c>
      <c r="V18" s="106" t="e">
        <f>Master!#REF!</f>
        <v>#REF!</v>
      </c>
      <c r="W18" s="106" t="e">
        <f>Master!#REF!</f>
        <v>#REF!</v>
      </c>
      <c r="X18" s="106" t="e">
        <f>Master!#REF!</f>
        <v>#REF!</v>
      </c>
      <c r="Y18" s="106" t="e">
        <f>Master!#REF!</f>
        <v>#REF!</v>
      </c>
      <c r="Z18" s="106" t="str">
        <f>Master!L109</f>
        <v>Teknik Komputer</v>
      </c>
      <c r="AA18" s="106" t="e">
        <f>Master!#REF!</f>
        <v>#REF!</v>
      </c>
      <c r="AB18" s="106">
        <f>Master!M109</f>
        <v>0</v>
      </c>
      <c r="AC18" s="106" t="str">
        <f>Master!N109</f>
        <v>PNS</v>
      </c>
    </row>
    <row r="19" spans="1:29" x14ac:dyDescent="0.3">
      <c r="A19">
        <v>11</v>
      </c>
      <c r="B19" s="106" t="str">
        <f>Master!B110</f>
        <v>Ahmad Zaini, S.T., M.T.</v>
      </c>
      <c r="C19" s="106" t="str">
        <f>Master!C110</f>
        <v>19750419 200212 1 003</v>
      </c>
      <c r="D19" s="106" t="str">
        <f>Master!D110</f>
        <v>III/c</v>
      </c>
      <c r="E19" s="106">
        <f>Master!E110</f>
        <v>1</v>
      </c>
      <c r="F19" s="106">
        <f>Master!F110</f>
        <v>4</v>
      </c>
      <c r="G19" s="106">
        <f>Master!G110</f>
        <v>2013</v>
      </c>
      <c r="H19" s="106" t="str">
        <f>Master!H110</f>
        <v>Lektor</v>
      </c>
      <c r="I19" s="106" t="e">
        <f>Master!#REF!</f>
        <v>#REF!</v>
      </c>
      <c r="J19" s="106" t="e">
        <f>Master!#REF!</f>
        <v>#REF!</v>
      </c>
      <c r="K19" s="106" t="e">
        <f>Master!#REF!</f>
        <v>#REF!</v>
      </c>
      <c r="L19" s="106" t="e">
        <f>Master!#REF!</f>
        <v>#REF!</v>
      </c>
      <c r="M19" s="106" t="e">
        <f>Master!#REF!</f>
        <v>#REF!</v>
      </c>
      <c r="N19" s="106" t="e">
        <f>Master!#REF!</f>
        <v>#REF!</v>
      </c>
      <c r="O19" s="106" t="e">
        <f>Master!#REF!</f>
        <v>#REF!</v>
      </c>
      <c r="P19" s="106" t="e">
        <f>Master!#REF!</f>
        <v>#REF!</v>
      </c>
      <c r="Q19" s="106" t="e">
        <f>Master!#REF!</f>
        <v>#REF!</v>
      </c>
      <c r="R19" s="106" t="str">
        <f>Master!I110</f>
        <v>S2</v>
      </c>
      <c r="S19" s="106" t="str">
        <f>Master!J110</f>
        <v>Magister</v>
      </c>
      <c r="T19" s="106" t="e">
        <f>Master!#REF!</f>
        <v>#REF!</v>
      </c>
      <c r="U19" s="106">
        <f>Master!K110</f>
        <v>0</v>
      </c>
      <c r="V19" s="106" t="e">
        <f>Master!#REF!</f>
        <v>#REF!</v>
      </c>
      <c r="W19" s="106" t="e">
        <f>Master!#REF!</f>
        <v>#REF!</v>
      </c>
      <c r="X19" s="106" t="e">
        <f>Master!#REF!</f>
        <v>#REF!</v>
      </c>
      <c r="Y19" s="106" t="e">
        <f>Master!#REF!</f>
        <v>#REF!</v>
      </c>
      <c r="Z19" s="106" t="str">
        <f>Master!L110</f>
        <v>Teknik Komputer</v>
      </c>
      <c r="AA19" s="106" t="e">
        <f>Master!#REF!</f>
        <v>#REF!</v>
      </c>
      <c r="AB19" s="106">
        <f>Master!M110</f>
        <v>0</v>
      </c>
      <c r="AC19" s="106" t="str">
        <f>Master!N110</f>
        <v>PNS</v>
      </c>
    </row>
    <row r="20" spans="1:29" x14ac:dyDescent="0.3">
      <c r="A20">
        <v>12</v>
      </c>
      <c r="B20" s="106" t="str">
        <f>Master!B119</f>
        <v>Muhtadin, S.T., M.T.</v>
      </c>
      <c r="C20" s="106" t="str">
        <f>Master!C119</f>
        <v>19810609 200912 1 003</v>
      </c>
      <c r="D20" s="106" t="str">
        <f>Master!D119</f>
        <v>III/c</v>
      </c>
      <c r="E20" s="106">
        <f>Master!E119</f>
        <v>1</v>
      </c>
      <c r="F20" s="106">
        <f>Master!F119</f>
        <v>4</v>
      </c>
      <c r="G20" s="106">
        <f>Master!G119</f>
        <v>2019</v>
      </c>
      <c r="H20" s="106" t="str">
        <f>Master!H119</f>
        <v>Lektor</v>
      </c>
      <c r="I20" s="106" t="e">
        <f>Master!#REF!</f>
        <v>#REF!</v>
      </c>
      <c r="J20" s="106" t="e">
        <f>Master!#REF!</f>
        <v>#REF!</v>
      </c>
      <c r="K20" s="106" t="e">
        <f>Master!#REF!</f>
        <v>#REF!</v>
      </c>
      <c r="L20" s="106" t="e">
        <f>Master!#REF!</f>
        <v>#REF!</v>
      </c>
      <c r="M20" s="106" t="e">
        <f>Master!#REF!</f>
        <v>#REF!</v>
      </c>
      <c r="N20" s="106" t="e">
        <f>Master!#REF!</f>
        <v>#REF!</v>
      </c>
      <c r="O20" s="106" t="e">
        <f>Master!#REF!</f>
        <v>#REF!</v>
      </c>
      <c r="P20" s="106" t="e">
        <f>Master!#REF!</f>
        <v>#REF!</v>
      </c>
      <c r="Q20" s="106" t="e">
        <f>Master!#REF!</f>
        <v>#REF!</v>
      </c>
      <c r="R20" s="106" t="str">
        <f>Master!I119</f>
        <v>S2</v>
      </c>
      <c r="S20" s="106" t="str">
        <f>Master!J119</f>
        <v>Magister</v>
      </c>
      <c r="T20" s="106" t="e">
        <f>Master!#REF!</f>
        <v>#REF!</v>
      </c>
      <c r="U20" s="106">
        <f>Master!K119</f>
        <v>0</v>
      </c>
      <c r="V20" s="106" t="e">
        <f>Master!#REF!</f>
        <v>#REF!</v>
      </c>
      <c r="W20" s="106" t="e">
        <f>Master!#REF!</f>
        <v>#REF!</v>
      </c>
      <c r="X20" s="106" t="e">
        <f>Master!#REF!</f>
        <v>#REF!</v>
      </c>
      <c r="Y20" s="106" t="e">
        <f>Master!#REF!</f>
        <v>#REF!</v>
      </c>
      <c r="Z20" s="106" t="str">
        <f>Master!L119</f>
        <v>Teknik Komputer</v>
      </c>
      <c r="AA20" s="106" t="e">
        <f>Master!#REF!</f>
        <v>#REF!</v>
      </c>
      <c r="AB20" s="106">
        <f>Master!M119</f>
        <v>0</v>
      </c>
      <c r="AC20" s="106" t="str">
        <f>Master!N119</f>
        <v>PNS</v>
      </c>
    </row>
    <row r="21" spans="1:29" x14ac:dyDescent="0.3">
      <c r="A21">
        <v>13</v>
      </c>
      <c r="B21" s="106" t="str">
        <f>Master!B123</f>
        <v>Eko Pramunanto, S.T., M.T.</v>
      </c>
      <c r="C21" s="106" t="str">
        <f>Master!C123</f>
        <v>19661203 199412 1 001</v>
      </c>
      <c r="D21" s="106" t="str">
        <f>Master!D123</f>
        <v>III/b</v>
      </c>
      <c r="E21" s="106">
        <f>Master!E123</f>
        <v>1</v>
      </c>
      <c r="F21" s="106">
        <f>Master!F123</f>
        <v>10</v>
      </c>
      <c r="G21" s="106">
        <f>Master!G123</f>
        <v>2010</v>
      </c>
      <c r="H21" s="106" t="str">
        <f>Master!H123</f>
        <v>Lektor</v>
      </c>
      <c r="I21" s="106" t="e">
        <f>Master!#REF!</f>
        <v>#REF!</v>
      </c>
      <c r="J21" s="106" t="e">
        <f>Master!#REF!</f>
        <v>#REF!</v>
      </c>
      <c r="K21" s="106" t="e">
        <f>Master!#REF!</f>
        <v>#REF!</v>
      </c>
      <c r="L21" s="106" t="e">
        <f>Master!#REF!</f>
        <v>#REF!</v>
      </c>
      <c r="M21" s="106" t="e">
        <f>Master!#REF!</f>
        <v>#REF!</v>
      </c>
      <c r="N21" s="106" t="e">
        <f>Master!#REF!</f>
        <v>#REF!</v>
      </c>
      <c r="O21" s="106" t="e">
        <f>Master!#REF!</f>
        <v>#REF!</v>
      </c>
      <c r="P21" s="106" t="e">
        <f>Master!#REF!</f>
        <v>#REF!</v>
      </c>
      <c r="Q21" s="106" t="e">
        <f>Master!#REF!</f>
        <v>#REF!</v>
      </c>
      <c r="R21" s="106" t="str">
        <f>Master!I123</f>
        <v>S2</v>
      </c>
      <c r="S21" s="106" t="str">
        <f>Master!J123</f>
        <v>Magister</v>
      </c>
      <c r="T21" s="106" t="e">
        <f>Master!#REF!</f>
        <v>#REF!</v>
      </c>
      <c r="U21" s="106">
        <f>Master!K123</f>
        <v>0</v>
      </c>
      <c r="V21" s="106" t="e">
        <f>Master!#REF!</f>
        <v>#REF!</v>
      </c>
      <c r="W21" s="106" t="e">
        <f>Master!#REF!</f>
        <v>#REF!</v>
      </c>
      <c r="X21" s="106" t="e">
        <f>Master!#REF!</f>
        <v>#REF!</v>
      </c>
      <c r="Y21" s="106" t="e">
        <f>Master!#REF!</f>
        <v>#REF!</v>
      </c>
      <c r="Z21" s="106" t="str">
        <f>Master!L123</f>
        <v>Teknik Komputer</v>
      </c>
      <c r="AA21" s="106" t="e">
        <f>Master!#REF!</f>
        <v>#REF!</v>
      </c>
      <c r="AB21" s="106">
        <f>Master!M123</f>
        <v>0</v>
      </c>
      <c r="AC21" s="106" t="str">
        <f>Master!N123</f>
        <v>PNS</v>
      </c>
    </row>
    <row r="22" spans="1:29" x14ac:dyDescent="0.3">
      <c r="A22">
        <v>14</v>
      </c>
      <c r="B22" s="106" t="str">
        <f>Master!B128</f>
        <v>Reza Fuad Rachmadi, S.T., M.T., Ph.D</v>
      </c>
      <c r="C22" s="106" t="str">
        <f>Master!C128</f>
        <v>19850403 201212 1 001</v>
      </c>
      <c r="D22" s="106" t="str">
        <f>Master!D128</f>
        <v>III/b</v>
      </c>
      <c r="E22" s="106">
        <f>Master!E128</f>
        <v>1</v>
      </c>
      <c r="F22" s="106">
        <f>Master!F128</f>
        <v>12</v>
      </c>
      <c r="G22" s="106">
        <f>Master!G128</f>
        <v>2012</v>
      </c>
      <c r="H22" s="106" t="str">
        <f>Master!H128</f>
        <v>Asisten Ahli</v>
      </c>
      <c r="I22" s="106" t="e">
        <f>Master!#REF!</f>
        <v>#REF!</v>
      </c>
      <c r="J22" s="106" t="e">
        <f>Master!#REF!</f>
        <v>#REF!</v>
      </c>
      <c r="K22" s="106" t="e">
        <f>Master!#REF!</f>
        <v>#REF!</v>
      </c>
      <c r="L22" s="106" t="e">
        <f>Master!#REF!</f>
        <v>#REF!</v>
      </c>
      <c r="M22" s="106" t="e">
        <f>Master!#REF!</f>
        <v>#REF!</v>
      </c>
      <c r="N22" s="106" t="e">
        <f>Master!#REF!</f>
        <v>#REF!</v>
      </c>
      <c r="O22" s="106" t="e">
        <f>Master!#REF!</f>
        <v>#REF!</v>
      </c>
      <c r="P22" s="106" t="e">
        <f>Master!#REF!</f>
        <v>#REF!</v>
      </c>
      <c r="Q22" s="106" t="e">
        <f>Master!#REF!</f>
        <v>#REF!</v>
      </c>
      <c r="R22" s="106" t="str">
        <f>Master!I128</f>
        <v>S3</v>
      </c>
      <c r="S22" s="106" t="str">
        <f>Master!J128</f>
        <v>Doktor - Kumamoto University</v>
      </c>
      <c r="T22" s="106" t="e">
        <f>Master!#REF!</f>
        <v>#REF!</v>
      </c>
      <c r="U22" s="106">
        <f>Master!K128</f>
        <v>0</v>
      </c>
      <c r="V22" s="106" t="e">
        <f>Master!#REF!</f>
        <v>#REF!</v>
      </c>
      <c r="W22" s="106" t="e">
        <f>Master!#REF!</f>
        <v>#REF!</v>
      </c>
      <c r="X22" s="106" t="e">
        <f>Master!#REF!</f>
        <v>#REF!</v>
      </c>
      <c r="Y22" s="106" t="e">
        <f>Master!#REF!</f>
        <v>#REF!</v>
      </c>
      <c r="Z22" s="106" t="str">
        <f>Master!L128</f>
        <v>Teknik Komputer</v>
      </c>
      <c r="AA22" s="106" t="e">
        <f>Master!#REF!</f>
        <v>#REF!</v>
      </c>
      <c r="AB22" s="106" t="str">
        <f>Master!M128</f>
        <v>Kepala Subdirektorat Layanan Teknologi/Sistem Informasi dan Implementasi Teknologi Cerdas</v>
      </c>
      <c r="AC22" s="106" t="str">
        <f>Master!N128</f>
        <v>PNS</v>
      </c>
    </row>
    <row r="23" spans="1:29" x14ac:dyDescent="0.3">
      <c r="A23">
        <v>15</v>
      </c>
      <c r="B23" s="106" t="str">
        <f>Master!B135</f>
        <v>Christyowidiasmoro, S.T., M.T.</v>
      </c>
      <c r="C23" s="106" t="str">
        <f>Master!C135</f>
        <v>19830127 200912 1 004</v>
      </c>
      <c r="D23" s="106" t="str">
        <f>Master!D135</f>
        <v>III/b</v>
      </c>
      <c r="E23" s="106">
        <f>Master!E135</f>
        <v>1</v>
      </c>
      <c r="F23" s="106">
        <f>Master!F135</f>
        <v>12</v>
      </c>
      <c r="G23" s="106">
        <f>Master!G135</f>
        <v>2009</v>
      </c>
      <c r="H23" s="106" t="str">
        <f>Master!H135</f>
        <v>Asisten Ahli</v>
      </c>
      <c r="I23" s="106" t="e">
        <f>Master!#REF!</f>
        <v>#REF!</v>
      </c>
      <c r="J23" s="106" t="e">
        <f>Master!#REF!</f>
        <v>#REF!</v>
      </c>
      <c r="K23" s="106" t="e">
        <f>Master!#REF!</f>
        <v>#REF!</v>
      </c>
      <c r="L23" s="106" t="e">
        <f>Master!#REF!</f>
        <v>#REF!</v>
      </c>
      <c r="M23" s="106" t="e">
        <f>Master!#REF!</f>
        <v>#REF!</v>
      </c>
      <c r="N23" s="106" t="e">
        <f>Master!#REF!</f>
        <v>#REF!</v>
      </c>
      <c r="O23" s="106" t="e">
        <f>Master!#REF!</f>
        <v>#REF!</v>
      </c>
      <c r="P23" s="106" t="e">
        <f>Master!#REF!</f>
        <v>#REF!</v>
      </c>
      <c r="Q23" s="106" t="e">
        <f>Master!#REF!</f>
        <v>#REF!</v>
      </c>
      <c r="R23" s="106" t="str">
        <f>Master!I135</f>
        <v>S2</v>
      </c>
      <c r="S23" s="106" t="str">
        <f>Master!J135</f>
        <v>Magister</v>
      </c>
      <c r="T23" s="106" t="e">
        <f>Master!#REF!</f>
        <v>#REF!</v>
      </c>
      <c r="U23" s="106">
        <f>Master!K135</f>
        <v>0</v>
      </c>
      <c r="V23" s="106" t="e">
        <f>Master!#REF!</f>
        <v>#REF!</v>
      </c>
      <c r="W23" s="106" t="e">
        <f>Master!#REF!</f>
        <v>#REF!</v>
      </c>
      <c r="X23" s="106" t="e">
        <f>Master!#REF!</f>
        <v>#REF!</v>
      </c>
      <c r="Y23" s="106" t="e">
        <f>Master!#REF!</f>
        <v>#REF!</v>
      </c>
      <c r="Z23" s="106" t="str">
        <f>Master!L135</f>
        <v>Teknik Komputer</v>
      </c>
      <c r="AA23" s="106" t="e">
        <f>Master!#REF!</f>
        <v>#REF!</v>
      </c>
      <c r="AB23" s="106">
        <f>Master!M135</f>
        <v>0</v>
      </c>
      <c r="AC23" s="106" t="str">
        <f>Master!N135</f>
        <v>PNS</v>
      </c>
    </row>
    <row r="24" spans="1:29" x14ac:dyDescent="0.3">
      <c r="A24">
        <v>16</v>
      </c>
      <c r="B24" s="106" t="str">
        <f>Master!B157</f>
        <v xml:space="preserve">Ir. Hany Boedinugroho, M.T. </v>
      </c>
      <c r="C24" s="106" t="str">
        <f>Master!C157</f>
        <v>19610706 198701 1 001</v>
      </c>
      <c r="D24" s="106" t="str">
        <f>Master!D157</f>
        <v>III/a</v>
      </c>
      <c r="E24" s="106">
        <f>Master!E157</f>
        <v>1</v>
      </c>
      <c r="F24" s="106">
        <f>Master!F157</f>
        <v>1</v>
      </c>
      <c r="G24" s="106">
        <f>Master!G157</f>
        <v>1987</v>
      </c>
      <c r="H24" s="106" t="str">
        <f>Master!H157</f>
        <v>Asisten Ahli</v>
      </c>
      <c r="I24" s="106" t="e">
        <f>Master!#REF!</f>
        <v>#REF!</v>
      </c>
      <c r="J24" s="106" t="e">
        <f>Master!#REF!</f>
        <v>#REF!</v>
      </c>
      <c r="K24" s="106" t="e">
        <f>Master!#REF!</f>
        <v>#REF!</v>
      </c>
      <c r="L24" s="106" t="e">
        <f>Master!#REF!</f>
        <v>#REF!</v>
      </c>
      <c r="M24" s="106" t="e">
        <f>Master!#REF!</f>
        <v>#REF!</v>
      </c>
      <c r="N24" s="106" t="e">
        <f>Master!#REF!</f>
        <v>#REF!</v>
      </c>
      <c r="O24" s="106" t="e">
        <f>Master!#REF!</f>
        <v>#REF!</v>
      </c>
      <c r="P24" s="106" t="e">
        <f>Master!#REF!</f>
        <v>#REF!</v>
      </c>
      <c r="Q24" s="106" t="e">
        <f>Master!#REF!</f>
        <v>#REF!</v>
      </c>
      <c r="R24" s="106" t="str">
        <f>Master!I157</f>
        <v>S2</v>
      </c>
      <c r="S24" s="106" t="str">
        <f>Master!J157</f>
        <v>Magister</v>
      </c>
      <c r="T24" s="106" t="e">
        <f>Master!#REF!</f>
        <v>#REF!</v>
      </c>
      <c r="U24" s="106">
        <f>Master!K157</f>
        <v>0</v>
      </c>
      <c r="V24" s="106" t="e">
        <f>Master!#REF!</f>
        <v>#REF!</v>
      </c>
      <c r="W24" s="106" t="e">
        <f>Master!#REF!</f>
        <v>#REF!</v>
      </c>
      <c r="X24" s="106" t="e">
        <f>Master!#REF!</f>
        <v>#REF!</v>
      </c>
      <c r="Y24" s="106" t="e">
        <f>Master!#REF!</f>
        <v>#REF!</v>
      </c>
      <c r="Z24" s="106" t="str">
        <f>Master!L157</f>
        <v>Teknik Komputer</v>
      </c>
      <c r="AA24" s="106" t="e">
        <f>Master!#REF!</f>
        <v>#REF!</v>
      </c>
      <c r="AB24" s="106">
        <f>Master!M157</f>
        <v>0</v>
      </c>
      <c r="AC24" s="106" t="str">
        <f>Master!N157</f>
        <v>PNS</v>
      </c>
    </row>
    <row r="25" spans="1:29" x14ac:dyDescent="0.3">
      <c r="A25">
        <v>17</v>
      </c>
      <c r="B25" s="106" t="str">
        <f>Master!B158</f>
        <v>Susi Juniastuti, S.T., M.Eng.</v>
      </c>
      <c r="C25" s="106" t="str">
        <f>Master!C158</f>
        <v>19650618 199903 2 001</v>
      </c>
      <c r="D25" s="106" t="str">
        <f>Master!D158</f>
        <v>III/a</v>
      </c>
      <c r="E25" s="106">
        <f>Master!E158</f>
        <v>1</v>
      </c>
      <c r="F25" s="106">
        <f>Master!F158</f>
        <v>3</v>
      </c>
      <c r="G25" s="106">
        <f>Master!G158</f>
        <v>1999</v>
      </c>
      <c r="H25" s="106" t="str">
        <f>Master!H158</f>
        <v>Asisten Ahli</v>
      </c>
      <c r="I25" s="106" t="e">
        <f>Master!#REF!</f>
        <v>#REF!</v>
      </c>
      <c r="J25" s="106" t="e">
        <f>Master!#REF!</f>
        <v>#REF!</v>
      </c>
      <c r="K25" s="106" t="e">
        <f>Master!#REF!</f>
        <v>#REF!</v>
      </c>
      <c r="L25" s="106" t="e">
        <f>Master!#REF!</f>
        <v>#REF!</v>
      </c>
      <c r="M25" s="106" t="e">
        <f>Master!#REF!</f>
        <v>#REF!</v>
      </c>
      <c r="N25" s="106" t="e">
        <f>Master!#REF!</f>
        <v>#REF!</v>
      </c>
      <c r="O25" s="106" t="e">
        <f>Master!#REF!</f>
        <v>#REF!</v>
      </c>
      <c r="P25" s="106" t="e">
        <f>Master!#REF!</f>
        <v>#REF!</v>
      </c>
      <c r="Q25" s="106" t="e">
        <f>Master!#REF!</f>
        <v>#REF!</v>
      </c>
      <c r="R25" s="106" t="str">
        <f>Master!I158</f>
        <v>S2</v>
      </c>
      <c r="S25" s="106" t="str">
        <f>Master!J158</f>
        <v>Magister</v>
      </c>
      <c r="T25" s="106" t="e">
        <f>Master!#REF!</f>
        <v>#REF!</v>
      </c>
      <c r="U25" s="106">
        <f>Master!K158</f>
        <v>0</v>
      </c>
      <c r="V25" s="106" t="e">
        <f>Master!#REF!</f>
        <v>#REF!</v>
      </c>
      <c r="W25" s="106" t="e">
        <f>Master!#REF!</f>
        <v>#REF!</v>
      </c>
      <c r="X25" s="106" t="e">
        <f>Master!#REF!</f>
        <v>#REF!</v>
      </c>
      <c r="Y25" s="106" t="e">
        <f>Master!#REF!</f>
        <v>#REF!</v>
      </c>
      <c r="Z25" s="106" t="str">
        <f>Master!L158</f>
        <v>Teknik Komputer</v>
      </c>
      <c r="AA25" s="106" t="e">
        <f>Master!#REF!</f>
        <v>#REF!</v>
      </c>
      <c r="AB25" s="106">
        <f>Master!M158</f>
        <v>0</v>
      </c>
      <c r="AC25" s="106" t="str">
        <f>Master!N158</f>
        <v>PNS</v>
      </c>
    </row>
    <row r="26" spans="1:29" x14ac:dyDescent="0.3"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</row>
    <row r="27" spans="1:29" x14ac:dyDescent="0.3"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</row>
    <row r="28" spans="1:29" x14ac:dyDescent="0.3"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</row>
    <row r="29" spans="1:29" x14ac:dyDescent="0.3">
      <c r="B29" t="s">
        <v>594</v>
      </c>
      <c r="C29">
        <f>COUNTIF(H9:H15,"Staf Pengajar")</f>
        <v>0</v>
      </c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</row>
    <row r="30" spans="1:29" x14ac:dyDescent="0.3">
      <c r="B30" t="s">
        <v>403</v>
      </c>
      <c r="C30">
        <f>COUNTIF(H9:H25,"Asisten Ahli")</f>
        <v>4</v>
      </c>
      <c r="F30" t="s">
        <v>435</v>
      </c>
      <c r="G30">
        <f>COUNTIF(R9:R25,"S2")</f>
        <v>7</v>
      </c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</row>
    <row r="31" spans="1:29" x14ac:dyDescent="0.3">
      <c r="B31" t="s">
        <v>211</v>
      </c>
      <c r="C31">
        <f>COUNTIF(H9:H25,"Lektor")</f>
        <v>9</v>
      </c>
      <c r="F31" t="s">
        <v>503</v>
      </c>
      <c r="G31">
        <f>COUNTIF(R9:R25,"S3")</f>
        <v>10</v>
      </c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</row>
    <row r="32" spans="1:29" x14ac:dyDescent="0.3">
      <c r="B32" t="s">
        <v>110</v>
      </c>
      <c r="C32">
        <f>COUNTIF(H9:H25,"Lektor Kepala")</f>
        <v>2</v>
      </c>
      <c r="G32">
        <f>SUM(G29:G31)</f>
        <v>17</v>
      </c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</row>
    <row r="33" spans="2:29" x14ac:dyDescent="0.3">
      <c r="B33" t="s">
        <v>589</v>
      </c>
      <c r="C33">
        <f>COUNTIF(H9:H25,"Guru Besar")</f>
        <v>2</v>
      </c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</row>
    <row r="34" spans="2:29" x14ac:dyDescent="0.3">
      <c r="B34" t="s">
        <v>595</v>
      </c>
      <c r="C34">
        <f>SUM(C29:C33)</f>
        <v>17</v>
      </c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</row>
    <row r="35" spans="2:29" x14ac:dyDescent="0.3"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</row>
    <row r="36" spans="2:29" x14ac:dyDescent="0.3"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</row>
    <row r="37" spans="2:29" x14ac:dyDescent="0.3"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</row>
    <row r="68" spans="2:29" x14ac:dyDescent="0.3"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</row>
  </sheetData>
  <mergeCells count="27">
    <mergeCell ref="AB5:AB7"/>
    <mergeCell ref="AC5:AC7"/>
    <mergeCell ref="A5:A6"/>
    <mergeCell ref="B5:B7"/>
    <mergeCell ref="C5:C7"/>
    <mergeCell ref="D5:G5"/>
    <mergeCell ref="H5:L5"/>
    <mergeCell ref="M5:N5"/>
    <mergeCell ref="E6:G6"/>
    <mergeCell ref="H6:H7"/>
    <mergeCell ref="J6:L6"/>
    <mergeCell ref="M6:M7"/>
    <mergeCell ref="T6:T7"/>
    <mergeCell ref="O5:Q5"/>
    <mergeCell ref="R5:U5"/>
    <mergeCell ref="V5:X6"/>
    <mergeCell ref="AA5:AA7"/>
    <mergeCell ref="N6:N7"/>
    <mergeCell ref="O6:O7"/>
    <mergeCell ref="P6:P7"/>
    <mergeCell ref="R6:R7"/>
    <mergeCell ref="S6:S7"/>
    <mergeCell ref="E8:G8"/>
    <mergeCell ref="J8:L8"/>
    <mergeCell ref="M8:N8"/>
    <mergeCell ref="P8:Q8"/>
    <mergeCell ref="V8:X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AC68"/>
  <sheetViews>
    <sheetView topLeftCell="A13" zoomScaleNormal="100" workbookViewId="0">
      <selection activeCell="G25" sqref="G25"/>
    </sheetView>
  </sheetViews>
  <sheetFormatPr defaultRowHeight="14.4" x14ac:dyDescent="0.3"/>
  <cols>
    <col min="2" max="2" width="49.21875" bestFit="1" customWidth="1"/>
    <col min="3" max="3" width="21" bestFit="1" customWidth="1"/>
    <col min="4" max="4" width="9" bestFit="1" customWidth="1"/>
    <col min="8" max="8" width="13.21875" bestFit="1" customWidth="1"/>
    <col min="17" max="17" width="6.6640625" bestFit="1" customWidth="1"/>
    <col min="18" max="18" width="11.44140625" bestFit="1" customWidth="1"/>
    <col min="19" max="19" width="85.6640625" bestFit="1" customWidth="1"/>
    <col min="25" max="25" width="11.88671875" bestFit="1" customWidth="1"/>
    <col min="26" max="26" width="17.77734375" bestFit="1" customWidth="1"/>
    <col min="27" max="27" width="16.109375" bestFit="1" customWidth="1"/>
    <col min="28" max="28" width="39" bestFit="1" customWidth="1"/>
    <col min="29" max="29" width="21.21875" customWidth="1"/>
  </cols>
  <sheetData>
    <row r="4" spans="1:29" ht="15" thickBot="1" x14ac:dyDescent="0.35"/>
    <row r="5" spans="1:29" ht="16.8" thickTop="1" x14ac:dyDescent="0.35">
      <c r="A5" s="155" t="s">
        <v>0</v>
      </c>
      <c r="B5" s="155" t="s">
        <v>1</v>
      </c>
      <c r="C5" s="155" t="s">
        <v>2</v>
      </c>
      <c r="D5" s="159" t="s">
        <v>3</v>
      </c>
      <c r="E5" s="160"/>
      <c r="F5" s="160"/>
      <c r="G5" s="161"/>
      <c r="H5" s="159" t="s">
        <v>4</v>
      </c>
      <c r="I5" s="160"/>
      <c r="J5" s="160"/>
      <c r="K5" s="160"/>
      <c r="L5" s="161"/>
      <c r="M5" s="159" t="s">
        <v>5</v>
      </c>
      <c r="N5" s="161"/>
      <c r="O5" s="159" t="s">
        <v>6</v>
      </c>
      <c r="P5" s="160"/>
      <c r="Q5" s="161"/>
      <c r="R5" s="159" t="s">
        <v>7</v>
      </c>
      <c r="S5" s="160"/>
      <c r="T5" s="160"/>
      <c r="U5" s="161"/>
      <c r="V5" s="178" t="s">
        <v>8</v>
      </c>
      <c r="W5" s="179"/>
      <c r="X5" s="180"/>
      <c r="Y5" s="2" t="s">
        <v>9</v>
      </c>
      <c r="Z5" s="2"/>
      <c r="AA5" s="172" t="s">
        <v>10</v>
      </c>
      <c r="AB5" s="172" t="s">
        <v>4</v>
      </c>
      <c r="AC5" s="177" t="s">
        <v>40</v>
      </c>
    </row>
    <row r="6" spans="1:29" ht="16.2" x14ac:dyDescent="0.35">
      <c r="A6" s="156"/>
      <c r="B6" s="156"/>
      <c r="C6" s="156"/>
      <c r="D6" s="4" t="s">
        <v>11</v>
      </c>
      <c r="E6" s="162" t="s">
        <v>12</v>
      </c>
      <c r="F6" s="163"/>
      <c r="G6" s="164"/>
      <c r="H6" s="174" t="s">
        <v>13</v>
      </c>
      <c r="I6" s="5" t="s">
        <v>14</v>
      </c>
      <c r="J6" s="162" t="s">
        <v>12</v>
      </c>
      <c r="K6" s="163"/>
      <c r="L6" s="164"/>
      <c r="M6" s="174" t="s">
        <v>15</v>
      </c>
      <c r="N6" s="174" t="s">
        <v>16</v>
      </c>
      <c r="O6" s="174" t="s">
        <v>13</v>
      </c>
      <c r="P6" s="174" t="s">
        <v>15</v>
      </c>
      <c r="Q6" s="6" t="s">
        <v>17</v>
      </c>
      <c r="R6" s="174" t="s">
        <v>504</v>
      </c>
      <c r="S6" s="174" t="s">
        <v>13</v>
      </c>
      <c r="T6" s="174" t="s">
        <v>15</v>
      </c>
      <c r="U6" s="6" t="s">
        <v>18</v>
      </c>
      <c r="V6" s="181"/>
      <c r="W6" s="182"/>
      <c r="X6" s="183"/>
      <c r="Y6" s="7" t="s">
        <v>19</v>
      </c>
      <c r="Z6" s="7" t="s">
        <v>20</v>
      </c>
      <c r="AA6" s="173"/>
      <c r="AB6" s="173"/>
      <c r="AC6" s="173"/>
    </row>
    <row r="7" spans="1:29" ht="16.2" x14ac:dyDescent="0.35">
      <c r="A7" s="8" t="s">
        <v>21</v>
      </c>
      <c r="B7" s="175"/>
      <c r="C7" s="156"/>
      <c r="D7" s="6" t="s">
        <v>43</v>
      </c>
      <c r="E7" s="6" t="s">
        <v>22</v>
      </c>
      <c r="F7" s="6" t="s">
        <v>16</v>
      </c>
      <c r="G7" s="6" t="s">
        <v>15</v>
      </c>
      <c r="H7" s="156"/>
      <c r="I7" s="103" t="s">
        <v>23</v>
      </c>
      <c r="J7" s="6" t="s">
        <v>22</v>
      </c>
      <c r="K7" s="6" t="s">
        <v>16</v>
      </c>
      <c r="L7" s="6" t="s">
        <v>15</v>
      </c>
      <c r="M7" s="156"/>
      <c r="N7" s="156"/>
      <c r="O7" s="156"/>
      <c r="P7" s="156"/>
      <c r="Q7" s="8" t="s">
        <v>24</v>
      </c>
      <c r="R7" s="175"/>
      <c r="S7" s="156"/>
      <c r="T7" s="156"/>
      <c r="U7" s="8" t="s">
        <v>25</v>
      </c>
      <c r="V7" s="9" t="s">
        <v>22</v>
      </c>
      <c r="W7" s="9" t="s">
        <v>16</v>
      </c>
      <c r="X7" s="9" t="s">
        <v>15</v>
      </c>
      <c r="Y7" s="7" t="s">
        <v>26</v>
      </c>
      <c r="Z7" s="7"/>
      <c r="AA7" s="173"/>
      <c r="AB7" s="176"/>
      <c r="AC7" s="176"/>
    </row>
    <row r="8" spans="1:29" ht="16.2" x14ac:dyDescent="0.35">
      <c r="A8" s="105" t="s">
        <v>29</v>
      </c>
      <c r="B8" s="104" t="s">
        <v>436</v>
      </c>
      <c r="C8" s="104">
        <v>3</v>
      </c>
      <c r="D8" s="104">
        <v>4</v>
      </c>
      <c r="E8" s="154">
        <v>5</v>
      </c>
      <c r="F8" s="154"/>
      <c r="G8" s="154"/>
      <c r="H8" s="105">
        <v>6</v>
      </c>
      <c r="I8" s="105" t="s">
        <v>30</v>
      </c>
      <c r="J8" s="154" t="s">
        <v>31</v>
      </c>
      <c r="K8" s="154"/>
      <c r="L8" s="154"/>
      <c r="M8" s="171" t="s">
        <v>32</v>
      </c>
      <c r="N8" s="171"/>
      <c r="O8" s="105" t="s">
        <v>33</v>
      </c>
      <c r="P8" s="154" t="s">
        <v>34</v>
      </c>
      <c r="Q8" s="154"/>
      <c r="R8" s="104" t="s">
        <v>35</v>
      </c>
      <c r="S8" s="105" t="s">
        <v>36</v>
      </c>
      <c r="T8" s="104" t="s">
        <v>37</v>
      </c>
      <c r="U8" s="104" t="s">
        <v>38</v>
      </c>
      <c r="V8" s="154" t="s">
        <v>27</v>
      </c>
      <c r="W8" s="154"/>
      <c r="X8" s="154"/>
      <c r="Y8" s="104" t="s">
        <v>28</v>
      </c>
      <c r="Z8" s="104" t="s">
        <v>39</v>
      </c>
      <c r="AA8" s="104" t="s">
        <v>41</v>
      </c>
      <c r="AB8" s="104" t="s">
        <v>42</v>
      </c>
      <c r="AC8" s="104" t="s">
        <v>505</v>
      </c>
    </row>
    <row r="9" spans="1:29" x14ac:dyDescent="0.3">
      <c r="A9">
        <v>1</v>
      </c>
      <c r="B9" s="106" t="str">
        <f>Master!B6</f>
        <v xml:space="preserve">Prof. Dr. Ir. Mohammad Nuh, DEA. </v>
      </c>
      <c r="C9" s="106" t="str">
        <f>Master!C6</f>
        <v>19590617 198403 1 002</v>
      </c>
      <c r="D9" s="106" t="str">
        <f>Master!D6</f>
        <v>IV/e</v>
      </c>
      <c r="E9" s="106">
        <f>Master!E6</f>
        <v>1</v>
      </c>
      <c r="F9" s="106">
        <f>Master!F6</f>
        <v>10</v>
      </c>
      <c r="G9" s="106">
        <f>Master!G6</f>
        <v>2014</v>
      </c>
      <c r="H9" s="106" t="str">
        <f>Master!H6</f>
        <v>Guru Besar</v>
      </c>
      <c r="I9" s="106" t="e">
        <f>Master!#REF!</f>
        <v>#REF!</v>
      </c>
      <c r="J9" s="106" t="e">
        <f>Master!#REF!</f>
        <v>#REF!</v>
      </c>
      <c r="K9" s="106" t="e">
        <f>Master!#REF!</f>
        <v>#REF!</v>
      </c>
      <c r="L9" s="106" t="e">
        <f>Master!#REF!</f>
        <v>#REF!</v>
      </c>
      <c r="M9" s="106" t="e">
        <f>Master!#REF!</f>
        <v>#REF!</v>
      </c>
      <c r="N9" s="106" t="e">
        <f>Master!#REF!</f>
        <v>#REF!</v>
      </c>
      <c r="O9" s="106" t="e">
        <f>Master!#REF!</f>
        <v>#REF!</v>
      </c>
      <c r="P9" s="106" t="e">
        <f>Master!#REF!</f>
        <v>#REF!</v>
      </c>
      <c r="Q9" s="106" t="e">
        <f>Master!#REF!</f>
        <v>#REF!</v>
      </c>
      <c r="R9" s="106" t="str">
        <f>Master!I6</f>
        <v>S3</v>
      </c>
      <c r="S9" s="106" t="str">
        <f>Master!J6</f>
        <v>Doktor</v>
      </c>
      <c r="T9" s="106" t="e">
        <f>Master!#REF!</f>
        <v>#REF!</v>
      </c>
      <c r="U9" s="106">
        <f>Master!K6</f>
        <v>0</v>
      </c>
      <c r="V9" s="106" t="e">
        <f>Master!#REF!</f>
        <v>#REF!</v>
      </c>
      <c r="W9" s="106" t="e">
        <f>Master!#REF!</f>
        <v>#REF!</v>
      </c>
      <c r="X9" s="106" t="e">
        <f>Master!#REF!</f>
        <v>#REF!</v>
      </c>
      <c r="Y9" s="106" t="e">
        <f>Master!#REF!</f>
        <v>#REF!</v>
      </c>
      <c r="Z9" s="106" t="str">
        <f>Master!L6</f>
        <v>Teknik Biomedik</v>
      </c>
      <c r="AA9" s="106" t="e">
        <f>Master!#REF!</f>
        <v>#REF!</v>
      </c>
      <c r="AB9" s="106" t="str">
        <f>Master!M6</f>
        <v>KETUA MWA ITS</v>
      </c>
      <c r="AC9" s="106" t="str">
        <f>Master!N6</f>
        <v>PNS</v>
      </c>
    </row>
    <row r="10" spans="1:29" x14ac:dyDescent="0.3">
      <c r="A10">
        <v>2</v>
      </c>
      <c r="B10" s="106" t="str">
        <f>Master!B23</f>
        <v xml:space="preserve">Dr. Tri Arief Sardjono, S.T., M.T. </v>
      </c>
      <c r="C10" s="106" t="str">
        <f>Master!C23</f>
        <v>19700212 199512 1 001</v>
      </c>
      <c r="D10" s="106" t="str">
        <f>Master!D23</f>
        <v>IV/b</v>
      </c>
      <c r="E10" s="106">
        <f>Master!E23</f>
        <v>1</v>
      </c>
      <c r="F10" s="106">
        <f>Master!F23</f>
        <v>4</v>
      </c>
      <c r="G10" s="106">
        <f>Master!G23</f>
        <v>2019</v>
      </c>
      <c r="H10" s="106" t="str">
        <f>Master!H23</f>
        <v>Lektor Kepala</v>
      </c>
      <c r="I10" s="106" t="e">
        <f>Master!#REF!</f>
        <v>#REF!</v>
      </c>
      <c r="J10" s="106" t="e">
        <f>Master!#REF!</f>
        <v>#REF!</v>
      </c>
      <c r="K10" s="106" t="e">
        <f>Master!#REF!</f>
        <v>#REF!</v>
      </c>
      <c r="L10" s="106" t="e">
        <f>Master!#REF!</f>
        <v>#REF!</v>
      </c>
      <c r="M10" s="106" t="e">
        <f>Master!#REF!</f>
        <v>#REF!</v>
      </c>
      <c r="N10" s="106" t="e">
        <f>Master!#REF!</f>
        <v>#REF!</v>
      </c>
      <c r="O10" s="106" t="e">
        <f>Master!#REF!</f>
        <v>#REF!</v>
      </c>
      <c r="P10" s="106" t="e">
        <f>Master!#REF!</f>
        <v>#REF!</v>
      </c>
      <c r="Q10" s="106" t="e">
        <f>Master!#REF!</f>
        <v>#REF!</v>
      </c>
      <c r="R10" s="106" t="str">
        <f>Master!I23</f>
        <v>S3</v>
      </c>
      <c r="S10" s="106" t="str">
        <f>Master!J23</f>
        <v>Doktor</v>
      </c>
      <c r="T10" s="106" t="e">
        <f>Master!#REF!</f>
        <v>#REF!</v>
      </c>
      <c r="U10" s="106">
        <f>Master!K23</f>
        <v>0</v>
      </c>
      <c r="V10" s="106" t="e">
        <f>Master!#REF!</f>
        <v>#REF!</v>
      </c>
      <c r="W10" s="106" t="e">
        <f>Master!#REF!</f>
        <v>#REF!</v>
      </c>
      <c r="X10" s="106" t="e">
        <f>Master!#REF!</f>
        <v>#REF!</v>
      </c>
      <c r="Y10" s="106" t="e">
        <f>Master!#REF!</f>
        <v>#REF!</v>
      </c>
      <c r="Z10" s="106" t="str">
        <f>Master!L23</f>
        <v>Teknik Biomedik</v>
      </c>
      <c r="AA10" s="106" t="e">
        <f>Master!#REF!</f>
        <v>#REF!</v>
      </c>
      <c r="AB10" s="106" t="str">
        <f>Master!M23</f>
        <v>WR I ITT INSTITUT TEKNOLOGI TELKOM SBY</v>
      </c>
      <c r="AC10" s="106" t="str">
        <f>Master!N23</f>
        <v>PNS</v>
      </c>
    </row>
    <row r="11" spans="1:29" x14ac:dyDescent="0.3">
      <c r="A11">
        <v>3</v>
      </c>
      <c r="B11" s="106" t="str">
        <f>Master!B25</f>
        <v>Achmad Arifin , S.T., M.Eng., Ph.D.</v>
      </c>
      <c r="C11" s="106" t="str">
        <f>Master!C25</f>
        <v>19710314 199702 1 001</v>
      </c>
      <c r="D11" s="106" t="str">
        <f>Master!D25</f>
        <v>IV/b</v>
      </c>
      <c r="E11" s="106">
        <f>Master!E25</f>
        <v>1</v>
      </c>
      <c r="F11" s="106">
        <f>Master!F25</f>
        <v>4</v>
      </c>
      <c r="G11" s="106">
        <f>Master!G25</f>
        <v>2017</v>
      </c>
      <c r="H11" s="106" t="str">
        <f>Master!H25</f>
        <v>Lektor Kepala</v>
      </c>
      <c r="I11" s="106" t="e">
        <f>Master!#REF!</f>
        <v>#REF!</v>
      </c>
      <c r="J11" s="106" t="e">
        <f>Master!#REF!</f>
        <v>#REF!</v>
      </c>
      <c r="K11" s="106" t="e">
        <f>Master!#REF!</f>
        <v>#REF!</v>
      </c>
      <c r="L11" s="106" t="e">
        <f>Master!#REF!</f>
        <v>#REF!</v>
      </c>
      <c r="M11" s="106" t="e">
        <f>Master!#REF!</f>
        <v>#REF!</v>
      </c>
      <c r="N11" s="106" t="e">
        <f>Master!#REF!</f>
        <v>#REF!</v>
      </c>
      <c r="O11" s="106" t="e">
        <f>Master!#REF!</f>
        <v>#REF!</v>
      </c>
      <c r="P11" s="106" t="e">
        <f>Master!#REF!</f>
        <v>#REF!</v>
      </c>
      <c r="Q11" s="106" t="e">
        <f>Master!#REF!</f>
        <v>#REF!</v>
      </c>
      <c r="R11" s="106" t="str">
        <f>Master!I25</f>
        <v>S3</v>
      </c>
      <c r="S11" s="106" t="str">
        <f>Master!J25</f>
        <v>Doktor</v>
      </c>
      <c r="T11" s="106" t="e">
        <f>Master!#REF!</f>
        <v>#REF!</v>
      </c>
      <c r="U11" s="106">
        <f>Master!K25</f>
        <v>0</v>
      </c>
      <c r="V11" s="106" t="e">
        <f>Master!#REF!</f>
        <v>#REF!</v>
      </c>
      <c r="W11" s="106" t="e">
        <f>Master!#REF!</f>
        <v>#REF!</v>
      </c>
      <c r="X11" s="106" t="e">
        <f>Master!#REF!</f>
        <v>#REF!</v>
      </c>
      <c r="Y11" s="106" t="e">
        <f>Master!#REF!</f>
        <v>#REF!</v>
      </c>
      <c r="Z11" s="106" t="str">
        <f>Master!L25</f>
        <v>Teknik Biomedik</v>
      </c>
      <c r="AA11" s="106" t="e">
        <f>Master!#REF!</f>
        <v>#REF!</v>
      </c>
      <c r="AB11" s="106" t="str">
        <f>Master!M25</f>
        <v>Kadep Teknik Biomedik</v>
      </c>
      <c r="AC11" s="106" t="str">
        <f>Master!N25</f>
        <v>PNS</v>
      </c>
    </row>
    <row r="12" spans="1:29" x14ac:dyDescent="0.3">
      <c r="A12">
        <v>4</v>
      </c>
      <c r="B12" s="106" t="str">
        <f>Master!B59</f>
        <v>Dr. Rachmad Setiawan, S.T., M.T.</v>
      </c>
      <c r="C12" s="106" t="str">
        <f>Master!C59</f>
        <v>19690529 199512 1 001</v>
      </c>
      <c r="D12" s="106" t="str">
        <f>Master!D59</f>
        <v>III/d</v>
      </c>
      <c r="E12" s="106">
        <f>Master!E59</f>
        <v>1</v>
      </c>
      <c r="F12" s="106">
        <f>Master!F59</f>
        <v>10</v>
      </c>
      <c r="G12" s="106">
        <f>Master!G59</f>
        <v>2010</v>
      </c>
      <c r="H12" s="106" t="str">
        <f>Master!H59</f>
        <v>Lektor</v>
      </c>
      <c r="I12" s="106" t="e">
        <f>Master!#REF!</f>
        <v>#REF!</v>
      </c>
      <c r="J12" s="106" t="e">
        <f>Master!#REF!</f>
        <v>#REF!</v>
      </c>
      <c r="K12" s="106" t="e">
        <f>Master!#REF!</f>
        <v>#REF!</v>
      </c>
      <c r="L12" s="106" t="e">
        <f>Master!#REF!</f>
        <v>#REF!</v>
      </c>
      <c r="M12" s="106" t="e">
        <f>Master!#REF!</f>
        <v>#REF!</v>
      </c>
      <c r="N12" s="106" t="e">
        <f>Master!#REF!</f>
        <v>#REF!</v>
      </c>
      <c r="O12" s="106" t="e">
        <f>Master!#REF!</f>
        <v>#REF!</v>
      </c>
      <c r="P12" s="106" t="e">
        <f>Master!#REF!</f>
        <v>#REF!</v>
      </c>
      <c r="Q12" s="106" t="e">
        <f>Master!#REF!</f>
        <v>#REF!</v>
      </c>
      <c r="R12" s="106" t="str">
        <f>Master!I59</f>
        <v>S3</v>
      </c>
      <c r="S12" s="106" t="str">
        <f>Master!J59</f>
        <v>Doktor</v>
      </c>
      <c r="T12" s="106" t="e">
        <f>Master!#REF!</f>
        <v>#REF!</v>
      </c>
      <c r="U12" s="106">
        <f>Master!K59</f>
        <v>0</v>
      </c>
      <c r="V12" s="106" t="e">
        <f>Master!#REF!</f>
        <v>#REF!</v>
      </c>
      <c r="W12" s="106" t="e">
        <f>Master!#REF!</f>
        <v>#REF!</v>
      </c>
      <c r="X12" s="106" t="e">
        <f>Master!#REF!</f>
        <v>#REF!</v>
      </c>
      <c r="Y12" s="106" t="e">
        <f>Master!#REF!</f>
        <v>#REF!</v>
      </c>
      <c r="Z12" s="106" t="str">
        <f>Master!L59</f>
        <v>Teknik Biomedik</v>
      </c>
      <c r="AA12" s="106" t="e">
        <f>Master!#REF!</f>
        <v>#REF!</v>
      </c>
      <c r="AB12" s="106">
        <f>Master!M59</f>
        <v>0</v>
      </c>
      <c r="AC12" s="106" t="str">
        <f>Master!N59</f>
        <v>PNS</v>
      </c>
    </row>
    <row r="13" spans="1:29" x14ac:dyDescent="0.3">
      <c r="A13">
        <v>5</v>
      </c>
      <c r="B13" s="106" t="str">
        <f>Master!B71</f>
        <v>Ir. Siti Halimah Baki, M.T.</v>
      </c>
      <c r="C13" s="106" t="str">
        <f>Master!C71</f>
        <v>19561121 198303 2 001</v>
      </c>
      <c r="D13" s="106" t="str">
        <f>Master!D71</f>
        <v>III/d</v>
      </c>
      <c r="E13" s="106">
        <f>Master!E71</f>
        <v>1</v>
      </c>
      <c r="F13" s="106">
        <f>Master!F71</f>
        <v>4</v>
      </c>
      <c r="G13" s="106">
        <f>Master!G71</f>
        <v>1994</v>
      </c>
      <c r="H13" s="106" t="str">
        <f>Master!H71</f>
        <v>Lektor</v>
      </c>
      <c r="I13" s="106" t="e">
        <f>Master!#REF!</f>
        <v>#REF!</v>
      </c>
      <c r="J13" s="106" t="e">
        <f>Master!#REF!</f>
        <v>#REF!</v>
      </c>
      <c r="K13" s="106" t="e">
        <f>Master!#REF!</f>
        <v>#REF!</v>
      </c>
      <c r="L13" s="106" t="e">
        <f>Master!#REF!</f>
        <v>#REF!</v>
      </c>
      <c r="M13" s="106" t="e">
        <f>Master!#REF!</f>
        <v>#REF!</v>
      </c>
      <c r="N13" s="106" t="e">
        <f>Master!#REF!</f>
        <v>#REF!</v>
      </c>
      <c r="O13" s="106" t="e">
        <f>Master!#REF!</f>
        <v>#REF!</v>
      </c>
      <c r="P13" s="106" t="e">
        <f>Master!#REF!</f>
        <v>#REF!</v>
      </c>
      <c r="Q13" s="106" t="e">
        <f>Master!#REF!</f>
        <v>#REF!</v>
      </c>
      <c r="R13" s="106" t="str">
        <f>Master!I71</f>
        <v>S2</v>
      </c>
      <c r="S13" s="106" t="str">
        <f>Master!J71</f>
        <v>Magister</v>
      </c>
      <c r="T13" s="106" t="e">
        <f>Master!#REF!</f>
        <v>#REF!</v>
      </c>
      <c r="U13" s="106">
        <f>Master!K71</f>
        <v>0</v>
      </c>
      <c r="V13" s="106" t="e">
        <f>Master!#REF!</f>
        <v>#REF!</v>
      </c>
      <c r="W13" s="106" t="e">
        <f>Master!#REF!</f>
        <v>#REF!</v>
      </c>
      <c r="X13" s="106" t="e">
        <f>Master!#REF!</f>
        <v>#REF!</v>
      </c>
      <c r="Y13" s="106" t="e">
        <f>Master!#REF!</f>
        <v>#REF!</v>
      </c>
      <c r="Z13" s="106" t="str">
        <f>Master!L71</f>
        <v>Teknik Biomedik</v>
      </c>
      <c r="AA13" s="106" t="e">
        <f>Master!#REF!</f>
        <v>#REF!</v>
      </c>
      <c r="AB13" s="106">
        <f>Master!M71</f>
        <v>0</v>
      </c>
      <c r="AC13" s="106" t="str">
        <f>Master!N71</f>
        <v>PNS</v>
      </c>
    </row>
    <row r="14" spans="1:29" x14ac:dyDescent="0.3">
      <c r="A14">
        <v>6</v>
      </c>
      <c r="B14" s="106" t="str">
        <f>Master!B134</f>
        <v>Muhammad Yazid, B.Eng., M.Eng.</v>
      </c>
      <c r="C14" s="106" t="str">
        <f>Master!C134</f>
        <v>19800420 201504 1 001</v>
      </c>
      <c r="D14" s="106" t="str">
        <f>Master!D134</f>
        <v>III/b</v>
      </c>
      <c r="E14" s="106">
        <f>Master!E134</f>
        <v>1</v>
      </c>
      <c r="F14" s="106">
        <f>Master!F134</f>
        <v>4</v>
      </c>
      <c r="G14" s="106">
        <f>Master!G134</f>
        <v>2015</v>
      </c>
      <c r="H14" s="106" t="str">
        <f>Master!H134</f>
        <v>Asisten Ahli</v>
      </c>
      <c r="I14" s="106" t="e">
        <f>Master!#REF!</f>
        <v>#REF!</v>
      </c>
      <c r="J14" s="106" t="e">
        <f>Master!#REF!</f>
        <v>#REF!</v>
      </c>
      <c r="K14" s="106" t="e">
        <f>Master!#REF!</f>
        <v>#REF!</v>
      </c>
      <c r="L14" s="106" t="e">
        <f>Master!#REF!</f>
        <v>#REF!</v>
      </c>
      <c r="M14" s="106" t="e">
        <f>Master!#REF!</f>
        <v>#REF!</v>
      </c>
      <c r="N14" s="106" t="e">
        <f>Master!#REF!</f>
        <v>#REF!</v>
      </c>
      <c r="O14" s="106" t="e">
        <f>Master!#REF!</f>
        <v>#REF!</v>
      </c>
      <c r="P14" s="106" t="e">
        <f>Master!#REF!</f>
        <v>#REF!</v>
      </c>
      <c r="Q14" s="106" t="e">
        <f>Master!#REF!</f>
        <v>#REF!</v>
      </c>
      <c r="R14" s="106" t="str">
        <f>Master!I134</f>
        <v>S2</v>
      </c>
      <c r="S14" s="106" t="str">
        <f>Master!J134</f>
        <v>Magister</v>
      </c>
      <c r="T14" s="106" t="e">
        <f>Master!#REF!</f>
        <v>#REF!</v>
      </c>
      <c r="U14" s="106">
        <f>Master!K134</f>
        <v>0</v>
      </c>
      <c r="V14" s="106" t="e">
        <f>Master!#REF!</f>
        <v>#REF!</v>
      </c>
      <c r="W14" s="106" t="e">
        <f>Master!#REF!</f>
        <v>#REF!</v>
      </c>
      <c r="X14" s="106" t="e">
        <f>Master!#REF!</f>
        <v>#REF!</v>
      </c>
      <c r="Y14" s="106" t="e">
        <f>Master!#REF!</f>
        <v>#REF!</v>
      </c>
      <c r="Z14" s="106" t="str">
        <f>Master!L134</f>
        <v>Teknik Biomedik</v>
      </c>
      <c r="AA14" s="106" t="e">
        <f>Master!#REF!</f>
        <v>#REF!</v>
      </c>
      <c r="AB14" s="106">
        <f>Master!M134</f>
        <v>0</v>
      </c>
      <c r="AC14" s="106" t="str">
        <f>Master!N134</f>
        <v>PNS</v>
      </c>
    </row>
    <row r="15" spans="1:29" x14ac:dyDescent="0.3">
      <c r="A15">
        <v>7</v>
      </c>
      <c r="B15" s="106" t="str">
        <f>Master!B136</f>
        <v xml:space="preserve">Norma Hermawan, S.T., M.T. </v>
      </c>
      <c r="C15" s="106" t="str">
        <f>Master!C136</f>
        <v>19850519 201504 1 000</v>
      </c>
      <c r="D15" s="106" t="str">
        <f>Master!D136</f>
        <v>III/b</v>
      </c>
      <c r="E15" s="106">
        <f>Master!E136</f>
        <v>1</v>
      </c>
      <c r="F15" s="106">
        <f>Master!F136</f>
        <v>4</v>
      </c>
      <c r="G15" s="106">
        <f>Master!G136</f>
        <v>2015</v>
      </c>
      <c r="H15" s="106" t="str">
        <f>Master!H136</f>
        <v>Asisten Ahli</v>
      </c>
      <c r="I15" s="106" t="e">
        <f>Master!#REF!</f>
        <v>#REF!</v>
      </c>
      <c r="J15" s="106" t="e">
        <f>Master!#REF!</f>
        <v>#REF!</v>
      </c>
      <c r="K15" s="106" t="e">
        <f>Master!#REF!</f>
        <v>#REF!</v>
      </c>
      <c r="L15" s="106" t="e">
        <f>Master!#REF!</f>
        <v>#REF!</v>
      </c>
      <c r="M15" s="106" t="e">
        <f>Master!#REF!</f>
        <v>#REF!</v>
      </c>
      <c r="N15" s="106" t="e">
        <f>Master!#REF!</f>
        <v>#REF!</v>
      </c>
      <c r="O15" s="106" t="e">
        <f>Master!#REF!</f>
        <v>#REF!</v>
      </c>
      <c r="P15" s="106" t="e">
        <f>Master!#REF!</f>
        <v>#REF!</v>
      </c>
      <c r="Q15" s="106" t="e">
        <f>Master!#REF!</f>
        <v>#REF!</v>
      </c>
      <c r="R15" s="106" t="str">
        <f>Master!I136</f>
        <v>S2</v>
      </c>
      <c r="S15" s="106" t="str">
        <f>Master!J136</f>
        <v>Magister</v>
      </c>
      <c r="T15" s="106" t="e">
        <f>Master!#REF!</f>
        <v>#REF!</v>
      </c>
      <c r="U15" s="106">
        <f>Master!K136</f>
        <v>0</v>
      </c>
      <c r="V15" s="106" t="e">
        <f>Master!#REF!</f>
        <v>#REF!</v>
      </c>
      <c r="W15" s="106" t="e">
        <f>Master!#REF!</f>
        <v>#REF!</v>
      </c>
      <c r="X15" s="106" t="e">
        <f>Master!#REF!</f>
        <v>#REF!</v>
      </c>
      <c r="Y15" s="106" t="e">
        <f>Master!#REF!</f>
        <v>#REF!</v>
      </c>
      <c r="Z15" s="106" t="str">
        <f>Master!L136</f>
        <v>Teknik Biomedik</v>
      </c>
      <c r="AA15" s="106" t="e">
        <f>Master!#REF!</f>
        <v>#REF!</v>
      </c>
      <c r="AB15" s="106" t="str">
        <f>Master!M136</f>
        <v>Tugas Belajar</v>
      </c>
      <c r="AC15" s="106" t="str">
        <f>Master!N136</f>
        <v>PNS</v>
      </c>
    </row>
    <row r="16" spans="1:29" x14ac:dyDescent="0.3">
      <c r="A16">
        <v>8</v>
      </c>
      <c r="B16" s="106" t="str">
        <f>Master!B156</f>
        <v>Muhammad Hilman Fatoni, S.T., M.T.</v>
      </c>
      <c r="C16" s="106" t="str">
        <f>Master!C156</f>
        <v>19910325 201504 1 001</v>
      </c>
      <c r="D16" s="106" t="str">
        <f>Master!D156</f>
        <v>III/b</v>
      </c>
      <c r="E16" s="106">
        <f>Master!E156</f>
        <v>1</v>
      </c>
      <c r="F16" s="106">
        <f>Master!F156</f>
        <v>4</v>
      </c>
      <c r="G16" s="106">
        <f>Master!G156</f>
        <v>2015</v>
      </c>
      <c r="H16" s="106" t="str">
        <f>Master!H156</f>
        <v>Asisten Ahli</v>
      </c>
      <c r="I16" s="106" t="e">
        <f>Master!#REF!</f>
        <v>#REF!</v>
      </c>
      <c r="J16" s="106" t="e">
        <f>Master!#REF!</f>
        <v>#REF!</v>
      </c>
      <c r="K16" s="106" t="e">
        <f>Master!#REF!</f>
        <v>#REF!</v>
      </c>
      <c r="L16" s="106" t="e">
        <f>Master!#REF!</f>
        <v>#REF!</v>
      </c>
      <c r="M16" s="106" t="e">
        <f>Master!#REF!</f>
        <v>#REF!</v>
      </c>
      <c r="N16" s="106" t="e">
        <f>Master!#REF!</f>
        <v>#REF!</v>
      </c>
      <c r="O16" s="106" t="e">
        <f>Master!#REF!</f>
        <v>#REF!</v>
      </c>
      <c r="P16" s="106" t="e">
        <f>Master!#REF!</f>
        <v>#REF!</v>
      </c>
      <c r="Q16" s="106" t="e">
        <f>Master!#REF!</f>
        <v>#REF!</v>
      </c>
      <c r="R16" s="106" t="str">
        <f>Master!I156</f>
        <v>S2</v>
      </c>
      <c r="S16" s="106" t="str">
        <f>Master!J156</f>
        <v>Magister</v>
      </c>
      <c r="T16" s="106" t="e">
        <f>Master!#REF!</f>
        <v>#REF!</v>
      </c>
      <c r="U16" s="106">
        <f>Master!K156</f>
        <v>0</v>
      </c>
      <c r="V16" s="106" t="e">
        <f>Master!#REF!</f>
        <v>#REF!</v>
      </c>
      <c r="W16" s="106" t="e">
        <f>Master!#REF!</f>
        <v>#REF!</v>
      </c>
      <c r="X16" s="106" t="e">
        <f>Master!#REF!</f>
        <v>#REF!</v>
      </c>
      <c r="Y16" s="106" t="e">
        <f>Master!#REF!</f>
        <v>#REF!</v>
      </c>
      <c r="Z16" s="106" t="str">
        <f>Master!L156</f>
        <v>Teknik Biomedik</v>
      </c>
      <c r="AA16" s="106" t="e">
        <f>Master!#REF!</f>
        <v>#REF!</v>
      </c>
      <c r="AB16" s="106" t="str">
        <f>Master!M156</f>
        <v>Sekdep Teknik Biomedik</v>
      </c>
      <c r="AC16" s="106" t="str">
        <f>Master!N156</f>
        <v>PNS</v>
      </c>
    </row>
    <row r="17" spans="1:29" x14ac:dyDescent="0.3">
      <c r="A17">
        <v>9</v>
      </c>
      <c r="B17" s="106" t="str">
        <f>Master!B159</f>
        <v>Nada Fitrieyatul Hikmah, S.T., M.T.</v>
      </c>
      <c r="C17" s="106" t="str">
        <f>Master!C159</f>
        <v>19900107 201803 2 001</v>
      </c>
      <c r="D17" s="106" t="str">
        <f>Master!D159</f>
        <v>III/b</v>
      </c>
      <c r="E17" s="106">
        <f>Master!E159</f>
        <v>1</v>
      </c>
      <c r="F17" s="106">
        <f>Master!F159</f>
        <v>3</v>
      </c>
      <c r="G17" s="106">
        <f>Master!G159</f>
        <v>2018</v>
      </c>
      <c r="H17" s="106" t="str">
        <f>Master!H159</f>
        <v>Staf Pengajar</v>
      </c>
      <c r="I17" s="106" t="e">
        <f>Master!#REF!</f>
        <v>#REF!</v>
      </c>
      <c r="J17" s="106" t="e">
        <f>Master!#REF!</f>
        <v>#REF!</v>
      </c>
      <c r="K17" s="106" t="e">
        <f>Master!#REF!</f>
        <v>#REF!</v>
      </c>
      <c r="L17" s="106" t="e">
        <f>Master!#REF!</f>
        <v>#REF!</v>
      </c>
      <c r="M17" s="106" t="e">
        <f>Master!#REF!</f>
        <v>#REF!</v>
      </c>
      <c r="N17" s="106" t="e">
        <f>Master!#REF!</f>
        <v>#REF!</v>
      </c>
      <c r="O17" s="106" t="e">
        <f>Master!#REF!</f>
        <v>#REF!</v>
      </c>
      <c r="P17" s="106" t="e">
        <f>Master!#REF!</f>
        <v>#REF!</v>
      </c>
      <c r="Q17" s="106" t="e">
        <f>Master!#REF!</f>
        <v>#REF!</v>
      </c>
      <c r="R17" s="106" t="str">
        <f>Master!I159</f>
        <v>S2</v>
      </c>
      <c r="S17" s="106" t="str">
        <f>Master!J159</f>
        <v>Magister</v>
      </c>
      <c r="T17" s="106" t="e">
        <f>Master!#REF!</f>
        <v>#REF!</v>
      </c>
      <c r="U17" s="106">
        <f>Master!K159</f>
        <v>0</v>
      </c>
      <c r="V17" s="106" t="e">
        <f>Master!#REF!</f>
        <v>#REF!</v>
      </c>
      <c r="W17" s="106" t="e">
        <f>Master!#REF!</f>
        <v>#REF!</v>
      </c>
      <c r="X17" s="106" t="e">
        <f>Master!#REF!</f>
        <v>#REF!</v>
      </c>
      <c r="Y17" s="106" t="e">
        <f>Master!#REF!</f>
        <v>#REF!</v>
      </c>
      <c r="Z17" s="106" t="str">
        <f>Master!L159</f>
        <v>Teknik Biomedik</v>
      </c>
      <c r="AA17" s="106" t="e">
        <f>Master!#REF!</f>
        <v>#REF!</v>
      </c>
      <c r="AB17" s="106">
        <f>Master!M159</f>
        <v>0</v>
      </c>
      <c r="AC17" s="106" t="str">
        <f>Master!N159</f>
        <v>PNS</v>
      </c>
    </row>
    <row r="18" spans="1:29" x14ac:dyDescent="0.3">
      <c r="A18">
        <v>10</v>
      </c>
      <c r="B18" s="106" t="str">
        <f>Master!B162</f>
        <v>Atar Fuady Babgei, S.T., M.Sc.</v>
      </c>
      <c r="C18" s="106" t="str">
        <f>Master!C162</f>
        <v>19891111 201812 1 001</v>
      </c>
      <c r="D18" s="106" t="str">
        <f>Master!D162</f>
        <v>III/b</v>
      </c>
      <c r="E18" s="106">
        <f>Master!E162</f>
        <v>1</v>
      </c>
      <c r="F18" s="106">
        <f>Master!F162</f>
        <v>12</v>
      </c>
      <c r="G18" s="106">
        <f>Master!G162</f>
        <v>2018</v>
      </c>
      <c r="H18" s="106" t="str">
        <f>Master!H162</f>
        <v>Staf Pengajar</v>
      </c>
      <c r="I18" s="106" t="e">
        <f>Master!#REF!</f>
        <v>#REF!</v>
      </c>
      <c r="J18" s="106" t="e">
        <f>Master!#REF!</f>
        <v>#REF!</v>
      </c>
      <c r="K18" s="106" t="e">
        <f>Master!#REF!</f>
        <v>#REF!</v>
      </c>
      <c r="L18" s="106" t="e">
        <f>Master!#REF!</f>
        <v>#REF!</v>
      </c>
      <c r="M18" s="106" t="e">
        <f>Master!#REF!</f>
        <v>#REF!</v>
      </c>
      <c r="N18" s="106" t="e">
        <f>Master!#REF!</f>
        <v>#REF!</v>
      </c>
      <c r="O18" s="106" t="e">
        <f>Master!#REF!</f>
        <v>#REF!</v>
      </c>
      <c r="P18" s="106" t="e">
        <f>Master!#REF!</f>
        <v>#REF!</v>
      </c>
      <c r="Q18" s="106" t="e">
        <f>Master!#REF!</f>
        <v>#REF!</v>
      </c>
      <c r="R18" s="106" t="str">
        <f>Master!I162</f>
        <v>S2</v>
      </c>
      <c r="S18" s="106" t="str">
        <f>Master!J162</f>
        <v>Magister</v>
      </c>
      <c r="T18" s="106" t="e">
        <f>Master!#REF!</f>
        <v>#REF!</v>
      </c>
      <c r="U18" s="106">
        <f>Master!K162</f>
        <v>0</v>
      </c>
      <c r="V18" s="106" t="e">
        <f>Master!#REF!</f>
        <v>#REF!</v>
      </c>
      <c r="W18" s="106" t="e">
        <f>Master!#REF!</f>
        <v>#REF!</v>
      </c>
      <c r="X18" s="106" t="e">
        <f>Master!#REF!</f>
        <v>#REF!</v>
      </c>
      <c r="Y18" s="106" t="e">
        <f>Master!#REF!</f>
        <v>#REF!</v>
      </c>
      <c r="Z18" s="106" t="str">
        <f>Master!L162</f>
        <v>Teknik Biomedik</v>
      </c>
      <c r="AA18" s="106" t="e">
        <f>Master!#REF!</f>
        <v>#REF!</v>
      </c>
      <c r="AB18" s="106">
        <f>Master!M162</f>
        <v>0</v>
      </c>
      <c r="AC18" s="106" t="str">
        <f>Master!N162</f>
        <v>PNS</v>
      </c>
    </row>
    <row r="19" spans="1:29" x14ac:dyDescent="0.3">
      <c r="A19">
        <v>11</v>
      </c>
      <c r="B19" s="126" t="s">
        <v>570</v>
      </c>
      <c r="C19" s="127">
        <v>1987202011026</v>
      </c>
      <c r="D19" s="12"/>
      <c r="E19" s="12"/>
      <c r="F19" s="12"/>
      <c r="G19" s="12"/>
      <c r="H19" s="93" t="s">
        <v>477</v>
      </c>
      <c r="I19" s="12"/>
      <c r="J19" s="12"/>
      <c r="K19" s="12"/>
      <c r="L19" s="12"/>
      <c r="M19" s="12"/>
      <c r="N19" s="12"/>
      <c r="O19" s="12"/>
      <c r="P19" s="12"/>
      <c r="Q19" s="12"/>
      <c r="R19" s="12" t="s">
        <v>435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x14ac:dyDescent="0.3"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</row>
    <row r="21" spans="1:29" x14ac:dyDescent="0.3"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</row>
    <row r="22" spans="1:29" x14ac:dyDescent="0.3"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</row>
    <row r="23" spans="1:29" x14ac:dyDescent="0.3">
      <c r="B23" t="s">
        <v>594</v>
      </c>
      <c r="C23">
        <f>COUNTIF(H9:H19,"Staf Pengajar")</f>
        <v>3</v>
      </c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</row>
    <row r="24" spans="1:29" x14ac:dyDescent="0.3">
      <c r="B24" t="s">
        <v>403</v>
      </c>
      <c r="C24">
        <f>COUNTIF(H3:H19,"Asisten Ahli")</f>
        <v>3</v>
      </c>
      <c r="F24" t="s">
        <v>435</v>
      </c>
      <c r="G24">
        <f>COUNTIF(R3:R19,"S2")</f>
        <v>7</v>
      </c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</row>
    <row r="25" spans="1:29" x14ac:dyDescent="0.3">
      <c r="B25" t="s">
        <v>211</v>
      </c>
      <c r="C25">
        <f>COUNTIF(H3:H19,"Lektor")</f>
        <v>2</v>
      </c>
      <c r="F25" t="s">
        <v>503</v>
      </c>
      <c r="G25">
        <f>COUNTIF(R3:R19,"S3")</f>
        <v>4</v>
      </c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</row>
    <row r="26" spans="1:29" x14ac:dyDescent="0.3">
      <c r="B26" t="s">
        <v>110</v>
      </c>
      <c r="C26">
        <f>COUNTIF(H3:H19,"Lektor Kepala")</f>
        <v>2</v>
      </c>
      <c r="G26">
        <f>SUM(G23:G25)</f>
        <v>11</v>
      </c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</row>
    <row r="27" spans="1:29" x14ac:dyDescent="0.3">
      <c r="B27" t="s">
        <v>589</v>
      </c>
      <c r="C27">
        <f>COUNTIF(H3:H19,"Guru Besar")</f>
        <v>1</v>
      </c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</row>
    <row r="28" spans="1:29" x14ac:dyDescent="0.3">
      <c r="B28" t="s">
        <v>595</v>
      </c>
      <c r="C28">
        <f>SUM(C23:C27)</f>
        <v>11</v>
      </c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</row>
    <row r="29" spans="1:29" x14ac:dyDescent="0.3"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</row>
    <row r="30" spans="1:29" x14ac:dyDescent="0.3"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</row>
    <row r="31" spans="1:29" x14ac:dyDescent="0.3"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</row>
    <row r="32" spans="1:29" x14ac:dyDescent="0.3"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</row>
    <row r="33" spans="2:29" x14ac:dyDescent="0.3"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</row>
    <row r="34" spans="2:29" x14ac:dyDescent="0.3"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</row>
    <row r="35" spans="2:29" x14ac:dyDescent="0.3"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</row>
    <row r="36" spans="2:29" x14ac:dyDescent="0.3"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</row>
    <row r="37" spans="2:29" x14ac:dyDescent="0.3"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</row>
    <row r="68" spans="2:29" x14ac:dyDescent="0.3"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</row>
  </sheetData>
  <mergeCells count="27">
    <mergeCell ref="AB5:AB7"/>
    <mergeCell ref="AC5:AC7"/>
    <mergeCell ref="A5:A6"/>
    <mergeCell ref="B5:B7"/>
    <mergeCell ref="C5:C7"/>
    <mergeCell ref="D5:G5"/>
    <mergeCell ref="H5:L5"/>
    <mergeCell ref="M5:N5"/>
    <mergeCell ref="E6:G6"/>
    <mergeCell ref="H6:H7"/>
    <mergeCell ref="J6:L6"/>
    <mergeCell ref="M6:M7"/>
    <mergeCell ref="T6:T7"/>
    <mergeCell ref="O5:Q5"/>
    <mergeCell ref="R5:U5"/>
    <mergeCell ref="V5:X6"/>
    <mergeCell ref="AA5:AA7"/>
    <mergeCell ref="N6:N7"/>
    <mergeCell ref="O6:O7"/>
    <mergeCell ref="P6:P7"/>
    <mergeCell ref="R6:R7"/>
    <mergeCell ref="S6:S7"/>
    <mergeCell ref="E8:G8"/>
    <mergeCell ref="J8:L8"/>
    <mergeCell ref="M8:N8"/>
    <mergeCell ref="P8:Q8"/>
    <mergeCell ref="V8:X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R50"/>
  <sheetViews>
    <sheetView topLeftCell="B35" workbookViewId="0">
      <selection activeCell="C33" sqref="C33:I40"/>
    </sheetView>
  </sheetViews>
  <sheetFormatPr defaultRowHeight="14.4" x14ac:dyDescent="0.3"/>
  <cols>
    <col min="3" max="3" width="20.5546875" bestFit="1" customWidth="1"/>
    <col min="5" max="5" width="15.5546875" bestFit="1" customWidth="1"/>
    <col min="7" max="7" width="13.88671875" bestFit="1" customWidth="1"/>
    <col min="12" max="12" width="20.5546875" bestFit="1" customWidth="1"/>
    <col min="16" max="16" width="13.88671875" bestFit="1" customWidth="1"/>
  </cols>
  <sheetData>
    <row r="1" spans="3:18" x14ac:dyDescent="0.3">
      <c r="C1" s="132"/>
      <c r="D1" s="132"/>
      <c r="E1" s="132"/>
      <c r="F1" s="132"/>
    </row>
    <row r="3" spans="3:18" x14ac:dyDescent="0.3">
      <c r="C3" t="s">
        <v>573</v>
      </c>
      <c r="G3" t="s">
        <v>574</v>
      </c>
      <c r="L3" t="s">
        <v>573</v>
      </c>
      <c r="P3" t="s">
        <v>574</v>
      </c>
    </row>
    <row r="4" spans="3:18" x14ac:dyDescent="0.3">
      <c r="C4" s="12" t="s">
        <v>575</v>
      </c>
      <c r="D4" s="12" t="s">
        <v>576</v>
      </c>
      <c r="E4" s="12" t="s">
        <v>577</v>
      </c>
      <c r="G4" s="12" t="s">
        <v>575</v>
      </c>
      <c r="H4" s="12" t="s">
        <v>576</v>
      </c>
      <c r="I4" s="12" t="s">
        <v>577</v>
      </c>
      <c r="L4" s="12" t="s">
        <v>599</v>
      </c>
      <c r="M4" s="12" t="s">
        <v>576</v>
      </c>
      <c r="N4" s="12" t="s">
        <v>577</v>
      </c>
      <c r="P4" s="12" t="s">
        <v>599</v>
      </c>
      <c r="Q4" s="12" t="s">
        <v>576</v>
      </c>
      <c r="R4" s="12" t="s">
        <v>577</v>
      </c>
    </row>
    <row r="5" spans="3:18" x14ac:dyDescent="0.3">
      <c r="C5" s="12" t="s">
        <v>578</v>
      </c>
      <c r="D5" s="12">
        <f>'T Informatika'!C61</f>
        <v>4</v>
      </c>
      <c r="E5" s="129">
        <f>D5/D$10</f>
        <v>8.8888888888888892E-2</v>
      </c>
      <c r="G5" s="12" t="s">
        <v>578</v>
      </c>
      <c r="H5" s="12">
        <f>'T Elektro'!C77</f>
        <v>7</v>
      </c>
      <c r="I5" s="130">
        <f>H5/H$10</f>
        <v>0.1206896551724138</v>
      </c>
      <c r="L5" s="12" t="s">
        <v>435</v>
      </c>
      <c r="M5" s="12">
        <f>'T Informatika'!G58</f>
        <v>25</v>
      </c>
      <c r="N5" s="129">
        <f>M5/M7</f>
        <v>0.55555555555555558</v>
      </c>
      <c r="P5" s="12" t="s">
        <v>435</v>
      </c>
      <c r="Q5" s="12">
        <f>'T Elektro'!G74</f>
        <v>21</v>
      </c>
      <c r="R5" s="130">
        <f>Q5/Q7</f>
        <v>0.36206896551724138</v>
      </c>
    </row>
    <row r="6" spans="3:18" x14ac:dyDescent="0.3">
      <c r="C6" s="12" t="s">
        <v>579</v>
      </c>
      <c r="D6" s="12">
        <f>'T Informatika'!C60</f>
        <v>15</v>
      </c>
      <c r="E6" s="129">
        <f>D6/D$10</f>
        <v>0.33333333333333331</v>
      </c>
      <c r="G6" s="12" t="s">
        <v>579</v>
      </c>
      <c r="H6" s="12">
        <f>'T Elektro'!C76</f>
        <v>10</v>
      </c>
      <c r="I6" s="130">
        <f>H6/H$10</f>
        <v>0.17241379310344829</v>
      </c>
      <c r="L6" s="12" t="s">
        <v>503</v>
      </c>
      <c r="M6" s="12">
        <f>'T Informatika'!G59</f>
        <v>20</v>
      </c>
      <c r="N6" s="129">
        <f>M6/M7</f>
        <v>0.44444444444444442</v>
      </c>
      <c r="P6" s="12" t="s">
        <v>503</v>
      </c>
      <c r="Q6" s="12">
        <f>'T Elektro'!G75</f>
        <v>37</v>
      </c>
      <c r="R6" s="130">
        <f>Q6/Q7</f>
        <v>0.63793103448275867</v>
      </c>
    </row>
    <row r="7" spans="3:18" x14ac:dyDescent="0.3">
      <c r="C7" s="12" t="s">
        <v>580</v>
      </c>
      <c r="D7" s="12">
        <f>'T Informatika'!C59</f>
        <v>13</v>
      </c>
      <c r="E7" s="129">
        <f>D7/D$10</f>
        <v>0.28888888888888886</v>
      </c>
      <c r="G7" s="12" t="s">
        <v>580</v>
      </c>
      <c r="H7" s="12">
        <f>'T Elektro'!C75</f>
        <v>33</v>
      </c>
      <c r="I7" s="130">
        <f>H7/H$10</f>
        <v>0.56896551724137934</v>
      </c>
      <c r="L7" s="12" t="s">
        <v>598</v>
      </c>
      <c r="M7" s="12">
        <f>SUM(M5:M6)</f>
        <v>45</v>
      </c>
      <c r="N7" s="129"/>
      <c r="P7" s="12" t="s">
        <v>598</v>
      </c>
      <c r="Q7" s="12">
        <f>SUM(Q5:Q6)</f>
        <v>58</v>
      </c>
      <c r="R7" s="130"/>
    </row>
    <row r="8" spans="3:18" x14ac:dyDescent="0.3">
      <c r="C8" s="12" t="s">
        <v>581</v>
      </c>
      <c r="D8" s="12">
        <f>'T Informatika'!C58</f>
        <v>8</v>
      </c>
      <c r="E8" s="129">
        <f>D8/D$10</f>
        <v>0.17777777777777778</v>
      </c>
      <c r="G8" s="12" t="s">
        <v>581</v>
      </c>
      <c r="H8" s="12">
        <f>'T Elektro'!C74</f>
        <v>6</v>
      </c>
      <c r="I8" s="130">
        <f>H8/H$10</f>
        <v>0.10344827586206896</v>
      </c>
      <c r="L8" s="12"/>
      <c r="M8" s="12"/>
      <c r="N8" s="129"/>
      <c r="P8" s="12"/>
      <c r="Q8" s="12"/>
      <c r="R8" s="130"/>
    </row>
    <row r="9" spans="3:18" x14ac:dyDescent="0.3">
      <c r="C9" s="12" t="s">
        <v>609</v>
      </c>
      <c r="D9" s="12">
        <f>'T Informatika'!C57</f>
        <v>5</v>
      </c>
      <c r="E9" s="129">
        <f>D9/D$10</f>
        <v>0.1111111111111111</v>
      </c>
      <c r="G9" s="12" t="s">
        <v>609</v>
      </c>
      <c r="H9" s="12">
        <f>'T Elektro'!C73</f>
        <v>2</v>
      </c>
      <c r="I9" s="130">
        <f>H9/H$10</f>
        <v>3.4482758620689655E-2</v>
      </c>
      <c r="L9" s="12"/>
      <c r="M9" s="12"/>
      <c r="N9" s="129"/>
      <c r="P9" s="12"/>
      <c r="Q9" s="12"/>
      <c r="R9" s="130"/>
    </row>
    <row r="10" spans="3:18" x14ac:dyDescent="0.3">
      <c r="C10" s="12" t="s">
        <v>582</v>
      </c>
      <c r="D10" s="12">
        <f>SUM(D5:D9)</f>
        <v>45</v>
      </c>
      <c r="E10" s="12"/>
      <c r="G10" s="12" t="s">
        <v>582</v>
      </c>
      <c r="H10" s="12">
        <f>SUM(H5:H9)</f>
        <v>58</v>
      </c>
      <c r="I10" s="12"/>
      <c r="L10" s="12"/>
      <c r="M10" s="12"/>
      <c r="N10" s="12"/>
      <c r="P10" s="12"/>
      <c r="Q10" s="12"/>
      <c r="R10" s="12"/>
    </row>
    <row r="12" spans="3:18" x14ac:dyDescent="0.3">
      <c r="C12" t="s">
        <v>583</v>
      </c>
      <c r="G12" t="s">
        <v>584</v>
      </c>
      <c r="L12" t="s">
        <v>583</v>
      </c>
      <c r="P12" t="s">
        <v>584</v>
      </c>
    </row>
    <row r="13" spans="3:18" x14ac:dyDescent="0.3">
      <c r="C13" s="12" t="s">
        <v>575</v>
      </c>
      <c r="D13" s="12" t="s">
        <v>576</v>
      </c>
      <c r="E13" s="12" t="s">
        <v>577</v>
      </c>
      <c r="G13" s="12" t="s">
        <v>575</v>
      </c>
      <c r="H13" s="12" t="s">
        <v>576</v>
      </c>
      <c r="I13" s="12" t="s">
        <v>577</v>
      </c>
      <c r="L13" s="12" t="s">
        <v>599</v>
      </c>
      <c r="M13" s="12" t="s">
        <v>576</v>
      </c>
      <c r="N13" s="12" t="s">
        <v>577</v>
      </c>
      <c r="P13" s="12" t="s">
        <v>599</v>
      </c>
      <c r="Q13" s="12" t="s">
        <v>576</v>
      </c>
      <c r="R13" s="12" t="s">
        <v>577</v>
      </c>
    </row>
    <row r="14" spans="3:18" x14ac:dyDescent="0.3">
      <c r="C14" s="12" t="s">
        <v>578</v>
      </c>
      <c r="D14" s="12">
        <f>'Sistem Informasi'!C50</f>
        <v>1</v>
      </c>
      <c r="E14" s="129">
        <f>D14/D$19</f>
        <v>2.9411764705882353E-2</v>
      </c>
      <c r="G14" s="12" t="s">
        <v>578</v>
      </c>
      <c r="H14" s="12">
        <f>'T Komputer'!C33</f>
        <v>2</v>
      </c>
      <c r="I14" s="130">
        <f>H14/H$19</f>
        <v>0.11764705882352941</v>
      </c>
      <c r="L14" s="12" t="s">
        <v>435</v>
      </c>
      <c r="M14" s="12">
        <f>'Sistem Informasi'!G47</f>
        <v>21</v>
      </c>
      <c r="N14" s="129">
        <f>M14/M16</f>
        <v>0.61764705882352944</v>
      </c>
      <c r="P14" s="12" t="s">
        <v>435</v>
      </c>
      <c r="Q14" s="12">
        <f>'T Komputer'!G30</f>
        <v>7</v>
      </c>
      <c r="R14" s="130">
        <f>Q14/Q16</f>
        <v>0.41176470588235292</v>
      </c>
    </row>
    <row r="15" spans="3:18" x14ac:dyDescent="0.3">
      <c r="C15" s="12" t="s">
        <v>579</v>
      </c>
      <c r="D15" s="12">
        <f>'Sistem Informasi'!C49</f>
        <v>6</v>
      </c>
      <c r="E15" s="129">
        <f>D15/D$19</f>
        <v>0.17647058823529413</v>
      </c>
      <c r="G15" s="12" t="s">
        <v>579</v>
      </c>
      <c r="H15" s="12">
        <f>'T Komputer'!C32</f>
        <v>2</v>
      </c>
      <c r="I15" s="130">
        <f>H15/H$19</f>
        <v>0.11764705882352941</v>
      </c>
      <c r="L15" s="12" t="s">
        <v>503</v>
      </c>
      <c r="M15" s="12">
        <f>'Sistem Informasi'!G48</f>
        <v>13</v>
      </c>
      <c r="N15" s="129">
        <f>M15/M16</f>
        <v>0.38235294117647056</v>
      </c>
      <c r="P15" s="12" t="s">
        <v>503</v>
      </c>
      <c r="Q15" s="12">
        <f>'T Komputer'!G31</f>
        <v>10</v>
      </c>
      <c r="R15" s="130">
        <f>Q15/Q16</f>
        <v>0.58823529411764708</v>
      </c>
    </row>
    <row r="16" spans="3:18" x14ac:dyDescent="0.3">
      <c r="C16" s="12" t="s">
        <v>580</v>
      </c>
      <c r="D16" s="12">
        <f>'Sistem Informasi'!C48</f>
        <v>13</v>
      </c>
      <c r="E16" s="129">
        <f>D16/D$19</f>
        <v>0.38235294117647056</v>
      </c>
      <c r="G16" s="12" t="s">
        <v>580</v>
      </c>
      <c r="H16" s="12">
        <f>'T Komputer'!C31</f>
        <v>9</v>
      </c>
      <c r="I16" s="130">
        <f>H16/H$19</f>
        <v>0.52941176470588236</v>
      </c>
      <c r="L16" s="12" t="s">
        <v>598</v>
      </c>
      <c r="M16" s="12">
        <f>SUM(M14:M15)</f>
        <v>34</v>
      </c>
      <c r="N16" s="129"/>
      <c r="P16" s="12" t="s">
        <v>598</v>
      </c>
      <c r="Q16" s="12">
        <f>SUM(Q14:Q15)</f>
        <v>17</v>
      </c>
      <c r="R16" s="130"/>
    </row>
    <row r="17" spans="3:18" x14ac:dyDescent="0.3">
      <c r="C17" s="12" t="s">
        <v>581</v>
      </c>
      <c r="D17" s="12">
        <f>'Sistem Informasi'!C47</f>
        <v>10</v>
      </c>
      <c r="E17" s="129">
        <f>D17/D$19</f>
        <v>0.29411764705882354</v>
      </c>
      <c r="G17" s="12" t="s">
        <v>581</v>
      </c>
      <c r="H17" s="12">
        <f>'T Komputer'!C30</f>
        <v>4</v>
      </c>
      <c r="I17" s="130">
        <f>H17/H$19</f>
        <v>0.23529411764705882</v>
      </c>
      <c r="L17" s="12"/>
      <c r="M17" s="12"/>
      <c r="N17" s="129"/>
      <c r="P17" s="12"/>
      <c r="Q17" s="12"/>
      <c r="R17" s="130"/>
    </row>
    <row r="18" spans="3:18" x14ac:dyDescent="0.3">
      <c r="C18" s="12" t="s">
        <v>609</v>
      </c>
      <c r="D18" s="12">
        <f>'Sistem Informasi'!C46</f>
        <v>4</v>
      </c>
      <c r="E18" s="129">
        <f>D18/D$19</f>
        <v>0.11764705882352941</v>
      </c>
      <c r="G18" s="12" t="s">
        <v>609</v>
      </c>
      <c r="H18" s="12">
        <f>'T Komputer'!C29</f>
        <v>0</v>
      </c>
      <c r="I18" s="130">
        <f>H18/H$19</f>
        <v>0</v>
      </c>
      <c r="L18" s="12"/>
      <c r="M18" s="12"/>
      <c r="N18" s="129"/>
      <c r="P18" s="12"/>
      <c r="Q18" s="12"/>
      <c r="R18" s="130"/>
    </row>
    <row r="19" spans="3:18" x14ac:dyDescent="0.3">
      <c r="C19" s="12" t="s">
        <v>582</v>
      </c>
      <c r="D19" s="12">
        <f>SUM(D14:D18)</f>
        <v>34</v>
      </c>
      <c r="E19" s="12">
        <f>SUM(E14:E18)</f>
        <v>1</v>
      </c>
      <c r="H19">
        <f>SUM(H14:H18)</f>
        <v>17</v>
      </c>
      <c r="I19">
        <f>SUM(I14:I18)</f>
        <v>1</v>
      </c>
      <c r="L19" s="12"/>
      <c r="M19" s="12"/>
      <c r="N19" s="12"/>
    </row>
    <row r="21" spans="3:18" x14ac:dyDescent="0.3">
      <c r="C21" t="s">
        <v>585</v>
      </c>
      <c r="G21" t="s">
        <v>586</v>
      </c>
      <c r="L21" t="s">
        <v>585</v>
      </c>
      <c r="P21" t="s">
        <v>586</v>
      </c>
    </row>
    <row r="22" spans="3:18" x14ac:dyDescent="0.3">
      <c r="C22" s="12" t="s">
        <v>575</v>
      </c>
      <c r="D22" s="12" t="s">
        <v>576</v>
      </c>
      <c r="E22" s="12" t="s">
        <v>577</v>
      </c>
      <c r="G22" s="12" t="s">
        <v>575</v>
      </c>
      <c r="H22" s="12" t="s">
        <v>576</v>
      </c>
      <c r="I22" s="12" t="s">
        <v>577</v>
      </c>
      <c r="L22" s="12" t="s">
        <v>575</v>
      </c>
      <c r="M22" s="12" t="s">
        <v>576</v>
      </c>
      <c r="N22" s="12" t="s">
        <v>577</v>
      </c>
      <c r="P22" s="12" t="s">
        <v>575</v>
      </c>
      <c r="Q22" s="12" t="s">
        <v>576</v>
      </c>
      <c r="R22" s="12" t="s">
        <v>577</v>
      </c>
    </row>
    <row r="23" spans="3:18" x14ac:dyDescent="0.3">
      <c r="C23" s="12" t="s">
        <v>578</v>
      </c>
      <c r="D23" s="12">
        <f>'T Informasi'!C23</f>
        <v>1</v>
      </c>
      <c r="E23" s="130">
        <f>D23/D$28</f>
        <v>0.14285714285714285</v>
      </c>
      <c r="G23" s="12" t="s">
        <v>578</v>
      </c>
      <c r="H23" s="12">
        <f>'T Biomedik'!C27</f>
        <v>1</v>
      </c>
      <c r="I23" s="130">
        <f>H23/H$28</f>
        <v>9.0909090909090912E-2</v>
      </c>
      <c r="L23" s="12" t="s">
        <v>435</v>
      </c>
      <c r="M23" s="12">
        <f>'T Informasi'!G20</f>
        <v>5</v>
      </c>
      <c r="N23" s="130">
        <f>M23/M25</f>
        <v>0.7142857142857143</v>
      </c>
      <c r="P23" s="12" t="s">
        <v>435</v>
      </c>
      <c r="Q23" s="12">
        <f>'T Biomedik'!G24</f>
        <v>7</v>
      </c>
      <c r="R23" s="130">
        <f>Q23/Q25</f>
        <v>0.63636363636363635</v>
      </c>
    </row>
    <row r="24" spans="3:18" x14ac:dyDescent="0.3">
      <c r="C24" s="12" t="s">
        <v>579</v>
      </c>
      <c r="D24" s="12">
        <f>'T Informasi'!C22</f>
        <v>2</v>
      </c>
      <c r="E24" s="130">
        <f>D24/D$28</f>
        <v>0.2857142857142857</v>
      </c>
      <c r="G24" s="12" t="s">
        <v>579</v>
      </c>
      <c r="H24" s="12">
        <f>'T Biomedik'!C26</f>
        <v>2</v>
      </c>
      <c r="I24" s="130">
        <f>H24/H$28</f>
        <v>0.18181818181818182</v>
      </c>
      <c r="L24" s="12" t="s">
        <v>503</v>
      </c>
      <c r="M24" s="12">
        <f>'T Informasi'!G21</f>
        <v>2</v>
      </c>
      <c r="N24" s="130">
        <f>M24/M25</f>
        <v>0.2857142857142857</v>
      </c>
      <c r="P24" s="12" t="s">
        <v>503</v>
      </c>
      <c r="Q24" s="12">
        <f>'T Biomedik'!G25</f>
        <v>4</v>
      </c>
      <c r="R24" s="130">
        <f>Q24/Q25</f>
        <v>0.36363636363636365</v>
      </c>
    </row>
    <row r="25" spans="3:18" x14ac:dyDescent="0.3">
      <c r="C25" s="12" t="s">
        <v>580</v>
      </c>
      <c r="D25" s="12">
        <f>'T Informasi'!C21</f>
        <v>2</v>
      </c>
      <c r="E25" s="130">
        <f>D25/D$28</f>
        <v>0.2857142857142857</v>
      </c>
      <c r="G25" s="12" t="s">
        <v>580</v>
      </c>
      <c r="H25" s="12">
        <f>'T Biomedik'!C25</f>
        <v>2</v>
      </c>
      <c r="I25" s="130">
        <f>H25/H$28</f>
        <v>0.18181818181818182</v>
      </c>
      <c r="L25" s="12" t="s">
        <v>598</v>
      </c>
      <c r="M25" s="12">
        <f>SUM(M23:M24)</f>
        <v>7</v>
      </c>
      <c r="N25" s="130"/>
      <c r="P25" s="12" t="s">
        <v>598</v>
      </c>
      <c r="Q25" s="12">
        <f>SUM(Q23:Q24)</f>
        <v>11</v>
      </c>
      <c r="R25" s="130"/>
    </row>
    <row r="26" spans="3:18" x14ac:dyDescent="0.3">
      <c r="C26" s="12" t="s">
        <v>581</v>
      </c>
      <c r="D26" s="12">
        <f>'T Informasi'!C20</f>
        <v>2</v>
      </c>
      <c r="E26" s="130">
        <f>D26/D$28</f>
        <v>0.2857142857142857</v>
      </c>
      <c r="G26" s="12" t="s">
        <v>581</v>
      </c>
      <c r="H26" s="12">
        <f>'T Biomedik'!C24</f>
        <v>3</v>
      </c>
      <c r="I26" s="130">
        <f>H26/H$28</f>
        <v>0.27272727272727271</v>
      </c>
      <c r="L26" s="12"/>
      <c r="M26" s="12"/>
      <c r="N26" s="130"/>
      <c r="P26" s="12"/>
      <c r="Q26" s="12"/>
      <c r="R26" s="130"/>
    </row>
    <row r="27" spans="3:18" x14ac:dyDescent="0.3">
      <c r="C27" s="12" t="s">
        <v>609</v>
      </c>
      <c r="D27" s="12">
        <f>'T Informasi'!C19</f>
        <v>0</v>
      </c>
      <c r="E27" s="130">
        <f>D27/D$28</f>
        <v>0</v>
      </c>
      <c r="G27" s="12" t="s">
        <v>609</v>
      </c>
      <c r="H27" s="12">
        <f>'T Biomedik'!C23</f>
        <v>3</v>
      </c>
      <c r="I27" s="130">
        <f>H27/H$28</f>
        <v>0.27272727272727271</v>
      </c>
      <c r="L27" s="12"/>
      <c r="M27" s="12"/>
      <c r="N27" s="130"/>
      <c r="P27" s="12"/>
      <c r="Q27" s="12"/>
      <c r="R27" s="130"/>
    </row>
    <row r="28" spans="3:18" x14ac:dyDescent="0.3">
      <c r="C28" s="12" t="s">
        <v>582</v>
      </c>
      <c r="D28" s="12">
        <f>SUM(D23:D27)</f>
        <v>7</v>
      </c>
      <c r="E28" s="12">
        <f>SUM(E23:E27)</f>
        <v>0.99999999999999989</v>
      </c>
      <c r="G28" s="12" t="s">
        <v>582</v>
      </c>
      <c r="H28" s="12">
        <f>SUM(H23:H27)</f>
        <v>11</v>
      </c>
      <c r="I28" s="12">
        <f>SUM(I23:I27)</f>
        <v>1</v>
      </c>
      <c r="L28" s="12"/>
      <c r="M28" s="12"/>
      <c r="N28" s="12"/>
      <c r="P28" s="12"/>
      <c r="Q28" s="12"/>
      <c r="R28" s="12"/>
    </row>
    <row r="31" spans="3:18" x14ac:dyDescent="0.3">
      <c r="C31" t="s">
        <v>606</v>
      </c>
      <c r="L31" t="s">
        <v>607</v>
      </c>
    </row>
    <row r="33" spans="3:16" x14ac:dyDescent="0.3">
      <c r="C33" s="133" t="s">
        <v>603</v>
      </c>
      <c r="D33" s="135" t="s">
        <v>604</v>
      </c>
      <c r="E33" s="135" t="s">
        <v>609</v>
      </c>
      <c r="F33" s="135" t="s">
        <v>587</v>
      </c>
      <c r="G33" s="135" t="s">
        <v>211</v>
      </c>
      <c r="H33" s="135" t="s">
        <v>588</v>
      </c>
      <c r="I33" s="135" t="s">
        <v>589</v>
      </c>
      <c r="J33" s="133" t="s">
        <v>605</v>
      </c>
      <c r="L33" s="133" t="s">
        <v>603</v>
      </c>
      <c r="M33" s="133" t="s">
        <v>604</v>
      </c>
      <c r="N33" s="133" t="s">
        <v>435</v>
      </c>
      <c r="O33" s="133" t="s">
        <v>503</v>
      </c>
      <c r="P33" s="133" t="s">
        <v>608</v>
      </c>
    </row>
    <row r="34" spans="3:16" x14ac:dyDescent="0.3">
      <c r="C34" s="139" t="s">
        <v>592</v>
      </c>
      <c r="D34" s="139">
        <f>H10</f>
        <v>58</v>
      </c>
      <c r="E34" s="139">
        <f>H9</f>
        <v>2</v>
      </c>
      <c r="F34" s="139">
        <f>H8</f>
        <v>6</v>
      </c>
      <c r="G34" s="139">
        <f>H7</f>
        <v>33</v>
      </c>
      <c r="H34" s="139">
        <f>H6</f>
        <v>10</v>
      </c>
      <c r="I34" s="139">
        <f>H5</f>
        <v>7</v>
      </c>
      <c r="J34" s="139">
        <f t="shared" ref="J34:J40" si="0">SUM(E34:I34)</f>
        <v>58</v>
      </c>
      <c r="L34" s="133" t="s">
        <v>592</v>
      </c>
      <c r="M34" s="134">
        <f t="shared" ref="M34:M39" si="1">D34</f>
        <v>58</v>
      </c>
      <c r="N34" s="12">
        <f>Q5</f>
        <v>21</v>
      </c>
      <c r="O34" s="12">
        <f>Q6</f>
        <v>37</v>
      </c>
      <c r="P34" s="12">
        <f t="shared" ref="P34:P40" si="2">SUM(N34:O34)</f>
        <v>58</v>
      </c>
    </row>
    <row r="35" spans="3:16" x14ac:dyDescent="0.3">
      <c r="C35" s="138" t="s">
        <v>600</v>
      </c>
      <c r="D35" s="138">
        <f>H19</f>
        <v>17</v>
      </c>
      <c r="E35" s="138">
        <f>H18</f>
        <v>0</v>
      </c>
      <c r="F35" s="138">
        <f>H17</f>
        <v>4</v>
      </c>
      <c r="G35" s="138">
        <f>H16</f>
        <v>9</v>
      </c>
      <c r="H35" s="138">
        <f>H15</f>
        <v>2</v>
      </c>
      <c r="I35" s="138">
        <f>H14</f>
        <v>2</v>
      </c>
      <c r="J35" s="138">
        <f t="shared" si="0"/>
        <v>17</v>
      </c>
      <c r="L35" s="133" t="s">
        <v>600</v>
      </c>
      <c r="M35" s="134">
        <f t="shared" si="1"/>
        <v>17</v>
      </c>
      <c r="N35" s="12">
        <f>Q14</f>
        <v>7</v>
      </c>
      <c r="O35" s="12">
        <f>Q15</f>
        <v>10</v>
      </c>
      <c r="P35" s="128">
        <f t="shared" si="2"/>
        <v>17</v>
      </c>
    </row>
    <row r="36" spans="3:16" x14ac:dyDescent="0.3">
      <c r="C36" s="139" t="s">
        <v>591</v>
      </c>
      <c r="D36" s="139">
        <f>H28</f>
        <v>11</v>
      </c>
      <c r="E36" s="139">
        <f>H27</f>
        <v>3</v>
      </c>
      <c r="F36" s="139">
        <f>H26</f>
        <v>3</v>
      </c>
      <c r="G36" s="139">
        <f>H25</f>
        <v>2</v>
      </c>
      <c r="H36" s="139">
        <f>H24</f>
        <v>2</v>
      </c>
      <c r="I36" s="139">
        <f>H23</f>
        <v>1</v>
      </c>
      <c r="J36" s="139">
        <f t="shared" si="0"/>
        <v>11</v>
      </c>
      <c r="L36" s="133" t="s">
        <v>591</v>
      </c>
      <c r="M36" s="134">
        <f t="shared" si="1"/>
        <v>11</v>
      </c>
      <c r="N36" s="12">
        <f>Q23</f>
        <v>7</v>
      </c>
      <c r="O36" s="12">
        <f>Q24</f>
        <v>4</v>
      </c>
      <c r="P36" s="128">
        <f t="shared" si="2"/>
        <v>11</v>
      </c>
    </row>
    <row r="37" spans="3:16" x14ac:dyDescent="0.3">
      <c r="C37" s="138" t="s">
        <v>593</v>
      </c>
      <c r="D37" s="138">
        <f>D10</f>
        <v>45</v>
      </c>
      <c r="E37" s="138">
        <f>D9</f>
        <v>5</v>
      </c>
      <c r="F37" s="138">
        <f>D8</f>
        <v>8</v>
      </c>
      <c r="G37" s="138">
        <f>D7</f>
        <v>13</v>
      </c>
      <c r="H37" s="138">
        <f>D6</f>
        <v>15</v>
      </c>
      <c r="I37" s="138">
        <f>D5</f>
        <v>4</v>
      </c>
      <c r="J37" s="138">
        <f t="shared" si="0"/>
        <v>45</v>
      </c>
      <c r="L37" s="133" t="s">
        <v>593</v>
      </c>
      <c r="M37" s="134">
        <f t="shared" si="1"/>
        <v>45</v>
      </c>
      <c r="N37" s="12">
        <f>M5</f>
        <v>25</v>
      </c>
      <c r="O37" s="12">
        <f>M6</f>
        <v>20</v>
      </c>
      <c r="P37" s="128">
        <f t="shared" si="2"/>
        <v>45</v>
      </c>
    </row>
    <row r="38" spans="3:16" x14ac:dyDescent="0.3">
      <c r="C38" s="139" t="s">
        <v>64</v>
      </c>
      <c r="D38" s="139">
        <f>D19</f>
        <v>34</v>
      </c>
      <c r="E38" s="139">
        <f>D18</f>
        <v>4</v>
      </c>
      <c r="F38" s="139">
        <f>D17</f>
        <v>10</v>
      </c>
      <c r="G38" s="139">
        <f>D16</f>
        <v>13</v>
      </c>
      <c r="H38" s="139">
        <f>D15</f>
        <v>6</v>
      </c>
      <c r="I38" s="139">
        <f>D14</f>
        <v>1</v>
      </c>
      <c r="J38" s="139">
        <f t="shared" si="0"/>
        <v>34</v>
      </c>
      <c r="L38" s="133" t="s">
        <v>64</v>
      </c>
      <c r="M38" s="134">
        <f t="shared" si="1"/>
        <v>34</v>
      </c>
      <c r="N38" s="12">
        <f>M14</f>
        <v>21</v>
      </c>
      <c r="O38" s="12">
        <f>M15</f>
        <v>13</v>
      </c>
      <c r="P38" s="128">
        <f t="shared" si="2"/>
        <v>34</v>
      </c>
    </row>
    <row r="39" spans="3:16" x14ac:dyDescent="0.3">
      <c r="C39" s="138" t="s">
        <v>71</v>
      </c>
      <c r="D39" s="138">
        <f>D28</f>
        <v>7</v>
      </c>
      <c r="E39" s="138">
        <f>D27</f>
        <v>0</v>
      </c>
      <c r="F39" s="138">
        <f>D26</f>
        <v>2</v>
      </c>
      <c r="G39" s="138">
        <f>D25</f>
        <v>2</v>
      </c>
      <c r="H39" s="138">
        <f>D24</f>
        <v>2</v>
      </c>
      <c r="I39" s="138">
        <f>D23</f>
        <v>1</v>
      </c>
      <c r="J39" s="138">
        <f t="shared" si="0"/>
        <v>7</v>
      </c>
      <c r="L39" s="133" t="s">
        <v>601</v>
      </c>
      <c r="M39" s="134">
        <f t="shared" si="1"/>
        <v>7</v>
      </c>
      <c r="N39" s="12">
        <f>M23</f>
        <v>5</v>
      </c>
      <c r="O39" s="12">
        <f>M24</f>
        <v>2</v>
      </c>
      <c r="P39" s="128">
        <f t="shared" si="2"/>
        <v>7</v>
      </c>
    </row>
    <row r="40" spans="3:16" x14ac:dyDescent="0.3">
      <c r="C40" s="133" t="s">
        <v>602</v>
      </c>
      <c r="D40" s="133">
        <f t="shared" ref="D40:I40" si="3">SUM(D34:D39)</f>
        <v>172</v>
      </c>
      <c r="E40" s="133">
        <f t="shared" si="3"/>
        <v>14</v>
      </c>
      <c r="F40" s="133">
        <f t="shared" si="3"/>
        <v>33</v>
      </c>
      <c r="G40" s="133">
        <f t="shared" si="3"/>
        <v>72</v>
      </c>
      <c r="H40" s="133">
        <f t="shared" si="3"/>
        <v>37</v>
      </c>
      <c r="I40" s="133">
        <f t="shared" si="3"/>
        <v>16</v>
      </c>
      <c r="J40" s="133">
        <f t="shared" si="0"/>
        <v>172</v>
      </c>
      <c r="L40" s="133" t="s">
        <v>602</v>
      </c>
      <c r="M40" s="134">
        <f>SUM(M34:M39)</f>
        <v>172</v>
      </c>
      <c r="N40" s="133">
        <f>SUM(N34:N39)</f>
        <v>86</v>
      </c>
      <c r="O40" s="133">
        <f>SUM(O34:O39)</f>
        <v>86</v>
      </c>
      <c r="P40" s="128">
        <f t="shared" si="2"/>
        <v>172</v>
      </c>
    </row>
    <row r="44" spans="3:16" x14ac:dyDescent="0.3">
      <c r="C44" t="s">
        <v>614</v>
      </c>
    </row>
    <row r="45" spans="3:16" x14ac:dyDescent="0.3">
      <c r="C45" t="s">
        <v>615</v>
      </c>
      <c r="D45">
        <f>E40</f>
        <v>14</v>
      </c>
    </row>
    <row r="46" spans="3:16" x14ac:dyDescent="0.3">
      <c r="C46" t="s">
        <v>587</v>
      </c>
      <c r="D46">
        <f>F40</f>
        <v>33</v>
      </c>
    </row>
    <row r="47" spans="3:16" x14ac:dyDescent="0.3">
      <c r="C47" t="s">
        <v>211</v>
      </c>
      <c r="D47">
        <f>G40</f>
        <v>72</v>
      </c>
    </row>
    <row r="48" spans="3:16" x14ac:dyDescent="0.3">
      <c r="C48" t="s">
        <v>588</v>
      </c>
      <c r="D48">
        <f>H40</f>
        <v>37</v>
      </c>
    </row>
    <row r="49" spans="3:4" x14ac:dyDescent="0.3">
      <c r="C49" t="s">
        <v>589</v>
      </c>
      <c r="D49">
        <f>I40</f>
        <v>16</v>
      </c>
    </row>
    <row r="50" spans="3:4" x14ac:dyDescent="0.3">
      <c r="C50" t="s">
        <v>598</v>
      </c>
      <c r="D50">
        <f>SUM(D45:D49)</f>
        <v>172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z L t N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M y 7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u 0 1 Q K I p H u A 4 A A A A R A A A A E w A c A E Z v c m 1 1 b G F z L 1 N l Y 3 R p b 2 4 x L m 0 g o h g A K K A U A A A A A A A A A A A A A A A A A A A A A A A A A A A A K 0 5 N L s n M z 1 M I h t C G 1 g B Q S w E C L Q A U A A I A C A D M u 0 1 Q l q n s J q g A A A D 4 A A A A E g A A A A A A A A A A A A A A A A A A A A A A Q 2 9 u Z m l n L 1 B h Y 2 t h Z 2 U u e G 1 s U E s B A i 0 A F A A C A A g A z L t N U A / K 6 a u k A A A A 6 Q A A A B M A A A A A A A A A A A A A A A A A 9 A A A A F t D b 2 5 0 Z W 5 0 X 1 R 5 c G V z X S 5 4 b W x Q S w E C L Q A U A A I A C A D M u 0 1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K / V W U R x 1 U 2 M l G X l I b x f 2 A A A A A A C A A A A A A A Q Z g A A A A E A A C A A A A C l v H p 9 3 K n b i 4 G + 6 4 S 7 F s K F G s g 2 Z Y u t M i Q F 7 0 P C H p f 1 / g A A A A A O g A A A A A I A A C A A A A B D U C I X W X 6 6 y X 7 6 e V X S 4 0 k T I 2 d F c 3 q O r S k j J z Q f z f 0 U r V A A A A A q V D G Q w z T Z 4 p e F i F e 7 / s X B P p q H p t R J w V h E Y e Y b E H M B c y 7 E 0 9 + S y H E J S 8 t m k O q n b / O V Y y S U g N V S v 3 7 O A x U j j 4 U h q a g d I c T T / l a y s 6 C p Z x V g l k A A A A A T I / N V D M b 4 u a O S f U z x I O a v q N 2 D t j 7 1 K 8 N D f r C U z c 7 F J A 8 o o y J V 7 d x t S v 3 I F D m v c 5 w Z Z G s S H s 7 k Q c 6 b w x J R 8 b I Y < / D a t a M a s h u p > 
</file>

<file path=customXml/itemProps1.xml><?xml version="1.0" encoding="utf-8"?>
<ds:datastoreItem xmlns:ds="http://schemas.openxmlformats.org/officeDocument/2006/customXml" ds:itemID="{8113B8D7-B236-4819-A8FA-C7F9D4958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T Elektro</vt:lpstr>
      <vt:lpstr>T Informatika</vt:lpstr>
      <vt:lpstr>Sistem Informasi</vt:lpstr>
      <vt:lpstr>T Informasi</vt:lpstr>
      <vt:lpstr>T Komputer</vt:lpstr>
      <vt:lpstr>T Biomedik</vt:lpstr>
      <vt:lpstr>Rangkuman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</dc:creator>
  <cp:lastModifiedBy>Fandykun</cp:lastModifiedBy>
  <dcterms:created xsi:type="dcterms:W3CDTF">2020-02-11T14:20:47Z</dcterms:created>
  <dcterms:modified xsi:type="dcterms:W3CDTF">2020-07-23T14:46:39Z</dcterms:modified>
</cp:coreProperties>
</file>