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895" windowHeight="10350"/>
  </bookViews>
  <sheets>
    <sheet name="大润发、家乐福" sheetId="1" r:id="rId1"/>
    <sheet name="无锡" sheetId="2" r:id="rId2"/>
    <sheet name="苏州" sheetId="3" r:id="rId3"/>
  </sheets>
  <externalReferences>
    <externalReference r:id="rId4"/>
  </externalReferences>
  <definedNames>
    <definedName name="_xlnm._FilterDatabase" localSheetId="0" hidden="1">大润发、家乐福!$A$1:$K$334</definedName>
  </definedNames>
  <calcPr calcId="152511"/>
</workbook>
</file>

<file path=xl/calcChain.xml><?xml version="1.0" encoding="utf-8"?>
<calcChain xmlns="http://schemas.openxmlformats.org/spreadsheetml/2006/main">
  <c r="E320" i="1" l="1"/>
  <c r="E319" i="1"/>
  <c r="E318" i="1"/>
  <c r="E314" i="1"/>
  <c r="E313" i="1"/>
  <c r="E312" i="1"/>
  <c r="E311" i="1"/>
  <c r="E309" i="1"/>
  <c r="E307" i="1"/>
  <c r="E305" i="1"/>
  <c r="E303" i="1"/>
  <c r="E302" i="1"/>
  <c r="E301" i="1"/>
  <c r="E299" i="1"/>
  <c r="E294" i="1"/>
  <c r="E292" i="1"/>
  <c r="F237" i="1"/>
  <c r="G233" i="1"/>
  <c r="F233" i="1"/>
  <c r="F209" i="1"/>
  <c r="F206" i="1"/>
  <c r="F198" i="1"/>
  <c r="F111" i="1"/>
  <c r="F110" i="1"/>
  <c r="F109" i="1"/>
  <c r="F107" i="1"/>
  <c r="F105" i="1"/>
  <c r="F104" i="1"/>
  <c r="F100" i="1"/>
  <c r="G96" i="1"/>
  <c r="F94" i="1"/>
  <c r="F92" i="1"/>
  <c r="F90" i="1"/>
  <c r="G85" i="1"/>
  <c r="G83" i="1"/>
  <c r="G82" i="1"/>
  <c r="F75" i="1"/>
</calcChain>
</file>

<file path=xl/comments1.xml><?xml version="1.0" encoding="utf-8"?>
<comments xmlns="http://schemas.openxmlformats.org/spreadsheetml/2006/main">
  <authors>
    <author>王倩</author>
  </authors>
  <commentList>
    <comment ref="E88" authorId="0" shapeId="0">
      <text>
        <r>
          <rPr>
            <b/>
            <sz val="9"/>
            <rFont val="宋体"/>
            <charset val="134"/>
          </rPr>
          <t>王倩:</t>
        </r>
        <r>
          <rPr>
            <sz val="9"/>
            <rFont val="宋体"/>
            <charset val="134"/>
          </rPr>
          <t xml:space="preserve">
100+5个点提成</t>
        </r>
      </text>
    </comment>
  </commentList>
</comments>
</file>

<file path=xl/sharedStrings.xml><?xml version="1.0" encoding="utf-8"?>
<sst xmlns="http://schemas.openxmlformats.org/spreadsheetml/2006/main" count="1913" uniqueCount="229">
  <si>
    <t>系统</t>
  </si>
  <si>
    <t>门店</t>
  </si>
  <si>
    <t>促销员姓名</t>
  </si>
  <si>
    <t>加班日期</t>
  </si>
  <si>
    <t>加班工资</t>
  </si>
  <si>
    <t>提报销量</t>
  </si>
  <si>
    <t>核实销量</t>
  </si>
  <si>
    <t>申请人</t>
  </si>
  <si>
    <t>申请原因</t>
  </si>
  <si>
    <t>备注</t>
  </si>
  <si>
    <t>家乐福</t>
  </si>
  <si>
    <t>徐泾</t>
  </si>
  <si>
    <t>王怀群</t>
  </si>
  <si>
    <t>陆春丰</t>
  </si>
  <si>
    <t>周末加班</t>
  </si>
  <si>
    <t>苏丽容</t>
  </si>
  <si>
    <t>莘庄</t>
  </si>
  <si>
    <t>陈海兰</t>
  </si>
  <si>
    <t>许杏花</t>
  </si>
  <si>
    <t>叶其巧</t>
  </si>
  <si>
    <t>节日加班</t>
  </si>
  <si>
    <t>南方</t>
  </si>
  <si>
    <t>卢书娟</t>
  </si>
  <si>
    <t>苏州家乐福</t>
  </si>
  <si>
    <t>东环</t>
  </si>
  <si>
    <t>黄贤兰</t>
  </si>
  <si>
    <t>徐杏花</t>
  </si>
  <si>
    <t>青浦</t>
  </si>
  <si>
    <t>沈亚英</t>
  </si>
  <si>
    <t>七宝</t>
  </si>
  <si>
    <t>惠素芬</t>
  </si>
  <si>
    <t>漕盈店</t>
  </si>
  <si>
    <t>王苏云</t>
  </si>
  <si>
    <t>大润发</t>
  </si>
  <si>
    <t>泗泾</t>
  </si>
  <si>
    <t>王美</t>
  </si>
  <si>
    <t>奚惠芬</t>
  </si>
  <si>
    <t>活动加班</t>
  </si>
  <si>
    <t>张雪丽</t>
  </si>
  <si>
    <t>奉贤</t>
  </si>
  <si>
    <t>江昌秀</t>
  </si>
  <si>
    <t>三林</t>
  </si>
  <si>
    <t>张庆</t>
  </si>
  <si>
    <t>阿道夫</t>
  </si>
  <si>
    <t>杨宝秀</t>
  </si>
  <si>
    <t>取消</t>
  </si>
  <si>
    <t>陈惠红</t>
  </si>
  <si>
    <t>春申</t>
  </si>
  <si>
    <t>曾招弟</t>
  </si>
  <si>
    <t>何金平</t>
  </si>
  <si>
    <t>刘瑞芳</t>
  </si>
  <si>
    <t>南翔</t>
  </si>
  <si>
    <t>李苏婉</t>
  </si>
  <si>
    <t>胡晓娟</t>
  </si>
  <si>
    <t>李娟</t>
  </si>
  <si>
    <t>李立俊</t>
  </si>
  <si>
    <t>张江店</t>
  </si>
  <si>
    <t>司宏琼</t>
  </si>
  <si>
    <t>王雪侠</t>
  </si>
  <si>
    <t>川沙店</t>
  </si>
  <si>
    <t>卿阳</t>
  </si>
  <si>
    <t>新里程</t>
  </si>
  <si>
    <t>刘新梅</t>
  </si>
  <si>
    <t>潘妞</t>
  </si>
  <si>
    <t>短促</t>
  </si>
  <si>
    <t>4月5日</t>
  </si>
  <si>
    <t>加班取消</t>
  </si>
  <si>
    <t>取消加班</t>
  </si>
  <si>
    <t>卿德阳</t>
  </si>
  <si>
    <t>刘米娜</t>
  </si>
  <si>
    <t>100+销量5个点提成</t>
  </si>
  <si>
    <t>钟红霞</t>
  </si>
  <si>
    <t>4月6日</t>
  </si>
  <si>
    <t>余箐</t>
  </si>
  <si>
    <t>金桥店</t>
  </si>
  <si>
    <t>方来梅</t>
  </si>
  <si>
    <t>4月7日</t>
  </si>
  <si>
    <t>余菁</t>
  </si>
  <si>
    <t>4月8日</t>
  </si>
  <si>
    <t>4月9日</t>
  </si>
  <si>
    <t>4月10日</t>
  </si>
  <si>
    <t>4月11日</t>
  </si>
  <si>
    <t>4月12日</t>
  </si>
  <si>
    <t>4月13日</t>
  </si>
  <si>
    <t>徐海霞</t>
  </si>
  <si>
    <t>4月14日</t>
  </si>
  <si>
    <t>4月15日</t>
  </si>
  <si>
    <t>徐汇</t>
  </si>
  <si>
    <t>赵文静</t>
  </si>
  <si>
    <t>史萍萍</t>
  </si>
  <si>
    <t>正常加班</t>
  </si>
  <si>
    <t>宜山</t>
  </si>
  <si>
    <t>姜乔</t>
  </si>
  <si>
    <t>曹路</t>
  </si>
  <si>
    <t>顾承芹</t>
  </si>
  <si>
    <t>张慧</t>
  </si>
  <si>
    <t>柳州</t>
  </si>
  <si>
    <t>单庆容</t>
  </si>
  <si>
    <t>古北</t>
  </si>
  <si>
    <t>蔣卓燕</t>
  </si>
  <si>
    <t>张腾</t>
  </si>
  <si>
    <t>肖福珍</t>
  </si>
  <si>
    <t>王华丽</t>
  </si>
  <si>
    <t>张明银</t>
  </si>
  <si>
    <t>浦江</t>
  </si>
  <si>
    <t>韩会蓉</t>
  </si>
  <si>
    <t>4月2</t>
  </si>
  <si>
    <t>张华</t>
  </si>
  <si>
    <t>赵彩虹</t>
  </si>
  <si>
    <t>4月3</t>
  </si>
  <si>
    <t>4月4</t>
  </si>
  <si>
    <t>4月6</t>
  </si>
  <si>
    <t>4月10</t>
  </si>
  <si>
    <t>4月14</t>
  </si>
  <si>
    <t>万里</t>
  </si>
  <si>
    <t>沈守红</t>
  </si>
  <si>
    <t>胡晨玉</t>
  </si>
  <si>
    <t>加班</t>
  </si>
  <si>
    <t>万达</t>
  </si>
  <si>
    <t>杨仲燕</t>
  </si>
  <si>
    <t>沈梦奇</t>
  </si>
  <si>
    <t>短促/张琴生</t>
  </si>
  <si>
    <t>短促/王小丽</t>
  </si>
  <si>
    <t>陈丽梅</t>
  </si>
  <si>
    <t>陆陪巧</t>
  </si>
  <si>
    <t>中山</t>
  </si>
  <si>
    <t>短促/孙伦燕</t>
  </si>
  <si>
    <t>沈云</t>
  </si>
  <si>
    <t>短促/郭海花</t>
  </si>
  <si>
    <t>松江</t>
  </si>
  <si>
    <t>曹醒醒</t>
  </si>
  <si>
    <t>汝梅</t>
  </si>
  <si>
    <t>王芳</t>
  </si>
  <si>
    <t>口腔加班</t>
  </si>
  <si>
    <t>徐顺兄</t>
  </si>
  <si>
    <t>罗店</t>
  </si>
  <si>
    <t>段艳静</t>
  </si>
  <si>
    <t>大华</t>
  </si>
  <si>
    <t>杨海霞</t>
  </si>
  <si>
    <t>短促催卫红</t>
  </si>
  <si>
    <t>4月21日</t>
  </si>
  <si>
    <t>4月22日</t>
  </si>
  <si>
    <t>加班冲销量</t>
  </si>
  <si>
    <t>夏多丽</t>
  </si>
  <si>
    <t>4月25日</t>
  </si>
  <si>
    <t>4月26日</t>
  </si>
  <si>
    <t>平型关</t>
  </si>
  <si>
    <t>李敏</t>
  </si>
  <si>
    <t>2018.4.7</t>
  </si>
  <si>
    <t>邢伟伟</t>
  </si>
  <si>
    <t>康桥</t>
  </si>
  <si>
    <t>汪建英</t>
  </si>
  <si>
    <t>2018.4.11</t>
  </si>
  <si>
    <t>李彦灵</t>
  </si>
  <si>
    <t>2018.4.12</t>
  </si>
  <si>
    <t>2018.4.14</t>
  </si>
  <si>
    <t>闸北</t>
  </si>
  <si>
    <t>胡晓文</t>
  </si>
  <si>
    <t>2018.4.22</t>
  </si>
  <si>
    <t>大宁</t>
  </si>
  <si>
    <t>苑林林</t>
  </si>
  <si>
    <t>2018.4.25</t>
  </si>
  <si>
    <t>路凤娇</t>
  </si>
  <si>
    <t>漕盈</t>
  </si>
  <si>
    <t>华漕</t>
  </si>
  <si>
    <t>张影</t>
  </si>
  <si>
    <t>钟敏</t>
  </si>
  <si>
    <t>搬仓库</t>
  </si>
  <si>
    <t>查银霞</t>
  </si>
  <si>
    <t>2018.4.26</t>
  </si>
  <si>
    <t>2018.4.27</t>
  </si>
  <si>
    <t>田小梅</t>
  </si>
  <si>
    <t>赵利容</t>
  </si>
  <si>
    <t>2018.4.28</t>
  </si>
  <si>
    <t>曹安</t>
  </si>
  <si>
    <t>王干凤</t>
  </si>
  <si>
    <t>2018.4.29</t>
  </si>
  <si>
    <t>安亭</t>
  </si>
  <si>
    <t>董占占</t>
  </si>
  <si>
    <t>2018.4.30</t>
  </si>
  <si>
    <t>赵静</t>
  </si>
  <si>
    <t>管彩丹</t>
  </si>
  <si>
    <t>4月28日</t>
  </si>
  <si>
    <t>4月29日</t>
  </si>
  <si>
    <t>4月30日</t>
  </si>
  <si>
    <t>仓库盘点</t>
  </si>
  <si>
    <t>李飞</t>
  </si>
  <si>
    <t>短处杨克利</t>
  </si>
  <si>
    <t>张化梅</t>
  </si>
  <si>
    <t>发水短处</t>
  </si>
  <si>
    <t>吴秀</t>
  </si>
  <si>
    <t>发水短促</t>
  </si>
  <si>
    <t>江颖</t>
  </si>
  <si>
    <t>曲阳</t>
  </si>
  <si>
    <t>张亚贞</t>
  </si>
  <si>
    <t>虹口</t>
  </si>
  <si>
    <t>张道静</t>
  </si>
  <si>
    <t>武宁</t>
  </si>
  <si>
    <t>陈敏</t>
  </si>
  <si>
    <t>真北</t>
  </si>
  <si>
    <t>李湘短处</t>
  </si>
  <si>
    <t>五一活动</t>
  </si>
  <si>
    <t>护肤短促</t>
  </si>
  <si>
    <t>杨永慧短处</t>
  </si>
  <si>
    <t>窦海华短处</t>
  </si>
  <si>
    <t>周常芳</t>
  </si>
  <si>
    <t>李湘短促</t>
  </si>
  <si>
    <t>天山</t>
  </si>
  <si>
    <t>李雄短处</t>
  </si>
  <si>
    <t>口腔短促</t>
  </si>
  <si>
    <t>黄晔</t>
  </si>
  <si>
    <t>4月份加班申请表</t>
  </si>
  <si>
    <t>实际销量</t>
  </si>
  <si>
    <t>哥伦布店</t>
  </si>
  <si>
    <t>刘连淑</t>
  </si>
  <si>
    <t>许士恩</t>
  </si>
  <si>
    <t>清明加班</t>
  </si>
  <si>
    <t>奥林店</t>
  </si>
  <si>
    <t>尹建琴</t>
  </si>
  <si>
    <t>月休加班</t>
  </si>
  <si>
    <t>人民北路店</t>
  </si>
  <si>
    <t>刘珍</t>
  </si>
  <si>
    <t>卢美美</t>
  </si>
  <si>
    <t>张叶芬</t>
  </si>
  <si>
    <t>4月27</t>
  </si>
  <si>
    <t>东环店</t>
  </si>
  <si>
    <t>活动 加班</t>
  </si>
  <si>
    <t>建湖店</t>
  </si>
  <si>
    <t>夏正兰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</si>
</sst>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 "/>
    <numFmt numFmtId="179" formatCode="m&quot;月&quot;d&quot;日&quot;;@"/>
    <numFmt numFmtId="180" formatCode="0&quot; &quot;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华文楷体"/>
      <charset val="134"/>
    </font>
    <font>
      <sz val="10"/>
      <name val="宋体"/>
      <charset val="134"/>
    </font>
    <font>
      <sz val="10"/>
      <name val="华文楷体"/>
      <charset val="134"/>
    </font>
    <font>
      <sz val="10"/>
      <name val="宋体"/>
      <charset val="134"/>
      <scheme val="minor"/>
    </font>
    <font>
      <sz val="10"/>
      <color theme="1"/>
      <name val="华文楷体"/>
      <charset val="134"/>
    </font>
    <font>
      <sz val="11"/>
      <name val="华文楷体"/>
      <charset val="134"/>
    </font>
    <font>
      <sz val="10"/>
      <color indexed="8"/>
      <name val="华文楷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56" fontId="3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58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58" fontId="6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99BD5"/>
            </a:solidFill>
            <a:ln w="28575">
              <a:noFill/>
            </a:ln>
          </c:spPr>
          <c:invertIfNegative val="0"/>
          <c:val>
            <c:numRef>
              <c:f>[1]Sheet1!$E$20:$E$22</c:f>
              <c:numCache>
                <c:formatCode>General</c:formatCode>
                <c:ptCount val="3"/>
                <c:pt idx="0">
                  <c:v>43107</c:v>
                </c:pt>
                <c:pt idx="1">
                  <c:v>43109</c:v>
                </c:pt>
                <c:pt idx="2">
                  <c:v>43110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251120"/>
        <c:axId val="237256160"/>
      </c:barChart>
      <c:catAx>
        <c:axId val="2372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D8D8D8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256160"/>
        <c:crosses val="autoZero"/>
        <c:auto val="1"/>
        <c:lblAlgn val="ctr"/>
        <c:lblOffset val="100"/>
        <c:noMultiLvlLbl val="0"/>
      </c:catAx>
      <c:valAx>
        <c:axId val="237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251120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 sz="1000" b="0" i="0" u="none" strike="noStrike">
          <a:solidFill>
            <a:srgbClr val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261826</xdr:colOff>
      <xdr:row>26</xdr:row>
      <xdr:rowOff>0</xdr:rowOff>
    </xdr:from>
    <xdr:to>
      <xdr:col>9</xdr:col>
      <xdr:colOff>342900</xdr:colOff>
      <xdr:row>26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luchunfeng76/Files/&#29579;&#23011;&#23011;1&#26376;&#21152;&#29677;&#30003;&#35831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E20">
            <v>43107</v>
          </cell>
        </row>
        <row r="21">
          <cell r="E21">
            <v>43109</v>
          </cell>
        </row>
        <row r="22">
          <cell r="E22">
            <v>43110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4"/>
  <sheetViews>
    <sheetView tabSelected="1" workbookViewId="0">
      <selection activeCell="K12" sqref="K12"/>
    </sheetView>
  </sheetViews>
  <sheetFormatPr defaultColWidth="9" defaultRowHeight="24.95" customHeight="1" x14ac:dyDescent="0.15"/>
  <cols>
    <col min="1" max="1" width="10.125" style="13" customWidth="1"/>
    <col min="2" max="2" width="9" style="13"/>
    <col min="3" max="3" width="12.375" style="6" customWidth="1"/>
    <col min="4" max="4" width="11.5" style="13" customWidth="1"/>
    <col min="5" max="5" width="12.625" style="13" customWidth="1"/>
    <col min="6" max="7" width="9" style="13"/>
    <col min="8" max="8" width="11.75" style="6" customWidth="1"/>
    <col min="9" max="9" width="9.75" style="6" customWidth="1"/>
    <col min="10" max="10" width="12.75" style="6" customWidth="1"/>
    <col min="11" max="16384" width="9" style="13"/>
  </cols>
  <sheetData>
    <row r="1" spans="1:10" ht="24.95" customHeight="1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.95" customHeight="1" x14ac:dyDescent="0.15">
      <c r="A2" s="6" t="s">
        <v>10</v>
      </c>
      <c r="B2" s="6" t="s">
        <v>11</v>
      </c>
      <c r="C2" s="6" t="s">
        <v>12</v>
      </c>
      <c r="D2" s="7">
        <v>43191</v>
      </c>
      <c r="E2" s="8">
        <v>100</v>
      </c>
      <c r="F2" s="6">
        <v>1548</v>
      </c>
      <c r="G2" s="9">
        <v>4254</v>
      </c>
      <c r="H2" s="6" t="s">
        <v>13</v>
      </c>
      <c r="I2" s="6" t="s">
        <v>14</v>
      </c>
    </row>
    <row r="3" spans="1:10" ht="24.95" customHeight="1" x14ac:dyDescent="0.15">
      <c r="A3" s="6" t="s">
        <v>10</v>
      </c>
      <c r="B3" s="6" t="s">
        <v>11</v>
      </c>
      <c r="C3" s="6" t="s">
        <v>15</v>
      </c>
      <c r="D3" s="7">
        <v>43191</v>
      </c>
      <c r="E3" s="8">
        <v>100</v>
      </c>
      <c r="F3" s="6">
        <v>875.6</v>
      </c>
      <c r="G3" s="9">
        <v>768</v>
      </c>
      <c r="H3" s="6" t="s">
        <v>13</v>
      </c>
      <c r="I3" s="6" t="s">
        <v>14</v>
      </c>
    </row>
    <row r="4" spans="1:10" ht="24.95" customHeight="1" x14ac:dyDescent="0.15">
      <c r="A4" s="6" t="s">
        <v>10</v>
      </c>
      <c r="B4" s="6" t="s">
        <v>16</v>
      </c>
      <c r="C4" s="6" t="s">
        <v>17</v>
      </c>
      <c r="D4" s="7">
        <v>43191</v>
      </c>
      <c r="E4" s="8">
        <v>100</v>
      </c>
      <c r="F4" s="6">
        <v>3538</v>
      </c>
      <c r="G4" s="9">
        <v>3713</v>
      </c>
      <c r="H4" s="6" t="s">
        <v>13</v>
      </c>
      <c r="I4" s="6" t="s">
        <v>14</v>
      </c>
    </row>
    <row r="5" spans="1:10" ht="24.95" customHeight="1" x14ac:dyDescent="0.15">
      <c r="A5" s="6" t="s">
        <v>10</v>
      </c>
      <c r="B5" s="6" t="s">
        <v>16</v>
      </c>
      <c r="C5" s="6" t="s">
        <v>18</v>
      </c>
      <c r="D5" s="7">
        <v>43191</v>
      </c>
      <c r="E5" s="8">
        <v>100</v>
      </c>
      <c r="F5" s="6">
        <v>403</v>
      </c>
      <c r="G5" s="9">
        <v>340</v>
      </c>
      <c r="H5" s="6" t="s">
        <v>13</v>
      </c>
      <c r="I5" s="6" t="s">
        <v>14</v>
      </c>
    </row>
    <row r="6" spans="1:10" ht="24.95" customHeight="1" x14ac:dyDescent="0.15">
      <c r="A6" s="6" t="s">
        <v>10</v>
      </c>
      <c r="B6" s="6" t="s">
        <v>11</v>
      </c>
      <c r="C6" s="6" t="s">
        <v>19</v>
      </c>
      <c r="D6" s="7">
        <v>43196</v>
      </c>
      <c r="E6" s="8">
        <v>100</v>
      </c>
      <c r="F6" s="6">
        <v>1117</v>
      </c>
      <c r="G6" s="9">
        <v>2729</v>
      </c>
      <c r="H6" s="6" t="s">
        <v>13</v>
      </c>
      <c r="I6" s="6" t="s">
        <v>20</v>
      </c>
    </row>
    <row r="7" spans="1:10" ht="24.95" customHeight="1" x14ac:dyDescent="0.15">
      <c r="A7" s="6" t="s">
        <v>10</v>
      </c>
      <c r="B7" s="6" t="s">
        <v>21</v>
      </c>
      <c r="C7" s="6" t="s">
        <v>22</v>
      </c>
      <c r="D7" s="7">
        <v>43196</v>
      </c>
      <c r="E7" s="8">
        <v>100</v>
      </c>
      <c r="F7" s="6">
        <v>809</v>
      </c>
      <c r="G7" s="9">
        <v>992</v>
      </c>
      <c r="H7" s="6" t="s">
        <v>13</v>
      </c>
      <c r="I7" s="6" t="s">
        <v>20</v>
      </c>
    </row>
    <row r="8" spans="1:10" ht="24.95" customHeight="1" x14ac:dyDescent="0.15">
      <c r="A8" s="6" t="s">
        <v>23</v>
      </c>
      <c r="B8" s="6" t="s">
        <v>24</v>
      </c>
      <c r="C8" s="6" t="s">
        <v>25</v>
      </c>
      <c r="D8" s="7">
        <v>43196</v>
      </c>
      <c r="E8" s="8">
        <v>100</v>
      </c>
      <c r="F8" s="6">
        <v>1128.7</v>
      </c>
      <c r="G8" s="9">
        <v>964</v>
      </c>
      <c r="H8" s="6" t="s">
        <v>13</v>
      </c>
      <c r="I8" s="6" t="s">
        <v>20</v>
      </c>
    </row>
    <row r="9" spans="1:10" ht="24.95" customHeight="1" x14ac:dyDescent="0.15">
      <c r="A9" s="6" t="s">
        <v>10</v>
      </c>
      <c r="B9" s="6" t="s">
        <v>16</v>
      </c>
      <c r="C9" s="6" t="s">
        <v>17</v>
      </c>
      <c r="D9" s="7">
        <v>43197</v>
      </c>
      <c r="E9" s="8">
        <v>100</v>
      </c>
      <c r="F9" s="6">
        <v>1116</v>
      </c>
      <c r="G9" s="9">
        <v>741</v>
      </c>
      <c r="H9" s="6" t="s">
        <v>13</v>
      </c>
      <c r="I9" s="6" t="s">
        <v>20</v>
      </c>
    </row>
    <row r="10" spans="1:10" ht="24.95" customHeight="1" x14ac:dyDescent="0.15">
      <c r="A10" s="6" t="s">
        <v>10</v>
      </c>
      <c r="B10" s="6" t="s">
        <v>16</v>
      </c>
      <c r="C10" s="6" t="s">
        <v>26</v>
      </c>
      <c r="D10" s="7">
        <v>43197</v>
      </c>
      <c r="E10" s="8">
        <v>100</v>
      </c>
      <c r="F10" s="6">
        <v>768</v>
      </c>
      <c r="G10" s="9">
        <v>617</v>
      </c>
      <c r="H10" s="6" t="s">
        <v>13</v>
      </c>
      <c r="I10" s="6" t="s">
        <v>20</v>
      </c>
    </row>
    <row r="11" spans="1:10" ht="24.95" customHeight="1" x14ac:dyDescent="0.15">
      <c r="A11" s="6" t="s">
        <v>10</v>
      </c>
      <c r="B11" s="6" t="s">
        <v>11</v>
      </c>
      <c r="C11" s="6" t="s">
        <v>12</v>
      </c>
      <c r="D11" s="7">
        <v>43197</v>
      </c>
      <c r="E11" s="8">
        <v>100</v>
      </c>
      <c r="F11" s="6">
        <v>1381</v>
      </c>
      <c r="G11" s="9">
        <v>3325</v>
      </c>
      <c r="H11" s="6" t="s">
        <v>13</v>
      </c>
      <c r="I11" s="6" t="s">
        <v>20</v>
      </c>
    </row>
    <row r="12" spans="1:10" ht="24.95" customHeight="1" x14ac:dyDescent="0.15">
      <c r="A12" s="6" t="s">
        <v>10</v>
      </c>
      <c r="B12" s="6" t="s">
        <v>11</v>
      </c>
      <c r="C12" s="6" t="s">
        <v>15</v>
      </c>
      <c r="D12" s="7">
        <v>43197</v>
      </c>
      <c r="E12" s="8">
        <v>100</v>
      </c>
      <c r="F12" s="6">
        <v>887</v>
      </c>
      <c r="G12" s="9">
        <v>746</v>
      </c>
      <c r="H12" s="6" t="s">
        <v>13</v>
      </c>
      <c r="I12" s="6" t="s">
        <v>20</v>
      </c>
    </row>
    <row r="13" spans="1:10" ht="24.95" customHeight="1" x14ac:dyDescent="0.15">
      <c r="A13" s="6" t="s">
        <v>10</v>
      </c>
      <c r="B13" s="6" t="s">
        <v>11</v>
      </c>
      <c r="C13" s="6" t="s">
        <v>15</v>
      </c>
      <c r="D13" s="7">
        <v>43203</v>
      </c>
      <c r="E13" s="8">
        <v>100</v>
      </c>
      <c r="F13" s="6">
        <v>1227</v>
      </c>
      <c r="G13" s="9">
        <v>1122</v>
      </c>
      <c r="H13" s="6" t="s">
        <v>13</v>
      </c>
      <c r="I13" s="6" t="s">
        <v>14</v>
      </c>
    </row>
    <row r="14" spans="1:10" ht="24.95" customHeight="1" x14ac:dyDescent="0.15">
      <c r="A14" s="6" t="s">
        <v>10</v>
      </c>
      <c r="B14" s="6" t="s">
        <v>11</v>
      </c>
      <c r="C14" s="6" t="s">
        <v>12</v>
      </c>
      <c r="D14" s="7">
        <v>43203</v>
      </c>
      <c r="E14" s="8">
        <v>100</v>
      </c>
      <c r="F14" s="6">
        <v>886</v>
      </c>
      <c r="G14" s="9">
        <v>5690</v>
      </c>
      <c r="H14" s="6" t="s">
        <v>13</v>
      </c>
      <c r="I14" s="6" t="s">
        <v>14</v>
      </c>
    </row>
    <row r="15" spans="1:10" ht="24.95" customHeight="1" x14ac:dyDescent="0.15">
      <c r="A15" s="6" t="s">
        <v>10</v>
      </c>
      <c r="B15" s="6" t="s">
        <v>27</v>
      </c>
      <c r="C15" s="6" t="s">
        <v>28</v>
      </c>
      <c r="D15" s="7">
        <v>43204</v>
      </c>
      <c r="E15" s="8">
        <v>100</v>
      </c>
      <c r="F15" s="6">
        <v>608.6</v>
      </c>
      <c r="G15" s="9">
        <v>151</v>
      </c>
      <c r="H15" s="6" t="s">
        <v>13</v>
      </c>
      <c r="I15" s="6" t="s">
        <v>14</v>
      </c>
    </row>
    <row r="16" spans="1:10" ht="24.95" customHeight="1" x14ac:dyDescent="0.15">
      <c r="A16" s="6" t="s">
        <v>10</v>
      </c>
      <c r="B16" s="6" t="s">
        <v>29</v>
      </c>
      <c r="C16" s="6" t="s">
        <v>30</v>
      </c>
      <c r="D16" s="7">
        <v>43204</v>
      </c>
      <c r="E16" s="8">
        <v>100</v>
      </c>
      <c r="F16" s="6">
        <v>784.6</v>
      </c>
      <c r="G16" s="9">
        <v>1228</v>
      </c>
      <c r="H16" s="6" t="s">
        <v>13</v>
      </c>
      <c r="I16" s="6" t="s">
        <v>14</v>
      </c>
    </row>
    <row r="17" spans="1:10" ht="24.95" customHeight="1" x14ac:dyDescent="0.15">
      <c r="A17" s="6" t="s">
        <v>10</v>
      </c>
      <c r="B17" s="6" t="s">
        <v>31</v>
      </c>
      <c r="C17" s="6" t="s">
        <v>32</v>
      </c>
      <c r="D17" s="7">
        <v>43204</v>
      </c>
      <c r="E17" s="8">
        <v>100</v>
      </c>
      <c r="F17" s="6">
        <v>1387</v>
      </c>
      <c r="G17" s="9">
        <v>1654</v>
      </c>
      <c r="H17" s="6" t="s">
        <v>13</v>
      </c>
      <c r="I17" s="6" t="s">
        <v>14</v>
      </c>
    </row>
    <row r="18" spans="1:10" ht="24.95" customHeight="1" x14ac:dyDescent="0.15">
      <c r="A18" s="6" t="s">
        <v>10</v>
      </c>
      <c r="B18" s="6" t="s">
        <v>21</v>
      </c>
      <c r="C18" s="6" t="s">
        <v>22</v>
      </c>
      <c r="D18" s="7">
        <v>43204</v>
      </c>
      <c r="E18" s="8">
        <v>100</v>
      </c>
      <c r="F18" s="6">
        <v>1111</v>
      </c>
      <c r="G18" s="9">
        <v>1229</v>
      </c>
      <c r="H18" s="6" t="s">
        <v>13</v>
      </c>
      <c r="I18" s="6" t="s">
        <v>14</v>
      </c>
    </row>
    <row r="19" spans="1:10" ht="24.95" customHeight="1" x14ac:dyDescent="0.15">
      <c r="A19" s="6" t="s">
        <v>10</v>
      </c>
      <c r="B19" s="6" t="s">
        <v>11</v>
      </c>
      <c r="C19" s="6" t="s">
        <v>19</v>
      </c>
      <c r="D19" s="7">
        <v>43204</v>
      </c>
      <c r="E19" s="8">
        <v>100</v>
      </c>
      <c r="F19" s="6">
        <v>1302</v>
      </c>
      <c r="G19" s="9">
        <v>17246</v>
      </c>
      <c r="H19" s="6" t="s">
        <v>13</v>
      </c>
      <c r="I19" s="6" t="s">
        <v>14</v>
      </c>
    </row>
    <row r="20" spans="1:10" ht="24.95" customHeight="1" x14ac:dyDescent="0.15">
      <c r="A20" s="6" t="s">
        <v>10</v>
      </c>
      <c r="B20" s="6" t="s">
        <v>11</v>
      </c>
      <c r="C20" s="6" t="s">
        <v>12</v>
      </c>
      <c r="D20" s="7">
        <v>43205</v>
      </c>
      <c r="E20" s="8">
        <v>100</v>
      </c>
      <c r="F20" s="6">
        <v>1464</v>
      </c>
      <c r="G20" s="9">
        <v>2800</v>
      </c>
      <c r="H20" s="6" t="s">
        <v>13</v>
      </c>
      <c r="I20" s="6" t="s">
        <v>14</v>
      </c>
    </row>
    <row r="21" spans="1:10" ht="24.95" customHeight="1" x14ac:dyDescent="0.15">
      <c r="A21" s="6" t="s">
        <v>10</v>
      </c>
      <c r="B21" s="6" t="s">
        <v>11</v>
      </c>
      <c r="C21" s="6" t="s">
        <v>15</v>
      </c>
      <c r="D21" s="7">
        <v>43205</v>
      </c>
      <c r="E21" s="8">
        <v>100</v>
      </c>
      <c r="F21" s="6">
        <v>3056</v>
      </c>
      <c r="G21" s="9">
        <v>3435</v>
      </c>
      <c r="H21" s="6" t="s">
        <v>13</v>
      </c>
      <c r="I21" s="6" t="s">
        <v>14</v>
      </c>
    </row>
    <row r="22" spans="1:10" ht="24.95" customHeight="1" x14ac:dyDescent="0.15">
      <c r="A22" s="6" t="s">
        <v>10</v>
      </c>
      <c r="B22" s="6" t="s">
        <v>16</v>
      </c>
      <c r="C22" s="6" t="s">
        <v>17</v>
      </c>
      <c r="D22" s="7">
        <v>43205</v>
      </c>
      <c r="E22" s="8">
        <v>100</v>
      </c>
      <c r="F22" s="6">
        <v>2440</v>
      </c>
      <c r="G22" s="9">
        <v>2014</v>
      </c>
      <c r="H22" s="6" t="s">
        <v>13</v>
      </c>
      <c r="I22" s="6" t="s">
        <v>14</v>
      </c>
    </row>
    <row r="23" spans="1:10" ht="24.95" customHeight="1" x14ac:dyDescent="0.15">
      <c r="A23" s="6" t="s">
        <v>33</v>
      </c>
      <c r="B23" s="6" t="s">
        <v>34</v>
      </c>
      <c r="C23" s="6" t="s">
        <v>35</v>
      </c>
      <c r="D23" s="7">
        <v>43191</v>
      </c>
      <c r="E23" s="14">
        <v>100</v>
      </c>
      <c r="F23" s="8">
        <v>1432</v>
      </c>
      <c r="G23" s="8"/>
      <c r="H23" s="6" t="s">
        <v>36</v>
      </c>
      <c r="I23" s="7" t="s">
        <v>37</v>
      </c>
    </row>
    <row r="24" spans="1:10" ht="24.95" customHeight="1" x14ac:dyDescent="0.15">
      <c r="A24" s="6" t="s">
        <v>33</v>
      </c>
      <c r="B24" s="6" t="s">
        <v>34</v>
      </c>
      <c r="C24" s="7" t="s">
        <v>38</v>
      </c>
      <c r="D24" s="7">
        <v>43191</v>
      </c>
      <c r="E24" s="14">
        <v>80</v>
      </c>
      <c r="F24" s="8">
        <v>642</v>
      </c>
      <c r="G24" s="8"/>
      <c r="H24" s="6" t="s">
        <v>36</v>
      </c>
      <c r="I24" s="7" t="s">
        <v>37</v>
      </c>
    </row>
    <row r="25" spans="1:10" ht="24.95" customHeight="1" x14ac:dyDescent="0.15">
      <c r="A25" s="6" t="s">
        <v>33</v>
      </c>
      <c r="B25" s="6" t="s">
        <v>39</v>
      </c>
      <c r="C25" s="6" t="s">
        <v>40</v>
      </c>
      <c r="D25" s="7">
        <v>43191</v>
      </c>
      <c r="E25" s="14">
        <v>80</v>
      </c>
      <c r="F25" s="8">
        <v>655</v>
      </c>
      <c r="G25" s="8"/>
      <c r="H25" s="6" t="s">
        <v>36</v>
      </c>
      <c r="I25" s="7" t="s">
        <v>37</v>
      </c>
    </row>
    <row r="26" spans="1:10" ht="24.95" customHeight="1" x14ac:dyDescent="0.15">
      <c r="A26" s="6" t="s">
        <v>33</v>
      </c>
      <c r="B26" s="6" t="s">
        <v>41</v>
      </c>
      <c r="C26" s="6" t="s">
        <v>42</v>
      </c>
      <c r="D26" s="7">
        <v>43191</v>
      </c>
      <c r="E26" s="14">
        <v>100</v>
      </c>
      <c r="F26" s="8">
        <v>936</v>
      </c>
      <c r="G26" s="8"/>
      <c r="H26" s="6" t="s">
        <v>36</v>
      </c>
      <c r="I26" s="7" t="s">
        <v>37</v>
      </c>
      <c r="J26" s="6" t="s">
        <v>43</v>
      </c>
    </row>
    <row r="27" spans="1:10" ht="24.95" customHeight="1" x14ac:dyDescent="0.15">
      <c r="A27" s="6" t="s">
        <v>33</v>
      </c>
      <c r="B27" s="6" t="s">
        <v>34</v>
      </c>
      <c r="C27" s="6" t="s">
        <v>38</v>
      </c>
      <c r="D27" s="7">
        <v>43193</v>
      </c>
      <c r="E27" s="14">
        <v>50</v>
      </c>
      <c r="F27" s="8">
        <v>207</v>
      </c>
      <c r="G27" s="8"/>
      <c r="H27" s="6" t="s">
        <v>36</v>
      </c>
      <c r="I27" s="7" t="s">
        <v>37</v>
      </c>
    </row>
    <row r="28" spans="1:10" ht="24.95" customHeight="1" x14ac:dyDescent="0.15">
      <c r="A28" s="6" t="s">
        <v>33</v>
      </c>
      <c r="B28" s="6" t="s">
        <v>39</v>
      </c>
      <c r="C28" s="6" t="s">
        <v>44</v>
      </c>
      <c r="D28" s="7">
        <v>43194</v>
      </c>
      <c r="E28" s="14">
        <v>100</v>
      </c>
      <c r="F28" s="8">
        <v>1404</v>
      </c>
      <c r="G28" s="8"/>
      <c r="H28" s="6" t="s">
        <v>36</v>
      </c>
      <c r="I28" s="7" t="s">
        <v>37</v>
      </c>
    </row>
    <row r="29" spans="1:10" ht="24.95" customHeight="1" x14ac:dyDescent="0.15">
      <c r="A29" s="6" t="s">
        <v>33</v>
      </c>
      <c r="B29" s="6" t="s">
        <v>34</v>
      </c>
      <c r="C29" s="6" t="s">
        <v>35</v>
      </c>
      <c r="D29" s="7">
        <v>43195</v>
      </c>
      <c r="E29" s="14">
        <v>100</v>
      </c>
      <c r="F29" s="8">
        <v>1692</v>
      </c>
      <c r="G29" s="8"/>
      <c r="H29" s="6" t="s">
        <v>36</v>
      </c>
      <c r="I29" s="7" t="s">
        <v>37</v>
      </c>
    </row>
    <row r="30" spans="1:10" ht="24.95" customHeight="1" x14ac:dyDescent="0.15">
      <c r="A30" s="6" t="s">
        <v>33</v>
      </c>
      <c r="B30" s="6" t="s">
        <v>34</v>
      </c>
      <c r="C30" s="7" t="s">
        <v>38</v>
      </c>
      <c r="D30" s="7">
        <v>43195</v>
      </c>
      <c r="E30" s="14"/>
      <c r="F30" s="8" t="s">
        <v>45</v>
      </c>
      <c r="G30" s="8"/>
      <c r="H30" s="6" t="s">
        <v>36</v>
      </c>
      <c r="I30" s="7" t="s">
        <v>37</v>
      </c>
    </row>
    <row r="31" spans="1:10" ht="24.95" customHeight="1" x14ac:dyDescent="0.15">
      <c r="A31" s="6" t="s">
        <v>33</v>
      </c>
      <c r="B31" s="6" t="s">
        <v>39</v>
      </c>
      <c r="C31" s="6" t="s">
        <v>40</v>
      </c>
      <c r="D31" s="7">
        <v>43195</v>
      </c>
      <c r="E31" s="14">
        <v>100</v>
      </c>
      <c r="F31" s="8">
        <v>1716</v>
      </c>
      <c r="G31" s="8"/>
      <c r="H31" s="6" t="s">
        <v>36</v>
      </c>
      <c r="I31" s="7" t="s">
        <v>37</v>
      </c>
    </row>
    <row r="32" spans="1:10" ht="24.95" customHeight="1" x14ac:dyDescent="0.15">
      <c r="A32" s="6" t="s">
        <v>33</v>
      </c>
      <c r="B32" s="6" t="s">
        <v>39</v>
      </c>
      <c r="C32" s="6" t="s">
        <v>46</v>
      </c>
      <c r="D32" s="7">
        <v>43196</v>
      </c>
      <c r="E32" s="14">
        <v>100</v>
      </c>
      <c r="F32" s="8">
        <v>1180</v>
      </c>
      <c r="G32" s="8"/>
      <c r="H32" s="6" t="s">
        <v>36</v>
      </c>
      <c r="I32" s="7" t="s">
        <v>37</v>
      </c>
    </row>
    <row r="33" spans="1:9" ht="24.95" customHeight="1" x14ac:dyDescent="0.15">
      <c r="A33" s="6" t="s">
        <v>33</v>
      </c>
      <c r="B33" s="6" t="s">
        <v>47</v>
      </c>
      <c r="C33" s="6" t="s">
        <v>48</v>
      </c>
      <c r="D33" s="7">
        <v>43196</v>
      </c>
      <c r="E33" s="14">
        <v>100</v>
      </c>
      <c r="F33" s="8">
        <v>1596</v>
      </c>
      <c r="G33" s="8"/>
      <c r="H33" s="6" t="s">
        <v>36</v>
      </c>
      <c r="I33" s="7" t="s">
        <v>37</v>
      </c>
    </row>
    <row r="34" spans="1:9" ht="24.95" customHeight="1" x14ac:dyDescent="0.15">
      <c r="A34" s="6" t="s">
        <v>33</v>
      </c>
      <c r="B34" s="6" t="s">
        <v>39</v>
      </c>
      <c r="C34" s="6" t="s">
        <v>44</v>
      </c>
      <c r="D34" s="7">
        <v>43196</v>
      </c>
      <c r="E34" s="14">
        <v>100</v>
      </c>
      <c r="F34" s="8">
        <v>1970</v>
      </c>
      <c r="G34" s="8"/>
      <c r="H34" s="6" t="s">
        <v>36</v>
      </c>
      <c r="I34" s="7" t="s">
        <v>37</v>
      </c>
    </row>
    <row r="35" spans="1:9" ht="24.95" customHeight="1" x14ac:dyDescent="0.15">
      <c r="A35" s="6" t="s">
        <v>33</v>
      </c>
      <c r="B35" s="6" t="s">
        <v>41</v>
      </c>
      <c r="C35" s="6" t="s">
        <v>49</v>
      </c>
      <c r="D35" s="7">
        <v>43196</v>
      </c>
      <c r="E35" s="14">
        <v>100</v>
      </c>
      <c r="F35" s="8">
        <v>580</v>
      </c>
      <c r="G35" s="8"/>
      <c r="H35" s="6" t="s">
        <v>36</v>
      </c>
      <c r="I35" s="7" t="s">
        <v>37</v>
      </c>
    </row>
    <row r="36" spans="1:9" ht="24.95" customHeight="1" x14ac:dyDescent="0.15">
      <c r="A36" s="6" t="s">
        <v>33</v>
      </c>
      <c r="B36" s="6" t="s">
        <v>34</v>
      </c>
      <c r="C36" s="6" t="s">
        <v>50</v>
      </c>
      <c r="D36" s="7">
        <v>43196</v>
      </c>
      <c r="E36" s="14"/>
      <c r="F36" s="8" t="s">
        <v>45</v>
      </c>
      <c r="G36" s="8"/>
      <c r="H36" s="6" t="s">
        <v>36</v>
      </c>
      <c r="I36" s="7" t="s">
        <v>37</v>
      </c>
    </row>
    <row r="37" spans="1:9" ht="24.95" customHeight="1" x14ac:dyDescent="0.15">
      <c r="A37" s="6" t="s">
        <v>33</v>
      </c>
      <c r="B37" s="6" t="s">
        <v>39</v>
      </c>
      <c r="C37" s="7" t="s">
        <v>40</v>
      </c>
      <c r="D37" s="7">
        <v>43197</v>
      </c>
      <c r="E37" s="14">
        <v>100</v>
      </c>
      <c r="F37" s="8">
        <v>922</v>
      </c>
      <c r="G37" s="8"/>
      <c r="H37" s="6" t="s">
        <v>36</v>
      </c>
      <c r="I37" s="7" t="s">
        <v>37</v>
      </c>
    </row>
    <row r="38" spans="1:9" ht="24.95" customHeight="1" x14ac:dyDescent="0.15">
      <c r="A38" s="6" t="s">
        <v>33</v>
      </c>
      <c r="B38" s="6" t="s">
        <v>34</v>
      </c>
      <c r="C38" s="6" t="s">
        <v>35</v>
      </c>
      <c r="D38" s="7">
        <v>43197</v>
      </c>
      <c r="E38" s="14">
        <v>100</v>
      </c>
      <c r="F38" s="8">
        <v>2058</v>
      </c>
      <c r="G38" s="8"/>
      <c r="H38" s="6" t="s">
        <v>36</v>
      </c>
      <c r="I38" s="7" t="s">
        <v>37</v>
      </c>
    </row>
    <row r="39" spans="1:9" ht="24.95" customHeight="1" x14ac:dyDescent="0.15">
      <c r="A39" s="6" t="s">
        <v>33</v>
      </c>
      <c r="B39" s="6" t="s">
        <v>34</v>
      </c>
      <c r="C39" s="7" t="s">
        <v>38</v>
      </c>
      <c r="D39" s="7">
        <v>43197</v>
      </c>
      <c r="E39" s="14">
        <v>100</v>
      </c>
      <c r="F39" s="8">
        <v>765</v>
      </c>
      <c r="G39" s="8"/>
      <c r="H39" s="6" t="s">
        <v>36</v>
      </c>
      <c r="I39" s="7" t="s">
        <v>37</v>
      </c>
    </row>
    <row r="40" spans="1:9" ht="24.95" customHeight="1" x14ac:dyDescent="0.15">
      <c r="A40" s="6" t="s">
        <v>33</v>
      </c>
      <c r="B40" s="6" t="s">
        <v>39</v>
      </c>
      <c r="C40" s="6" t="s">
        <v>44</v>
      </c>
      <c r="D40" s="7">
        <v>43198</v>
      </c>
      <c r="E40" s="14">
        <v>100</v>
      </c>
      <c r="F40" s="8">
        <v>1459</v>
      </c>
      <c r="G40" s="8"/>
      <c r="H40" s="6" t="s">
        <v>36</v>
      </c>
      <c r="I40" s="7" t="s">
        <v>37</v>
      </c>
    </row>
    <row r="41" spans="1:9" ht="24.95" customHeight="1" x14ac:dyDescent="0.15">
      <c r="A41" s="6" t="s">
        <v>33</v>
      </c>
      <c r="B41" s="6" t="s">
        <v>39</v>
      </c>
      <c r="C41" s="6" t="s">
        <v>46</v>
      </c>
      <c r="D41" s="7">
        <v>43198</v>
      </c>
      <c r="E41" s="14">
        <v>100</v>
      </c>
      <c r="F41" s="8">
        <v>1762</v>
      </c>
      <c r="G41" s="8"/>
      <c r="H41" s="6" t="s">
        <v>36</v>
      </c>
      <c r="I41" s="7" t="s">
        <v>37</v>
      </c>
    </row>
    <row r="42" spans="1:9" ht="24.95" customHeight="1" x14ac:dyDescent="0.15">
      <c r="A42" s="6" t="s">
        <v>33</v>
      </c>
      <c r="B42" s="6" t="s">
        <v>34</v>
      </c>
      <c r="C42" s="6" t="s">
        <v>35</v>
      </c>
      <c r="D42" s="7">
        <v>43199</v>
      </c>
      <c r="E42" s="14">
        <v>100</v>
      </c>
      <c r="F42" s="6">
        <v>856</v>
      </c>
      <c r="G42" s="6"/>
      <c r="H42" s="6" t="s">
        <v>36</v>
      </c>
      <c r="I42" s="7" t="s">
        <v>37</v>
      </c>
    </row>
    <row r="43" spans="1:9" ht="24.95" customHeight="1" x14ac:dyDescent="0.15">
      <c r="A43" s="6" t="s">
        <v>33</v>
      </c>
      <c r="B43" s="6" t="s">
        <v>34</v>
      </c>
      <c r="C43" s="6" t="s">
        <v>38</v>
      </c>
      <c r="D43" s="7">
        <v>43199</v>
      </c>
      <c r="E43" s="14"/>
      <c r="F43" s="8" t="s">
        <v>45</v>
      </c>
      <c r="G43" s="8"/>
      <c r="H43" s="6" t="s">
        <v>36</v>
      </c>
      <c r="I43" s="7" t="s">
        <v>37</v>
      </c>
    </row>
    <row r="44" spans="1:9" ht="24.95" customHeight="1" x14ac:dyDescent="0.15">
      <c r="A44" s="6" t="s">
        <v>33</v>
      </c>
      <c r="B44" s="6" t="s">
        <v>39</v>
      </c>
      <c r="C44" s="6" t="s">
        <v>40</v>
      </c>
      <c r="D44" s="7">
        <v>43199</v>
      </c>
      <c r="E44" s="14">
        <v>60</v>
      </c>
      <c r="F44" s="8">
        <v>461</v>
      </c>
      <c r="G44" s="8"/>
      <c r="H44" s="6" t="s">
        <v>36</v>
      </c>
      <c r="I44" s="7" t="s">
        <v>37</v>
      </c>
    </row>
    <row r="45" spans="1:9" ht="24.95" customHeight="1" x14ac:dyDescent="0.15">
      <c r="A45" s="6" t="s">
        <v>33</v>
      </c>
      <c r="B45" s="6" t="s">
        <v>34</v>
      </c>
      <c r="C45" s="7" t="s">
        <v>35</v>
      </c>
      <c r="D45" s="7">
        <v>43201</v>
      </c>
      <c r="E45" s="14">
        <v>100</v>
      </c>
      <c r="F45" s="8">
        <v>1194</v>
      </c>
      <c r="G45" s="8"/>
      <c r="H45" s="6" t="s">
        <v>36</v>
      </c>
      <c r="I45" s="7" t="s">
        <v>37</v>
      </c>
    </row>
    <row r="46" spans="1:9" ht="24.95" customHeight="1" x14ac:dyDescent="0.15">
      <c r="A46" s="6" t="s">
        <v>33</v>
      </c>
      <c r="B46" s="6" t="s">
        <v>34</v>
      </c>
      <c r="C46" s="6" t="s">
        <v>38</v>
      </c>
      <c r="D46" s="7">
        <v>43201</v>
      </c>
      <c r="E46" s="14"/>
      <c r="F46" s="8" t="s">
        <v>45</v>
      </c>
      <c r="G46" s="8"/>
      <c r="H46" s="6" t="s">
        <v>36</v>
      </c>
      <c r="I46" s="7" t="s">
        <v>37</v>
      </c>
    </row>
    <row r="47" spans="1:9" ht="24.95" customHeight="1" x14ac:dyDescent="0.15">
      <c r="A47" s="6" t="s">
        <v>33</v>
      </c>
      <c r="B47" s="6" t="s">
        <v>39</v>
      </c>
      <c r="C47" s="6" t="s">
        <v>40</v>
      </c>
      <c r="D47" s="7">
        <v>43201</v>
      </c>
      <c r="E47" s="14">
        <v>100</v>
      </c>
      <c r="F47" s="8">
        <v>878</v>
      </c>
      <c r="G47" s="8"/>
      <c r="H47" s="6" t="s">
        <v>36</v>
      </c>
      <c r="I47" s="7" t="s">
        <v>37</v>
      </c>
    </row>
    <row r="48" spans="1:9" ht="24.95" customHeight="1" x14ac:dyDescent="0.15">
      <c r="A48" s="6" t="s">
        <v>33</v>
      </c>
      <c r="B48" s="6" t="s">
        <v>39</v>
      </c>
      <c r="C48" s="6" t="s">
        <v>40</v>
      </c>
      <c r="D48" s="7">
        <v>43203</v>
      </c>
      <c r="E48" s="14">
        <v>100</v>
      </c>
      <c r="F48" s="8">
        <v>673</v>
      </c>
      <c r="G48" s="8"/>
      <c r="H48" s="6" t="s">
        <v>36</v>
      </c>
      <c r="I48" s="7" t="s">
        <v>37</v>
      </c>
    </row>
    <row r="49" spans="1:9" ht="24.95" customHeight="1" x14ac:dyDescent="0.15">
      <c r="A49" s="6" t="s">
        <v>33</v>
      </c>
      <c r="B49" s="6" t="s">
        <v>34</v>
      </c>
      <c r="C49" s="6" t="s">
        <v>38</v>
      </c>
      <c r="D49" s="7">
        <v>43203</v>
      </c>
      <c r="E49" s="14">
        <v>100</v>
      </c>
      <c r="F49" s="8">
        <v>512</v>
      </c>
      <c r="G49" s="8"/>
      <c r="H49" s="6" t="s">
        <v>36</v>
      </c>
      <c r="I49" s="7" t="s">
        <v>37</v>
      </c>
    </row>
    <row r="50" spans="1:9" ht="24.95" customHeight="1" x14ac:dyDescent="0.15">
      <c r="A50" s="6" t="s">
        <v>33</v>
      </c>
      <c r="B50" s="6" t="s">
        <v>39</v>
      </c>
      <c r="C50" s="6" t="s">
        <v>46</v>
      </c>
      <c r="D50" s="7">
        <v>43204</v>
      </c>
      <c r="E50" s="14">
        <v>100</v>
      </c>
      <c r="F50" s="8">
        <v>618</v>
      </c>
      <c r="G50" s="8"/>
      <c r="H50" s="6" t="s">
        <v>36</v>
      </c>
      <c r="I50" s="7" t="s">
        <v>37</v>
      </c>
    </row>
    <row r="51" spans="1:9" ht="24.95" customHeight="1" x14ac:dyDescent="0.15">
      <c r="A51" s="6" t="s">
        <v>33</v>
      </c>
      <c r="B51" s="6" t="s">
        <v>39</v>
      </c>
      <c r="C51" s="6" t="s">
        <v>44</v>
      </c>
      <c r="D51" s="7">
        <v>43204</v>
      </c>
      <c r="E51" s="14">
        <v>100</v>
      </c>
      <c r="F51" s="8">
        <v>2457</v>
      </c>
      <c r="G51" s="8"/>
      <c r="H51" s="6" t="s">
        <v>36</v>
      </c>
      <c r="I51" s="7" t="s">
        <v>37</v>
      </c>
    </row>
    <row r="52" spans="1:9" ht="24.95" customHeight="1" x14ac:dyDescent="0.15">
      <c r="A52" s="6" t="s">
        <v>33</v>
      </c>
      <c r="B52" s="6" t="s">
        <v>47</v>
      </c>
      <c r="C52" s="6" t="s">
        <v>48</v>
      </c>
      <c r="D52" s="7">
        <v>43204</v>
      </c>
      <c r="E52" s="8">
        <v>100</v>
      </c>
      <c r="F52" s="8">
        <v>888</v>
      </c>
      <c r="G52" s="8"/>
      <c r="H52" s="6" t="s">
        <v>36</v>
      </c>
      <c r="I52" s="7" t="s">
        <v>37</v>
      </c>
    </row>
    <row r="53" spans="1:9" ht="24.95" customHeight="1" x14ac:dyDescent="0.15">
      <c r="A53" s="6" t="s">
        <v>33</v>
      </c>
      <c r="B53" s="6" t="s">
        <v>51</v>
      </c>
      <c r="C53" s="7" t="s">
        <v>52</v>
      </c>
      <c r="D53" s="7">
        <v>43204</v>
      </c>
      <c r="E53" s="8"/>
      <c r="F53" s="8" t="s">
        <v>45</v>
      </c>
      <c r="G53" s="8"/>
      <c r="H53" s="6" t="s">
        <v>36</v>
      </c>
      <c r="I53" s="7" t="s">
        <v>37</v>
      </c>
    </row>
    <row r="54" spans="1:9" ht="24.95" customHeight="1" x14ac:dyDescent="0.15">
      <c r="A54" s="6" t="s">
        <v>33</v>
      </c>
      <c r="B54" s="6" t="s">
        <v>47</v>
      </c>
      <c r="C54" s="6" t="s">
        <v>53</v>
      </c>
      <c r="D54" s="7">
        <v>43204</v>
      </c>
      <c r="E54" s="8"/>
      <c r="F54" s="8" t="s">
        <v>45</v>
      </c>
      <c r="G54" s="8"/>
      <c r="H54" s="6" t="s">
        <v>36</v>
      </c>
      <c r="I54" s="7" t="s">
        <v>37</v>
      </c>
    </row>
    <row r="55" spans="1:9" ht="24.95" customHeight="1" x14ac:dyDescent="0.15">
      <c r="A55" s="6" t="s">
        <v>33</v>
      </c>
      <c r="B55" s="6" t="s">
        <v>41</v>
      </c>
      <c r="C55" s="7" t="s">
        <v>49</v>
      </c>
      <c r="D55" s="7">
        <v>43204</v>
      </c>
      <c r="E55" s="8">
        <v>60</v>
      </c>
      <c r="F55" s="8">
        <v>360</v>
      </c>
      <c r="G55" s="8"/>
      <c r="H55" s="6" t="s">
        <v>36</v>
      </c>
      <c r="I55" s="7" t="s">
        <v>37</v>
      </c>
    </row>
    <row r="56" spans="1:9" ht="24.95" customHeight="1" x14ac:dyDescent="0.15">
      <c r="A56" s="6" t="s">
        <v>33</v>
      </c>
      <c r="B56" s="6" t="s">
        <v>39</v>
      </c>
      <c r="C56" s="6" t="s">
        <v>40</v>
      </c>
      <c r="D56" s="7">
        <v>43205</v>
      </c>
      <c r="E56" s="8">
        <v>100</v>
      </c>
      <c r="F56" s="8">
        <v>1287</v>
      </c>
      <c r="G56" s="8"/>
      <c r="H56" s="6" t="s">
        <v>36</v>
      </c>
      <c r="I56" s="7" t="s">
        <v>37</v>
      </c>
    </row>
    <row r="57" spans="1:9" ht="24.95" customHeight="1" x14ac:dyDescent="0.15">
      <c r="A57" s="6" t="s">
        <v>33</v>
      </c>
      <c r="B57" s="6" t="s">
        <v>39</v>
      </c>
      <c r="C57" s="6" t="s">
        <v>54</v>
      </c>
      <c r="D57" s="7">
        <v>43205</v>
      </c>
      <c r="E57" s="8">
        <v>100</v>
      </c>
      <c r="F57" s="8">
        <v>648</v>
      </c>
      <c r="G57" s="8"/>
      <c r="H57" s="6" t="s">
        <v>36</v>
      </c>
      <c r="I57" s="7" t="s">
        <v>37</v>
      </c>
    </row>
    <row r="58" spans="1:9" ht="24.95" customHeight="1" x14ac:dyDescent="0.15">
      <c r="A58" s="6" t="s">
        <v>33</v>
      </c>
      <c r="B58" s="6" t="s">
        <v>51</v>
      </c>
      <c r="C58" s="6" t="s">
        <v>55</v>
      </c>
      <c r="D58" s="7">
        <v>43205</v>
      </c>
      <c r="E58" s="8">
        <v>100</v>
      </c>
      <c r="F58" s="8">
        <v>1685</v>
      </c>
      <c r="G58" s="8"/>
      <c r="H58" s="6" t="s">
        <v>36</v>
      </c>
      <c r="I58" s="7" t="s">
        <v>37</v>
      </c>
    </row>
    <row r="59" spans="1:9" ht="24.95" customHeight="1" x14ac:dyDescent="0.15">
      <c r="A59" s="6" t="s">
        <v>33</v>
      </c>
      <c r="B59" s="6" t="s">
        <v>34</v>
      </c>
      <c r="C59" s="6" t="s">
        <v>38</v>
      </c>
      <c r="D59" s="7">
        <v>43205</v>
      </c>
      <c r="E59" s="8">
        <v>100</v>
      </c>
      <c r="F59" s="8">
        <v>885</v>
      </c>
      <c r="G59" s="8"/>
      <c r="H59" s="6" t="s">
        <v>36</v>
      </c>
      <c r="I59" s="7" t="s">
        <v>37</v>
      </c>
    </row>
    <row r="60" spans="1:9" ht="24.95" customHeight="1" x14ac:dyDescent="0.15">
      <c r="A60" s="6" t="s">
        <v>33</v>
      </c>
      <c r="B60" s="6" t="s">
        <v>34</v>
      </c>
      <c r="C60" s="6" t="s">
        <v>35</v>
      </c>
      <c r="D60" s="7">
        <v>43207</v>
      </c>
      <c r="E60" s="8">
        <v>100</v>
      </c>
      <c r="F60" s="15">
        <v>1426</v>
      </c>
      <c r="G60" s="8"/>
      <c r="H60" s="6" t="s">
        <v>36</v>
      </c>
      <c r="I60" s="7" t="s">
        <v>37</v>
      </c>
    </row>
    <row r="61" spans="1:9" ht="24.95" customHeight="1" x14ac:dyDescent="0.15">
      <c r="A61" s="6" t="s">
        <v>33</v>
      </c>
      <c r="B61" s="6" t="s">
        <v>34</v>
      </c>
      <c r="C61" s="6" t="s">
        <v>38</v>
      </c>
      <c r="D61" s="7">
        <v>43207</v>
      </c>
      <c r="E61" s="8">
        <v>50</v>
      </c>
      <c r="F61" s="15">
        <v>216</v>
      </c>
      <c r="G61" s="8"/>
      <c r="H61" s="6" t="s">
        <v>36</v>
      </c>
      <c r="I61" s="7" t="s">
        <v>37</v>
      </c>
    </row>
    <row r="62" spans="1:9" ht="24.95" customHeight="1" x14ac:dyDescent="0.15">
      <c r="A62" s="6" t="s">
        <v>10</v>
      </c>
      <c r="B62" s="6" t="s">
        <v>56</v>
      </c>
      <c r="C62" s="6" t="s">
        <v>57</v>
      </c>
      <c r="D62" s="7">
        <v>43191</v>
      </c>
      <c r="E62" s="8">
        <v>100</v>
      </c>
      <c r="F62" s="8">
        <v>1322</v>
      </c>
      <c r="G62" s="8">
        <v>1300</v>
      </c>
      <c r="H62" s="6" t="s">
        <v>58</v>
      </c>
      <c r="I62" s="7" t="s">
        <v>14</v>
      </c>
    </row>
    <row r="63" spans="1:9" ht="24.95" customHeight="1" x14ac:dyDescent="0.15">
      <c r="A63" s="6" t="s">
        <v>10</v>
      </c>
      <c r="B63" s="6" t="s">
        <v>59</v>
      </c>
      <c r="C63" s="6" t="s">
        <v>60</v>
      </c>
      <c r="D63" s="7">
        <v>43191</v>
      </c>
      <c r="E63" s="8">
        <v>100</v>
      </c>
      <c r="F63" s="8">
        <v>960</v>
      </c>
      <c r="G63" s="8">
        <v>860</v>
      </c>
      <c r="H63" s="6" t="s">
        <v>58</v>
      </c>
      <c r="I63" s="7" t="s">
        <v>14</v>
      </c>
    </row>
    <row r="64" spans="1:9" ht="24.95" customHeight="1" x14ac:dyDescent="0.15">
      <c r="A64" s="6" t="s">
        <v>10</v>
      </c>
      <c r="B64" s="6" t="s">
        <v>61</v>
      </c>
      <c r="C64" s="6" t="s">
        <v>62</v>
      </c>
      <c r="D64" s="7">
        <v>43191</v>
      </c>
      <c r="E64" s="8">
        <v>100</v>
      </c>
      <c r="F64" s="8">
        <v>1250</v>
      </c>
      <c r="G64" s="8">
        <v>1180</v>
      </c>
      <c r="H64" s="6" t="s">
        <v>58</v>
      </c>
      <c r="I64" s="7" t="s">
        <v>14</v>
      </c>
    </row>
    <row r="65" spans="1:11" ht="24.95" customHeight="1" x14ac:dyDescent="0.15">
      <c r="A65" s="6" t="s">
        <v>10</v>
      </c>
      <c r="B65" s="6" t="s">
        <v>59</v>
      </c>
      <c r="C65" s="6" t="s">
        <v>63</v>
      </c>
      <c r="D65" s="7">
        <v>43191</v>
      </c>
      <c r="E65" s="8">
        <v>100</v>
      </c>
      <c r="F65" s="8">
        <v>840</v>
      </c>
      <c r="G65" s="8">
        <v>230</v>
      </c>
      <c r="H65" s="6" t="s">
        <v>58</v>
      </c>
      <c r="I65" s="7" t="s">
        <v>14</v>
      </c>
      <c r="J65" s="6" t="s">
        <v>64</v>
      </c>
    </row>
    <row r="66" spans="1:11" ht="24.95" customHeight="1" x14ac:dyDescent="0.15">
      <c r="A66" s="6" t="s">
        <v>10</v>
      </c>
      <c r="B66" s="6" t="s">
        <v>56</v>
      </c>
      <c r="C66" s="6" t="s">
        <v>57</v>
      </c>
      <c r="D66" s="7" t="s">
        <v>65</v>
      </c>
      <c r="E66" s="8" t="s">
        <v>66</v>
      </c>
      <c r="F66" s="8"/>
      <c r="G66" s="15"/>
      <c r="H66" s="7" t="s">
        <v>58</v>
      </c>
      <c r="I66" s="7" t="s">
        <v>14</v>
      </c>
      <c r="J66" s="6" t="s">
        <v>67</v>
      </c>
    </row>
    <row r="67" spans="1:11" ht="24.95" customHeight="1" x14ac:dyDescent="0.15">
      <c r="A67" s="6" t="s">
        <v>10</v>
      </c>
      <c r="B67" s="6" t="s">
        <v>59</v>
      </c>
      <c r="C67" s="6" t="s">
        <v>68</v>
      </c>
      <c r="D67" s="7" t="s">
        <v>65</v>
      </c>
      <c r="E67" s="8">
        <v>100</v>
      </c>
      <c r="F67" s="8">
        <v>1120</v>
      </c>
      <c r="G67" s="15">
        <v>980</v>
      </c>
      <c r="H67" s="7" t="s">
        <v>58</v>
      </c>
      <c r="I67" s="7" t="s">
        <v>14</v>
      </c>
    </row>
    <row r="68" spans="1:11" ht="24.95" customHeight="1" x14ac:dyDescent="0.15">
      <c r="A68" s="6" t="s">
        <v>10</v>
      </c>
      <c r="B68" s="6" t="s">
        <v>61</v>
      </c>
      <c r="C68" s="6" t="s">
        <v>62</v>
      </c>
      <c r="D68" s="7" t="s">
        <v>65</v>
      </c>
      <c r="E68" s="8" t="s">
        <v>66</v>
      </c>
      <c r="F68" s="8"/>
      <c r="G68" s="15"/>
      <c r="H68" s="7" t="s">
        <v>58</v>
      </c>
      <c r="I68" s="7" t="s">
        <v>14</v>
      </c>
    </row>
    <row r="69" spans="1:11" ht="24.95" customHeight="1" x14ac:dyDescent="0.15">
      <c r="A69" s="6" t="s">
        <v>10</v>
      </c>
      <c r="B69" s="6" t="s">
        <v>56</v>
      </c>
      <c r="C69" s="6" t="s">
        <v>69</v>
      </c>
      <c r="D69" s="7" t="s">
        <v>65</v>
      </c>
      <c r="E69" s="8">
        <v>200</v>
      </c>
      <c r="F69" s="8">
        <v>2020</v>
      </c>
      <c r="G69" s="15">
        <v>2000</v>
      </c>
      <c r="H69" s="7" t="s">
        <v>58</v>
      </c>
      <c r="I69" s="7" t="s">
        <v>14</v>
      </c>
      <c r="J69" s="6" t="s">
        <v>64</v>
      </c>
      <c r="K69" s="13" t="s">
        <v>70</v>
      </c>
    </row>
    <row r="70" spans="1:11" ht="24.95" customHeight="1" x14ac:dyDescent="0.15">
      <c r="A70" s="6" t="s">
        <v>10</v>
      </c>
      <c r="B70" s="6" t="s">
        <v>59</v>
      </c>
      <c r="C70" s="6" t="s">
        <v>71</v>
      </c>
      <c r="D70" s="7" t="s">
        <v>72</v>
      </c>
      <c r="E70" s="8">
        <v>100</v>
      </c>
      <c r="F70" s="8">
        <v>985</v>
      </c>
      <c r="G70" s="8">
        <v>1020</v>
      </c>
      <c r="H70" s="7" t="s">
        <v>58</v>
      </c>
      <c r="I70" s="7" t="s">
        <v>14</v>
      </c>
    </row>
    <row r="71" spans="1:11" ht="24.95" customHeight="1" x14ac:dyDescent="0.15">
      <c r="A71" s="6" t="s">
        <v>10</v>
      </c>
      <c r="B71" s="6" t="s">
        <v>59</v>
      </c>
      <c r="C71" s="6" t="s">
        <v>73</v>
      </c>
      <c r="D71" s="7" t="s">
        <v>72</v>
      </c>
      <c r="E71" s="8">
        <v>100</v>
      </c>
      <c r="F71" s="8">
        <v>1020</v>
      </c>
      <c r="G71" s="15">
        <v>1044</v>
      </c>
      <c r="H71" s="7" t="s">
        <v>58</v>
      </c>
      <c r="I71" s="7" t="s">
        <v>14</v>
      </c>
    </row>
    <row r="72" spans="1:11" ht="24.95" customHeight="1" x14ac:dyDescent="0.15">
      <c r="A72" s="6" t="s">
        <v>10</v>
      </c>
      <c r="B72" s="6" t="s">
        <v>74</v>
      </c>
      <c r="C72" s="6" t="s">
        <v>75</v>
      </c>
      <c r="D72" s="7" t="s">
        <v>72</v>
      </c>
      <c r="E72" s="8">
        <v>100</v>
      </c>
      <c r="F72" s="8">
        <v>1300</v>
      </c>
      <c r="G72" s="15"/>
      <c r="H72" s="7" t="s">
        <v>58</v>
      </c>
      <c r="I72" s="7" t="s">
        <v>14</v>
      </c>
    </row>
    <row r="73" spans="1:11" ht="24.95" customHeight="1" x14ac:dyDescent="0.15">
      <c r="A73" s="6" t="s">
        <v>10</v>
      </c>
      <c r="B73" s="6" t="s">
        <v>59</v>
      </c>
      <c r="C73" s="6" t="s">
        <v>68</v>
      </c>
      <c r="D73" s="7" t="s">
        <v>76</v>
      </c>
      <c r="E73" s="8">
        <v>100</v>
      </c>
      <c r="F73" s="8">
        <v>920</v>
      </c>
      <c r="G73" s="15">
        <v>869</v>
      </c>
      <c r="H73" s="7" t="s">
        <v>58</v>
      </c>
      <c r="I73" s="7" t="s">
        <v>14</v>
      </c>
    </row>
    <row r="74" spans="1:11" ht="24.95" customHeight="1" x14ac:dyDescent="0.15">
      <c r="A74" s="6" t="s">
        <v>10</v>
      </c>
      <c r="B74" s="6" t="s">
        <v>56</v>
      </c>
      <c r="C74" s="6" t="s">
        <v>69</v>
      </c>
      <c r="D74" s="7" t="s">
        <v>76</v>
      </c>
      <c r="E74" s="8">
        <v>160</v>
      </c>
      <c r="F74" s="8">
        <v>1267</v>
      </c>
      <c r="G74" s="15">
        <v>1159</v>
      </c>
      <c r="H74" s="7" t="s">
        <v>58</v>
      </c>
      <c r="I74" s="7" t="s">
        <v>14</v>
      </c>
      <c r="J74" s="6" t="s">
        <v>64</v>
      </c>
      <c r="K74" s="13" t="s">
        <v>70</v>
      </c>
    </row>
    <row r="75" spans="1:11" ht="24.95" customHeight="1" x14ac:dyDescent="0.15">
      <c r="A75" s="6" t="s">
        <v>10</v>
      </c>
      <c r="B75" s="6" t="s">
        <v>61</v>
      </c>
      <c r="C75" s="6" t="s">
        <v>62</v>
      </c>
      <c r="D75" s="7" t="s">
        <v>76</v>
      </c>
      <c r="E75" s="8">
        <v>100</v>
      </c>
      <c r="F75" s="8">
        <f>1880+193+187</f>
        <v>2260</v>
      </c>
      <c r="G75" s="15">
        <v>2032</v>
      </c>
      <c r="H75" s="7" t="s">
        <v>58</v>
      </c>
      <c r="I75" s="7" t="s">
        <v>14</v>
      </c>
    </row>
    <row r="76" spans="1:11" ht="24.95" customHeight="1" x14ac:dyDescent="0.15">
      <c r="A76" s="6" t="s">
        <v>10</v>
      </c>
      <c r="B76" s="6" t="s">
        <v>59</v>
      </c>
      <c r="C76" s="6" t="s">
        <v>77</v>
      </c>
      <c r="D76" s="7" t="s">
        <v>78</v>
      </c>
      <c r="E76" s="8">
        <v>100</v>
      </c>
      <c r="F76" s="8">
        <v>860</v>
      </c>
      <c r="G76" s="15">
        <v>859</v>
      </c>
      <c r="H76" s="7" t="s">
        <v>58</v>
      </c>
      <c r="I76" s="7" t="s">
        <v>14</v>
      </c>
    </row>
    <row r="77" spans="1:11" ht="24.95" customHeight="1" x14ac:dyDescent="0.15">
      <c r="A77" s="6" t="s">
        <v>10</v>
      </c>
      <c r="B77" s="6" t="s">
        <v>56</v>
      </c>
      <c r="C77" s="6" t="s">
        <v>69</v>
      </c>
      <c r="D77" s="7" t="s">
        <v>79</v>
      </c>
      <c r="E77" s="8">
        <v>100</v>
      </c>
      <c r="F77" s="8">
        <v>1300</v>
      </c>
      <c r="G77" s="15">
        <v>1123</v>
      </c>
      <c r="H77" s="7" t="s">
        <v>58</v>
      </c>
      <c r="I77" s="7" t="s">
        <v>14</v>
      </c>
    </row>
    <row r="78" spans="1:11" ht="24.95" customHeight="1" x14ac:dyDescent="0.15">
      <c r="A78" s="6" t="s">
        <v>10</v>
      </c>
      <c r="B78" s="6" t="s">
        <v>59</v>
      </c>
      <c r="C78" s="6" t="s">
        <v>73</v>
      </c>
      <c r="D78" s="7" t="s">
        <v>80</v>
      </c>
      <c r="E78" s="8">
        <v>100</v>
      </c>
      <c r="F78" s="8">
        <v>1020</v>
      </c>
      <c r="G78" s="15">
        <v>997</v>
      </c>
      <c r="H78" s="7" t="s">
        <v>58</v>
      </c>
      <c r="I78" s="7" t="s">
        <v>14</v>
      </c>
    </row>
    <row r="79" spans="1:11" ht="24.95" customHeight="1" x14ac:dyDescent="0.15">
      <c r="A79" s="6" t="s">
        <v>10</v>
      </c>
      <c r="B79" s="6" t="s">
        <v>56</v>
      </c>
      <c r="C79" s="6" t="s">
        <v>69</v>
      </c>
      <c r="D79" s="7" t="s">
        <v>81</v>
      </c>
      <c r="E79" s="8">
        <v>150</v>
      </c>
      <c r="F79" s="8">
        <v>780</v>
      </c>
      <c r="G79" s="15">
        <v>1131</v>
      </c>
      <c r="H79" s="7" t="s">
        <v>58</v>
      </c>
      <c r="I79" s="7" t="s">
        <v>14</v>
      </c>
    </row>
    <row r="80" spans="1:11" ht="24.95" customHeight="1" x14ac:dyDescent="0.15">
      <c r="A80" s="6" t="s">
        <v>10</v>
      </c>
      <c r="B80" s="6" t="s">
        <v>59</v>
      </c>
      <c r="C80" s="7" t="s">
        <v>77</v>
      </c>
      <c r="D80" s="7" t="s">
        <v>82</v>
      </c>
      <c r="E80" s="8">
        <v>100</v>
      </c>
      <c r="F80" s="8">
        <v>895</v>
      </c>
      <c r="G80" s="15">
        <v>1072</v>
      </c>
      <c r="H80" s="7" t="s">
        <v>58</v>
      </c>
      <c r="I80" s="7" t="s">
        <v>14</v>
      </c>
    </row>
    <row r="81" spans="1:10" ht="24.95" customHeight="1" x14ac:dyDescent="0.15">
      <c r="A81" s="6" t="s">
        <v>10</v>
      </c>
      <c r="B81" s="6" t="s">
        <v>56</v>
      </c>
      <c r="C81" s="6" t="s">
        <v>57</v>
      </c>
      <c r="D81" s="7" t="s">
        <v>83</v>
      </c>
      <c r="E81" s="8">
        <v>100</v>
      </c>
      <c r="F81" s="8">
        <v>1022</v>
      </c>
      <c r="G81" s="15">
        <v>1052</v>
      </c>
      <c r="H81" s="6" t="s">
        <v>58</v>
      </c>
      <c r="I81" s="7" t="s">
        <v>14</v>
      </c>
    </row>
    <row r="82" spans="1:10" ht="24.95" customHeight="1" x14ac:dyDescent="0.15">
      <c r="A82" s="6" t="s">
        <v>10</v>
      </c>
      <c r="B82" s="6" t="s">
        <v>59</v>
      </c>
      <c r="C82" s="6" t="s">
        <v>84</v>
      </c>
      <c r="D82" s="7" t="s">
        <v>83</v>
      </c>
      <c r="E82" s="8">
        <v>100</v>
      </c>
      <c r="F82" s="8">
        <v>965</v>
      </c>
      <c r="G82" s="15">
        <f>801*1.17</f>
        <v>937.17</v>
      </c>
      <c r="H82" s="6" t="s">
        <v>58</v>
      </c>
      <c r="I82" s="7" t="s">
        <v>14</v>
      </c>
    </row>
    <row r="83" spans="1:10" ht="24.95" customHeight="1" x14ac:dyDescent="0.15">
      <c r="A83" s="6" t="s">
        <v>10</v>
      </c>
      <c r="B83" s="6" t="s">
        <v>74</v>
      </c>
      <c r="C83" s="6" t="s">
        <v>75</v>
      </c>
      <c r="D83" s="7" t="s">
        <v>85</v>
      </c>
      <c r="E83" s="8">
        <v>100</v>
      </c>
      <c r="F83" s="6">
        <v>1120</v>
      </c>
      <c r="G83" s="9">
        <f>722*1.17</f>
        <v>844.7399999999999</v>
      </c>
      <c r="H83" s="6" t="s">
        <v>58</v>
      </c>
      <c r="I83" s="7" t="s">
        <v>14</v>
      </c>
    </row>
    <row r="84" spans="1:10" ht="24.95" customHeight="1" x14ac:dyDescent="0.15">
      <c r="A84" s="6" t="s">
        <v>10</v>
      </c>
      <c r="B84" s="6" t="s">
        <v>59</v>
      </c>
      <c r="C84" s="6" t="s">
        <v>71</v>
      </c>
      <c r="D84" s="7" t="s">
        <v>85</v>
      </c>
      <c r="E84" s="8">
        <v>100</v>
      </c>
      <c r="F84" s="8">
        <v>1581</v>
      </c>
      <c r="G84" s="15">
        <v>1500</v>
      </c>
      <c r="H84" s="6" t="s">
        <v>58</v>
      </c>
      <c r="I84" s="7" t="s">
        <v>14</v>
      </c>
    </row>
    <row r="85" spans="1:10" ht="24.95" customHeight="1" x14ac:dyDescent="0.15">
      <c r="A85" s="6" t="s">
        <v>10</v>
      </c>
      <c r="B85" s="6" t="s">
        <v>59</v>
      </c>
      <c r="C85" s="6" t="s">
        <v>77</v>
      </c>
      <c r="D85" s="7" t="s">
        <v>85</v>
      </c>
      <c r="E85" s="8">
        <v>100</v>
      </c>
      <c r="F85" s="8">
        <v>1277</v>
      </c>
      <c r="G85" s="15">
        <f>1069*1.17</f>
        <v>1250.73</v>
      </c>
      <c r="H85" s="6" t="s">
        <v>58</v>
      </c>
      <c r="I85" s="7" t="s">
        <v>14</v>
      </c>
    </row>
    <row r="86" spans="1:10" ht="24.95" customHeight="1" x14ac:dyDescent="0.15">
      <c r="A86" s="6" t="s">
        <v>10</v>
      </c>
      <c r="B86" s="6" t="s">
        <v>59</v>
      </c>
      <c r="C86" s="6" t="s">
        <v>68</v>
      </c>
      <c r="D86" s="7" t="s">
        <v>86</v>
      </c>
      <c r="E86" s="8">
        <v>100</v>
      </c>
      <c r="F86" s="8">
        <v>1149</v>
      </c>
      <c r="G86" s="15">
        <v>1052</v>
      </c>
      <c r="H86" s="6" t="s">
        <v>58</v>
      </c>
      <c r="I86" s="7" t="s">
        <v>14</v>
      </c>
    </row>
    <row r="87" spans="1:10" ht="24.95" customHeight="1" x14ac:dyDescent="0.15">
      <c r="A87" s="6" t="s">
        <v>10</v>
      </c>
      <c r="B87" s="6" t="s">
        <v>56</v>
      </c>
      <c r="C87" s="6" t="s">
        <v>57</v>
      </c>
      <c r="D87" s="7" t="s">
        <v>86</v>
      </c>
      <c r="E87" s="8">
        <v>100</v>
      </c>
      <c r="F87" s="8">
        <v>1896</v>
      </c>
      <c r="G87" s="15">
        <v>1800</v>
      </c>
      <c r="H87" s="6" t="s">
        <v>58</v>
      </c>
      <c r="I87" s="7" t="s">
        <v>14</v>
      </c>
    </row>
    <row r="88" spans="1:10" ht="24.95" customHeight="1" x14ac:dyDescent="0.15">
      <c r="A88" s="6" t="s">
        <v>10</v>
      </c>
      <c r="B88" s="6" t="s">
        <v>61</v>
      </c>
      <c r="C88" s="6" t="s">
        <v>62</v>
      </c>
      <c r="D88" s="7" t="s">
        <v>86</v>
      </c>
      <c r="E88" s="8">
        <v>100</v>
      </c>
      <c r="F88" s="8">
        <v>1692</v>
      </c>
      <c r="G88" s="15">
        <v>1600</v>
      </c>
      <c r="H88" s="6" t="s">
        <v>58</v>
      </c>
      <c r="I88" s="7" t="s">
        <v>14</v>
      </c>
      <c r="J88" s="6" t="s">
        <v>64</v>
      </c>
    </row>
    <row r="89" spans="1:10" ht="24.95" customHeight="1" x14ac:dyDescent="0.15">
      <c r="A89" s="6" t="s">
        <v>10</v>
      </c>
      <c r="B89" s="6" t="s">
        <v>87</v>
      </c>
      <c r="C89" s="6" t="s">
        <v>88</v>
      </c>
      <c r="D89" s="7">
        <v>43191</v>
      </c>
      <c r="E89" s="8">
        <v>100</v>
      </c>
      <c r="F89" s="6">
        <v>784</v>
      </c>
      <c r="G89" s="9">
        <v>755</v>
      </c>
      <c r="H89" s="6" t="s">
        <v>89</v>
      </c>
      <c r="I89" s="6" t="s">
        <v>90</v>
      </c>
    </row>
    <row r="90" spans="1:10" ht="24.95" customHeight="1" x14ac:dyDescent="0.15">
      <c r="A90" s="6" t="s">
        <v>10</v>
      </c>
      <c r="B90" s="6" t="s">
        <v>91</v>
      </c>
      <c r="C90" s="6" t="s">
        <v>92</v>
      </c>
      <c r="D90" s="7">
        <v>43191</v>
      </c>
      <c r="E90" s="8">
        <v>100</v>
      </c>
      <c r="F90" s="6">
        <f>1028</f>
        <v>1028</v>
      </c>
      <c r="G90" s="9">
        <v>1718</v>
      </c>
      <c r="H90" s="6" t="s">
        <v>89</v>
      </c>
      <c r="I90" s="6" t="s">
        <v>90</v>
      </c>
    </row>
    <row r="91" spans="1:10" ht="24.95" customHeight="1" x14ac:dyDescent="0.15">
      <c r="A91" s="6" t="s">
        <v>10</v>
      </c>
      <c r="B91" s="6" t="s">
        <v>93</v>
      </c>
      <c r="C91" s="6" t="s">
        <v>94</v>
      </c>
      <c r="D91" s="7">
        <v>43191</v>
      </c>
      <c r="E91" s="8">
        <v>100</v>
      </c>
      <c r="F91" s="6">
        <v>1262</v>
      </c>
      <c r="G91" s="9">
        <v>1262</v>
      </c>
      <c r="H91" s="6" t="s">
        <v>89</v>
      </c>
      <c r="I91" s="6" t="s">
        <v>90</v>
      </c>
    </row>
    <row r="92" spans="1:10" ht="24.95" customHeight="1" x14ac:dyDescent="0.15">
      <c r="A92" s="6" t="s">
        <v>10</v>
      </c>
      <c r="B92" s="6" t="s">
        <v>93</v>
      </c>
      <c r="C92" s="6" t="s">
        <v>95</v>
      </c>
      <c r="D92" s="7">
        <v>43191</v>
      </c>
      <c r="E92" s="8">
        <v>100</v>
      </c>
      <c r="F92" s="6">
        <f>442+337</f>
        <v>779</v>
      </c>
      <c r="G92" s="9">
        <v>779</v>
      </c>
      <c r="H92" s="6" t="s">
        <v>89</v>
      </c>
      <c r="I92" s="6" t="s">
        <v>90</v>
      </c>
    </row>
    <row r="93" spans="1:10" ht="24.95" customHeight="1" x14ac:dyDescent="0.15">
      <c r="A93" s="6" t="s">
        <v>10</v>
      </c>
      <c r="B93" s="6" t="s">
        <v>87</v>
      </c>
      <c r="C93" s="6" t="s">
        <v>88</v>
      </c>
      <c r="D93" s="7">
        <v>43195</v>
      </c>
      <c r="E93" s="8">
        <v>200</v>
      </c>
      <c r="F93" s="6">
        <v>730</v>
      </c>
      <c r="G93" s="9">
        <v>1359</v>
      </c>
      <c r="H93" s="6" t="s">
        <v>89</v>
      </c>
      <c r="I93" s="6" t="s">
        <v>90</v>
      </c>
    </row>
    <row r="94" spans="1:10" ht="24.95" customHeight="1" x14ac:dyDescent="0.15">
      <c r="A94" s="6" t="s">
        <v>10</v>
      </c>
      <c r="B94" s="6" t="s">
        <v>96</v>
      </c>
      <c r="C94" s="6" t="s">
        <v>97</v>
      </c>
      <c r="D94" s="7">
        <v>43195</v>
      </c>
      <c r="E94" s="8">
        <v>200</v>
      </c>
      <c r="F94" s="6">
        <f>436+187+218+138</f>
        <v>979</v>
      </c>
      <c r="G94" s="9">
        <v>747</v>
      </c>
      <c r="H94" s="6" t="s">
        <v>89</v>
      </c>
      <c r="I94" s="6" t="s">
        <v>90</v>
      </c>
    </row>
    <row r="95" spans="1:10" ht="24.95" customHeight="1" x14ac:dyDescent="0.15">
      <c r="A95" s="6" t="s">
        <v>10</v>
      </c>
      <c r="B95" s="6" t="s">
        <v>91</v>
      </c>
      <c r="C95" s="6" t="s">
        <v>92</v>
      </c>
      <c r="D95" s="7">
        <v>43195</v>
      </c>
      <c r="E95" s="8">
        <v>100</v>
      </c>
      <c r="F95" s="6">
        <v>662</v>
      </c>
      <c r="G95" s="9">
        <v>1359</v>
      </c>
      <c r="H95" s="6" t="s">
        <v>89</v>
      </c>
      <c r="I95" s="6" t="s">
        <v>90</v>
      </c>
    </row>
    <row r="96" spans="1:10" ht="24.95" customHeight="1" x14ac:dyDescent="0.15">
      <c r="A96" s="6" t="s">
        <v>10</v>
      </c>
      <c r="B96" s="6" t="s">
        <v>98</v>
      </c>
      <c r="C96" s="6" t="s">
        <v>99</v>
      </c>
      <c r="D96" s="7">
        <v>43195</v>
      </c>
      <c r="E96" s="8">
        <v>100</v>
      </c>
      <c r="F96" s="6">
        <v>372</v>
      </c>
      <c r="G96" s="9">
        <f>810*1.17</f>
        <v>947.69999999999993</v>
      </c>
      <c r="H96" s="6" t="s">
        <v>89</v>
      </c>
      <c r="I96" s="6" t="s">
        <v>90</v>
      </c>
    </row>
    <row r="97" spans="1:9" ht="24.95" customHeight="1" x14ac:dyDescent="0.15">
      <c r="A97" s="6" t="s">
        <v>10</v>
      </c>
      <c r="B97" s="6" t="s">
        <v>93</v>
      </c>
      <c r="C97" s="6" t="s">
        <v>100</v>
      </c>
      <c r="D97" s="7">
        <v>43196</v>
      </c>
      <c r="E97" s="8">
        <v>100</v>
      </c>
      <c r="F97" s="6">
        <v>372</v>
      </c>
      <c r="G97" s="12">
        <v>372</v>
      </c>
      <c r="H97" s="6" t="s">
        <v>89</v>
      </c>
      <c r="I97" s="6" t="s">
        <v>90</v>
      </c>
    </row>
    <row r="98" spans="1:9" ht="24.95" customHeight="1" x14ac:dyDescent="0.15">
      <c r="A98" s="6" t="s">
        <v>10</v>
      </c>
      <c r="B98" s="6" t="s">
        <v>93</v>
      </c>
      <c r="C98" s="6" t="s">
        <v>101</v>
      </c>
      <c r="D98" s="7">
        <v>43196</v>
      </c>
      <c r="E98" s="8">
        <v>100</v>
      </c>
      <c r="F98" s="6">
        <v>1391</v>
      </c>
      <c r="G98" s="12">
        <v>1391</v>
      </c>
      <c r="H98" s="6" t="s">
        <v>89</v>
      </c>
      <c r="I98" s="6" t="s">
        <v>90</v>
      </c>
    </row>
    <row r="99" spans="1:9" ht="24.95" customHeight="1" x14ac:dyDescent="0.15">
      <c r="A99" s="6" t="s">
        <v>10</v>
      </c>
      <c r="B99" s="6" t="s">
        <v>87</v>
      </c>
      <c r="C99" s="6" t="s">
        <v>102</v>
      </c>
      <c r="D99" s="7">
        <v>43196</v>
      </c>
      <c r="E99" s="8">
        <v>100</v>
      </c>
      <c r="F99" s="6">
        <v>1020</v>
      </c>
      <c r="G99" s="9">
        <v>2003</v>
      </c>
      <c r="H99" s="6" t="s">
        <v>89</v>
      </c>
      <c r="I99" s="6" t="s">
        <v>90</v>
      </c>
    </row>
    <row r="100" spans="1:9" ht="24.95" customHeight="1" x14ac:dyDescent="0.15">
      <c r="A100" s="6" t="s">
        <v>10</v>
      </c>
      <c r="B100" s="6" t="s">
        <v>93</v>
      </c>
      <c r="C100" s="6" t="s">
        <v>95</v>
      </c>
      <c r="D100" s="7">
        <v>43197</v>
      </c>
      <c r="E100" s="8">
        <v>100</v>
      </c>
      <c r="F100" s="6">
        <f>434+98</f>
        <v>532</v>
      </c>
      <c r="G100" s="9">
        <v>532</v>
      </c>
      <c r="H100" s="6" t="s">
        <v>89</v>
      </c>
      <c r="I100" s="6" t="s">
        <v>90</v>
      </c>
    </row>
    <row r="101" spans="1:9" ht="24.95" customHeight="1" x14ac:dyDescent="0.15">
      <c r="A101" s="6" t="s">
        <v>10</v>
      </c>
      <c r="B101" s="6" t="s">
        <v>93</v>
      </c>
      <c r="C101" s="6" t="s">
        <v>103</v>
      </c>
      <c r="D101" s="7">
        <v>43197</v>
      </c>
      <c r="E101" s="8">
        <v>100</v>
      </c>
      <c r="F101" s="6">
        <v>844</v>
      </c>
      <c r="G101" s="9">
        <v>844</v>
      </c>
      <c r="H101" s="6" t="s">
        <v>89</v>
      </c>
      <c r="I101" s="6" t="s">
        <v>90</v>
      </c>
    </row>
    <row r="102" spans="1:9" ht="24.95" customHeight="1" x14ac:dyDescent="0.15">
      <c r="A102" s="6" t="s">
        <v>10</v>
      </c>
      <c r="B102" s="6" t="s">
        <v>87</v>
      </c>
      <c r="C102" s="6" t="s">
        <v>88</v>
      </c>
      <c r="D102" s="7">
        <v>43197</v>
      </c>
      <c r="E102" s="8">
        <v>100</v>
      </c>
      <c r="F102" s="6">
        <v>715</v>
      </c>
      <c r="G102" s="9">
        <v>2551</v>
      </c>
      <c r="H102" s="6" t="s">
        <v>89</v>
      </c>
      <c r="I102" s="6" t="s">
        <v>90</v>
      </c>
    </row>
    <row r="103" spans="1:9" ht="24.95" customHeight="1" x14ac:dyDescent="0.15">
      <c r="A103" s="6" t="s">
        <v>10</v>
      </c>
      <c r="B103" s="6" t="s">
        <v>96</v>
      </c>
      <c r="C103" s="6" t="s">
        <v>97</v>
      </c>
      <c r="D103" s="7">
        <v>43197</v>
      </c>
      <c r="E103" s="8">
        <v>100</v>
      </c>
      <c r="F103" s="6">
        <v>744</v>
      </c>
      <c r="G103" s="9">
        <v>919</v>
      </c>
      <c r="H103" s="6" t="s">
        <v>89</v>
      </c>
      <c r="I103" s="6" t="s">
        <v>90</v>
      </c>
    </row>
    <row r="104" spans="1:9" ht="24.95" customHeight="1" x14ac:dyDescent="0.15">
      <c r="A104" s="6" t="s">
        <v>10</v>
      </c>
      <c r="B104" s="6" t="s">
        <v>91</v>
      </c>
      <c r="C104" s="6" t="s">
        <v>92</v>
      </c>
      <c r="D104" s="7">
        <v>43197</v>
      </c>
      <c r="E104" s="8">
        <v>100</v>
      </c>
      <c r="F104" s="6">
        <f>350+138+229+672</f>
        <v>1389</v>
      </c>
      <c r="G104" s="9">
        <v>1265</v>
      </c>
      <c r="H104" s="6" t="s">
        <v>89</v>
      </c>
      <c r="I104" s="6" t="s">
        <v>90</v>
      </c>
    </row>
    <row r="105" spans="1:9" ht="24.95" customHeight="1" x14ac:dyDescent="0.15">
      <c r="A105" s="6" t="s">
        <v>10</v>
      </c>
      <c r="B105" s="6" t="s">
        <v>93</v>
      </c>
      <c r="C105" s="6" t="s">
        <v>95</v>
      </c>
      <c r="D105" s="7">
        <v>43203</v>
      </c>
      <c r="E105" s="8">
        <v>100</v>
      </c>
      <c r="F105" s="6">
        <f>259</f>
        <v>259</v>
      </c>
      <c r="G105" s="9">
        <v>259</v>
      </c>
      <c r="H105" s="6" t="s">
        <v>89</v>
      </c>
      <c r="I105" s="6" t="s">
        <v>90</v>
      </c>
    </row>
    <row r="106" spans="1:9" ht="24.95" customHeight="1" x14ac:dyDescent="0.15">
      <c r="A106" s="6" t="s">
        <v>10</v>
      </c>
      <c r="B106" s="6" t="s">
        <v>93</v>
      </c>
      <c r="C106" s="6" t="s">
        <v>103</v>
      </c>
      <c r="D106" s="7">
        <v>43203</v>
      </c>
      <c r="E106" s="8">
        <v>100</v>
      </c>
      <c r="F106" s="6">
        <v>489</v>
      </c>
      <c r="G106" s="9">
        <v>489</v>
      </c>
      <c r="H106" s="6" t="s">
        <v>89</v>
      </c>
      <c r="I106" s="6" t="s">
        <v>90</v>
      </c>
    </row>
    <row r="107" spans="1:9" ht="24.95" customHeight="1" x14ac:dyDescent="0.15">
      <c r="A107" s="6" t="s">
        <v>10</v>
      </c>
      <c r="B107" s="6" t="s">
        <v>93</v>
      </c>
      <c r="C107" s="6" t="s">
        <v>100</v>
      </c>
      <c r="D107" s="7">
        <v>43204</v>
      </c>
      <c r="E107" s="8">
        <v>100</v>
      </c>
      <c r="F107" s="6">
        <f>519.5+367</f>
        <v>886.5</v>
      </c>
      <c r="G107" s="9">
        <v>886</v>
      </c>
      <c r="H107" s="6" t="s">
        <v>89</v>
      </c>
      <c r="I107" s="6" t="s">
        <v>90</v>
      </c>
    </row>
    <row r="108" spans="1:9" ht="24.95" customHeight="1" x14ac:dyDescent="0.15">
      <c r="A108" s="6" t="s">
        <v>10</v>
      </c>
      <c r="B108" s="6" t="s">
        <v>93</v>
      </c>
      <c r="C108" s="6" t="s">
        <v>101</v>
      </c>
      <c r="D108" s="7">
        <v>43204</v>
      </c>
      <c r="E108" s="8">
        <v>100</v>
      </c>
      <c r="F108" s="6">
        <v>1630.3</v>
      </c>
      <c r="G108" s="9">
        <v>1630</v>
      </c>
      <c r="H108" s="6" t="s">
        <v>89</v>
      </c>
      <c r="I108" s="6" t="s">
        <v>90</v>
      </c>
    </row>
    <row r="109" spans="1:9" ht="24.95" customHeight="1" x14ac:dyDescent="0.15">
      <c r="A109" s="6" t="s">
        <v>10</v>
      </c>
      <c r="B109" s="6" t="s">
        <v>87</v>
      </c>
      <c r="C109" s="6" t="s">
        <v>102</v>
      </c>
      <c r="D109" s="7">
        <v>43204</v>
      </c>
      <c r="E109" s="8">
        <v>100</v>
      </c>
      <c r="F109" s="6">
        <f>420+298</f>
        <v>718</v>
      </c>
      <c r="G109" s="9">
        <v>1024</v>
      </c>
      <c r="H109" s="6" t="s">
        <v>89</v>
      </c>
      <c r="I109" s="6" t="s">
        <v>90</v>
      </c>
    </row>
    <row r="110" spans="1:9" ht="24.95" customHeight="1" x14ac:dyDescent="0.15">
      <c r="A110" s="6" t="s">
        <v>10</v>
      </c>
      <c r="B110" s="6" t="s">
        <v>93</v>
      </c>
      <c r="C110" s="6" t="s">
        <v>95</v>
      </c>
      <c r="D110" s="7">
        <v>43205</v>
      </c>
      <c r="E110" s="8">
        <v>100</v>
      </c>
      <c r="F110" s="8">
        <f>457+169+338</f>
        <v>964</v>
      </c>
      <c r="G110" s="11">
        <v>964</v>
      </c>
      <c r="H110" s="6" t="s">
        <v>89</v>
      </c>
      <c r="I110" s="6" t="s">
        <v>90</v>
      </c>
    </row>
    <row r="111" spans="1:9" ht="24.95" customHeight="1" x14ac:dyDescent="0.15">
      <c r="A111" s="6" t="s">
        <v>10</v>
      </c>
      <c r="B111" s="6" t="s">
        <v>93</v>
      </c>
      <c r="C111" s="6" t="s">
        <v>103</v>
      </c>
      <c r="D111" s="7">
        <v>43205</v>
      </c>
      <c r="E111" s="8">
        <v>100</v>
      </c>
      <c r="F111" s="8">
        <f>194+169+136+169+192</f>
        <v>860</v>
      </c>
      <c r="G111" s="8">
        <v>860</v>
      </c>
      <c r="H111" s="6" t="s">
        <v>89</v>
      </c>
      <c r="I111" s="6" t="s">
        <v>90</v>
      </c>
    </row>
    <row r="112" spans="1:9" ht="24.95" customHeight="1" x14ac:dyDescent="0.15">
      <c r="A112" s="6" t="s">
        <v>10</v>
      </c>
      <c r="B112" s="6" t="s">
        <v>87</v>
      </c>
      <c r="C112" s="6" t="s">
        <v>88</v>
      </c>
      <c r="D112" s="7">
        <v>43205</v>
      </c>
      <c r="E112" s="8">
        <v>100</v>
      </c>
      <c r="F112" s="6">
        <v>794</v>
      </c>
      <c r="G112" s="6">
        <v>933</v>
      </c>
      <c r="H112" s="6" t="s">
        <v>89</v>
      </c>
      <c r="I112" s="6" t="s">
        <v>90</v>
      </c>
    </row>
    <row r="113" spans="1:9" ht="24.95" customHeight="1" x14ac:dyDescent="0.15">
      <c r="A113" s="6" t="s">
        <v>10</v>
      </c>
      <c r="B113" s="6" t="s">
        <v>96</v>
      </c>
      <c r="C113" s="6" t="s">
        <v>97</v>
      </c>
      <c r="D113" s="7">
        <v>43205</v>
      </c>
      <c r="E113" s="8">
        <v>100</v>
      </c>
      <c r="F113" s="6">
        <v>1428</v>
      </c>
      <c r="G113" s="6">
        <v>1435</v>
      </c>
      <c r="H113" s="6" t="s">
        <v>89</v>
      </c>
      <c r="I113" s="6" t="s">
        <v>90</v>
      </c>
    </row>
    <row r="114" spans="1:9" ht="24.95" customHeight="1" x14ac:dyDescent="0.15">
      <c r="A114" s="6" t="s">
        <v>10</v>
      </c>
      <c r="B114" s="6" t="s">
        <v>91</v>
      </c>
      <c r="C114" s="6" t="s">
        <v>92</v>
      </c>
      <c r="D114" s="7">
        <v>43205</v>
      </c>
      <c r="E114" s="8">
        <v>100</v>
      </c>
      <c r="F114" s="6">
        <v>789</v>
      </c>
      <c r="G114" s="6">
        <v>1237</v>
      </c>
      <c r="H114" s="6" t="s">
        <v>89</v>
      </c>
      <c r="I114" s="6" t="s">
        <v>90</v>
      </c>
    </row>
    <row r="115" spans="1:9" ht="24.95" customHeight="1" x14ac:dyDescent="0.15">
      <c r="A115" s="16" t="s">
        <v>10</v>
      </c>
      <c r="B115" s="16" t="s">
        <v>104</v>
      </c>
      <c r="C115" s="16" t="s">
        <v>105</v>
      </c>
      <c r="D115" s="17" t="s">
        <v>106</v>
      </c>
      <c r="E115" s="18">
        <v>100</v>
      </c>
      <c r="F115" s="14">
        <v>563.9</v>
      </c>
      <c r="G115" s="6"/>
      <c r="H115" s="16" t="s">
        <v>107</v>
      </c>
      <c r="I115" s="16" t="s">
        <v>90</v>
      </c>
    </row>
    <row r="116" spans="1:9" ht="24.95" customHeight="1" x14ac:dyDescent="0.15">
      <c r="A116" s="16" t="s">
        <v>10</v>
      </c>
      <c r="B116" s="16" t="s">
        <v>91</v>
      </c>
      <c r="C116" s="16" t="s">
        <v>108</v>
      </c>
      <c r="D116" s="17" t="s">
        <v>109</v>
      </c>
      <c r="E116" s="18">
        <v>100</v>
      </c>
      <c r="F116" s="14">
        <v>711.3</v>
      </c>
      <c r="G116" s="6"/>
      <c r="H116" s="16" t="s">
        <v>107</v>
      </c>
      <c r="I116" s="16" t="s">
        <v>90</v>
      </c>
    </row>
    <row r="117" spans="1:9" ht="24.95" customHeight="1" x14ac:dyDescent="0.15">
      <c r="A117" s="16" t="s">
        <v>10</v>
      </c>
      <c r="B117" s="16" t="s">
        <v>104</v>
      </c>
      <c r="C117" s="16" t="s">
        <v>108</v>
      </c>
      <c r="D117" s="17" t="s">
        <v>110</v>
      </c>
      <c r="E117" s="14">
        <v>100</v>
      </c>
      <c r="F117" s="14">
        <v>358</v>
      </c>
      <c r="G117" s="6"/>
      <c r="H117" s="16" t="s">
        <v>107</v>
      </c>
      <c r="I117" s="16" t="s">
        <v>90</v>
      </c>
    </row>
    <row r="118" spans="1:9" ht="24.95" customHeight="1" x14ac:dyDescent="0.15">
      <c r="A118" s="16" t="s">
        <v>10</v>
      </c>
      <c r="B118" s="16" t="s">
        <v>104</v>
      </c>
      <c r="C118" s="16" t="s">
        <v>105</v>
      </c>
      <c r="D118" s="17" t="s">
        <v>111</v>
      </c>
      <c r="E118" s="18">
        <v>100</v>
      </c>
      <c r="F118" s="14">
        <v>2091.1999999999998</v>
      </c>
      <c r="G118" s="6"/>
      <c r="H118" s="16" t="s">
        <v>107</v>
      </c>
      <c r="I118" s="16" t="s">
        <v>90</v>
      </c>
    </row>
    <row r="119" spans="1:9" ht="24.95" customHeight="1" x14ac:dyDescent="0.15">
      <c r="A119" s="16" t="s">
        <v>104</v>
      </c>
      <c r="B119" s="16" t="s">
        <v>91</v>
      </c>
      <c r="C119" s="16" t="s">
        <v>108</v>
      </c>
      <c r="D119" s="17" t="s">
        <v>112</v>
      </c>
      <c r="E119" s="18">
        <v>100</v>
      </c>
      <c r="F119" s="14">
        <v>729.1</v>
      </c>
      <c r="G119" s="6"/>
      <c r="H119" s="16" t="s">
        <v>107</v>
      </c>
      <c r="I119" s="16" t="s">
        <v>90</v>
      </c>
    </row>
    <row r="120" spans="1:9" ht="24.95" customHeight="1" x14ac:dyDescent="0.15">
      <c r="A120" s="16" t="s">
        <v>104</v>
      </c>
      <c r="B120" s="16" t="s">
        <v>104</v>
      </c>
      <c r="C120" s="6" t="s">
        <v>105</v>
      </c>
      <c r="D120" s="17" t="s">
        <v>113</v>
      </c>
      <c r="E120" s="18">
        <v>100</v>
      </c>
      <c r="F120" s="6">
        <v>736.7</v>
      </c>
      <c r="G120" s="6"/>
      <c r="H120" s="16" t="s">
        <v>107</v>
      </c>
      <c r="I120" s="16" t="s">
        <v>90</v>
      </c>
    </row>
    <row r="121" spans="1:9" ht="24.95" customHeight="1" x14ac:dyDescent="0.15">
      <c r="A121" s="9" t="s">
        <v>10</v>
      </c>
      <c r="B121" s="9" t="s">
        <v>114</v>
      </c>
      <c r="C121" s="9" t="s">
        <v>115</v>
      </c>
      <c r="D121" s="10">
        <v>43196</v>
      </c>
      <c r="E121" s="9">
        <v>100</v>
      </c>
      <c r="F121" s="9">
        <v>1088</v>
      </c>
      <c r="G121" s="9"/>
      <c r="H121" s="9" t="s">
        <v>116</v>
      </c>
      <c r="I121" s="9" t="s">
        <v>117</v>
      </c>
    </row>
    <row r="122" spans="1:9" ht="24.95" customHeight="1" x14ac:dyDescent="0.15">
      <c r="A122" s="9" t="s">
        <v>10</v>
      </c>
      <c r="B122" s="9" t="s">
        <v>118</v>
      </c>
      <c r="C122" s="9" t="s">
        <v>119</v>
      </c>
      <c r="D122" s="10">
        <v>43197</v>
      </c>
      <c r="E122" s="9">
        <v>130</v>
      </c>
      <c r="F122" s="9">
        <v>1321</v>
      </c>
      <c r="G122" s="9"/>
      <c r="H122" s="9" t="s">
        <v>116</v>
      </c>
      <c r="I122" s="9" t="s">
        <v>117</v>
      </c>
    </row>
    <row r="123" spans="1:9" ht="24.95" customHeight="1" x14ac:dyDescent="0.15">
      <c r="A123" s="9" t="s">
        <v>10</v>
      </c>
      <c r="B123" s="9" t="s">
        <v>118</v>
      </c>
      <c r="C123" s="9" t="s">
        <v>120</v>
      </c>
      <c r="D123" s="10">
        <v>43198</v>
      </c>
      <c r="E123" s="9">
        <v>100</v>
      </c>
      <c r="F123" s="9">
        <v>1052</v>
      </c>
      <c r="G123" s="9"/>
      <c r="H123" s="9" t="s">
        <v>116</v>
      </c>
      <c r="I123" s="9" t="s">
        <v>117</v>
      </c>
    </row>
    <row r="124" spans="1:9" ht="24.95" customHeight="1" x14ac:dyDescent="0.15">
      <c r="A124" s="9" t="s">
        <v>10</v>
      </c>
      <c r="B124" s="9" t="s">
        <v>118</v>
      </c>
      <c r="C124" s="9" t="s">
        <v>119</v>
      </c>
      <c r="D124" s="10">
        <v>43203</v>
      </c>
      <c r="E124" s="9">
        <v>120</v>
      </c>
      <c r="F124" s="9">
        <v>1200</v>
      </c>
      <c r="G124" s="9"/>
      <c r="H124" s="9" t="s">
        <v>116</v>
      </c>
      <c r="I124" s="9" t="s">
        <v>117</v>
      </c>
    </row>
    <row r="125" spans="1:9" ht="24.95" customHeight="1" x14ac:dyDescent="0.15">
      <c r="A125" s="9" t="s">
        <v>10</v>
      </c>
      <c r="B125" s="9" t="s">
        <v>118</v>
      </c>
      <c r="C125" s="9" t="s">
        <v>120</v>
      </c>
      <c r="D125" s="10">
        <v>43204</v>
      </c>
      <c r="E125" s="9">
        <v>120</v>
      </c>
      <c r="F125" s="9">
        <v>1200</v>
      </c>
      <c r="G125" s="9"/>
      <c r="H125" s="9" t="s">
        <v>116</v>
      </c>
      <c r="I125" s="9" t="s">
        <v>117</v>
      </c>
    </row>
    <row r="126" spans="1:9" ht="24.95" customHeight="1" x14ac:dyDescent="0.15">
      <c r="A126" s="9" t="s">
        <v>10</v>
      </c>
      <c r="B126" s="9" t="s">
        <v>114</v>
      </c>
      <c r="C126" s="9" t="s">
        <v>121</v>
      </c>
      <c r="D126" s="10">
        <v>43204</v>
      </c>
      <c r="E126" s="9">
        <v>130</v>
      </c>
      <c r="F126" s="9">
        <v>618</v>
      </c>
      <c r="G126" s="9"/>
      <c r="H126" s="9" t="s">
        <v>116</v>
      </c>
      <c r="I126" s="9" t="s">
        <v>117</v>
      </c>
    </row>
    <row r="127" spans="1:9" ht="24.95" customHeight="1" x14ac:dyDescent="0.15">
      <c r="A127" s="9" t="s">
        <v>10</v>
      </c>
      <c r="B127" s="9" t="s">
        <v>118</v>
      </c>
      <c r="C127" s="9" t="s">
        <v>119</v>
      </c>
      <c r="D127" s="10">
        <v>43205</v>
      </c>
      <c r="E127" s="9">
        <v>100</v>
      </c>
      <c r="F127" s="9">
        <v>1076</v>
      </c>
      <c r="G127" s="9"/>
      <c r="H127" s="9" t="s">
        <v>116</v>
      </c>
      <c r="I127" s="9" t="s">
        <v>117</v>
      </c>
    </row>
    <row r="128" spans="1:9" ht="24.95" customHeight="1" x14ac:dyDescent="0.15">
      <c r="A128" s="9" t="s">
        <v>10</v>
      </c>
      <c r="B128" s="9" t="s">
        <v>114</v>
      </c>
      <c r="C128" s="9" t="s">
        <v>122</v>
      </c>
      <c r="D128" s="10">
        <v>43205</v>
      </c>
      <c r="E128" s="9">
        <v>135</v>
      </c>
      <c r="F128" s="9">
        <v>694</v>
      </c>
      <c r="G128" s="9"/>
      <c r="H128" s="9" t="s">
        <v>116</v>
      </c>
      <c r="I128" s="9" t="s">
        <v>117</v>
      </c>
    </row>
    <row r="129" spans="1:9" ht="24.95" customHeight="1" x14ac:dyDescent="0.15">
      <c r="A129" s="9" t="s">
        <v>10</v>
      </c>
      <c r="B129" s="9" t="s">
        <v>114</v>
      </c>
      <c r="C129" s="9" t="s">
        <v>122</v>
      </c>
      <c r="D129" s="10">
        <v>43201</v>
      </c>
      <c r="E129" s="9">
        <v>125</v>
      </c>
      <c r="F129" s="9">
        <v>541</v>
      </c>
      <c r="G129" s="9"/>
      <c r="H129" s="9" t="s">
        <v>116</v>
      </c>
      <c r="I129" s="9" t="s">
        <v>117</v>
      </c>
    </row>
    <row r="130" spans="1:9" ht="24.95" customHeight="1" x14ac:dyDescent="0.15">
      <c r="A130" s="9" t="s">
        <v>10</v>
      </c>
      <c r="B130" s="9" t="s">
        <v>114</v>
      </c>
      <c r="C130" s="9" t="s">
        <v>115</v>
      </c>
      <c r="D130" s="10">
        <v>43210</v>
      </c>
      <c r="E130" s="9">
        <v>100</v>
      </c>
      <c r="F130" s="9">
        <v>1076</v>
      </c>
      <c r="G130" s="9"/>
      <c r="H130" s="9" t="s">
        <v>116</v>
      </c>
      <c r="I130" s="9" t="s">
        <v>117</v>
      </c>
    </row>
    <row r="131" spans="1:9" ht="24.95" customHeight="1" x14ac:dyDescent="0.15">
      <c r="A131" s="9" t="s">
        <v>10</v>
      </c>
      <c r="B131" s="9" t="s">
        <v>21</v>
      </c>
      <c r="C131" s="9" t="s">
        <v>22</v>
      </c>
      <c r="D131" s="10">
        <v>43210</v>
      </c>
      <c r="E131" s="9">
        <v>100</v>
      </c>
      <c r="F131" s="9">
        <v>766</v>
      </c>
      <c r="G131" s="9"/>
      <c r="H131" s="9" t="s">
        <v>116</v>
      </c>
      <c r="I131" s="9" t="s">
        <v>117</v>
      </c>
    </row>
    <row r="132" spans="1:9" ht="24.95" customHeight="1" x14ac:dyDescent="0.15">
      <c r="A132" s="9" t="s">
        <v>10</v>
      </c>
      <c r="B132" s="9" t="s">
        <v>118</v>
      </c>
      <c r="C132" s="9" t="s">
        <v>119</v>
      </c>
      <c r="D132" s="10">
        <v>43211</v>
      </c>
      <c r="E132" s="9">
        <v>130</v>
      </c>
      <c r="F132" s="9">
        <v>1325</v>
      </c>
      <c r="G132" s="9"/>
      <c r="H132" s="9" t="s">
        <v>116</v>
      </c>
      <c r="I132" s="9" t="s">
        <v>117</v>
      </c>
    </row>
    <row r="133" spans="1:9" ht="24.95" customHeight="1" x14ac:dyDescent="0.15">
      <c r="A133" s="9" t="s">
        <v>10</v>
      </c>
      <c r="B133" s="9" t="s">
        <v>16</v>
      </c>
      <c r="C133" s="9" t="s">
        <v>17</v>
      </c>
      <c r="D133" s="19">
        <v>43211</v>
      </c>
      <c r="E133" s="9">
        <v>100</v>
      </c>
      <c r="F133" s="9">
        <v>4587</v>
      </c>
      <c r="G133" s="9"/>
      <c r="H133" s="9" t="s">
        <v>116</v>
      </c>
      <c r="I133" s="9" t="s">
        <v>117</v>
      </c>
    </row>
    <row r="134" spans="1:9" ht="24.95" customHeight="1" x14ac:dyDescent="0.15">
      <c r="A134" s="9" t="s">
        <v>10</v>
      </c>
      <c r="B134" s="9" t="s">
        <v>16</v>
      </c>
      <c r="C134" s="9" t="s">
        <v>26</v>
      </c>
      <c r="D134" s="19">
        <v>43211</v>
      </c>
      <c r="E134" s="9">
        <v>100</v>
      </c>
      <c r="F134" s="9">
        <v>741</v>
      </c>
      <c r="G134" s="9"/>
      <c r="H134" s="9" t="s">
        <v>116</v>
      </c>
      <c r="I134" s="9" t="s">
        <v>117</v>
      </c>
    </row>
    <row r="135" spans="1:9" ht="24.95" customHeight="1" x14ac:dyDescent="0.15">
      <c r="A135" s="9" t="s">
        <v>10</v>
      </c>
      <c r="B135" s="9" t="s">
        <v>16</v>
      </c>
      <c r="C135" s="9" t="s">
        <v>123</v>
      </c>
      <c r="D135" s="19">
        <v>43211</v>
      </c>
      <c r="E135" s="9">
        <v>100</v>
      </c>
      <c r="F135" s="9">
        <v>1600</v>
      </c>
      <c r="G135" s="9"/>
      <c r="H135" s="9" t="s">
        <v>116</v>
      </c>
      <c r="I135" s="9" t="s">
        <v>117</v>
      </c>
    </row>
    <row r="136" spans="1:9" ht="24.95" customHeight="1" x14ac:dyDescent="0.15">
      <c r="A136" s="9" t="s">
        <v>10</v>
      </c>
      <c r="B136" s="9" t="s">
        <v>118</v>
      </c>
      <c r="C136" s="9" t="s">
        <v>120</v>
      </c>
      <c r="D136" s="19">
        <v>43212</v>
      </c>
      <c r="E136" s="9">
        <v>100</v>
      </c>
      <c r="F136" s="9">
        <v>1157</v>
      </c>
      <c r="G136" s="9"/>
      <c r="H136" s="9" t="s">
        <v>116</v>
      </c>
      <c r="I136" s="9" t="s">
        <v>117</v>
      </c>
    </row>
    <row r="137" spans="1:9" ht="24.95" customHeight="1" x14ac:dyDescent="0.15">
      <c r="A137" s="9" t="s">
        <v>10</v>
      </c>
      <c r="B137" s="9" t="s">
        <v>114</v>
      </c>
      <c r="C137" s="9" t="s">
        <v>115</v>
      </c>
      <c r="D137" s="19">
        <v>43212</v>
      </c>
      <c r="E137" s="9">
        <v>170</v>
      </c>
      <c r="F137" s="9">
        <v>1720</v>
      </c>
      <c r="G137" s="9"/>
      <c r="H137" s="9" t="s">
        <v>116</v>
      </c>
      <c r="I137" s="9" t="s">
        <v>117</v>
      </c>
    </row>
    <row r="138" spans="1:9" ht="24.95" customHeight="1" x14ac:dyDescent="0.15">
      <c r="A138" s="9" t="s">
        <v>10</v>
      </c>
      <c r="B138" s="9" t="s">
        <v>21</v>
      </c>
      <c r="C138" s="9" t="s">
        <v>22</v>
      </c>
      <c r="D138" s="19">
        <v>43212</v>
      </c>
      <c r="E138" s="9">
        <v>100</v>
      </c>
      <c r="F138" s="9">
        <v>1062</v>
      </c>
      <c r="G138" s="9"/>
      <c r="H138" s="9" t="s">
        <v>116</v>
      </c>
      <c r="I138" s="9" t="s">
        <v>117</v>
      </c>
    </row>
    <row r="139" spans="1:9" ht="24.95" customHeight="1" x14ac:dyDescent="0.15">
      <c r="A139" s="9" t="s">
        <v>10</v>
      </c>
      <c r="B139" s="9" t="s">
        <v>16</v>
      </c>
      <c r="C139" s="9" t="s">
        <v>17</v>
      </c>
      <c r="D139" s="19">
        <v>43213</v>
      </c>
      <c r="E139" s="9">
        <v>100</v>
      </c>
      <c r="F139" s="9">
        <v>688</v>
      </c>
      <c r="G139" s="9"/>
      <c r="H139" s="9" t="s">
        <v>116</v>
      </c>
      <c r="I139" s="9" t="s">
        <v>117</v>
      </c>
    </row>
    <row r="140" spans="1:9" ht="24.95" customHeight="1" x14ac:dyDescent="0.15">
      <c r="A140" s="9" t="s">
        <v>10</v>
      </c>
      <c r="B140" s="9" t="s">
        <v>118</v>
      </c>
      <c r="C140" s="9" t="s">
        <v>119</v>
      </c>
      <c r="D140" s="19">
        <v>43213</v>
      </c>
      <c r="E140" s="9">
        <v>100</v>
      </c>
      <c r="F140" s="9">
        <v>920</v>
      </c>
      <c r="G140" s="9"/>
      <c r="H140" s="9" t="s">
        <v>116</v>
      </c>
      <c r="I140" s="9" t="s">
        <v>117</v>
      </c>
    </row>
    <row r="141" spans="1:9" ht="24.95" customHeight="1" x14ac:dyDescent="0.15">
      <c r="A141" s="9" t="s">
        <v>10</v>
      </c>
      <c r="B141" s="9" t="s">
        <v>21</v>
      </c>
      <c r="C141" s="9" t="s">
        <v>22</v>
      </c>
      <c r="D141" s="19">
        <v>43214</v>
      </c>
      <c r="E141" s="9">
        <v>100</v>
      </c>
      <c r="F141" s="9">
        <v>684</v>
      </c>
      <c r="G141" s="9"/>
      <c r="H141" s="9" t="s">
        <v>116</v>
      </c>
      <c r="I141" s="9" t="s">
        <v>117</v>
      </c>
    </row>
    <row r="142" spans="1:9" ht="24.95" customHeight="1" x14ac:dyDescent="0.15">
      <c r="A142" s="9" t="s">
        <v>10</v>
      </c>
      <c r="B142" s="9" t="s">
        <v>16</v>
      </c>
      <c r="C142" s="9" t="s">
        <v>123</v>
      </c>
      <c r="D142" s="19">
        <v>43215</v>
      </c>
      <c r="E142" s="9">
        <v>100</v>
      </c>
      <c r="F142" s="9">
        <v>712</v>
      </c>
      <c r="G142" s="9"/>
      <c r="H142" s="9" t="s">
        <v>116</v>
      </c>
      <c r="I142" s="9" t="s">
        <v>117</v>
      </c>
    </row>
    <row r="143" spans="1:9" ht="24.95" customHeight="1" x14ac:dyDescent="0.15">
      <c r="A143" s="9" t="s">
        <v>10</v>
      </c>
      <c r="B143" s="9" t="s">
        <v>114</v>
      </c>
      <c r="C143" s="9" t="s">
        <v>115</v>
      </c>
      <c r="D143" s="19">
        <v>43216</v>
      </c>
      <c r="E143" s="9">
        <v>130</v>
      </c>
      <c r="F143" s="9">
        <v>1368</v>
      </c>
      <c r="G143" s="9"/>
      <c r="H143" s="9" t="s">
        <v>116</v>
      </c>
      <c r="I143" s="9" t="s">
        <v>117</v>
      </c>
    </row>
    <row r="144" spans="1:9" ht="24.95" customHeight="1" x14ac:dyDescent="0.15">
      <c r="A144" s="9" t="s">
        <v>10</v>
      </c>
      <c r="B144" s="9" t="s">
        <v>21</v>
      </c>
      <c r="C144" s="9" t="s">
        <v>22</v>
      </c>
      <c r="D144" s="19">
        <v>43216</v>
      </c>
      <c r="E144" s="9">
        <v>100</v>
      </c>
      <c r="F144" s="9">
        <v>1573</v>
      </c>
      <c r="G144" s="9"/>
      <c r="H144" s="9" t="s">
        <v>116</v>
      </c>
      <c r="I144" s="9" t="s">
        <v>117</v>
      </c>
    </row>
    <row r="145" spans="1:9" ht="24.95" customHeight="1" x14ac:dyDescent="0.15">
      <c r="A145" s="9" t="s">
        <v>10</v>
      </c>
      <c r="B145" s="9" t="s">
        <v>16</v>
      </c>
      <c r="C145" s="9" t="s">
        <v>124</v>
      </c>
      <c r="D145" s="19">
        <v>43216</v>
      </c>
      <c r="E145" s="9">
        <v>100</v>
      </c>
      <c r="F145" s="9">
        <v>1218</v>
      </c>
      <c r="G145" s="9"/>
      <c r="H145" s="9" t="s">
        <v>116</v>
      </c>
      <c r="I145" s="9" t="s">
        <v>117</v>
      </c>
    </row>
    <row r="146" spans="1:9" ht="24.95" customHeight="1" x14ac:dyDescent="0.15">
      <c r="A146" s="9" t="s">
        <v>10</v>
      </c>
      <c r="B146" s="9" t="s">
        <v>125</v>
      </c>
      <c r="C146" s="9" t="s">
        <v>126</v>
      </c>
      <c r="D146" s="19">
        <v>43216</v>
      </c>
      <c r="E146" s="9">
        <v>100</v>
      </c>
      <c r="F146" s="9">
        <v>453</v>
      </c>
      <c r="G146" s="9"/>
      <c r="H146" s="9" t="s">
        <v>116</v>
      </c>
      <c r="I146" s="9" t="s">
        <v>117</v>
      </c>
    </row>
    <row r="147" spans="1:9" ht="24.95" customHeight="1" x14ac:dyDescent="0.15">
      <c r="A147" s="9" t="s">
        <v>10</v>
      </c>
      <c r="B147" s="9" t="s">
        <v>16</v>
      </c>
      <c r="C147" s="9" t="s">
        <v>17</v>
      </c>
      <c r="D147" s="19">
        <v>43217</v>
      </c>
      <c r="E147" s="9">
        <v>100</v>
      </c>
      <c r="F147" s="9">
        <v>1608</v>
      </c>
      <c r="G147" s="9"/>
      <c r="H147" s="9" t="s">
        <v>116</v>
      </c>
      <c r="I147" s="9" t="s">
        <v>117</v>
      </c>
    </row>
    <row r="148" spans="1:9" ht="24.95" customHeight="1" x14ac:dyDescent="0.15">
      <c r="A148" s="9" t="s">
        <v>10</v>
      </c>
      <c r="B148" s="9" t="s">
        <v>16</v>
      </c>
      <c r="C148" s="9" t="s">
        <v>26</v>
      </c>
      <c r="D148" s="19">
        <v>43217</v>
      </c>
      <c r="E148" s="9">
        <v>100</v>
      </c>
      <c r="F148" s="9">
        <v>542</v>
      </c>
      <c r="G148" s="9"/>
      <c r="H148" s="9" t="s">
        <v>116</v>
      </c>
      <c r="I148" s="9" t="s">
        <v>117</v>
      </c>
    </row>
    <row r="149" spans="1:9" ht="24.95" customHeight="1" x14ac:dyDescent="0.15">
      <c r="A149" s="9" t="s">
        <v>10</v>
      </c>
      <c r="B149" s="9" t="s">
        <v>125</v>
      </c>
      <c r="C149" s="9" t="s">
        <v>127</v>
      </c>
      <c r="D149" s="19">
        <v>43217</v>
      </c>
      <c r="E149" s="9">
        <v>100</v>
      </c>
      <c r="F149" s="9">
        <v>1500</v>
      </c>
      <c r="G149" s="9"/>
      <c r="H149" s="9" t="s">
        <v>116</v>
      </c>
      <c r="I149" s="9" t="s">
        <v>117</v>
      </c>
    </row>
    <row r="150" spans="1:9" ht="24.95" customHeight="1" x14ac:dyDescent="0.15">
      <c r="A150" s="9" t="s">
        <v>10</v>
      </c>
      <c r="B150" s="9" t="s">
        <v>125</v>
      </c>
      <c r="C150" s="9" t="s">
        <v>126</v>
      </c>
      <c r="D150" s="19">
        <v>43217</v>
      </c>
      <c r="E150" s="9">
        <v>100</v>
      </c>
      <c r="F150" s="9">
        <v>510</v>
      </c>
      <c r="G150" s="9"/>
      <c r="H150" s="9" t="s">
        <v>116</v>
      </c>
      <c r="I150" s="9" t="s">
        <v>117</v>
      </c>
    </row>
    <row r="151" spans="1:9" ht="24.95" customHeight="1" x14ac:dyDescent="0.15">
      <c r="A151" s="9" t="s">
        <v>10</v>
      </c>
      <c r="B151" s="9" t="s">
        <v>114</v>
      </c>
      <c r="C151" s="9" t="s">
        <v>128</v>
      </c>
      <c r="D151" s="19">
        <v>43217</v>
      </c>
      <c r="E151" s="9">
        <v>60</v>
      </c>
      <c r="F151" s="9">
        <v>308</v>
      </c>
      <c r="G151" s="9"/>
      <c r="H151" s="9" t="s">
        <v>116</v>
      </c>
      <c r="I151" s="9" t="s">
        <v>117</v>
      </c>
    </row>
    <row r="152" spans="1:9" ht="24.95" customHeight="1" x14ac:dyDescent="0.15">
      <c r="A152" s="9" t="s">
        <v>10</v>
      </c>
      <c r="B152" s="9" t="s">
        <v>125</v>
      </c>
      <c r="C152" s="9" t="s">
        <v>126</v>
      </c>
      <c r="D152" s="19">
        <v>43218</v>
      </c>
      <c r="E152" s="20">
        <v>100</v>
      </c>
      <c r="F152" s="20">
        <v>521</v>
      </c>
      <c r="G152" s="9"/>
      <c r="H152" s="9" t="s">
        <v>116</v>
      </c>
      <c r="I152" s="9" t="s">
        <v>117</v>
      </c>
    </row>
    <row r="153" spans="1:9" ht="24.95" customHeight="1" x14ac:dyDescent="0.15">
      <c r="A153" s="9" t="s">
        <v>10</v>
      </c>
      <c r="B153" s="9" t="s">
        <v>21</v>
      </c>
      <c r="C153" s="9" t="s">
        <v>22</v>
      </c>
      <c r="D153" s="19">
        <v>43218</v>
      </c>
      <c r="E153" s="20">
        <v>100</v>
      </c>
      <c r="F153" s="20">
        <v>3023</v>
      </c>
      <c r="G153" s="9"/>
      <c r="H153" s="9" t="s">
        <v>116</v>
      </c>
      <c r="I153" s="9" t="s">
        <v>117</v>
      </c>
    </row>
    <row r="154" spans="1:9" ht="24.95" customHeight="1" x14ac:dyDescent="0.15">
      <c r="A154" s="9" t="s">
        <v>10</v>
      </c>
      <c r="B154" s="9" t="s">
        <v>114</v>
      </c>
      <c r="C154" s="9" t="s">
        <v>128</v>
      </c>
      <c r="D154" s="19">
        <v>43218</v>
      </c>
      <c r="E154" s="20">
        <v>70</v>
      </c>
      <c r="F154" s="20">
        <v>350</v>
      </c>
      <c r="G154" s="9"/>
      <c r="H154" s="9" t="s">
        <v>116</v>
      </c>
      <c r="I154" s="9" t="s">
        <v>117</v>
      </c>
    </row>
    <row r="155" spans="1:9" ht="24.95" customHeight="1" x14ac:dyDescent="0.15">
      <c r="A155" s="9" t="s">
        <v>10</v>
      </c>
      <c r="B155" s="9" t="s">
        <v>114</v>
      </c>
      <c r="C155" s="9" t="s">
        <v>115</v>
      </c>
      <c r="D155" s="19">
        <v>43218</v>
      </c>
      <c r="E155" s="20">
        <v>100</v>
      </c>
      <c r="F155" s="20">
        <v>1056</v>
      </c>
      <c r="G155" s="9"/>
      <c r="H155" s="9" t="s">
        <v>116</v>
      </c>
      <c r="I155" s="9" t="s">
        <v>117</v>
      </c>
    </row>
    <row r="156" spans="1:9" ht="24.95" customHeight="1" x14ac:dyDescent="0.15">
      <c r="A156" s="9" t="s">
        <v>10</v>
      </c>
      <c r="B156" s="9" t="s">
        <v>129</v>
      </c>
      <c r="C156" s="9" t="s">
        <v>130</v>
      </c>
      <c r="D156" s="10">
        <v>43205</v>
      </c>
      <c r="E156" s="8">
        <v>100</v>
      </c>
      <c r="F156" s="9">
        <v>700</v>
      </c>
      <c r="G156" s="9">
        <v>1177</v>
      </c>
      <c r="H156" s="9" t="s">
        <v>13</v>
      </c>
      <c r="I156" s="9" t="s">
        <v>14</v>
      </c>
    </row>
    <row r="157" spans="1:9" ht="24.95" customHeight="1" x14ac:dyDescent="0.15">
      <c r="A157" s="9" t="s">
        <v>10</v>
      </c>
      <c r="B157" s="9" t="s">
        <v>27</v>
      </c>
      <c r="C157" s="9" t="s">
        <v>28</v>
      </c>
      <c r="D157" s="10">
        <v>43210</v>
      </c>
      <c r="E157" s="8">
        <v>100</v>
      </c>
      <c r="F157" s="9">
        <v>919</v>
      </c>
      <c r="G157" s="9">
        <v>887</v>
      </c>
      <c r="H157" s="9" t="s">
        <v>13</v>
      </c>
      <c r="I157" s="9" t="s">
        <v>14</v>
      </c>
    </row>
    <row r="158" spans="1:9" ht="24.95" customHeight="1" x14ac:dyDescent="0.15">
      <c r="A158" s="9" t="s">
        <v>10</v>
      </c>
      <c r="B158" s="9" t="s">
        <v>31</v>
      </c>
      <c r="C158" s="9" t="s">
        <v>32</v>
      </c>
      <c r="D158" s="10">
        <v>43210</v>
      </c>
      <c r="E158" s="8">
        <v>100</v>
      </c>
      <c r="F158" s="9">
        <v>1165</v>
      </c>
      <c r="G158" s="9">
        <v>1066</v>
      </c>
      <c r="H158" s="9" t="s">
        <v>13</v>
      </c>
      <c r="I158" s="9" t="s">
        <v>14</v>
      </c>
    </row>
    <row r="159" spans="1:9" ht="24.95" customHeight="1" x14ac:dyDescent="0.15">
      <c r="A159" s="9" t="s">
        <v>10</v>
      </c>
      <c r="B159" s="9" t="s">
        <v>11</v>
      </c>
      <c r="C159" s="9" t="s">
        <v>12</v>
      </c>
      <c r="D159" s="10">
        <v>43211</v>
      </c>
      <c r="E159" s="8">
        <v>100</v>
      </c>
      <c r="F159" s="9">
        <v>1277</v>
      </c>
      <c r="G159" s="9">
        <v>8601</v>
      </c>
      <c r="H159" s="9" t="s">
        <v>13</v>
      </c>
      <c r="I159" s="9" t="s">
        <v>14</v>
      </c>
    </row>
    <row r="160" spans="1:9" ht="24.95" customHeight="1" x14ac:dyDescent="0.15">
      <c r="A160" s="9" t="s">
        <v>10</v>
      </c>
      <c r="B160" s="9" t="s">
        <v>129</v>
      </c>
      <c r="C160" s="9" t="s">
        <v>130</v>
      </c>
      <c r="D160" s="10">
        <v>43211</v>
      </c>
      <c r="E160" s="8">
        <v>50</v>
      </c>
      <c r="F160" s="9">
        <v>488</v>
      </c>
      <c r="G160" s="9">
        <v>787</v>
      </c>
      <c r="H160" s="9" t="s">
        <v>13</v>
      </c>
      <c r="I160" s="9" t="s">
        <v>14</v>
      </c>
    </row>
    <row r="161" spans="1:9" ht="24.95" customHeight="1" x14ac:dyDescent="0.15">
      <c r="A161" s="9" t="s">
        <v>10</v>
      </c>
      <c r="B161" s="9" t="s">
        <v>11</v>
      </c>
      <c r="C161" s="9" t="s">
        <v>15</v>
      </c>
      <c r="D161" s="10">
        <v>43211</v>
      </c>
      <c r="E161" s="15">
        <v>100</v>
      </c>
      <c r="F161" s="9">
        <v>788</v>
      </c>
      <c r="G161" s="9">
        <v>936</v>
      </c>
      <c r="H161" s="9" t="s">
        <v>13</v>
      </c>
      <c r="I161" s="9" t="s">
        <v>14</v>
      </c>
    </row>
    <row r="162" spans="1:9" ht="24.95" customHeight="1" x14ac:dyDescent="0.15">
      <c r="A162" s="9" t="s">
        <v>10</v>
      </c>
      <c r="B162" s="9" t="s">
        <v>11</v>
      </c>
      <c r="C162" s="9" t="s">
        <v>19</v>
      </c>
      <c r="D162" s="10">
        <v>43212</v>
      </c>
      <c r="E162" s="15">
        <v>100</v>
      </c>
      <c r="F162" s="9">
        <v>1146</v>
      </c>
      <c r="G162" s="9">
        <v>4451</v>
      </c>
      <c r="H162" s="9" t="s">
        <v>13</v>
      </c>
      <c r="I162" s="9" t="s">
        <v>14</v>
      </c>
    </row>
    <row r="163" spans="1:9" ht="24.95" customHeight="1" x14ac:dyDescent="0.15">
      <c r="A163" s="9" t="s">
        <v>10</v>
      </c>
      <c r="B163" s="9" t="s">
        <v>27</v>
      </c>
      <c r="C163" s="9" t="s">
        <v>28</v>
      </c>
      <c r="D163" s="10">
        <v>43212</v>
      </c>
      <c r="E163" s="15">
        <v>100</v>
      </c>
      <c r="F163" s="9">
        <v>1142</v>
      </c>
      <c r="G163" s="9">
        <v>3388</v>
      </c>
      <c r="H163" s="9" t="s">
        <v>13</v>
      </c>
      <c r="I163" s="9" t="s">
        <v>14</v>
      </c>
    </row>
    <row r="164" spans="1:9" ht="24.95" customHeight="1" x14ac:dyDescent="0.15">
      <c r="A164" s="9" t="s">
        <v>10</v>
      </c>
      <c r="B164" s="9" t="s">
        <v>31</v>
      </c>
      <c r="C164" s="9" t="s">
        <v>32</v>
      </c>
      <c r="D164" s="10">
        <v>43212</v>
      </c>
      <c r="E164" s="15">
        <v>100</v>
      </c>
      <c r="F164" s="9">
        <v>1939</v>
      </c>
      <c r="G164" s="9">
        <v>2431</v>
      </c>
      <c r="H164" s="9" t="s">
        <v>13</v>
      </c>
      <c r="I164" s="9" t="s">
        <v>14</v>
      </c>
    </row>
    <row r="165" spans="1:9" ht="24.95" customHeight="1" x14ac:dyDescent="0.15">
      <c r="A165" s="9" t="s">
        <v>10</v>
      </c>
      <c r="B165" s="9" t="s">
        <v>129</v>
      </c>
      <c r="C165" s="9" t="s">
        <v>131</v>
      </c>
      <c r="D165" s="10">
        <v>43212</v>
      </c>
      <c r="E165" s="15">
        <v>100</v>
      </c>
      <c r="F165" s="9">
        <v>956</v>
      </c>
      <c r="G165" s="9">
        <v>2148</v>
      </c>
      <c r="H165" s="9" t="s">
        <v>13</v>
      </c>
      <c r="I165" s="9" t="s">
        <v>14</v>
      </c>
    </row>
    <row r="166" spans="1:9" ht="24.95" customHeight="1" x14ac:dyDescent="0.15">
      <c r="A166" s="9" t="s">
        <v>10</v>
      </c>
      <c r="B166" s="9" t="s">
        <v>27</v>
      </c>
      <c r="C166" s="9" t="s">
        <v>132</v>
      </c>
      <c r="D166" s="10">
        <v>43213</v>
      </c>
      <c r="E166" s="15">
        <v>100</v>
      </c>
      <c r="F166" s="9">
        <v>754</v>
      </c>
      <c r="G166" s="9">
        <v>496</v>
      </c>
      <c r="H166" s="9" t="s">
        <v>13</v>
      </c>
      <c r="I166" s="9" t="s">
        <v>133</v>
      </c>
    </row>
    <row r="167" spans="1:9" ht="24.95" customHeight="1" x14ac:dyDescent="0.15">
      <c r="A167" s="9" t="s">
        <v>10</v>
      </c>
      <c r="B167" s="9" t="s">
        <v>31</v>
      </c>
      <c r="C167" s="9" t="s">
        <v>32</v>
      </c>
      <c r="D167" s="10">
        <v>43214</v>
      </c>
      <c r="E167" s="15">
        <v>100</v>
      </c>
      <c r="F167" s="15">
        <v>4825</v>
      </c>
      <c r="G167" s="15">
        <v>1356</v>
      </c>
      <c r="H167" s="9" t="s">
        <v>13</v>
      </c>
      <c r="I167" s="9" t="s">
        <v>37</v>
      </c>
    </row>
    <row r="168" spans="1:9" ht="24.95" customHeight="1" x14ac:dyDescent="0.15">
      <c r="A168" s="9" t="s">
        <v>10</v>
      </c>
      <c r="B168" s="9" t="s">
        <v>27</v>
      </c>
      <c r="C168" s="9" t="s">
        <v>134</v>
      </c>
      <c r="D168" s="10">
        <v>43215</v>
      </c>
      <c r="E168" s="15">
        <v>100</v>
      </c>
      <c r="F168" s="15">
        <v>881</v>
      </c>
      <c r="G168" s="15">
        <v>302</v>
      </c>
      <c r="H168" s="9" t="s">
        <v>13</v>
      </c>
      <c r="I168" s="9" t="s">
        <v>37</v>
      </c>
    </row>
    <row r="169" spans="1:9" ht="24.95" customHeight="1" x14ac:dyDescent="0.15">
      <c r="A169" s="9" t="s">
        <v>10</v>
      </c>
      <c r="B169" s="9" t="s">
        <v>27</v>
      </c>
      <c r="C169" s="9" t="s">
        <v>132</v>
      </c>
      <c r="D169" s="10">
        <v>43216</v>
      </c>
      <c r="E169" s="15">
        <v>100</v>
      </c>
      <c r="F169" s="6">
        <v>936.1</v>
      </c>
      <c r="G169" s="6">
        <v>960</v>
      </c>
      <c r="H169" s="9" t="s">
        <v>13</v>
      </c>
      <c r="I169" s="9" t="s">
        <v>37</v>
      </c>
    </row>
    <row r="170" spans="1:9" ht="24.95" customHeight="1" x14ac:dyDescent="0.15">
      <c r="A170" s="9" t="s">
        <v>10</v>
      </c>
      <c r="B170" s="9" t="s">
        <v>31</v>
      </c>
      <c r="C170" s="9" t="s">
        <v>32</v>
      </c>
      <c r="D170" s="10">
        <v>43216</v>
      </c>
      <c r="E170" s="15">
        <v>100</v>
      </c>
      <c r="F170" s="6">
        <v>1806</v>
      </c>
      <c r="G170" s="6">
        <v>1490</v>
      </c>
      <c r="H170" s="9" t="s">
        <v>13</v>
      </c>
      <c r="I170" s="9" t="s">
        <v>37</v>
      </c>
    </row>
    <row r="171" spans="1:9" ht="24.95" customHeight="1" x14ac:dyDescent="0.15">
      <c r="A171" s="9" t="s">
        <v>10</v>
      </c>
      <c r="B171" s="9" t="s">
        <v>11</v>
      </c>
      <c r="C171" s="9" t="s">
        <v>15</v>
      </c>
      <c r="D171" s="10">
        <v>43217</v>
      </c>
      <c r="E171" s="15">
        <v>100</v>
      </c>
      <c r="F171" s="6">
        <v>808</v>
      </c>
      <c r="G171" s="6">
        <v>913</v>
      </c>
      <c r="H171" s="9" t="s">
        <v>13</v>
      </c>
      <c r="I171" s="9" t="s">
        <v>37</v>
      </c>
    </row>
    <row r="172" spans="1:9" ht="24.95" customHeight="1" x14ac:dyDescent="0.15">
      <c r="A172" s="9" t="s">
        <v>10</v>
      </c>
      <c r="B172" s="9" t="s">
        <v>27</v>
      </c>
      <c r="C172" s="9" t="s">
        <v>134</v>
      </c>
      <c r="D172" s="10">
        <v>43217</v>
      </c>
      <c r="E172" s="15">
        <v>100</v>
      </c>
      <c r="F172" s="6">
        <v>1425</v>
      </c>
      <c r="G172" s="6">
        <v>1566</v>
      </c>
      <c r="H172" s="9" t="s">
        <v>13</v>
      </c>
      <c r="I172" s="9" t="s">
        <v>37</v>
      </c>
    </row>
    <row r="173" spans="1:9" ht="24.95" customHeight="1" x14ac:dyDescent="0.15">
      <c r="A173" s="9" t="s">
        <v>33</v>
      </c>
      <c r="B173" s="9" t="s">
        <v>34</v>
      </c>
      <c r="C173" s="9" t="s">
        <v>35</v>
      </c>
      <c r="D173" s="10">
        <v>43209</v>
      </c>
      <c r="E173" s="15">
        <v>100</v>
      </c>
      <c r="F173" s="15">
        <v>1464</v>
      </c>
      <c r="G173" s="15"/>
      <c r="H173" s="9" t="s">
        <v>36</v>
      </c>
      <c r="I173" s="10" t="s">
        <v>37</v>
      </c>
    </row>
    <row r="174" spans="1:9" ht="24.95" customHeight="1" x14ac:dyDescent="0.15">
      <c r="A174" s="9" t="s">
        <v>33</v>
      </c>
      <c r="B174" s="9" t="s">
        <v>41</v>
      </c>
      <c r="C174" s="9" t="s">
        <v>49</v>
      </c>
      <c r="D174" s="10">
        <v>43210</v>
      </c>
      <c r="E174" s="15">
        <v>100</v>
      </c>
      <c r="F174" s="15">
        <v>1375</v>
      </c>
      <c r="G174" s="15"/>
      <c r="H174" s="9" t="s">
        <v>36</v>
      </c>
      <c r="I174" s="10" t="s">
        <v>37</v>
      </c>
    </row>
    <row r="175" spans="1:9" ht="24.95" customHeight="1" x14ac:dyDescent="0.15">
      <c r="A175" s="9" t="s">
        <v>33</v>
      </c>
      <c r="B175" s="9" t="s">
        <v>39</v>
      </c>
      <c r="C175" s="9" t="s">
        <v>40</v>
      </c>
      <c r="D175" s="10">
        <v>43211</v>
      </c>
      <c r="E175" s="15">
        <v>100</v>
      </c>
      <c r="F175" s="15">
        <v>1825</v>
      </c>
      <c r="G175" s="15"/>
      <c r="H175" s="9" t="s">
        <v>36</v>
      </c>
      <c r="I175" s="10" t="s">
        <v>37</v>
      </c>
    </row>
    <row r="176" spans="1:9" ht="24.95" customHeight="1" x14ac:dyDescent="0.15">
      <c r="A176" s="9" t="s">
        <v>33</v>
      </c>
      <c r="B176" s="9" t="s">
        <v>34</v>
      </c>
      <c r="C176" s="9" t="s">
        <v>35</v>
      </c>
      <c r="D176" s="10">
        <v>43211</v>
      </c>
      <c r="E176" s="15">
        <v>100</v>
      </c>
      <c r="F176" s="15">
        <v>2068</v>
      </c>
      <c r="G176" s="15"/>
      <c r="H176" s="9" t="s">
        <v>36</v>
      </c>
      <c r="I176" s="10" t="s">
        <v>37</v>
      </c>
    </row>
    <row r="177" spans="1:9" ht="24.95" customHeight="1" x14ac:dyDescent="0.15">
      <c r="A177" s="9" t="s">
        <v>33</v>
      </c>
      <c r="B177" s="9" t="s">
        <v>47</v>
      </c>
      <c r="C177" s="10" t="s">
        <v>48</v>
      </c>
      <c r="D177" s="10">
        <v>43212</v>
      </c>
      <c r="E177" s="15">
        <v>100</v>
      </c>
      <c r="F177" s="15">
        <v>1650</v>
      </c>
      <c r="G177" s="15"/>
      <c r="H177" s="9" t="s">
        <v>36</v>
      </c>
      <c r="I177" s="10" t="s">
        <v>37</v>
      </c>
    </row>
    <row r="178" spans="1:9" ht="24.95" customHeight="1" x14ac:dyDescent="0.15">
      <c r="A178" s="9" t="s">
        <v>33</v>
      </c>
      <c r="B178" s="9" t="s">
        <v>34</v>
      </c>
      <c r="C178" s="9" t="s">
        <v>35</v>
      </c>
      <c r="D178" s="10">
        <v>43213</v>
      </c>
      <c r="E178" s="15">
        <v>100</v>
      </c>
      <c r="F178" s="15">
        <v>1320</v>
      </c>
      <c r="G178" s="15"/>
      <c r="H178" s="9" t="s">
        <v>36</v>
      </c>
      <c r="I178" s="10" t="s">
        <v>37</v>
      </c>
    </row>
    <row r="179" spans="1:9" ht="24.95" customHeight="1" x14ac:dyDescent="0.15">
      <c r="A179" s="9" t="s">
        <v>33</v>
      </c>
      <c r="B179" s="9" t="s">
        <v>51</v>
      </c>
      <c r="C179" s="10" t="s">
        <v>55</v>
      </c>
      <c r="D179" s="10">
        <v>43213</v>
      </c>
      <c r="E179" s="15">
        <v>100</v>
      </c>
      <c r="F179" s="15">
        <v>989</v>
      </c>
      <c r="G179" s="15"/>
      <c r="H179" s="9" t="s">
        <v>36</v>
      </c>
      <c r="I179" s="10" t="s">
        <v>37</v>
      </c>
    </row>
    <row r="180" spans="1:9" ht="24.95" customHeight="1" x14ac:dyDescent="0.15">
      <c r="A180" s="9" t="s">
        <v>33</v>
      </c>
      <c r="B180" s="9" t="s">
        <v>41</v>
      </c>
      <c r="C180" s="9" t="s">
        <v>49</v>
      </c>
      <c r="D180" s="10">
        <v>43214</v>
      </c>
      <c r="E180" s="15"/>
      <c r="F180" s="15" t="s">
        <v>45</v>
      </c>
      <c r="G180" s="15"/>
      <c r="H180" s="9" t="s">
        <v>36</v>
      </c>
      <c r="I180" s="10" t="s">
        <v>37</v>
      </c>
    </row>
    <row r="181" spans="1:9" ht="24.95" customHeight="1" x14ac:dyDescent="0.15">
      <c r="A181" s="9" t="s">
        <v>33</v>
      </c>
      <c r="B181" s="9" t="s">
        <v>39</v>
      </c>
      <c r="C181" s="9" t="s">
        <v>40</v>
      </c>
      <c r="D181" s="10">
        <v>43215</v>
      </c>
      <c r="E181" s="15">
        <v>100</v>
      </c>
      <c r="F181" s="15">
        <v>425</v>
      </c>
      <c r="G181" s="15"/>
      <c r="H181" s="9" t="s">
        <v>36</v>
      </c>
      <c r="I181" s="10" t="s">
        <v>37</v>
      </c>
    </row>
    <row r="182" spans="1:9" ht="24.95" customHeight="1" x14ac:dyDescent="0.15">
      <c r="A182" s="9" t="s">
        <v>33</v>
      </c>
      <c r="B182" s="9" t="s">
        <v>135</v>
      </c>
      <c r="C182" s="9" t="s">
        <v>136</v>
      </c>
      <c r="D182" s="10">
        <v>43215</v>
      </c>
      <c r="E182" s="15">
        <v>100</v>
      </c>
      <c r="F182" s="15">
        <v>512</v>
      </c>
      <c r="G182" s="15"/>
      <c r="H182" s="9" t="s">
        <v>36</v>
      </c>
      <c r="I182" s="10" t="s">
        <v>37</v>
      </c>
    </row>
    <row r="183" spans="1:9" ht="24.95" customHeight="1" x14ac:dyDescent="0.15">
      <c r="A183" s="9" t="s">
        <v>33</v>
      </c>
      <c r="B183" s="9" t="s">
        <v>34</v>
      </c>
      <c r="C183" s="9" t="s">
        <v>35</v>
      </c>
      <c r="D183" s="10">
        <v>43215</v>
      </c>
      <c r="E183" s="15">
        <v>100</v>
      </c>
      <c r="F183" s="15">
        <v>1068</v>
      </c>
      <c r="G183" s="15"/>
      <c r="H183" s="9" t="s">
        <v>36</v>
      </c>
      <c r="I183" s="10" t="s">
        <v>37</v>
      </c>
    </row>
    <row r="184" spans="1:9" ht="24.95" customHeight="1" x14ac:dyDescent="0.15">
      <c r="A184" s="9" t="s">
        <v>33</v>
      </c>
      <c r="B184" s="9" t="s">
        <v>34</v>
      </c>
      <c r="C184" s="9" t="s">
        <v>38</v>
      </c>
      <c r="D184" s="10">
        <v>43215</v>
      </c>
      <c r="E184" s="15"/>
      <c r="F184" s="15" t="s">
        <v>45</v>
      </c>
      <c r="G184" s="15"/>
      <c r="H184" s="9" t="s">
        <v>36</v>
      </c>
      <c r="I184" s="10" t="s">
        <v>37</v>
      </c>
    </row>
    <row r="185" spans="1:9" ht="24.95" customHeight="1" x14ac:dyDescent="0.15">
      <c r="A185" s="9" t="s">
        <v>33</v>
      </c>
      <c r="B185" s="9" t="s">
        <v>41</v>
      </c>
      <c r="C185" s="10" t="s">
        <v>49</v>
      </c>
      <c r="D185" s="10">
        <v>43216</v>
      </c>
      <c r="E185" s="15">
        <v>100</v>
      </c>
      <c r="F185" s="15">
        <v>618</v>
      </c>
      <c r="G185" s="15"/>
      <c r="H185" s="9" t="s">
        <v>36</v>
      </c>
      <c r="I185" s="10" t="s">
        <v>37</v>
      </c>
    </row>
    <row r="186" spans="1:9" ht="24.95" customHeight="1" x14ac:dyDescent="0.15">
      <c r="A186" s="9" t="s">
        <v>33</v>
      </c>
      <c r="B186" s="9" t="s">
        <v>137</v>
      </c>
      <c r="C186" s="9" t="s">
        <v>138</v>
      </c>
      <c r="D186" s="10">
        <v>43216</v>
      </c>
      <c r="E186" s="15"/>
      <c r="F186" s="15" t="s">
        <v>45</v>
      </c>
      <c r="G186" s="15"/>
      <c r="H186" s="9" t="s">
        <v>36</v>
      </c>
      <c r="I186" s="10" t="s">
        <v>37</v>
      </c>
    </row>
    <row r="187" spans="1:9" ht="24.95" customHeight="1" x14ac:dyDescent="0.15">
      <c r="A187" s="9" t="s">
        <v>33</v>
      </c>
      <c r="B187" s="9" t="s">
        <v>39</v>
      </c>
      <c r="C187" s="9" t="s">
        <v>44</v>
      </c>
      <c r="D187" s="10">
        <v>43216</v>
      </c>
      <c r="E187" s="15">
        <v>100</v>
      </c>
      <c r="F187" s="15">
        <v>1359</v>
      </c>
      <c r="G187" s="15"/>
      <c r="H187" s="9" t="s">
        <v>36</v>
      </c>
      <c r="I187" s="10" t="s">
        <v>37</v>
      </c>
    </row>
    <row r="188" spans="1:9" ht="24.95" customHeight="1" x14ac:dyDescent="0.15">
      <c r="A188" s="9" t="s">
        <v>33</v>
      </c>
      <c r="B188" s="9" t="s">
        <v>34</v>
      </c>
      <c r="C188" s="9" t="s">
        <v>35</v>
      </c>
      <c r="D188" s="10">
        <v>43217</v>
      </c>
      <c r="E188" s="15">
        <v>100</v>
      </c>
      <c r="F188" s="15">
        <v>1534</v>
      </c>
      <c r="G188" s="15"/>
      <c r="H188" s="9" t="s">
        <v>36</v>
      </c>
      <c r="I188" s="10" t="s">
        <v>37</v>
      </c>
    </row>
    <row r="189" spans="1:9" ht="24.95" customHeight="1" x14ac:dyDescent="0.15">
      <c r="A189" s="9" t="s">
        <v>33</v>
      </c>
      <c r="B189" s="9" t="s">
        <v>34</v>
      </c>
      <c r="C189" s="9" t="s">
        <v>38</v>
      </c>
      <c r="D189" s="10">
        <v>43217</v>
      </c>
      <c r="E189" s="15">
        <v>100</v>
      </c>
      <c r="F189" s="15">
        <v>1436</v>
      </c>
      <c r="G189" s="15"/>
      <c r="H189" s="9" t="s">
        <v>36</v>
      </c>
      <c r="I189" s="10" t="s">
        <v>37</v>
      </c>
    </row>
    <row r="190" spans="1:9" ht="24.95" customHeight="1" x14ac:dyDescent="0.15">
      <c r="A190" s="9" t="s">
        <v>33</v>
      </c>
      <c r="B190" s="9" t="s">
        <v>39</v>
      </c>
      <c r="C190" s="9" t="s">
        <v>54</v>
      </c>
      <c r="D190" s="10">
        <v>43217</v>
      </c>
      <c r="E190" s="15"/>
      <c r="F190" s="15" t="s">
        <v>45</v>
      </c>
      <c r="G190" s="15"/>
      <c r="H190" s="9" t="s">
        <v>36</v>
      </c>
      <c r="I190" s="10" t="s">
        <v>37</v>
      </c>
    </row>
    <row r="191" spans="1:9" ht="24.95" customHeight="1" x14ac:dyDescent="0.15">
      <c r="A191" s="9" t="s">
        <v>33</v>
      </c>
      <c r="B191" s="9" t="s">
        <v>51</v>
      </c>
      <c r="C191" s="9" t="s">
        <v>55</v>
      </c>
      <c r="D191" s="10">
        <v>43217</v>
      </c>
      <c r="E191" s="15">
        <v>100</v>
      </c>
      <c r="F191" s="15">
        <v>780</v>
      </c>
      <c r="G191" s="15"/>
      <c r="H191" s="9" t="s">
        <v>36</v>
      </c>
      <c r="I191" s="10" t="s">
        <v>37</v>
      </c>
    </row>
    <row r="192" spans="1:9" ht="24.95" customHeight="1" x14ac:dyDescent="0.15">
      <c r="A192" s="9" t="s">
        <v>33</v>
      </c>
      <c r="B192" s="9" t="s">
        <v>39</v>
      </c>
      <c r="C192" s="9" t="s">
        <v>40</v>
      </c>
      <c r="D192" s="10">
        <v>43217</v>
      </c>
      <c r="E192" s="15"/>
      <c r="F192" s="15" t="s">
        <v>45</v>
      </c>
      <c r="G192" s="15"/>
      <c r="H192" s="9" t="s">
        <v>36</v>
      </c>
      <c r="I192" s="10" t="s">
        <v>37</v>
      </c>
    </row>
    <row r="193" spans="1:9" ht="24.95" customHeight="1" x14ac:dyDescent="0.15">
      <c r="A193" s="9" t="s">
        <v>33</v>
      </c>
      <c r="B193" s="9" t="s">
        <v>47</v>
      </c>
      <c r="C193" s="9" t="s">
        <v>48</v>
      </c>
      <c r="D193" s="10">
        <v>43218</v>
      </c>
      <c r="E193" s="15">
        <v>100</v>
      </c>
      <c r="F193" s="21">
        <v>1191</v>
      </c>
      <c r="G193" s="15"/>
      <c r="H193" s="9" t="s">
        <v>36</v>
      </c>
      <c r="I193" s="10" t="s">
        <v>37</v>
      </c>
    </row>
    <row r="194" spans="1:9" ht="24.95" customHeight="1" x14ac:dyDescent="0.15">
      <c r="A194" s="9" t="s">
        <v>33</v>
      </c>
      <c r="B194" s="9" t="s">
        <v>41</v>
      </c>
      <c r="C194" s="10" t="s">
        <v>49</v>
      </c>
      <c r="D194" s="10">
        <v>43218</v>
      </c>
      <c r="E194" s="15">
        <v>100</v>
      </c>
      <c r="F194" s="21">
        <v>680</v>
      </c>
      <c r="G194" s="15"/>
      <c r="H194" s="9" t="s">
        <v>36</v>
      </c>
      <c r="I194" s="10" t="s">
        <v>37</v>
      </c>
    </row>
    <row r="195" spans="1:9" ht="24.95" customHeight="1" x14ac:dyDescent="0.15">
      <c r="A195" s="9" t="s">
        <v>33</v>
      </c>
      <c r="B195" s="9" t="s">
        <v>39</v>
      </c>
      <c r="C195" s="9" t="s">
        <v>46</v>
      </c>
      <c r="D195" s="10">
        <v>43218</v>
      </c>
      <c r="E195" s="15">
        <v>100</v>
      </c>
      <c r="F195" s="21">
        <v>993</v>
      </c>
      <c r="G195" s="15"/>
      <c r="H195" s="9" t="s">
        <v>36</v>
      </c>
      <c r="I195" s="10" t="s">
        <v>37</v>
      </c>
    </row>
    <row r="196" spans="1:9" ht="24.95" customHeight="1" x14ac:dyDescent="0.15">
      <c r="A196" s="9" t="s">
        <v>33</v>
      </c>
      <c r="B196" s="9" t="s">
        <v>137</v>
      </c>
      <c r="C196" s="10" t="s">
        <v>138</v>
      </c>
      <c r="D196" s="10">
        <v>43218</v>
      </c>
      <c r="E196" s="15">
        <v>100</v>
      </c>
      <c r="F196" s="21">
        <v>1532</v>
      </c>
      <c r="G196" s="15"/>
      <c r="H196" s="9" t="s">
        <v>36</v>
      </c>
      <c r="I196" s="10" t="s">
        <v>37</v>
      </c>
    </row>
    <row r="197" spans="1:9" ht="24.95" customHeight="1" x14ac:dyDescent="0.15">
      <c r="A197" s="9" t="s">
        <v>10</v>
      </c>
      <c r="B197" s="9" t="s">
        <v>29</v>
      </c>
      <c r="C197" s="9" t="s">
        <v>30</v>
      </c>
      <c r="D197" s="10">
        <v>43210</v>
      </c>
      <c r="E197" s="11">
        <v>100</v>
      </c>
      <c r="F197" s="9">
        <v>1744</v>
      </c>
      <c r="G197" s="9">
        <v>3410</v>
      </c>
      <c r="H197" s="12" t="s">
        <v>89</v>
      </c>
      <c r="I197" s="9" t="s">
        <v>90</v>
      </c>
    </row>
    <row r="198" spans="1:9" ht="24.95" customHeight="1" x14ac:dyDescent="0.15">
      <c r="A198" s="9" t="s">
        <v>10</v>
      </c>
      <c r="B198" s="9" t="s">
        <v>93</v>
      </c>
      <c r="C198" s="9" t="s">
        <v>95</v>
      </c>
      <c r="D198" s="10">
        <v>43211</v>
      </c>
      <c r="E198" s="11">
        <v>100</v>
      </c>
      <c r="F198" s="9">
        <f>253.5+453+148.5</f>
        <v>855</v>
      </c>
      <c r="G198" s="9">
        <v>855</v>
      </c>
      <c r="H198" s="12" t="s">
        <v>89</v>
      </c>
      <c r="I198" s="9" t="s">
        <v>90</v>
      </c>
    </row>
    <row r="199" spans="1:9" ht="24.95" customHeight="1" x14ac:dyDescent="0.15">
      <c r="A199" s="9" t="s">
        <v>10</v>
      </c>
      <c r="B199" s="9" t="s">
        <v>93</v>
      </c>
      <c r="C199" s="9" t="s">
        <v>103</v>
      </c>
      <c r="D199" s="10">
        <v>43211</v>
      </c>
      <c r="E199" s="11">
        <v>100</v>
      </c>
      <c r="F199" s="9">
        <v>892.9</v>
      </c>
      <c r="G199" s="9">
        <v>892</v>
      </c>
      <c r="H199" s="12" t="s">
        <v>89</v>
      </c>
      <c r="I199" s="9" t="s">
        <v>90</v>
      </c>
    </row>
    <row r="200" spans="1:9" ht="24.95" customHeight="1" x14ac:dyDescent="0.15">
      <c r="A200" s="9" t="s">
        <v>10</v>
      </c>
      <c r="B200" s="9" t="s">
        <v>87</v>
      </c>
      <c r="C200" s="9" t="s">
        <v>88</v>
      </c>
      <c r="D200" s="10">
        <v>43211</v>
      </c>
      <c r="E200" s="11">
        <v>100</v>
      </c>
      <c r="F200" s="15">
        <v>1009</v>
      </c>
      <c r="G200" s="15">
        <v>2515</v>
      </c>
      <c r="H200" s="12" t="s">
        <v>89</v>
      </c>
      <c r="I200" s="9" t="s">
        <v>90</v>
      </c>
    </row>
    <row r="201" spans="1:9" ht="24.95" customHeight="1" x14ac:dyDescent="0.15">
      <c r="A201" s="9" t="s">
        <v>10</v>
      </c>
      <c r="B201" s="9" t="s">
        <v>96</v>
      </c>
      <c r="C201" s="9" t="s">
        <v>97</v>
      </c>
      <c r="D201" s="10">
        <v>43211</v>
      </c>
      <c r="E201" s="11">
        <v>100</v>
      </c>
      <c r="F201" s="12">
        <v>1452</v>
      </c>
      <c r="G201" s="12">
        <v>1373</v>
      </c>
      <c r="H201" s="12" t="s">
        <v>89</v>
      </c>
      <c r="I201" s="9" t="s">
        <v>90</v>
      </c>
    </row>
    <row r="202" spans="1:9" ht="24.95" customHeight="1" x14ac:dyDescent="0.15">
      <c r="A202" s="9" t="s">
        <v>10</v>
      </c>
      <c r="B202" s="9" t="s">
        <v>91</v>
      </c>
      <c r="C202" s="9" t="s">
        <v>92</v>
      </c>
      <c r="D202" s="10">
        <v>43211</v>
      </c>
      <c r="E202" s="11">
        <v>100</v>
      </c>
      <c r="F202" s="12">
        <v>774</v>
      </c>
      <c r="G202" s="12">
        <v>1653</v>
      </c>
      <c r="H202" s="12" t="s">
        <v>89</v>
      </c>
      <c r="I202" s="9" t="s">
        <v>90</v>
      </c>
    </row>
    <row r="203" spans="1:9" ht="24.95" customHeight="1" x14ac:dyDescent="0.15">
      <c r="A203" s="9" t="s">
        <v>10</v>
      </c>
      <c r="B203" s="9" t="s">
        <v>93</v>
      </c>
      <c r="C203" s="9" t="s">
        <v>100</v>
      </c>
      <c r="D203" s="10">
        <v>43212</v>
      </c>
      <c r="E203" s="11">
        <v>100</v>
      </c>
      <c r="F203" s="12">
        <v>992</v>
      </c>
      <c r="G203" s="12">
        <v>992</v>
      </c>
      <c r="H203" s="12" t="s">
        <v>89</v>
      </c>
      <c r="I203" s="9" t="s">
        <v>90</v>
      </c>
    </row>
    <row r="204" spans="1:9" ht="24.95" customHeight="1" x14ac:dyDescent="0.15">
      <c r="A204" s="9" t="s">
        <v>10</v>
      </c>
      <c r="B204" s="9" t="s">
        <v>29</v>
      </c>
      <c r="C204" s="9" t="s">
        <v>30</v>
      </c>
      <c r="D204" s="10">
        <v>43212</v>
      </c>
      <c r="E204" s="11">
        <v>100</v>
      </c>
      <c r="F204" s="12">
        <v>1495</v>
      </c>
      <c r="G204" s="12">
        <v>6004</v>
      </c>
      <c r="H204" s="12" t="s">
        <v>89</v>
      </c>
      <c r="I204" s="9" t="s">
        <v>90</v>
      </c>
    </row>
    <row r="205" spans="1:9" ht="24.95" customHeight="1" x14ac:dyDescent="0.15">
      <c r="A205" s="9" t="s">
        <v>10</v>
      </c>
      <c r="B205" s="9" t="s">
        <v>87</v>
      </c>
      <c r="C205" s="9" t="s">
        <v>102</v>
      </c>
      <c r="D205" s="10">
        <v>43212</v>
      </c>
      <c r="E205" s="11">
        <v>100</v>
      </c>
      <c r="F205" s="12">
        <v>658</v>
      </c>
      <c r="G205" s="12">
        <v>2387</v>
      </c>
      <c r="H205" s="12" t="s">
        <v>89</v>
      </c>
      <c r="I205" s="9" t="s">
        <v>90</v>
      </c>
    </row>
    <row r="206" spans="1:9" ht="24.95" customHeight="1" x14ac:dyDescent="0.15">
      <c r="A206" s="9" t="s">
        <v>10</v>
      </c>
      <c r="B206" s="9" t="s">
        <v>93</v>
      </c>
      <c r="C206" s="9" t="s">
        <v>95</v>
      </c>
      <c r="D206" s="10">
        <v>43217</v>
      </c>
      <c r="E206" s="11">
        <v>100</v>
      </c>
      <c r="F206" s="12">
        <f>617.9+68</f>
        <v>685.9</v>
      </c>
      <c r="G206" s="12">
        <v>685</v>
      </c>
      <c r="H206" s="12" t="s">
        <v>89</v>
      </c>
      <c r="I206" s="9" t="s">
        <v>90</v>
      </c>
    </row>
    <row r="207" spans="1:9" ht="24.95" customHeight="1" x14ac:dyDescent="0.15">
      <c r="A207" s="9" t="s">
        <v>10</v>
      </c>
      <c r="B207" s="9" t="s">
        <v>93</v>
      </c>
      <c r="C207" s="9" t="s">
        <v>103</v>
      </c>
      <c r="D207" s="10">
        <v>43217</v>
      </c>
      <c r="E207" s="11">
        <v>100</v>
      </c>
      <c r="F207" s="12">
        <v>406</v>
      </c>
      <c r="G207" s="12">
        <v>406</v>
      </c>
      <c r="H207" s="12" t="s">
        <v>89</v>
      </c>
      <c r="I207" s="9" t="s">
        <v>90</v>
      </c>
    </row>
    <row r="208" spans="1:9" ht="24.95" customHeight="1" x14ac:dyDescent="0.15">
      <c r="A208" s="9" t="s">
        <v>10</v>
      </c>
      <c r="B208" s="9" t="s">
        <v>96</v>
      </c>
      <c r="C208" s="9" t="s">
        <v>97</v>
      </c>
      <c r="D208" s="10">
        <v>43217</v>
      </c>
      <c r="E208" s="11">
        <v>100</v>
      </c>
      <c r="F208" s="12">
        <v>1552</v>
      </c>
      <c r="G208" s="12">
        <v>2651</v>
      </c>
      <c r="H208" s="12" t="s">
        <v>89</v>
      </c>
      <c r="I208" s="9" t="s">
        <v>90</v>
      </c>
    </row>
    <row r="209" spans="1:10" ht="24.95" customHeight="1" x14ac:dyDescent="0.15">
      <c r="A209" s="9" t="s">
        <v>10</v>
      </c>
      <c r="B209" s="9" t="s">
        <v>96</v>
      </c>
      <c r="C209" s="12" t="s">
        <v>139</v>
      </c>
      <c r="D209" s="10">
        <v>43217</v>
      </c>
      <c r="E209" s="11">
        <v>100</v>
      </c>
      <c r="F209" s="12">
        <f>198+110+46</f>
        <v>354</v>
      </c>
      <c r="G209" s="12">
        <v>354</v>
      </c>
      <c r="H209" s="12" t="s">
        <v>89</v>
      </c>
      <c r="I209" s="9" t="s">
        <v>90</v>
      </c>
    </row>
    <row r="210" spans="1:10" ht="24.95" customHeight="1" x14ac:dyDescent="0.15">
      <c r="A210" s="9" t="s">
        <v>10</v>
      </c>
      <c r="B210" s="9" t="s">
        <v>91</v>
      </c>
      <c r="C210" s="9" t="s">
        <v>92</v>
      </c>
      <c r="D210" s="10">
        <v>43217</v>
      </c>
      <c r="E210" s="11">
        <v>100</v>
      </c>
      <c r="F210" s="12">
        <v>2511</v>
      </c>
      <c r="G210" s="12">
        <v>2551.77</v>
      </c>
      <c r="H210" s="12" t="s">
        <v>89</v>
      </c>
      <c r="I210" s="9" t="s">
        <v>90</v>
      </c>
    </row>
    <row r="211" spans="1:10" ht="24.95" customHeight="1" x14ac:dyDescent="0.15">
      <c r="A211" s="9" t="s">
        <v>10</v>
      </c>
      <c r="B211" s="9" t="s">
        <v>29</v>
      </c>
      <c r="C211" s="9" t="s">
        <v>30</v>
      </c>
      <c r="D211" s="10">
        <v>43218</v>
      </c>
      <c r="E211" s="11">
        <v>100</v>
      </c>
      <c r="F211" s="12">
        <v>2028</v>
      </c>
      <c r="G211" s="12">
        <v>4706</v>
      </c>
      <c r="H211" s="12" t="s">
        <v>89</v>
      </c>
      <c r="I211" s="9" t="s">
        <v>90</v>
      </c>
    </row>
    <row r="212" spans="1:10" ht="24.95" customHeight="1" x14ac:dyDescent="0.15">
      <c r="A212" s="9" t="s">
        <v>10</v>
      </c>
      <c r="B212" s="9" t="s">
        <v>87</v>
      </c>
      <c r="C212" s="9" t="s">
        <v>102</v>
      </c>
      <c r="D212" s="10">
        <v>43218</v>
      </c>
      <c r="E212" s="11">
        <v>100</v>
      </c>
      <c r="F212" s="12">
        <v>1435</v>
      </c>
      <c r="G212" s="12">
        <v>2483</v>
      </c>
      <c r="H212" s="12" t="s">
        <v>89</v>
      </c>
      <c r="I212" s="9" t="s">
        <v>90</v>
      </c>
    </row>
    <row r="213" spans="1:10" ht="24.95" customHeight="1" x14ac:dyDescent="0.15">
      <c r="A213" s="9" t="s">
        <v>10</v>
      </c>
      <c r="B213" s="9" t="s">
        <v>104</v>
      </c>
      <c r="C213" s="9" t="s">
        <v>105</v>
      </c>
      <c r="D213" s="10">
        <v>43212</v>
      </c>
      <c r="E213" s="11">
        <v>100</v>
      </c>
      <c r="F213" s="9">
        <v>859.6</v>
      </c>
      <c r="G213" s="9"/>
      <c r="H213" s="12" t="s">
        <v>107</v>
      </c>
      <c r="I213" s="9" t="s">
        <v>90</v>
      </c>
    </row>
    <row r="214" spans="1:10" ht="24.95" customHeight="1" x14ac:dyDescent="0.15">
      <c r="A214" s="9" t="s">
        <v>10</v>
      </c>
      <c r="B214" s="9" t="s">
        <v>104</v>
      </c>
      <c r="C214" s="9" t="s">
        <v>105</v>
      </c>
      <c r="D214" s="10">
        <v>43218</v>
      </c>
      <c r="E214" s="11">
        <v>100</v>
      </c>
      <c r="F214" s="9">
        <v>653.6</v>
      </c>
      <c r="G214" s="9"/>
      <c r="H214" s="12" t="s">
        <v>107</v>
      </c>
      <c r="I214" s="9" t="s">
        <v>90</v>
      </c>
    </row>
    <row r="215" spans="1:10" ht="24.95" customHeight="1" x14ac:dyDescent="0.15">
      <c r="A215" s="9" t="s">
        <v>10</v>
      </c>
      <c r="B215" s="9" t="s">
        <v>59</v>
      </c>
      <c r="C215" s="9" t="s">
        <v>68</v>
      </c>
      <c r="D215" s="10" t="s">
        <v>140</v>
      </c>
      <c r="E215" s="15">
        <v>100</v>
      </c>
      <c r="F215" s="15">
        <v>965</v>
      </c>
      <c r="G215" s="15">
        <v>1146</v>
      </c>
      <c r="H215" s="9" t="s">
        <v>58</v>
      </c>
      <c r="I215" s="10" t="s">
        <v>14</v>
      </c>
      <c r="J215" s="9"/>
    </row>
    <row r="216" spans="1:10" ht="24.95" customHeight="1" x14ac:dyDescent="0.15">
      <c r="A216" s="9" t="s">
        <v>10</v>
      </c>
      <c r="B216" s="9" t="s">
        <v>61</v>
      </c>
      <c r="C216" s="9" t="s">
        <v>62</v>
      </c>
      <c r="D216" s="10" t="s">
        <v>140</v>
      </c>
      <c r="E216" s="15">
        <v>100</v>
      </c>
      <c r="F216" s="15">
        <v>2200</v>
      </c>
      <c r="G216" s="15">
        <v>2349</v>
      </c>
      <c r="H216" s="9" t="s">
        <v>58</v>
      </c>
      <c r="I216" s="10" t="s">
        <v>14</v>
      </c>
      <c r="J216" s="9"/>
    </row>
    <row r="217" spans="1:10" ht="24.95" customHeight="1" x14ac:dyDescent="0.15">
      <c r="A217" s="9" t="s">
        <v>10</v>
      </c>
      <c r="B217" s="9" t="s">
        <v>56</v>
      </c>
      <c r="C217" s="10" t="s">
        <v>57</v>
      </c>
      <c r="D217" s="10" t="s">
        <v>140</v>
      </c>
      <c r="E217" s="15">
        <v>100</v>
      </c>
      <c r="F217" s="15">
        <v>1200</v>
      </c>
      <c r="G217" s="15">
        <v>1120</v>
      </c>
      <c r="H217" s="9" t="s">
        <v>58</v>
      </c>
      <c r="I217" s="10" t="s">
        <v>14</v>
      </c>
      <c r="J217" s="9"/>
    </row>
    <row r="218" spans="1:10" ht="24.95" customHeight="1" x14ac:dyDescent="0.15">
      <c r="A218" s="9" t="s">
        <v>10</v>
      </c>
      <c r="B218" s="9" t="s">
        <v>59</v>
      </c>
      <c r="C218" s="9" t="s">
        <v>84</v>
      </c>
      <c r="D218" s="10" t="s">
        <v>140</v>
      </c>
      <c r="E218" s="15">
        <v>100</v>
      </c>
      <c r="F218" s="15">
        <v>890</v>
      </c>
      <c r="G218" s="15">
        <v>960</v>
      </c>
      <c r="H218" s="9" t="s">
        <v>58</v>
      </c>
      <c r="I218" s="10" t="s">
        <v>14</v>
      </c>
      <c r="J218" s="9"/>
    </row>
    <row r="219" spans="1:10" ht="24.95" customHeight="1" x14ac:dyDescent="0.15">
      <c r="A219" s="9" t="s">
        <v>10</v>
      </c>
      <c r="B219" s="9" t="s">
        <v>74</v>
      </c>
      <c r="C219" s="9" t="s">
        <v>75</v>
      </c>
      <c r="D219" s="10" t="s">
        <v>141</v>
      </c>
      <c r="E219" s="15">
        <v>100</v>
      </c>
      <c r="F219" s="15">
        <v>890</v>
      </c>
      <c r="G219" s="15">
        <v>1022</v>
      </c>
      <c r="H219" s="9" t="s">
        <v>58</v>
      </c>
      <c r="I219" s="10" t="s">
        <v>142</v>
      </c>
      <c r="J219" s="9" t="s">
        <v>64</v>
      </c>
    </row>
    <row r="220" spans="1:10" ht="24.95" customHeight="1" x14ac:dyDescent="0.15">
      <c r="A220" s="9" t="s">
        <v>10</v>
      </c>
      <c r="B220" s="9" t="s">
        <v>56</v>
      </c>
      <c r="C220" s="9" t="s">
        <v>143</v>
      </c>
      <c r="D220" s="10" t="s">
        <v>141</v>
      </c>
      <c r="E220" s="15">
        <v>100</v>
      </c>
      <c r="F220" s="15">
        <v>1200</v>
      </c>
      <c r="G220" s="15">
        <v>1280</v>
      </c>
      <c r="H220" s="9" t="s">
        <v>58</v>
      </c>
      <c r="I220" s="10" t="s">
        <v>14</v>
      </c>
      <c r="J220" s="6" t="s">
        <v>64</v>
      </c>
    </row>
    <row r="221" spans="1:10" ht="24.95" customHeight="1" x14ac:dyDescent="0.15">
      <c r="A221" s="9" t="s">
        <v>10</v>
      </c>
      <c r="B221" s="9" t="s">
        <v>59</v>
      </c>
      <c r="C221" s="10" t="s">
        <v>71</v>
      </c>
      <c r="D221" s="10" t="s">
        <v>141</v>
      </c>
      <c r="E221" s="15">
        <v>100</v>
      </c>
      <c r="F221" s="8">
        <v>1029</v>
      </c>
      <c r="G221" s="8">
        <v>1000</v>
      </c>
      <c r="H221" s="9" t="s">
        <v>58</v>
      </c>
      <c r="I221" s="10" t="s">
        <v>14</v>
      </c>
      <c r="J221" s="6" t="s">
        <v>64</v>
      </c>
    </row>
    <row r="222" spans="1:10" ht="24.95" customHeight="1" x14ac:dyDescent="0.15">
      <c r="A222" s="6" t="s">
        <v>10</v>
      </c>
      <c r="B222" s="9" t="s">
        <v>59</v>
      </c>
      <c r="C222" s="10" t="s">
        <v>77</v>
      </c>
      <c r="D222" s="10" t="s">
        <v>141</v>
      </c>
      <c r="E222" s="15">
        <v>100</v>
      </c>
      <c r="F222" s="8">
        <v>1100</v>
      </c>
      <c r="G222" s="8">
        <v>1020</v>
      </c>
      <c r="H222" s="9" t="s">
        <v>58</v>
      </c>
      <c r="I222" s="10" t="s">
        <v>14</v>
      </c>
    </row>
    <row r="223" spans="1:10" ht="24.95" customHeight="1" x14ac:dyDescent="0.15">
      <c r="A223" s="6" t="s">
        <v>10</v>
      </c>
      <c r="B223" s="9" t="s">
        <v>61</v>
      </c>
      <c r="C223" s="9" t="s">
        <v>62</v>
      </c>
      <c r="D223" s="10" t="s">
        <v>144</v>
      </c>
      <c r="E223" s="15">
        <v>100</v>
      </c>
      <c r="F223" s="8">
        <v>1800</v>
      </c>
      <c r="G223" s="8">
        <v>1960</v>
      </c>
      <c r="H223" s="9" t="s">
        <v>58</v>
      </c>
      <c r="I223" s="10" t="s">
        <v>14</v>
      </c>
    </row>
    <row r="224" spans="1:10" ht="24.95" customHeight="1" x14ac:dyDescent="0.15">
      <c r="A224" s="6" t="s">
        <v>10</v>
      </c>
      <c r="B224" s="9" t="s">
        <v>74</v>
      </c>
      <c r="C224" s="9" t="s">
        <v>75</v>
      </c>
      <c r="D224" s="10" t="s">
        <v>145</v>
      </c>
      <c r="E224" s="8">
        <v>100</v>
      </c>
      <c r="F224" s="8">
        <v>2080</v>
      </c>
      <c r="G224" s="8">
        <v>1840</v>
      </c>
      <c r="H224" s="9" t="s">
        <v>58</v>
      </c>
      <c r="I224" s="10" t="s">
        <v>14</v>
      </c>
    </row>
    <row r="225" spans="1:9" ht="24.95" customHeight="1" x14ac:dyDescent="0.15">
      <c r="A225" s="22" t="s">
        <v>33</v>
      </c>
      <c r="B225" s="22" t="s">
        <v>146</v>
      </c>
      <c r="C225" s="22" t="s">
        <v>147</v>
      </c>
      <c r="D225" s="23" t="s">
        <v>148</v>
      </c>
      <c r="E225" s="22">
        <v>100</v>
      </c>
      <c r="F225" s="22">
        <v>715</v>
      </c>
      <c r="G225" s="22">
        <v>715</v>
      </c>
      <c r="H225" s="22" t="s">
        <v>149</v>
      </c>
      <c r="I225" s="22" t="s">
        <v>90</v>
      </c>
    </row>
    <row r="226" spans="1:9" ht="24.95" customHeight="1" x14ac:dyDescent="0.15">
      <c r="A226" s="22" t="s">
        <v>33</v>
      </c>
      <c r="B226" s="22" t="s">
        <v>150</v>
      </c>
      <c r="C226" s="22" t="s">
        <v>151</v>
      </c>
      <c r="D226" s="23" t="s">
        <v>152</v>
      </c>
      <c r="E226" s="22">
        <v>100</v>
      </c>
      <c r="F226" s="22">
        <v>417</v>
      </c>
      <c r="G226" s="22">
        <v>417</v>
      </c>
      <c r="H226" s="22" t="s">
        <v>149</v>
      </c>
      <c r="I226" s="22" t="s">
        <v>90</v>
      </c>
    </row>
    <row r="227" spans="1:9" ht="24.95" customHeight="1" x14ac:dyDescent="0.15">
      <c r="A227" s="22" t="s">
        <v>33</v>
      </c>
      <c r="B227" s="22" t="s">
        <v>150</v>
      </c>
      <c r="C227" s="22" t="s">
        <v>153</v>
      </c>
      <c r="D227" s="23" t="s">
        <v>154</v>
      </c>
      <c r="E227" s="22">
        <v>100</v>
      </c>
      <c r="F227" s="22">
        <v>1514</v>
      </c>
      <c r="G227" s="22">
        <v>1514</v>
      </c>
      <c r="H227" s="22" t="s">
        <v>149</v>
      </c>
      <c r="I227" s="22" t="s">
        <v>90</v>
      </c>
    </row>
    <row r="228" spans="1:9" ht="24.95" customHeight="1" x14ac:dyDescent="0.15">
      <c r="A228" s="22" t="s">
        <v>33</v>
      </c>
      <c r="B228" s="22" t="s">
        <v>150</v>
      </c>
      <c r="C228" s="22" t="s">
        <v>153</v>
      </c>
      <c r="D228" s="23" t="s">
        <v>155</v>
      </c>
      <c r="E228" s="22">
        <v>100</v>
      </c>
      <c r="F228" s="22">
        <v>2205</v>
      </c>
      <c r="G228" s="22">
        <v>2205</v>
      </c>
      <c r="H228" s="22" t="s">
        <v>149</v>
      </c>
      <c r="I228" s="22" t="s">
        <v>90</v>
      </c>
    </row>
    <row r="229" spans="1:9" ht="24.95" customHeight="1" x14ac:dyDescent="0.15">
      <c r="A229" s="22" t="s">
        <v>33</v>
      </c>
      <c r="B229" s="22" t="s">
        <v>156</v>
      </c>
      <c r="C229" s="22" t="s">
        <v>157</v>
      </c>
      <c r="D229" s="23" t="s">
        <v>158</v>
      </c>
      <c r="E229" s="22">
        <v>100</v>
      </c>
      <c r="F229" s="22">
        <v>854</v>
      </c>
      <c r="G229" s="22">
        <v>854</v>
      </c>
      <c r="H229" s="22" t="s">
        <v>149</v>
      </c>
      <c r="I229" s="22" t="s">
        <v>90</v>
      </c>
    </row>
    <row r="230" spans="1:9" ht="24.95" customHeight="1" x14ac:dyDescent="0.15">
      <c r="A230" s="22" t="s">
        <v>33</v>
      </c>
      <c r="B230" s="22" t="s">
        <v>159</v>
      </c>
      <c r="C230" s="22" t="s">
        <v>160</v>
      </c>
      <c r="D230" s="23" t="s">
        <v>148</v>
      </c>
      <c r="E230" s="22">
        <v>100</v>
      </c>
      <c r="F230" s="22">
        <v>1102</v>
      </c>
      <c r="G230" s="22">
        <v>1120</v>
      </c>
      <c r="H230" s="22" t="s">
        <v>149</v>
      </c>
      <c r="I230" s="22" t="s">
        <v>90</v>
      </c>
    </row>
    <row r="231" spans="1:9" ht="24.95" customHeight="1" x14ac:dyDescent="0.15">
      <c r="A231" s="22" t="s">
        <v>33</v>
      </c>
      <c r="B231" s="22" t="s">
        <v>159</v>
      </c>
      <c r="C231" s="22" t="s">
        <v>160</v>
      </c>
      <c r="D231" s="23" t="s">
        <v>155</v>
      </c>
      <c r="E231" s="22">
        <v>100</v>
      </c>
      <c r="F231" s="22">
        <v>896</v>
      </c>
      <c r="G231" s="22">
        <v>896</v>
      </c>
      <c r="H231" s="22" t="s">
        <v>149</v>
      </c>
      <c r="I231" s="22" t="s">
        <v>90</v>
      </c>
    </row>
    <row r="232" spans="1:9" ht="24.95" customHeight="1" x14ac:dyDescent="0.15">
      <c r="A232" s="22" t="s">
        <v>33</v>
      </c>
      <c r="B232" s="22" t="s">
        <v>146</v>
      </c>
      <c r="C232" s="22" t="s">
        <v>147</v>
      </c>
      <c r="D232" s="23" t="s">
        <v>161</v>
      </c>
      <c r="E232" s="22">
        <v>100</v>
      </c>
      <c r="F232" s="22">
        <v>1715</v>
      </c>
      <c r="G232" s="22">
        <v>1715</v>
      </c>
      <c r="H232" s="22" t="s">
        <v>149</v>
      </c>
      <c r="I232" s="22" t="s">
        <v>90</v>
      </c>
    </row>
    <row r="233" spans="1:9" ht="24.95" customHeight="1" x14ac:dyDescent="0.15">
      <c r="A233" s="9" t="s">
        <v>10</v>
      </c>
      <c r="B233" s="9" t="s">
        <v>93</v>
      </c>
      <c r="C233" s="9" t="s">
        <v>95</v>
      </c>
      <c r="D233" s="10">
        <v>43219</v>
      </c>
      <c r="E233" s="11">
        <v>100</v>
      </c>
      <c r="F233" s="12">
        <f>240+360</f>
        <v>600</v>
      </c>
      <c r="G233" s="12">
        <f>240+360</f>
        <v>600</v>
      </c>
      <c r="H233" s="12" t="s">
        <v>89</v>
      </c>
      <c r="I233" s="9" t="s">
        <v>90</v>
      </c>
    </row>
    <row r="234" spans="1:9" ht="24.95" customHeight="1" x14ac:dyDescent="0.15">
      <c r="A234" s="9" t="s">
        <v>10</v>
      </c>
      <c r="B234" s="9" t="s">
        <v>93</v>
      </c>
      <c r="C234" s="9" t="s">
        <v>103</v>
      </c>
      <c r="D234" s="10">
        <v>43219</v>
      </c>
      <c r="E234" s="11">
        <v>100</v>
      </c>
      <c r="F234" s="12">
        <v>1502</v>
      </c>
      <c r="G234" s="12">
        <v>1502</v>
      </c>
      <c r="H234" s="12" t="s">
        <v>89</v>
      </c>
      <c r="I234" s="9" t="s">
        <v>90</v>
      </c>
    </row>
    <row r="235" spans="1:9" ht="24.95" customHeight="1" x14ac:dyDescent="0.15">
      <c r="A235" s="9" t="s">
        <v>10</v>
      </c>
      <c r="B235" s="9" t="s">
        <v>96</v>
      </c>
      <c r="C235" s="9" t="s">
        <v>97</v>
      </c>
      <c r="D235" s="10">
        <v>43219</v>
      </c>
      <c r="E235" s="11">
        <v>100</v>
      </c>
      <c r="F235" s="12">
        <v>930</v>
      </c>
      <c r="G235" s="12">
        <v>1894</v>
      </c>
      <c r="H235" s="12" t="s">
        <v>89</v>
      </c>
      <c r="I235" s="9" t="s">
        <v>90</v>
      </c>
    </row>
    <row r="236" spans="1:9" ht="24.95" customHeight="1" x14ac:dyDescent="0.15">
      <c r="A236" s="9" t="s">
        <v>10</v>
      </c>
      <c r="B236" s="9" t="s">
        <v>96</v>
      </c>
      <c r="C236" s="12" t="s">
        <v>139</v>
      </c>
      <c r="D236" s="10">
        <v>43219</v>
      </c>
      <c r="E236" s="11">
        <v>100</v>
      </c>
      <c r="F236" s="12">
        <v>315</v>
      </c>
      <c r="G236" s="12">
        <v>315</v>
      </c>
      <c r="H236" s="12" t="s">
        <v>89</v>
      </c>
      <c r="I236" s="9" t="s">
        <v>90</v>
      </c>
    </row>
    <row r="237" spans="1:9" ht="24.95" customHeight="1" x14ac:dyDescent="0.15">
      <c r="A237" s="9" t="s">
        <v>10</v>
      </c>
      <c r="B237" s="9" t="s">
        <v>91</v>
      </c>
      <c r="C237" s="9" t="s">
        <v>92</v>
      </c>
      <c r="D237" s="10">
        <v>43219</v>
      </c>
      <c r="E237" s="11">
        <v>100</v>
      </c>
      <c r="F237" s="12">
        <f>509+334+198+312</f>
        <v>1353</v>
      </c>
      <c r="G237" s="12">
        <v>1577</v>
      </c>
      <c r="H237" s="12" t="s">
        <v>89</v>
      </c>
      <c r="I237" s="9" t="s">
        <v>90</v>
      </c>
    </row>
    <row r="238" spans="1:9" ht="24.95" customHeight="1" x14ac:dyDescent="0.15">
      <c r="A238" s="9" t="s">
        <v>10</v>
      </c>
      <c r="B238" s="12" t="s">
        <v>87</v>
      </c>
      <c r="C238" s="12" t="s">
        <v>88</v>
      </c>
      <c r="D238" s="10">
        <v>43219</v>
      </c>
      <c r="E238" s="11">
        <v>100</v>
      </c>
      <c r="F238" s="12">
        <v>1219</v>
      </c>
      <c r="G238" s="12">
        <v>2473</v>
      </c>
      <c r="H238" s="12" t="s">
        <v>89</v>
      </c>
      <c r="I238" s="9" t="s">
        <v>90</v>
      </c>
    </row>
    <row r="239" spans="1:9" ht="24.95" customHeight="1" x14ac:dyDescent="0.15">
      <c r="A239" s="9" t="s">
        <v>10</v>
      </c>
      <c r="B239" s="12" t="s">
        <v>98</v>
      </c>
      <c r="C239" s="12" t="s">
        <v>162</v>
      </c>
      <c r="D239" s="10">
        <v>43219</v>
      </c>
      <c r="E239" s="11">
        <v>100</v>
      </c>
      <c r="F239" s="12">
        <v>2311</v>
      </c>
      <c r="G239" s="12">
        <v>1276</v>
      </c>
      <c r="H239" s="12" t="s">
        <v>89</v>
      </c>
      <c r="I239" s="9" t="s">
        <v>90</v>
      </c>
    </row>
    <row r="240" spans="1:9" ht="24.95" customHeight="1" x14ac:dyDescent="0.15">
      <c r="A240" s="9" t="s">
        <v>10</v>
      </c>
      <c r="B240" s="9" t="s">
        <v>29</v>
      </c>
      <c r="C240" s="9" t="s">
        <v>30</v>
      </c>
      <c r="D240" s="10">
        <v>43220</v>
      </c>
      <c r="E240" s="11">
        <v>100</v>
      </c>
      <c r="F240" s="12">
        <v>937</v>
      </c>
      <c r="G240" s="12">
        <v>937</v>
      </c>
      <c r="H240" s="12" t="s">
        <v>89</v>
      </c>
      <c r="I240" s="9" t="s">
        <v>90</v>
      </c>
    </row>
    <row r="241" spans="1:9" ht="24.95" customHeight="1" x14ac:dyDescent="0.15">
      <c r="A241" s="9" t="s">
        <v>10</v>
      </c>
      <c r="B241" s="9" t="s">
        <v>87</v>
      </c>
      <c r="C241" s="9" t="s">
        <v>102</v>
      </c>
      <c r="D241" s="10">
        <v>43220</v>
      </c>
      <c r="E241" s="11">
        <v>100</v>
      </c>
      <c r="F241" s="12">
        <v>2032</v>
      </c>
      <c r="G241" s="12">
        <v>3199</v>
      </c>
      <c r="H241" s="12" t="s">
        <v>89</v>
      </c>
      <c r="I241" s="9" t="s">
        <v>90</v>
      </c>
    </row>
    <row r="242" spans="1:9" ht="24.95" customHeight="1" x14ac:dyDescent="0.15">
      <c r="A242" s="9" t="s">
        <v>10</v>
      </c>
      <c r="B242" s="9" t="s">
        <v>93</v>
      </c>
      <c r="C242" s="9" t="s">
        <v>100</v>
      </c>
      <c r="D242" s="10">
        <v>43220</v>
      </c>
      <c r="E242" s="11">
        <v>100</v>
      </c>
      <c r="F242" s="12">
        <v>1208</v>
      </c>
      <c r="G242" s="12">
        <v>1208</v>
      </c>
      <c r="H242" s="12" t="s">
        <v>89</v>
      </c>
      <c r="I242" s="9" t="s">
        <v>90</v>
      </c>
    </row>
    <row r="243" spans="1:9" ht="24.95" customHeight="1" x14ac:dyDescent="0.15">
      <c r="A243" s="9" t="s">
        <v>10</v>
      </c>
      <c r="B243" s="9" t="s">
        <v>93</v>
      </c>
      <c r="C243" s="9" t="s">
        <v>101</v>
      </c>
      <c r="D243" s="10">
        <v>43220</v>
      </c>
      <c r="E243" s="11">
        <v>100</v>
      </c>
      <c r="F243" s="12">
        <v>1468</v>
      </c>
      <c r="G243" s="12">
        <v>1468</v>
      </c>
      <c r="H243" s="12" t="s">
        <v>89</v>
      </c>
      <c r="I243" s="9" t="s">
        <v>90</v>
      </c>
    </row>
    <row r="244" spans="1:9" ht="24.95" customHeight="1" x14ac:dyDescent="0.15">
      <c r="A244" s="9" t="s">
        <v>10</v>
      </c>
      <c r="B244" s="9" t="s">
        <v>11</v>
      </c>
      <c r="C244" s="9" t="s">
        <v>19</v>
      </c>
      <c r="D244" s="10">
        <v>43218</v>
      </c>
      <c r="E244" s="15">
        <v>100</v>
      </c>
      <c r="F244" s="6">
        <v>864</v>
      </c>
      <c r="G244" s="6">
        <v>3908</v>
      </c>
      <c r="H244" s="9" t="s">
        <v>13</v>
      </c>
      <c r="I244" s="9" t="s">
        <v>37</v>
      </c>
    </row>
    <row r="245" spans="1:9" ht="24.95" customHeight="1" x14ac:dyDescent="0.15">
      <c r="A245" s="9" t="s">
        <v>10</v>
      </c>
      <c r="B245" s="9" t="s">
        <v>31</v>
      </c>
      <c r="C245" s="9" t="s">
        <v>32</v>
      </c>
      <c r="D245" s="10">
        <v>43218</v>
      </c>
      <c r="E245" s="15">
        <v>100</v>
      </c>
      <c r="F245" s="6">
        <v>1440</v>
      </c>
      <c r="G245" s="6">
        <v>314</v>
      </c>
      <c r="H245" s="9" t="s">
        <v>13</v>
      </c>
      <c r="I245" s="9" t="s">
        <v>37</v>
      </c>
    </row>
    <row r="246" spans="1:9" ht="24.95" customHeight="1" x14ac:dyDescent="0.15">
      <c r="A246" s="9" t="s">
        <v>10</v>
      </c>
      <c r="B246" s="9" t="s">
        <v>27</v>
      </c>
      <c r="C246" s="9" t="s">
        <v>28</v>
      </c>
      <c r="D246" s="10">
        <v>43218</v>
      </c>
      <c r="E246" s="15">
        <v>100</v>
      </c>
      <c r="F246" s="6">
        <v>1352</v>
      </c>
      <c r="G246" s="6">
        <v>1234</v>
      </c>
      <c r="H246" s="9" t="s">
        <v>13</v>
      </c>
      <c r="I246" s="9" t="s">
        <v>37</v>
      </c>
    </row>
    <row r="247" spans="1:9" ht="24.95" customHeight="1" x14ac:dyDescent="0.15">
      <c r="A247" s="9" t="s">
        <v>10</v>
      </c>
      <c r="B247" s="9" t="s">
        <v>129</v>
      </c>
      <c r="C247" s="9" t="s">
        <v>131</v>
      </c>
      <c r="D247" s="10">
        <v>43218</v>
      </c>
      <c r="E247" s="15">
        <v>50</v>
      </c>
      <c r="F247" s="6">
        <v>402</v>
      </c>
      <c r="G247" s="6">
        <v>892</v>
      </c>
      <c r="H247" s="9" t="s">
        <v>13</v>
      </c>
      <c r="I247" s="9" t="s">
        <v>37</v>
      </c>
    </row>
    <row r="248" spans="1:9" ht="24.95" customHeight="1" x14ac:dyDescent="0.15">
      <c r="A248" s="9" t="s">
        <v>10</v>
      </c>
      <c r="B248" s="9" t="s">
        <v>11</v>
      </c>
      <c r="C248" s="9" t="s">
        <v>12</v>
      </c>
      <c r="D248" s="10">
        <v>43219</v>
      </c>
      <c r="E248" s="15">
        <v>100</v>
      </c>
      <c r="F248" s="6">
        <v>2140</v>
      </c>
      <c r="G248" s="6">
        <v>7341</v>
      </c>
      <c r="H248" s="9" t="s">
        <v>13</v>
      </c>
      <c r="I248" s="9" t="s">
        <v>37</v>
      </c>
    </row>
    <row r="249" spans="1:9" ht="24.95" customHeight="1" x14ac:dyDescent="0.15">
      <c r="A249" s="9" t="s">
        <v>10</v>
      </c>
      <c r="B249" s="9" t="s">
        <v>129</v>
      </c>
      <c r="C249" s="9" t="s">
        <v>130</v>
      </c>
      <c r="D249" s="10">
        <v>43219</v>
      </c>
      <c r="E249" s="15">
        <v>50</v>
      </c>
      <c r="F249" s="6">
        <v>608</v>
      </c>
      <c r="G249" s="6">
        <v>1440</v>
      </c>
      <c r="H249" s="9" t="s">
        <v>13</v>
      </c>
      <c r="I249" s="9" t="s">
        <v>37</v>
      </c>
    </row>
    <row r="250" spans="1:9" ht="24.95" customHeight="1" x14ac:dyDescent="0.15">
      <c r="A250" s="9" t="s">
        <v>10</v>
      </c>
      <c r="B250" s="9" t="s">
        <v>11</v>
      </c>
      <c r="C250" s="9" t="s">
        <v>15</v>
      </c>
      <c r="D250" s="10">
        <v>43219</v>
      </c>
      <c r="E250" s="15">
        <v>100</v>
      </c>
      <c r="F250" s="6">
        <v>1113</v>
      </c>
      <c r="G250" s="6">
        <v>1354</v>
      </c>
      <c r="H250" s="9" t="s">
        <v>13</v>
      </c>
      <c r="I250" s="9" t="s">
        <v>37</v>
      </c>
    </row>
    <row r="251" spans="1:9" ht="24.95" customHeight="1" x14ac:dyDescent="0.15">
      <c r="A251" s="9" t="s">
        <v>10</v>
      </c>
      <c r="B251" s="9" t="s">
        <v>27</v>
      </c>
      <c r="C251" s="9" t="s">
        <v>134</v>
      </c>
      <c r="D251" s="10">
        <v>43220</v>
      </c>
      <c r="E251" s="15">
        <v>100</v>
      </c>
      <c r="F251" s="6">
        <v>2464</v>
      </c>
      <c r="G251" s="6">
        <v>3816</v>
      </c>
      <c r="H251" s="9" t="s">
        <v>13</v>
      </c>
      <c r="I251" s="9" t="s">
        <v>37</v>
      </c>
    </row>
    <row r="252" spans="1:9" ht="24.95" customHeight="1" x14ac:dyDescent="0.15">
      <c r="A252" s="9" t="s">
        <v>10</v>
      </c>
      <c r="B252" s="9" t="s">
        <v>27</v>
      </c>
      <c r="C252" s="9" t="s">
        <v>132</v>
      </c>
      <c r="D252" s="10">
        <v>43220</v>
      </c>
      <c r="E252" s="15">
        <v>100</v>
      </c>
      <c r="F252" s="6">
        <v>2537</v>
      </c>
      <c r="G252" s="6">
        <v>2121</v>
      </c>
      <c r="H252" s="9" t="s">
        <v>13</v>
      </c>
      <c r="I252" s="9" t="s">
        <v>37</v>
      </c>
    </row>
    <row r="253" spans="1:9" ht="24.95" customHeight="1" x14ac:dyDescent="0.15">
      <c r="A253" s="9" t="s">
        <v>10</v>
      </c>
      <c r="B253" s="9" t="s">
        <v>129</v>
      </c>
      <c r="C253" s="9" t="s">
        <v>131</v>
      </c>
      <c r="D253" s="10">
        <v>43220</v>
      </c>
      <c r="E253" s="15">
        <v>100</v>
      </c>
      <c r="F253" s="6">
        <v>1455</v>
      </c>
      <c r="G253" s="6">
        <v>3108</v>
      </c>
      <c r="H253" s="9" t="s">
        <v>13</v>
      </c>
      <c r="I253" s="9" t="s">
        <v>37</v>
      </c>
    </row>
    <row r="254" spans="1:9" ht="24.95" customHeight="1" x14ac:dyDescent="0.15">
      <c r="A254" s="9" t="s">
        <v>10</v>
      </c>
      <c r="B254" s="9" t="s">
        <v>11</v>
      </c>
      <c r="C254" s="9" t="s">
        <v>19</v>
      </c>
      <c r="D254" s="10">
        <v>43220</v>
      </c>
      <c r="E254" s="15">
        <v>100</v>
      </c>
      <c r="F254" s="6">
        <v>1010</v>
      </c>
      <c r="G254" s="6">
        <v>6098</v>
      </c>
      <c r="H254" s="9" t="s">
        <v>13</v>
      </c>
      <c r="I254" s="9" t="s">
        <v>37</v>
      </c>
    </row>
    <row r="255" spans="1:9" ht="24.95" customHeight="1" x14ac:dyDescent="0.15">
      <c r="A255" s="9" t="s">
        <v>10</v>
      </c>
      <c r="B255" s="9" t="s">
        <v>27</v>
      </c>
      <c r="C255" s="9" t="s">
        <v>28</v>
      </c>
      <c r="D255" s="10">
        <v>43220</v>
      </c>
      <c r="E255" s="15">
        <v>100</v>
      </c>
      <c r="F255" s="6">
        <v>1633.5</v>
      </c>
      <c r="G255" s="6">
        <v>1909</v>
      </c>
      <c r="H255" s="9" t="s">
        <v>13</v>
      </c>
      <c r="I255" s="9" t="s">
        <v>37</v>
      </c>
    </row>
    <row r="256" spans="1:9" ht="24.95" customHeight="1" x14ac:dyDescent="0.15">
      <c r="A256" s="9" t="s">
        <v>10</v>
      </c>
      <c r="B256" s="9" t="s">
        <v>163</v>
      </c>
      <c r="C256" s="9" t="s">
        <v>32</v>
      </c>
      <c r="D256" s="10">
        <v>43220</v>
      </c>
      <c r="E256" s="15">
        <v>100</v>
      </c>
      <c r="F256" s="6">
        <v>2217.8000000000002</v>
      </c>
      <c r="G256" s="6">
        <v>1922</v>
      </c>
      <c r="H256" s="9" t="s">
        <v>13</v>
      </c>
      <c r="I256" s="9" t="s">
        <v>37</v>
      </c>
    </row>
    <row r="257" spans="1:9" ht="24.95" customHeight="1" x14ac:dyDescent="0.15">
      <c r="A257" s="24" t="s">
        <v>33</v>
      </c>
      <c r="B257" s="24" t="s">
        <v>164</v>
      </c>
      <c r="C257" s="24" t="s">
        <v>165</v>
      </c>
      <c r="D257" s="25">
        <v>4.21</v>
      </c>
      <c r="E257" s="24">
        <v>120</v>
      </c>
      <c r="F257" s="24">
        <v>875</v>
      </c>
      <c r="G257" s="24"/>
      <c r="H257" s="24" t="s">
        <v>166</v>
      </c>
      <c r="I257" s="24" t="s">
        <v>167</v>
      </c>
    </row>
    <row r="258" spans="1:9" ht="24.95" customHeight="1" x14ac:dyDescent="0.15">
      <c r="A258" s="22" t="s">
        <v>33</v>
      </c>
      <c r="B258" s="22" t="s">
        <v>159</v>
      </c>
      <c r="C258" s="22" t="s">
        <v>168</v>
      </c>
      <c r="D258" s="23" t="s">
        <v>169</v>
      </c>
      <c r="E258" s="22">
        <v>100</v>
      </c>
      <c r="F258" s="22">
        <v>365</v>
      </c>
      <c r="G258" s="22">
        <v>365</v>
      </c>
      <c r="H258" s="22" t="s">
        <v>149</v>
      </c>
      <c r="I258" s="22" t="s">
        <v>90</v>
      </c>
    </row>
    <row r="259" spans="1:9" ht="24.95" customHeight="1" x14ac:dyDescent="0.15">
      <c r="A259" s="22" t="s">
        <v>33</v>
      </c>
      <c r="B259" s="22" t="s">
        <v>146</v>
      </c>
      <c r="C259" s="22" t="s">
        <v>147</v>
      </c>
      <c r="D259" s="23" t="s">
        <v>170</v>
      </c>
      <c r="E259" s="22">
        <v>50</v>
      </c>
      <c r="F259" s="22">
        <v>279</v>
      </c>
      <c r="G259" s="22">
        <v>279</v>
      </c>
      <c r="H259" s="22" t="s">
        <v>149</v>
      </c>
      <c r="I259" s="22" t="s">
        <v>37</v>
      </c>
    </row>
    <row r="260" spans="1:9" ht="24.95" customHeight="1" x14ac:dyDescent="0.15">
      <c r="A260" s="22" t="s">
        <v>33</v>
      </c>
      <c r="B260" s="22" t="s">
        <v>156</v>
      </c>
      <c r="C260" s="22" t="s">
        <v>171</v>
      </c>
      <c r="D260" s="23" t="s">
        <v>170</v>
      </c>
      <c r="E260" s="22">
        <v>120</v>
      </c>
      <c r="F260" s="22">
        <v>584</v>
      </c>
      <c r="G260" s="22">
        <v>580</v>
      </c>
      <c r="H260" s="22" t="s">
        <v>149</v>
      </c>
      <c r="I260" s="22" t="s">
        <v>64</v>
      </c>
    </row>
    <row r="261" spans="1:9" ht="24.95" customHeight="1" x14ac:dyDescent="0.15">
      <c r="A261" s="22" t="s">
        <v>33</v>
      </c>
      <c r="B261" s="22" t="s">
        <v>156</v>
      </c>
      <c r="C261" s="22" t="s">
        <v>172</v>
      </c>
      <c r="D261" s="23" t="s">
        <v>173</v>
      </c>
      <c r="E261" s="22">
        <v>120</v>
      </c>
      <c r="F261" s="22">
        <v>1020</v>
      </c>
      <c r="G261" s="22">
        <v>1031</v>
      </c>
      <c r="H261" s="22" t="s">
        <v>149</v>
      </c>
      <c r="I261" s="22" t="s">
        <v>64</v>
      </c>
    </row>
    <row r="262" spans="1:9" ht="24.95" customHeight="1" x14ac:dyDescent="0.15">
      <c r="A262" s="22" t="s">
        <v>33</v>
      </c>
      <c r="B262" s="22" t="s">
        <v>174</v>
      </c>
      <c r="C262" s="22" t="s">
        <v>175</v>
      </c>
      <c r="D262" s="23" t="s">
        <v>169</v>
      </c>
      <c r="E262" s="22">
        <v>120</v>
      </c>
      <c r="F262" s="22">
        <v>896</v>
      </c>
      <c r="G262" s="22">
        <v>890</v>
      </c>
      <c r="H262" s="22" t="s">
        <v>149</v>
      </c>
      <c r="I262" s="22" t="s">
        <v>64</v>
      </c>
    </row>
    <row r="263" spans="1:9" ht="24.95" customHeight="1" x14ac:dyDescent="0.15">
      <c r="A263" s="22" t="s">
        <v>33</v>
      </c>
      <c r="B263" s="22" t="s">
        <v>174</v>
      </c>
      <c r="C263" s="22" t="s">
        <v>175</v>
      </c>
      <c r="D263" s="23" t="s">
        <v>173</v>
      </c>
      <c r="E263" s="22">
        <v>120</v>
      </c>
      <c r="F263" s="22">
        <v>1000</v>
      </c>
      <c r="G263" s="22">
        <v>1001</v>
      </c>
      <c r="H263" s="22" t="s">
        <v>149</v>
      </c>
      <c r="I263" s="22" t="s">
        <v>64</v>
      </c>
    </row>
    <row r="264" spans="1:9" ht="24.95" customHeight="1" x14ac:dyDescent="0.15">
      <c r="A264" s="22" t="s">
        <v>33</v>
      </c>
      <c r="B264" s="22" t="s">
        <v>146</v>
      </c>
      <c r="C264" s="22" t="s">
        <v>147</v>
      </c>
      <c r="D264" s="23" t="s">
        <v>176</v>
      </c>
      <c r="E264" s="22">
        <v>100</v>
      </c>
      <c r="F264" s="22">
        <v>714</v>
      </c>
      <c r="G264" s="22">
        <v>642</v>
      </c>
      <c r="H264" s="22" t="s">
        <v>149</v>
      </c>
      <c r="I264" s="22" t="s">
        <v>37</v>
      </c>
    </row>
    <row r="265" spans="1:9" ht="24.95" customHeight="1" x14ac:dyDescent="0.15">
      <c r="A265" s="22" t="s">
        <v>33</v>
      </c>
      <c r="B265" s="22" t="s">
        <v>156</v>
      </c>
      <c r="C265" s="22" t="s">
        <v>171</v>
      </c>
      <c r="D265" s="23" t="s">
        <v>176</v>
      </c>
      <c r="E265" s="22">
        <v>120</v>
      </c>
      <c r="F265" s="22">
        <v>894</v>
      </c>
      <c r="G265" s="22">
        <v>830</v>
      </c>
      <c r="H265" s="22" t="s">
        <v>149</v>
      </c>
      <c r="I265" s="22" t="s">
        <v>64</v>
      </c>
    </row>
    <row r="266" spans="1:9" ht="24.95" customHeight="1" x14ac:dyDescent="0.15">
      <c r="A266" s="22" t="s">
        <v>33</v>
      </c>
      <c r="B266" s="22" t="s">
        <v>177</v>
      </c>
      <c r="C266" s="22" t="s">
        <v>178</v>
      </c>
      <c r="D266" s="23" t="s">
        <v>179</v>
      </c>
      <c r="E266" s="22">
        <v>100</v>
      </c>
      <c r="F266" s="22">
        <v>1017</v>
      </c>
      <c r="G266" s="22">
        <v>1072</v>
      </c>
      <c r="H266" s="22" t="s">
        <v>149</v>
      </c>
      <c r="I266" s="22" t="s">
        <v>37</v>
      </c>
    </row>
    <row r="267" spans="1:9" ht="24.95" customHeight="1" x14ac:dyDescent="0.15">
      <c r="A267" s="22" t="s">
        <v>33</v>
      </c>
      <c r="B267" s="22" t="s">
        <v>156</v>
      </c>
      <c r="C267" s="22" t="s">
        <v>172</v>
      </c>
      <c r="D267" s="23" t="s">
        <v>179</v>
      </c>
      <c r="E267" s="22">
        <v>120</v>
      </c>
      <c r="F267" s="22">
        <v>1020</v>
      </c>
      <c r="G267" s="22">
        <v>1020</v>
      </c>
      <c r="H267" s="22" t="s">
        <v>149</v>
      </c>
      <c r="I267" s="22" t="s">
        <v>64</v>
      </c>
    </row>
    <row r="268" spans="1:9" ht="24.95" customHeight="1" x14ac:dyDescent="0.15">
      <c r="A268" s="22" t="s">
        <v>33</v>
      </c>
      <c r="B268" s="22" t="s">
        <v>174</v>
      </c>
      <c r="C268" s="22" t="s">
        <v>175</v>
      </c>
      <c r="D268" s="23" t="s">
        <v>179</v>
      </c>
      <c r="E268" s="22">
        <v>80</v>
      </c>
      <c r="F268" s="22">
        <v>560</v>
      </c>
      <c r="G268" s="22">
        <v>560</v>
      </c>
      <c r="H268" s="22" t="s">
        <v>149</v>
      </c>
      <c r="I268" s="22" t="s">
        <v>64</v>
      </c>
    </row>
    <row r="269" spans="1:9" ht="24.95" customHeight="1" x14ac:dyDescent="0.15">
      <c r="A269" s="22" t="s">
        <v>33</v>
      </c>
      <c r="B269" s="22" t="s">
        <v>150</v>
      </c>
      <c r="C269" s="22" t="s">
        <v>153</v>
      </c>
      <c r="D269" s="23" t="s">
        <v>179</v>
      </c>
      <c r="E269" s="22">
        <v>100</v>
      </c>
      <c r="F269" s="22">
        <v>2230</v>
      </c>
      <c r="G269" s="22">
        <v>2230</v>
      </c>
      <c r="H269" s="22" t="s">
        <v>149</v>
      </c>
      <c r="I269" s="22" t="s">
        <v>37</v>
      </c>
    </row>
    <row r="270" spans="1:9" ht="24.95" customHeight="1" x14ac:dyDescent="0.15">
      <c r="A270" s="22" t="s">
        <v>33</v>
      </c>
      <c r="B270" s="22" t="s">
        <v>159</v>
      </c>
      <c r="C270" s="22" t="s">
        <v>168</v>
      </c>
      <c r="D270" s="23" t="s">
        <v>179</v>
      </c>
      <c r="E270" s="22">
        <v>100</v>
      </c>
      <c r="F270" s="22">
        <v>1280</v>
      </c>
      <c r="G270" s="22">
        <v>1353</v>
      </c>
      <c r="H270" s="22" t="s">
        <v>149</v>
      </c>
      <c r="I270" s="22" t="s">
        <v>37</v>
      </c>
    </row>
    <row r="271" spans="1:9" ht="24.95" customHeight="1" x14ac:dyDescent="0.15">
      <c r="A271" s="22" t="s">
        <v>33</v>
      </c>
      <c r="B271" s="22" t="s">
        <v>177</v>
      </c>
      <c r="C271" s="22" t="s">
        <v>180</v>
      </c>
      <c r="D271" s="23" t="s">
        <v>169</v>
      </c>
      <c r="E271" s="22">
        <v>100</v>
      </c>
      <c r="F271" s="22">
        <v>405</v>
      </c>
      <c r="G271" s="22">
        <v>405</v>
      </c>
      <c r="H271" s="22" t="s">
        <v>149</v>
      </c>
      <c r="I271" s="22" t="s">
        <v>37</v>
      </c>
    </row>
    <row r="272" spans="1:9" ht="24.95" customHeight="1" x14ac:dyDescent="0.15">
      <c r="A272" s="22" t="s">
        <v>33</v>
      </c>
      <c r="B272" s="22" t="s">
        <v>150</v>
      </c>
      <c r="C272" s="22" t="s">
        <v>181</v>
      </c>
      <c r="D272" s="23" t="s">
        <v>176</v>
      </c>
      <c r="E272" s="22">
        <v>100</v>
      </c>
      <c r="F272" s="22">
        <v>1096</v>
      </c>
      <c r="G272" s="22">
        <v>1096</v>
      </c>
      <c r="H272" s="22" t="s">
        <v>149</v>
      </c>
      <c r="I272" s="22" t="s">
        <v>37</v>
      </c>
    </row>
    <row r="273" spans="1:10" ht="24.95" customHeight="1" x14ac:dyDescent="0.15">
      <c r="A273" s="22" t="s">
        <v>33</v>
      </c>
      <c r="B273" s="22" t="s">
        <v>150</v>
      </c>
      <c r="C273" s="22" t="s">
        <v>181</v>
      </c>
      <c r="D273" s="23" t="s">
        <v>179</v>
      </c>
      <c r="E273" s="22">
        <v>100</v>
      </c>
      <c r="F273" s="22">
        <v>860</v>
      </c>
      <c r="G273" s="22">
        <v>860</v>
      </c>
      <c r="H273" s="22" t="s">
        <v>149</v>
      </c>
      <c r="I273" s="22" t="s">
        <v>37</v>
      </c>
    </row>
    <row r="274" spans="1:10" ht="24.95" customHeight="1" x14ac:dyDescent="0.15">
      <c r="A274" s="6" t="s">
        <v>10</v>
      </c>
      <c r="B274" s="9" t="s">
        <v>74</v>
      </c>
      <c r="C274" s="9" t="s">
        <v>75</v>
      </c>
      <c r="D274" s="10" t="s">
        <v>182</v>
      </c>
      <c r="E274" s="8">
        <v>100</v>
      </c>
      <c r="F274" s="8">
        <v>1028</v>
      </c>
      <c r="G274" s="8">
        <v>2000</v>
      </c>
      <c r="H274" s="9" t="s">
        <v>58</v>
      </c>
      <c r="I274" s="10" t="s">
        <v>14</v>
      </c>
    </row>
    <row r="275" spans="1:10" ht="24.95" customHeight="1" x14ac:dyDescent="0.15">
      <c r="A275" s="6" t="s">
        <v>10</v>
      </c>
      <c r="B275" s="9" t="s">
        <v>56</v>
      </c>
      <c r="C275" s="9" t="s">
        <v>57</v>
      </c>
      <c r="D275" s="10" t="s">
        <v>183</v>
      </c>
      <c r="E275" s="8">
        <v>100</v>
      </c>
      <c r="F275" s="8">
        <v>2025</v>
      </c>
      <c r="G275" s="8">
        <v>2124</v>
      </c>
      <c r="H275" s="9" t="s">
        <v>58</v>
      </c>
      <c r="I275" s="10" t="s">
        <v>14</v>
      </c>
    </row>
    <row r="276" spans="1:10" ht="24.95" customHeight="1" x14ac:dyDescent="0.15">
      <c r="A276" s="6" t="s">
        <v>10</v>
      </c>
      <c r="B276" s="9" t="s">
        <v>59</v>
      </c>
      <c r="C276" s="9" t="s">
        <v>71</v>
      </c>
      <c r="D276" s="10" t="s">
        <v>183</v>
      </c>
      <c r="E276" s="8">
        <v>100</v>
      </c>
      <c r="F276" s="8">
        <v>1299</v>
      </c>
      <c r="G276" s="8">
        <v>1195</v>
      </c>
      <c r="H276" s="9" t="s">
        <v>58</v>
      </c>
      <c r="I276" s="10" t="s">
        <v>14</v>
      </c>
    </row>
    <row r="277" spans="1:10" ht="24.95" customHeight="1" x14ac:dyDescent="0.15">
      <c r="A277" s="6" t="s">
        <v>10</v>
      </c>
      <c r="B277" s="9" t="s">
        <v>61</v>
      </c>
      <c r="C277" s="9" t="s">
        <v>62</v>
      </c>
      <c r="D277" s="10" t="s">
        <v>183</v>
      </c>
      <c r="E277" s="8">
        <v>100</v>
      </c>
      <c r="F277" s="8">
        <v>3000</v>
      </c>
      <c r="G277" s="8">
        <v>2846</v>
      </c>
      <c r="H277" s="9" t="s">
        <v>58</v>
      </c>
      <c r="I277" s="10" t="s">
        <v>14</v>
      </c>
    </row>
    <row r="278" spans="1:10" ht="24.95" customHeight="1" x14ac:dyDescent="0.15">
      <c r="A278" s="6" t="s">
        <v>10</v>
      </c>
      <c r="B278" s="9" t="s">
        <v>56</v>
      </c>
      <c r="C278" s="9" t="s">
        <v>143</v>
      </c>
      <c r="D278" s="10" t="s">
        <v>184</v>
      </c>
      <c r="E278" s="8">
        <v>100</v>
      </c>
      <c r="F278" s="8">
        <v>1680</v>
      </c>
      <c r="G278" s="8">
        <v>1721</v>
      </c>
      <c r="H278" s="9" t="s">
        <v>58</v>
      </c>
      <c r="I278" s="10" t="s">
        <v>14</v>
      </c>
    </row>
    <row r="279" spans="1:10" ht="24.95" customHeight="1" x14ac:dyDescent="0.15">
      <c r="A279" s="6" t="s">
        <v>10</v>
      </c>
      <c r="B279" s="9" t="s">
        <v>59</v>
      </c>
      <c r="C279" s="9" t="s">
        <v>68</v>
      </c>
      <c r="D279" s="10" t="s">
        <v>184</v>
      </c>
      <c r="E279" s="8">
        <v>100</v>
      </c>
      <c r="F279" s="8">
        <v>1000</v>
      </c>
      <c r="G279" s="8">
        <v>1059</v>
      </c>
      <c r="H279" s="9" t="s">
        <v>58</v>
      </c>
      <c r="I279" s="10" t="s">
        <v>14</v>
      </c>
    </row>
    <row r="280" spans="1:10" ht="24.95" customHeight="1" x14ac:dyDescent="0.15">
      <c r="A280" s="6" t="s">
        <v>10</v>
      </c>
      <c r="B280" s="9" t="s">
        <v>74</v>
      </c>
      <c r="C280" s="9" t="s">
        <v>75</v>
      </c>
      <c r="D280" s="10" t="s">
        <v>184</v>
      </c>
      <c r="E280" s="8">
        <v>100</v>
      </c>
      <c r="F280" s="8">
        <v>1300</v>
      </c>
      <c r="G280" s="8">
        <v>1183</v>
      </c>
      <c r="H280" s="9" t="s">
        <v>58</v>
      </c>
      <c r="I280" s="10" t="s">
        <v>14</v>
      </c>
      <c r="J280" s="6" t="s">
        <v>64</v>
      </c>
    </row>
    <row r="281" spans="1:10" ht="24.95" customHeight="1" x14ac:dyDescent="0.15">
      <c r="A281" s="26" t="s">
        <v>33</v>
      </c>
      <c r="B281" s="26" t="s">
        <v>51</v>
      </c>
      <c r="C281" s="26" t="s">
        <v>55</v>
      </c>
      <c r="D281" s="27">
        <v>43219</v>
      </c>
      <c r="E281" s="21">
        <v>100</v>
      </c>
      <c r="F281" s="21">
        <v>1717</v>
      </c>
      <c r="G281" s="21"/>
      <c r="H281" s="26" t="s">
        <v>36</v>
      </c>
      <c r="I281" s="27" t="s">
        <v>37</v>
      </c>
    </row>
    <row r="282" spans="1:10" ht="24.95" customHeight="1" x14ac:dyDescent="0.15">
      <c r="A282" s="26" t="s">
        <v>33</v>
      </c>
      <c r="B282" s="26" t="s">
        <v>39</v>
      </c>
      <c r="C282" s="26" t="s">
        <v>40</v>
      </c>
      <c r="D282" s="27">
        <v>43219</v>
      </c>
      <c r="E282" s="21">
        <v>100</v>
      </c>
      <c r="F282" s="21">
        <v>829</v>
      </c>
      <c r="G282" s="21"/>
      <c r="H282" s="26" t="s">
        <v>36</v>
      </c>
      <c r="I282" s="27" t="s">
        <v>185</v>
      </c>
    </row>
    <row r="283" spans="1:10" ht="24.95" customHeight="1" x14ac:dyDescent="0.15">
      <c r="A283" s="26" t="s">
        <v>33</v>
      </c>
      <c r="B283" s="26" t="s">
        <v>34</v>
      </c>
      <c r="C283" s="26" t="s">
        <v>35</v>
      </c>
      <c r="D283" s="27">
        <v>43219</v>
      </c>
      <c r="E283" s="21">
        <v>100</v>
      </c>
      <c r="F283" s="21">
        <v>2180</v>
      </c>
      <c r="G283" s="21"/>
      <c r="H283" s="26" t="s">
        <v>36</v>
      </c>
      <c r="I283" s="27" t="s">
        <v>37</v>
      </c>
    </row>
    <row r="284" spans="1:10" ht="24.95" customHeight="1" x14ac:dyDescent="0.15">
      <c r="A284" s="26" t="s">
        <v>33</v>
      </c>
      <c r="B284" s="26" t="s">
        <v>34</v>
      </c>
      <c r="C284" s="26" t="s">
        <v>38</v>
      </c>
      <c r="D284" s="27">
        <v>43219</v>
      </c>
      <c r="E284" s="21">
        <v>100</v>
      </c>
      <c r="F284" s="21">
        <v>982</v>
      </c>
      <c r="G284" s="21"/>
      <c r="H284" s="26" t="s">
        <v>36</v>
      </c>
      <c r="I284" s="27" t="s">
        <v>37</v>
      </c>
    </row>
    <row r="285" spans="1:10" ht="24.95" customHeight="1" x14ac:dyDescent="0.15">
      <c r="A285" s="26" t="s">
        <v>33</v>
      </c>
      <c r="B285" s="26" t="s">
        <v>39</v>
      </c>
      <c r="C285" s="26" t="s">
        <v>54</v>
      </c>
      <c r="D285" s="27">
        <v>43219</v>
      </c>
      <c r="E285" s="21">
        <v>80</v>
      </c>
      <c r="F285" s="21">
        <v>688</v>
      </c>
      <c r="G285" s="21"/>
      <c r="H285" s="26" t="s">
        <v>36</v>
      </c>
      <c r="I285" s="27" t="s">
        <v>37</v>
      </c>
    </row>
    <row r="286" spans="1:10" ht="24.95" customHeight="1" x14ac:dyDescent="0.15">
      <c r="A286" s="26" t="s">
        <v>33</v>
      </c>
      <c r="B286" s="26" t="s">
        <v>47</v>
      </c>
      <c r="C286" s="26" t="s">
        <v>48</v>
      </c>
      <c r="D286" s="27">
        <v>43220</v>
      </c>
      <c r="E286" s="21">
        <v>100</v>
      </c>
      <c r="F286" s="21">
        <v>833</v>
      </c>
      <c r="G286" s="21"/>
      <c r="H286" s="26" t="s">
        <v>36</v>
      </c>
      <c r="I286" s="27" t="s">
        <v>37</v>
      </c>
    </row>
    <row r="287" spans="1:10" ht="24.95" customHeight="1" x14ac:dyDescent="0.15">
      <c r="A287" s="26" t="s">
        <v>33</v>
      </c>
      <c r="B287" s="26" t="s">
        <v>41</v>
      </c>
      <c r="C287" s="26" t="s">
        <v>49</v>
      </c>
      <c r="D287" s="27">
        <v>43220</v>
      </c>
      <c r="E287" s="21">
        <v>100</v>
      </c>
      <c r="F287" s="21">
        <v>1000</v>
      </c>
      <c r="G287" s="21"/>
      <c r="H287" s="26" t="s">
        <v>36</v>
      </c>
      <c r="I287" s="27" t="s">
        <v>37</v>
      </c>
    </row>
    <row r="288" spans="1:10" ht="24.95" customHeight="1" x14ac:dyDescent="0.15">
      <c r="A288" s="26" t="s">
        <v>33</v>
      </c>
      <c r="B288" s="26" t="s">
        <v>137</v>
      </c>
      <c r="C288" s="26" t="s">
        <v>186</v>
      </c>
      <c r="D288" s="27">
        <v>43220</v>
      </c>
      <c r="E288" s="21">
        <v>100</v>
      </c>
      <c r="F288" s="21">
        <v>2050</v>
      </c>
      <c r="G288" s="21"/>
      <c r="H288" s="26" t="s">
        <v>36</v>
      </c>
      <c r="I288" s="27" t="s">
        <v>37</v>
      </c>
    </row>
    <row r="289" spans="1:10" ht="24.95" customHeight="1" x14ac:dyDescent="0.15">
      <c r="A289" s="26" t="s">
        <v>33</v>
      </c>
      <c r="B289" s="26" t="s">
        <v>39</v>
      </c>
      <c r="C289" s="26" t="s">
        <v>44</v>
      </c>
      <c r="D289" s="27">
        <v>43220</v>
      </c>
      <c r="E289" s="21">
        <v>100</v>
      </c>
      <c r="F289" s="21">
        <v>2367</v>
      </c>
      <c r="G289" s="21"/>
      <c r="H289" s="26" t="s">
        <v>36</v>
      </c>
      <c r="I289" s="27" t="s">
        <v>37</v>
      </c>
    </row>
    <row r="290" spans="1:10" ht="24.95" customHeight="1" x14ac:dyDescent="0.15">
      <c r="A290" s="26" t="s">
        <v>33</v>
      </c>
      <c r="B290" s="26" t="s">
        <v>39</v>
      </c>
      <c r="C290" s="26" t="s">
        <v>46</v>
      </c>
      <c r="D290" s="27">
        <v>43220</v>
      </c>
      <c r="E290" s="21">
        <v>100</v>
      </c>
      <c r="F290" s="21">
        <v>1806</v>
      </c>
      <c r="G290" s="21"/>
      <c r="H290" s="26" t="s">
        <v>36</v>
      </c>
      <c r="I290" s="27" t="s">
        <v>37</v>
      </c>
    </row>
    <row r="291" spans="1:10" ht="24.95" customHeight="1" x14ac:dyDescent="0.15">
      <c r="A291" s="9" t="s">
        <v>10</v>
      </c>
      <c r="B291" s="9" t="s">
        <v>104</v>
      </c>
      <c r="C291" s="9" t="s">
        <v>105</v>
      </c>
      <c r="D291" s="10">
        <v>43220</v>
      </c>
      <c r="E291" s="11">
        <v>100</v>
      </c>
      <c r="F291" s="12">
        <v>788.3</v>
      </c>
      <c r="G291" s="12"/>
      <c r="H291" s="12" t="s">
        <v>107</v>
      </c>
      <c r="I291" s="9" t="s">
        <v>90</v>
      </c>
    </row>
    <row r="292" spans="1:10" ht="24.95" customHeight="1" x14ac:dyDescent="0.15">
      <c r="A292" s="9" t="s">
        <v>10</v>
      </c>
      <c r="B292" s="9" t="s">
        <v>51</v>
      </c>
      <c r="C292" s="9" t="s">
        <v>187</v>
      </c>
      <c r="D292" s="10">
        <v>43196</v>
      </c>
      <c r="E292" s="8">
        <f>100+(F292*5%)</f>
        <v>151.19999999999999</v>
      </c>
      <c r="F292" s="8">
        <v>1024</v>
      </c>
      <c r="G292" s="8"/>
      <c r="H292" s="9" t="s">
        <v>188</v>
      </c>
      <c r="I292" s="10" t="s">
        <v>14</v>
      </c>
      <c r="J292" s="6" t="s">
        <v>189</v>
      </c>
    </row>
    <row r="293" spans="1:10" ht="24.95" customHeight="1" x14ac:dyDescent="0.15">
      <c r="A293" s="9" t="s">
        <v>10</v>
      </c>
      <c r="B293" s="9" t="s">
        <v>51</v>
      </c>
      <c r="C293" s="9" t="s">
        <v>190</v>
      </c>
      <c r="D293" s="10">
        <v>43196</v>
      </c>
      <c r="E293" s="8">
        <v>100</v>
      </c>
      <c r="F293" s="8">
        <v>2100</v>
      </c>
      <c r="G293" s="8"/>
      <c r="H293" s="9" t="s">
        <v>188</v>
      </c>
      <c r="I293" s="10"/>
    </row>
    <row r="294" spans="1:10" ht="24.95" customHeight="1" x14ac:dyDescent="0.15">
      <c r="A294" s="9" t="s">
        <v>10</v>
      </c>
      <c r="B294" s="9" t="s">
        <v>51</v>
      </c>
      <c r="C294" s="9" t="s">
        <v>187</v>
      </c>
      <c r="D294" s="10">
        <v>43197</v>
      </c>
      <c r="E294" s="8">
        <f>100+(F294*5%)</f>
        <v>166.15</v>
      </c>
      <c r="F294" s="8">
        <v>1323</v>
      </c>
      <c r="G294" s="8"/>
      <c r="H294" s="9" t="s">
        <v>188</v>
      </c>
      <c r="I294" s="10" t="s">
        <v>14</v>
      </c>
      <c r="J294" s="6" t="s">
        <v>191</v>
      </c>
    </row>
    <row r="295" spans="1:10" ht="24.95" customHeight="1" x14ac:dyDescent="0.15">
      <c r="A295" s="9" t="s">
        <v>10</v>
      </c>
      <c r="B295" s="9" t="s">
        <v>104</v>
      </c>
      <c r="C295" s="9" t="s">
        <v>192</v>
      </c>
      <c r="D295" s="10">
        <v>43205</v>
      </c>
      <c r="E295" s="8">
        <v>100</v>
      </c>
      <c r="F295" s="8">
        <v>1737</v>
      </c>
      <c r="G295" s="8"/>
      <c r="H295" s="9" t="s">
        <v>188</v>
      </c>
      <c r="I295" s="10" t="s">
        <v>14</v>
      </c>
    </row>
    <row r="296" spans="1:10" ht="24.95" customHeight="1" x14ac:dyDescent="0.15">
      <c r="A296" s="9" t="s">
        <v>10</v>
      </c>
      <c r="B296" s="9" t="s">
        <v>193</v>
      </c>
      <c r="C296" s="9" t="s">
        <v>194</v>
      </c>
      <c r="D296" s="10">
        <v>43211</v>
      </c>
      <c r="E296" s="8">
        <v>100</v>
      </c>
      <c r="F296" s="8">
        <v>928</v>
      </c>
      <c r="G296" s="8"/>
      <c r="H296" s="9" t="s">
        <v>188</v>
      </c>
      <c r="I296" s="10" t="s">
        <v>14</v>
      </c>
    </row>
    <row r="297" spans="1:10" ht="24.95" customHeight="1" x14ac:dyDescent="0.15">
      <c r="A297" s="9" t="s">
        <v>10</v>
      </c>
      <c r="B297" s="9" t="s">
        <v>195</v>
      </c>
      <c r="C297" s="9" t="s">
        <v>196</v>
      </c>
      <c r="D297" s="10">
        <v>43211</v>
      </c>
      <c r="E297" s="8">
        <v>100</v>
      </c>
      <c r="F297" s="8">
        <v>824</v>
      </c>
      <c r="G297" s="8"/>
      <c r="H297" s="9" t="s">
        <v>188</v>
      </c>
      <c r="I297" s="10"/>
    </row>
    <row r="298" spans="1:10" ht="24.95" customHeight="1" x14ac:dyDescent="0.15">
      <c r="A298" s="9" t="s">
        <v>10</v>
      </c>
      <c r="B298" s="9" t="s">
        <v>197</v>
      </c>
      <c r="C298" s="9" t="s">
        <v>198</v>
      </c>
      <c r="D298" s="10">
        <v>43211</v>
      </c>
      <c r="E298" s="15">
        <v>100</v>
      </c>
      <c r="F298" s="15">
        <v>722</v>
      </c>
      <c r="G298" s="15"/>
      <c r="H298" s="9" t="s">
        <v>188</v>
      </c>
      <c r="I298" s="10" t="s">
        <v>14</v>
      </c>
      <c r="J298" s="9"/>
    </row>
    <row r="299" spans="1:10" ht="24.95" customHeight="1" x14ac:dyDescent="0.15">
      <c r="A299" s="9" t="s">
        <v>10</v>
      </c>
      <c r="B299" s="9" t="s">
        <v>199</v>
      </c>
      <c r="C299" s="9" t="s">
        <v>200</v>
      </c>
      <c r="D299" s="10">
        <v>43215</v>
      </c>
      <c r="E299" s="15">
        <f>120+(F299*3%)</f>
        <v>144.36000000000001</v>
      </c>
      <c r="F299" s="15">
        <v>812</v>
      </c>
      <c r="G299" s="15"/>
      <c r="H299" s="9" t="s">
        <v>188</v>
      </c>
      <c r="I299" s="10" t="s">
        <v>201</v>
      </c>
      <c r="J299" s="9" t="s">
        <v>202</v>
      </c>
    </row>
    <row r="300" spans="1:10" ht="24.95" customHeight="1" x14ac:dyDescent="0.15">
      <c r="A300" s="9" t="s">
        <v>10</v>
      </c>
      <c r="B300" s="9" t="s">
        <v>195</v>
      </c>
      <c r="C300" s="9" t="s">
        <v>196</v>
      </c>
      <c r="D300" s="10">
        <v>43215</v>
      </c>
      <c r="E300" s="15">
        <v>100</v>
      </c>
      <c r="F300" s="15">
        <v>836</v>
      </c>
      <c r="G300" s="15"/>
      <c r="H300" s="9" t="s">
        <v>188</v>
      </c>
      <c r="I300" s="10" t="s">
        <v>201</v>
      </c>
      <c r="J300" s="9"/>
    </row>
    <row r="301" spans="1:10" ht="24.95" customHeight="1" x14ac:dyDescent="0.15">
      <c r="A301" s="9" t="s">
        <v>10</v>
      </c>
      <c r="B301" s="9" t="s">
        <v>199</v>
      </c>
      <c r="C301" s="9" t="s">
        <v>200</v>
      </c>
      <c r="D301" s="10">
        <v>43216</v>
      </c>
      <c r="E301" s="15">
        <f>120+(F301*3%)</f>
        <v>143.49</v>
      </c>
      <c r="F301" s="15">
        <v>783</v>
      </c>
      <c r="G301" s="15"/>
      <c r="H301" s="9" t="s">
        <v>188</v>
      </c>
      <c r="I301" s="10" t="s">
        <v>201</v>
      </c>
      <c r="J301" s="9" t="s">
        <v>202</v>
      </c>
    </row>
    <row r="302" spans="1:10" ht="24.95" customHeight="1" x14ac:dyDescent="0.15">
      <c r="A302" s="9" t="s">
        <v>10</v>
      </c>
      <c r="B302" s="9" t="s">
        <v>51</v>
      </c>
      <c r="C302" s="9" t="s">
        <v>203</v>
      </c>
      <c r="D302" s="10">
        <v>43215</v>
      </c>
      <c r="E302" s="15">
        <f>120+(F302*3%)</f>
        <v>152.46</v>
      </c>
      <c r="F302" s="15">
        <v>1082</v>
      </c>
      <c r="G302" s="15"/>
      <c r="H302" s="9" t="s">
        <v>188</v>
      </c>
      <c r="I302" s="10" t="s">
        <v>201</v>
      </c>
      <c r="J302" s="9" t="s">
        <v>202</v>
      </c>
    </row>
    <row r="303" spans="1:10" ht="24.95" customHeight="1" x14ac:dyDescent="0.15">
      <c r="A303" s="9" t="s">
        <v>10</v>
      </c>
      <c r="B303" s="9" t="s">
        <v>51</v>
      </c>
      <c r="C303" s="9" t="s">
        <v>204</v>
      </c>
      <c r="D303" s="10">
        <v>43216</v>
      </c>
      <c r="E303" s="15">
        <f>120+(F303*3%)</f>
        <v>150.06</v>
      </c>
      <c r="F303" s="15">
        <v>1002</v>
      </c>
      <c r="G303" s="15"/>
      <c r="H303" s="9" t="s">
        <v>188</v>
      </c>
      <c r="I303" s="10" t="s">
        <v>201</v>
      </c>
      <c r="J303" s="9" t="s">
        <v>202</v>
      </c>
    </row>
    <row r="304" spans="1:10" ht="24.95" customHeight="1" x14ac:dyDescent="0.15">
      <c r="A304" s="9" t="s">
        <v>10</v>
      </c>
      <c r="B304" s="9" t="s">
        <v>193</v>
      </c>
      <c r="C304" s="9" t="s">
        <v>194</v>
      </c>
      <c r="D304" s="10">
        <v>43217</v>
      </c>
      <c r="E304" s="15">
        <v>100</v>
      </c>
      <c r="F304" s="15">
        <v>1022</v>
      </c>
      <c r="G304" s="15"/>
      <c r="H304" s="9" t="s">
        <v>188</v>
      </c>
      <c r="I304" s="10" t="s">
        <v>201</v>
      </c>
      <c r="J304" s="9"/>
    </row>
    <row r="305" spans="1:10" ht="24.95" customHeight="1" x14ac:dyDescent="0.15">
      <c r="A305" s="9" t="s">
        <v>10</v>
      </c>
      <c r="B305" s="9" t="s">
        <v>51</v>
      </c>
      <c r="C305" s="9" t="s">
        <v>203</v>
      </c>
      <c r="D305" s="10">
        <v>43217</v>
      </c>
      <c r="E305" s="15">
        <f>120+(F305*3%)</f>
        <v>147.30000000000001</v>
      </c>
      <c r="F305" s="15">
        <v>910</v>
      </c>
      <c r="G305" s="15"/>
      <c r="H305" s="9" t="s">
        <v>188</v>
      </c>
      <c r="I305" s="10" t="s">
        <v>201</v>
      </c>
      <c r="J305" s="9" t="s">
        <v>202</v>
      </c>
    </row>
    <row r="306" spans="1:10" ht="24.95" customHeight="1" x14ac:dyDescent="0.15">
      <c r="A306" s="9" t="s">
        <v>10</v>
      </c>
      <c r="B306" s="9" t="s">
        <v>51</v>
      </c>
      <c r="C306" s="9" t="s">
        <v>198</v>
      </c>
      <c r="D306" s="10">
        <v>43217</v>
      </c>
      <c r="E306" s="15">
        <v>100</v>
      </c>
      <c r="F306" s="8">
        <v>758</v>
      </c>
      <c r="G306" s="8"/>
      <c r="H306" s="9" t="s">
        <v>188</v>
      </c>
      <c r="I306" s="10" t="s">
        <v>201</v>
      </c>
      <c r="J306" s="9"/>
    </row>
    <row r="307" spans="1:10" ht="24.95" customHeight="1" x14ac:dyDescent="0.15">
      <c r="A307" s="9" t="s">
        <v>10</v>
      </c>
      <c r="B307" s="9" t="s">
        <v>199</v>
      </c>
      <c r="C307" s="9" t="s">
        <v>200</v>
      </c>
      <c r="D307" s="10">
        <v>43217</v>
      </c>
      <c r="E307" s="15">
        <f>120+(F307*3%)</f>
        <v>141</v>
      </c>
      <c r="F307" s="15">
        <v>700</v>
      </c>
      <c r="G307" s="15"/>
      <c r="H307" s="9" t="s">
        <v>188</v>
      </c>
      <c r="I307" s="10" t="s">
        <v>201</v>
      </c>
      <c r="J307" s="9" t="s">
        <v>202</v>
      </c>
    </row>
    <row r="308" spans="1:10" ht="24.95" customHeight="1" x14ac:dyDescent="0.15">
      <c r="A308" s="9" t="s">
        <v>10</v>
      </c>
      <c r="B308" s="9" t="s">
        <v>195</v>
      </c>
      <c r="C308" s="9" t="s">
        <v>196</v>
      </c>
      <c r="D308" s="10">
        <v>43217</v>
      </c>
      <c r="E308" s="15">
        <v>40</v>
      </c>
      <c r="F308" s="15">
        <v>472</v>
      </c>
      <c r="G308" s="15"/>
      <c r="H308" s="9" t="s">
        <v>188</v>
      </c>
      <c r="I308" s="10" t="s">
        <v>201</v>
      </c>
      <c r="J308" s="9"/>
    </row>
    <row r="309" spans="1:10" ht="24.95" customHeight="1" x14ac:dyDescent="0.15">
      <c r="A309" s="9" t="s">
        <v>10</v>
      </c>
      <c r="B309" s="9" t="s">
        <v>199</v>
      </c>
      <c r="C309" s="9" t="s">
        <v>200</v>
      </c>
      <c r="D309" s="10">
        <v>43218</v>
      </c>
      <c r="E309" s="15">
        <f>120+(F309*3%)</f>
        <v>140.94</v>
      </c>
      <c r="F309" s="15">
        <v>698</v>
      </c>
      <c r="G309" s="15"/>
      <c r="H309" s="9" t="s">
        <v>188</v>
      </c>
      <c r="I309" s="10" t="s">
        <v>201</v>
      </c>
      <c r="J309" s="9" t="s">
        <v>202</v>
      </c>
    </row>
    <row r="310" spans="1:10" ht="24.95" customHeight="1" x14ac:dyDescent="0.15">
      <c r="A310" s="9" t="s">
        <v>10</v>
      </c>
      <c r="B310" s="9" t="s">
        <v>193</v>
      </c>
      <c r="C310" s="9" t="s">
        <v>205</v>
      </c>
      <c r="D310" s="10">
        <v>43218</v>
      </c>
      <c r="E310" s="15">
        <v>100</v>
      </c>
      <c r="F310" s="15">
        <v>607</v>
      </c>
      <c r="G310" s="15"/>
      <c r="H310" s="9" t="s">
        <v>188</v>
      </c>
      <c r="I310" s="10" t="s">
        <v>201</v>
      </c>
      <c r="J310" s="9"/>
    </row>
    <row r="311" spans="1:10" ht="24.95" customHeight="1" x14ac:dyDescent="0.15">
      <c r="A311" s="9" t="s">
        <v>10</v>
      </c>
      <c r="B311" s="9" t="s">
        <v>10</v>
      </c>
      <c r="C311" s="9" t="s">
        <v>204</v>
      </c>
      <c r="D311" s="10">
        <v>43218</v>
      </c>
      <c r="E311" s="15">
        <f>120+(F311*3%)</f>
        <v>147</v>
      </c>
      <c r="F311" s="15">
        <v>900</v>
      </c>
      <c r="G311" s="15"/>
      <c r="H311" s="9" t="s">
        <v>188</v>
      </c>
      <c r="I311" s="10" t="s">
        <v>201</v>
      </c>
      <c r="J311" s="9" t="s">
        <v>202</v>
      </c>
    </row>
    <row r="312" spans="1:10" ht="24.95" customHeight="1" x14ac:dyDescent="0.15">
      <c r="A312" s="9" t="s">
        <v>10</v>
      </c>
      <c r="B312" s="9" t="s">
        <v>199</v>
      </c>
      <c r="C312" s="9" t="s">
        <v>206</v>
      </c>
      <c r="D312" s="10">
        <v>43219</v>
      </c>
      <c r="E312" s="15">
        <f>120+(F312*3%)</f>
        <v>145.29</v>
      </c>
      <c r="F312" s="15">
        <v>843</v>
      </c>
      <c r="G312" s="15"/>
      <c r="H312" s="9" t="s">
        <v>188</v>
      </c>
      <c r="I312" s="10" t="s">
        <v>201</v>
      </c>
      <c r="J312" s="9" t="s">
        <v>202</v>
      </c>
    </row>
    <row r="313" spans="1:10" ht="24.95" customHeight="1" x14ac:dyDescent="0.15">
      <c r="A313" s="9" t="s">
        <v>10</v>
      </c>
      <c r="B313" s="9" t="s">
        <v>51</v>
      </c>
      <c r="C313" s="9" t="s">
        <v>203</v>
      </c>
      <c r="D313" s="10">
        <v>43219</v>
      </c>
      <c r="E313" s="15">
        <f>120+(F313*3%)</f>
        <v>165</v>
      </c>
      <c r="F313" s="15">
        <v>1500</v>
      </c>
      <c r="G313" s="15"/>
      <c r="H313" s="9" t="s">
        <v>188</v>
      </c>
      <c r="I313" s="10" t="s">
        <v>201</v>
      </c>
      <c r="J313" s="9" t="s">
        <v>202</v>
      </c>
    </row>
    <row r="314" spans="1:10" ht="24.95" customHeight="1" x14ac:dyDescent="0.15">
      <c r="A314" s="9" t="s">
        <v>10</v>
      </c>
      <c r="B314" s="9" t="s">
        <v>207</v>
      </c>
      <c r="C314" s="10" t="s">
        <v>208</v>
      </c>
      <c r="D314" s="10">
        <v>43219</v>
      </c>
      <c r="E314" s="15">
        <f>120+(F314*3%)</f>
        <v>141.09</v>
      </c>
      <c r="F314" s="15">
        <v>703</v>
      </c>
      <c r="G314" s="15"/>
      <c r="H314" s="9" t="s">
        <v>188</v>
      </c>
      <c r="I314" s="10" t="s">
        <v>201</v>
      </c>
      <c r="J314" s="9" t="s">
        <v>209</v>
      </c>
    </row>
    <row r="315" spans="1:10" ht="24.95" customHeight="1" x14ac:dyDescent="0.15">
      <c r="A315" s="9" t="s">
        <v>10</v>
      </c>
      <c r="B315" s="9" t="s">
        <v>193</v>
      </c>
      <c r="C315" s="10" t="s">
        <v>194</v>
      </c>
      <c r="D315" s="10">
        <v>43219</v>
      </c>
      <c r="E315" s="15">
        <v>100</v>
      </c>
      <c r="F315" s="15">
        <v>1062</v>
      </c>
      <c r="G315" s="15"/>
      <c r="H315" s="9" t="s">
        <v>188</v>
      </c>
      <c r="I315" s="10" t="s">
        <v>201</v>
      </c>
      <c r="J315" s="9"/>
    </row>
    <row r="316" spans="1:10" ht="24.95" customHeight="1" x14ac:dyDescent="0.15">
      <c r="A316" s="9" t="s">
        <v>10</v>
      </c>
      <c r="B316" s="9" t="s">
        <v>195</v>
      </c>
      <c r="C316" s="10" t="s">
        <v>196</v>
      </c>
      <c r="D316" s="10">
        <v>43219</v>
      </c>
      <c r="E316" s="15">
        <v>40</v>
      </c>
      <c r="F316" s="15">
        <v>483</v>
      </c>
      <c r="G316" s="15"/>
      <c r="H316" s="9" t="s">
        <v>188</v>
      </c>
      <c r="I316" s="10" t="s">
        <v>201</v>
      </c>
      <c r="J316" s="9"/>
    </row>
    <row r="317" spans="1:10" ht="24.95" customHeight="1" x14ac:dyDescent="0.15">
      <c r="A317" s="9" t="s">
        <v>10</v>
      </c>
      <c r="B317" s="9" t="s">
        <v>104</v>
      </c>
      <c r="C317" s="9" t="s">
        <v>192</v>
      </c>
      <c r="D317" s="10">
        <v>43219</v>
      </c>
      <c r="E317" s="15">
        <v>100</v>
      </c>
      <c r="F317" s="15">
        <v>1058</v>
      </c>
      <c r="G317" s="15"/>
      <c r="H317" s="9" t="s">
        <v>188</v>
      </c>
      <c r="I317" s="10" t="s">
        <v>201</v>
      </c>
      <c r="J317" s="9"/>
    </row>
    <row r="318" spans="1:10" ht="24.95" customHeight="1" x14ac:dyDescent="0.15">
      <c r="A318" s="9" t="s">
        <v>10</v>
      </c>
      <c r="B318" s="9" t="s">
        <v>51</v>
      </c>
      <c r="C318" s="9" t="s">
        <v>204</v>
      </c>
      <c r="D318" s="10">
        <v>43220</v>
      </c>
      <c r="E318" s="15">
        <f>120+(F318*3%)</f>
        <v>168.6</v>
      </c>
      <c r="F318" s="15">
        <v>1620</v>
      </c>
      <c r="G318" s="15"/>
      <c r="H318" s="9" t="s">
        <v>188</v>
      </c>
      <c r="I318" s="10" t="s">
        <v>201</v>
      </c>
      <c r="J318" s="9" t="s">
        <v>202</v>
      </c>
    </row>
    <row r="319" spans="1:10" ht="24.95" customHeight="1" x14ac:dyDescent="0.15">
      <c r="A319" s="9" t="s">
        <v>10</v>
      </c>
      <c r="B319" s="9" t="s">
        <v>207</v>
      </c>
      <c r="C319" s="9" t="s">
        <v>200</v>
      </c>
      <c r="D319" s="10">
        <v>43220</v>
      </c>
      <c r="E319" s="15">
        <f>120+(F319*3%)</f>
        <v>143.4</v>
      </c>
      <c r="F319" s="15">
        <v>780</v>
      </c>
      <c r="G319" s="15"/>
      <c r="H319" s="9" t="s">
        <v>188</v>
      </c>
      <c r="I319" s="10" t="s">
        <v>201</v>
      </c>
      <c r="J319" s="9" t="s">
        <v>202</v>
      </c>
    </row>
    <row r="320" spans="1:10" ht="24.95" customHeight="1" x14ac:dyDescent="0.15">
      <c r="A320" s="9" t="s">
        <v>10</v>
      </c>
      <c r="B320" s="9" t="s">
        <v>207</v>
      </c>
      <c r="C320" s="9" t="s">
        <v>208</v>
      </c>
      <c r="D320" s="10">
        <v>43220</v>
      </c>
      <c r="E320" s="15">
        <f>120+(F320*3%)</f>
        <v>143.01</v>
      </c>
      <c r="F320" s="15">
        <v>767</v>
      </c>
      <c r="G320" s="15"/>
      <c r="H320" s="9" t="s">
        <v>188</v>
      </c>
      <c r="I320" s="10" t="s">
        <v>201</v>
      </c>
      <c r="J320" s="9" t="s">
        <v>209</v>
      </c>
    </row>
    <row r="321" spans="1:10" ht="24.95" customHeight="1" x14ac:dyDescent="0.15">
      <c r="A321" s="9" t="s">
        <v>10</v>
      </c>
      <c r="B321" s="9" t="s">
        <v>193</v>
      </c>
      <c r="C321" s="10" t="s">
        <v>205</v>
      </c>
      <c r="D321" s="10">
        <v>43220</v>
      </c>
      <c r="E321" s="15">
        <v>100</v>
      </c>
      <c r="F321" s="15">
        <v>1065</v>
      </c>
      <c r="G321" s="15"/>
      <c r="H321" s="9" t="s">
        <v>188</v>
      </c>
      <c r="I321" s="10" t="s">
        <v>201</v>
      </c>
      <c r="J321" s="9"/>
    </row>
    <row r="322" spans="1:10" ht="24.95" customHeight="1" x14ac:dyDescent="0.15">
      <c r="A322" s="9" t="s">
        <v>10</v>
      </c>
      <c r="B322" s="9" t="s">
        <v>51</v>
      </c>
      <c r="C322" s="9" t="s">
        <v>190</v>
      </c>
      <c r="D322" s="10">
        <v>43220</v>
      </c>
      <c r="E322" s="15">
        <v>100</v>
      </c>
      <c r="F322" s="15">
        <v>1634</v>
      </c>
      <c r="G322" s="15"/>
      <c r="H322" s="9" t="s">
        <v>188</v>
      </c>
      <c r="I322" s="10" t="s">
        <v>201</v>
      </c>
      <c r="J322" s="9"/>
    </row>
    <row r="323" spans="1:10" ht="24.95" customHeight="1" x14ac:dyDescent="0.15">
      <c r="A323" s="9" t="s">
        <v>10</v>
      </c>
      <c r="B323" s="9" t="s">
        <v>104</v>
      </c>
      <c r="C323" s="9" t="s">
        <v>210</v>
      </c>
      <c r="D323" s="10">
        <v>43220</v>
      </c>
      <c r="E323" s="15">
        <v>100</v>
      </c>
      <c r="F323" s="15">
        <v>1881</v>
      </c>
      <c r="G323" s="15"/>
      <c r="H323" s="9" t="s">
        <v>188</v>
      </c>
      <c r="I323" s="10" t="s">
        <v>201</v>
      </c>
      <c r="J323" s="9"/>
    </row>
    <row r="324" spans="1:10" ht="24.95" customHeight="1" x14ac:dyDescent="0.15">
      <c r="A324" s="9" t="s">
        <v>10</v>
      </c>
      <c r="B324" s="9" t="s">
        <v>104</v>
      </c>
      <c r="C324" s="9" t="s">
        <v>192</v>
      </c>
      <c r="D324" s="10">
        <v>43203</v>
      </c>
      <c r="E324" s="15">
        <v>100</v>
      </c>
      <c r="F324" s="9">
        <v>1737</v>
      </c>
      <c r="G324" s="9"/>
      <c r="H324" s="9" t="s">
        <v>188</v>
      </c>
      <c r="I324" s="10"/>
      <c r="J324" s="9"/>
    </row>
    <row r="325" spans="1:10" ht="24.95" customHeight="1" x14ac:dyDescent="0.15">
      <c r="A325" s="20" t="s">
        <v>10</v>
      </c>
      <c r="B325" s="20" t="s">
        <v>125</v>
      </c>
      <c r="C325" s="20" t="s">
        <v>127</v>
      </c>
      <c r="D325" s="28">
        <v>43219</v>
      </c>
      <c r="E325" s="20">
        <v>100</v>
      </c>
      <c r="F325" s="20">
        <v>1353</v>
      </c>
      <c r="G325" s="20"/>
      <c r="H325" s="20" t="s">
        <v>116</v>
      </c>
      <c r="I325" s="20" t="s">
        <v>117</v>
      </c>
    </row>
    <row r="326" spans="1:10" ht="24.95" customHeight="1" x14ac:dyDescent="0.15">
      <c r="A326" s="20" t="s">
        <v>10</v>
      </c>
      <c r="B326" s="20" t="s">
        <v>118</v>
      </c>
      <c r="C326" s="20" t="s">
        <v>119</v>
      </c>
      <c r="D326" s="28">
        <v>43219</v>
      </c>
      <c r="E326" s="20">
        <v>100</v>
      </c>
      <c r="F326" s="20">
        <v>1969</v>
      </c>
      <c r="G326" s="20"/>
      <c r="H326" s="20" t="s">
        <v>116</v>
      </c>
      <c r="I326" s="20" t="s">
        <v>117</v>
      </c>
    </row>
    <row r="327" spans="1:10" ht="24.95" customHeight="1" x14ac:dyDescent="0.15">
      <c r="A327" s="20" t="s">
        <v>10</v>
      </c>
      <c r="B327" s="20" t="s">
        <v>114</v>
      </c>
      <c r="C327" s="20" t="s">
        <v>128</v>
      </c>
      <c r="D327" s="28">
        <v>43219</v>
      </c>
      <c r="E327" s="20">
        <v>50</v>
      </c>
      <c r="F327" s="20">
        <v>254</v>
      </c>
      <c r="G327" s="20"/>
      <c r="H327" s="20" t="s">
        <v>116</v>
      </c>
      <c r="I327" s="20" t="s">
        <v>117</v>
      </c>
    </row>
    <row r="328" spans="1:10" ht="24.95" customHeight="1" x14ac:dyDescent="0.15">
      <c r="A328" s="20" t="s">
        <v>10</v>
      </c>
      <c r="B328" s="20" t="s">
        <v>16</v>
      </c>
      <c r="C328" s="20" t="s">
        <v>26</v>
      </c>
      <c r="D328" s="28">
        <v>43219</v>
      </c>
      <c r="E328" s="20">
        <v>100</v>
      </c>
      <c r="F328" s="20">
        <v>923</v>
      </c>
      <c r="G328" s="20"/>
      <c r="H328" s="20" t="s">
        <v>116</v>
      </c>
      <c r="I328" s="20" t="s">
        <v>117</v>
      </c>
    </row>
    <row r="329" spans="1:10" ht="24.95" customHeight="1" x14ac:dyDescent="0.15">
      <c r="A329" s="20" t="s">
        <v>10</v>
      </c>
      <c r="B329" s="20" t="s">
        <v>16</v>
      </c>
      <c r="C329" s="20" t="s">
        <v>17</v>
      </c>
      <c r="D329" s="28">
        <v>43219</v>
      </c>
      <c r="E329" s="20">
        <v>100</v>
      </c>
      <c r="F329" s="20">
        <v>4288</v>
      </c>
      <c r="G329" s="20"/>
      <c r="H329" s="20" t="s">
        <v>116</v>
      </c>
      <c r="I329" s="20" t="s">
        <v>117</v>
      </c>
    </row>
    <row r="330" spans="1:10" ht="24.95" customHeight="1" x14ac:dyDescent="0.15">
      <c r="A330" s="20" t="s">
        <v>10</v>
      </c>
      <c r="B330" s="20" t="s">
        <v>125</v>
      </c>
      <c r="C330" s="20" t="s">
        <v>126</v>
      </c>
      <c r="D330" s="28">
        <v>43220</v>
      </c>
      <c r="E330" s="20">
        <v>90</v>
      </c>
      <c r="F330" s="20">
        <v>468</v>
      </c>
      <c r="G330" s="20"/>
      <c r="H330" s="20" t="s">
        <v>116</v>
      </c>
      <c r="I330" s="20" t="s">
        <v>117</v>
      </c>
    </row>
    <row r="331" spans="1:10" ht="24.95" customHeight="1" x14ac:dyDescent="0.15">
      <c r="A331" s="20" t="s">
        <v>10</v>
      </c>
      <c r="B331" s="20" t="s">
        <v>21</v>
      </c>
      <c r="C331" s="20" t="s">
        <v>22</v>
      </c>
      <c r="D331" s="28">
        <v>43220</v>
      </c>
      <c r="E331" s="20">
        <v>100</v>
      </c>
      <c r="F331" s="20">
        <v>1529</v>
      </c>
      <c r="G331" s="20"/>
      <c r="H331" s="20" t="s">
        <v>116</v>
      </c>
      <c r="I331" s="20" t="s">
        <v>117</v>
      </c>
    </row>
    <row r="332" spans="1:10" ht="24.95" customHeight="1" x14ac:dyDescent="0.15">
      <c r="A332" s="20" t="s">
        <v>10</v>
      </c>
      <c r="B332" s="20" t="s">
        <v>114</v>
      </c>
      <c r="C332" s="20" t="s">
        <v>128</v>
      </c>
      <c r="D332" s="28">
        <v>43220</v>
      </c>
      <c r="E332" s="20">
        <v>60</v>
      </c>
      <c r="F332" s="20">
        <v>312</v>
      </c>
      <c r="G332" s="20"/>
      <c r="H332" s="20" t="s">
        <v>116</v>
      </c>
      <c r="I332" s="20" t="s">
        <v>117</v>
      </c>
    </row>
    <row r="333" spans="1:10" ht="24.95" customHeight="1" x14ac:dyDescent="0.15">
      <c r="A333" s="20" t="s">
        <v>10</v>
      </c>
      <c r="B333" s="20" t="s">
        <v>114</v>
      </c>
      <c r="C333" s="20" t="s">
        <v>115</v>
      </c>
      <c r="D333" s="28">
        <v>43220</v>
      </c>
      <c r="E333" s="20">
        <v>100</v>
      </c>
      <c r="F333" s="20">
        <v>1496</v>
      </c>
      <c r="G333" s="20"/>
      <c r="H333" s="20" t="s">
        <v>116</v>
      </c>
      <c r="I333" s="20" t="s">
        <v>117</v>
      </c>
    </row>
    <row r="334" spans="1:10" ht="24.95" customHeight="1" x14ac:dyDescent="0.15">
      <c r="A334" s="20" t="s">
        <v>10</v>
      </c>
      <c r="B334" s="20" t="s">
        <v>16</v>
      </c>
      <c r="C334" s="20" t="s">
        <v>124</v>
      </c>
      <c r="D334" s="28">
        <v>43220</v>
      </c>
      <c r="E334" s="20">
        <v>100</v>
      </c>
      <c r="F334" s="20">
        <v>506</v>
      </c>
      <c r="G334" s="20"/>
      <c r="H334" s="20" t="s">
        <v>116</v>
      </c>
      <c r="I334" s="20" t="s">
        <v>117</v>
      </c>
    </row>
  </sheetData>
  <autoFilter ref="A1:K334"/>
  <phoneticPr fontId="11" type="noConversion"/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" sqref="H2"/>
    </sheetView>
  </sheetViews>
  <sheetFormatPr defaultColWidth="9" defaultRowHeight="24.95" customHeight="1" x14ac:dyDescent="0.15"/>
  <cols>
    <col min="1" max="16384" width="9" style="6"/>
  </cols>
  <sheetData>
    <row r="1" spans="1:9" ht="24.95" customHeight="1" x14ac:dyDescent="0.15">
      <c r="A1" s="29" t="s">
        <v>211</v>
      </c>
      <c r="B1" s="29"/>
      <c r="C1" s="29"/>
      <c r="D1" s="30"/>
      <c r="E1" s="31"/>
      <c r="F1" s="29"/>
      <c r="G1" s="29"/>
      <c r="H1" s="29"/>
      <c r="I1" s="29"/>
    </row>
    <row r="2" spans="1:9" ht="24.95" customHeight="1" x14ac:dyDescent="0.1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6" t="s">
        <v>212</v>
      </c>
      <c r="G2" s="6" t="s">
        <v>6</v>
      </c>
      <c r="H2" s="6" t="s">
        <v>7</v>
      </c>
      <c r="I2" s="6" t="s">
        <v>8</v>
      </c>
    </row>
    <row r="3" spans="1:9" ht="24.95" customHeight="1" x14ac:dyDescent="0.15">
      <c r="A3" s="6" t="s">
        <v>10</v>
      </c>
      <c r="B3" s="6" t="s">
        <v>213</v>
      </c>
      <c r="C3" s="6" t="s">
        <v>214</v>
      </c>
      <c r="D3" s="7">
        <v>43191</v>
      </c>
      <c r="E3" s="8">
        <v>80</v>
      </c>
      <c r="F3" s="6">
        <v>624</v>
      </c>
      <c r="H3" s="6" t="s">
        <v>215</v>
      </c>
      <c r="I3" s="6" t="s">
        <v>14</v>
      </c>
    </row>
    <row r="4" spans="1:9" ht="24.95" customHeight="1" x14ac:dyDescent="0.15">
      <c r="A4" s="6" t="s">
        <v>10</v>
      </c>
      <c r="B4" s="6" t="s">
        <v>213</v>
      </c>
      <c r="C4" s="6" t="s">
        <v>214</v>
      </c>
      <c r="D4" s="7">
        <v>43195</v>
      </c>
      <c r="E4" s="8">
        <v>80</v>
      </c>
      <c r="F4" s="6">
        <v>673</v>
      </c>
      <c r="H4" s="6" t="s">
        <v>215</v>
      </c>
      <c r="I4" s="6" t="s">
        <v>216</v>
      </c>
    </row>
    <row r="5" spans="1:9" ht="24.95" customHeight="1" x14ac:dyDescent="0.15">
      <c r="A5" s="6" t="s">
        <v>10</v>
      </c>
      <c r="B5" s="6" t="s">
        <v>217</v>
      </c>
      <c r="C5" s="6" t="s">
        <v>218</v>
      </c>
      <c r="D5" s="7">
        <v>43196</v>
      </c>
      <c r="E5" s="6">
        <v>100</v>
      </c>
      <c r="F5" s="6">
        <v>1119</v>
      </c>
      <c r="H5" s="6" t="s">
        <v>215</v>
      </c>
      <c r="I5" s="6" t="s">
        <v>117</v>
      </c>
    </row>
    <row r="6" spans="1:9" ht="24.95" customHeight="1" x14ac:dyDescent="0.15">
      <c r="A6" s="6" t="s">
        <v>10</v>
      </c>
      <c r="B6" s="6" t="s">
        <v>213</v>
      </c>
      <c r="C6" s="6" t="s">
        <v>214</v>
      </c>
      <c r="D6" s="7">
        <v>43197</v>
      </c>
      <c r="E6" s="8">
        <v>80</v>
      </c>
      <c r="F6" s="6">
        <v>869</v>
      </c>
      <c r="H6" s="6" t="s">
        <v>215</v>
      </c>
      <c r="I6" s="6" t="s">
        <v>117</v>
      </c>
    </row>
    <row r="7" spans="1:9" ht="24.95" customHeight="1" x14ac:dyDescent="0.15">
      <c r="A7" s="6" t="s">
        <v>10</v>
      </c>
      <c r="B7" s="6" t="s">
        <v>217</v>
      </c>
      <c r="C7" s="6" t="s">
        <v>218</v>
      </c>
      <c r="D7" s="7">
        <v>43198</v>
      </c>
      <c r="E7" s="8">
        <v>100</v>
      </c>
      <c r="F7" s="6">
        <v>1470</v>
      </c>
      <c r="H7" s="6" t="s">
        <v>215</v>
      </c>
      <c r="I7" s="6" t="s">
        <v>117</v>
      </c>
    </row>
    <row r="8" spans="1:9" ht="24.95" customHeight="1" x14ac:dyDescent="0.15">
      <c r="A8" s="6" t="s">
        <v>10</v>
      </c>
      <c r="B8" s="6" t="s">
        <v>217</v>
      </c>
      <c r="C8" s="6" t="s">
        <v>218</v>
      </c>
      <c r="D8" s="7">
        <v>43204</v>
      </c>
      <c r="E8" s="8">
        <v>100</v>
      </c>
      <c r="F8" s="6">
        <v>1283</v>
      </c>
      <c r="H8" s="6" t="s">
        <v>215</v>
      </c>
      <c r="I8" s="6" t="s">
        <v>117</v>
      </c>
    </row>
    <row r="9" spans="1:9" ht="24.95" customHeight="1" x14ac:dyDescent="0.15">
      <c r="A9" s="6" t="s">
        <v>10</v>
      </c>
      <c r="B9" s="6" t="s">
        <v>213</v>
      </c>
      <c r="C9" s="6" t="s">
        <v>214</v>
      </c>
      <c r="D9" s="7">
        <v>43205</v>
      </c>
      <c r="E9" s="8">
        <v>100</v>
      </c>
      <c r="F9" s="6">
        <v>1182</v>
      </c>
      <c r="H9" s="6" t="s">
        <v>215</v>
      </c>
      <c r="I9" s="6" t="s">
        <v>117</v>
      </c>
    </row>
    <row r="10" spans="1:9" ht="24.95" customHeight="1" x14ac:dyDescent="0.15">
      <c r="A10" s="9" t="s">
        <v>10</v>
      </c>
      <c r="B10" s="9" t="s">
        <v>217</v>
      </c>
      <c r="C10" s="9" t="s">
        <v>218</v>
      </c>
      <c r="D10" s="10">
        <v>43210</v>
      </c>
      <c r="E10" s="11">
        <v>80</v>
      </c>
      <c r="F10" s="9">
        <v>992</v>
      </c>
      <c r="G10" s="9"/>
      <c r="H10" s="12" t="s">
        <v>215</v>
      </c>
      <c r="I10" s="9" t="s">
        <v>117</v>
      </c>
    </row>
    <row r="11" spans="1:9" ht="24.95" customHeight="1" x14ac:dyDescent="0.15">
      <c r="A11" s="9" t="s">
        <v>10</v>
      </c>
      <c r="B11" s="9" t="s">
        <v>213</v>
      </c>
      <c r="C11" s="9" t="s">
        <v>214</v>
      </c>
      <c r="D11" s="10">
        <v>43211</v>
      </c>
      <c r="E11" s="11">
        <v>80</v>
      </c>
      <c r="F11" s="12">
        <v>868</v>
      </c>
      <c r="G11" s="12"/>
      <c r="H11" s="12" t="s">
        <v>215</v>
      </c>
      <c r="I11" s="9" t="s">
        <v>117</v>
      </c>
    </row>
    <row r="12" spans="1:9" ht="24.95" customHeight="1" x14ac:dyDescent="0.15">
      <c r="A12" s="9" t="s">
        <v>10</v>
      </c>
      <c r="B12" s="9" t="s">
        <v>217</v>
      </c>
      <c r="C12" s="9" t="s">
        <v>218</v>
      </c>
      <c r="D12" s="10">
        <v>43212</v>
      </c>
      <c r="E12" s="11">
        <v>100</v>
      </c>
      <c r="F12" s="12">
        <v>1334</v>
      </c>
      <c r="G12" s="12"/>
      <c r="H12" s="12" t="s">
        <v>215</v>
      </c>
      <c r="I12" s="9" t="s">
        <v>117</v>
      </c>
    </row>
    <row r="13" spans="1:9" ht="24.95" customHeight="1" x14ac:dyDescent="0.15">
      <c r="A13" s="9" t="s">
        <v>10</v>
      </c>
      <c r="B13" s="9" t="s">
        <v>217</v>
      </c>
      <c r="C13" s="9" t="s">
        <v>218</v>
      </c>
      <c r="D13" s="10">
        <v>43213</v>
      </c>
      <c r="E13" s="11">
        <v>100</v>
      </c>
      <c r="F13" s="9">
        <v>1112</v>
      </c>
      <c r="G13" s="9"/>
      <c r="H13" s="12" t="s">
        <v>215</v>
      </c>
      <c r="I13" s="9" t="s">
        <v>219</v>
      </c>
    </row>
    <row r="14" spans="1:9" ht="24.95" customHeight="1" x14ac:dyDescent="0.15">
      <c r="A14" s="9" t="s">
        <v>10</v>
      </c>
      <c r="B14" s="9" t="s">
        <v>217</v>
      </c>
      <c r="C14" s="9" t="s">
        <v>218</v>
      </c>
      <c r="D14" s="10">
        <v>43216</v>
      </c>
      <c r="E14" s="9">
        <v>100</v>
      </c>
      <c r="F14" s="9">
        <v>2199</v>
      </c>
      <c r="G14" s="9"/>
      <c r="H14" s="12" t="s">
        <v>215</v>
      </c>
      <c r="I14" s="9" t="s">
        <v>117</v>
      </c>
    </row>
    <row r="15" spans="1:9" ht="24.95" customHeight="1" x14ac:dyDescent="0.15">
      <c r="A15" s="9" t="s">
        <v>10</v>
      </c>
      <c r="B15" s="9" t="s">
        <v>213</v>
      </c>
      <c r="C15" s="9" t="s">
        <v>214</v>
      </c>
      <c r="D15" s="10">
        <v>43217</v>
      </c>
      <c r="E15" s="9">
        <v>80</v>
      </c>
      <c r="F15" s="9">
        <v>1492</v>
      </c>
      <c r="G15" s="9"/>
      <c r="H15" s="12" t="s">
        <v>215</v>
      </c>
      <c r="I15" s="9" t="s">
        <v>117</v>
      </c>
    </row>
    <row r="16" spans="1:9" ht="24.95" customHeight="1" x14ac:dyDescent="0.15">
      <c r="A16" s="9" t="s">
        <v>10</v>
      </c>
      <c r="B16" s="9" t="s">
        <v>217</v>
      </c>
      <c r="C16" s="9" t="s">
        <v>218</v>
      </c>
      <c r="D16" s="10">
        <v>43218</v>
      </c>
      <c r="E16" s="11">
        <v>100</v>
      </c>
      <c r="F16" s="9">
        <v>1257</v>
      </c>
      <c r="G16" s="9"/>
      <c r="H16" s="12" t="s">
        <v>215</v>
      </c>
      <c r="I16" s="9" t="s">
        <v>37</v>
      </c>
    </row>
    <row r="17" spans="1:9" ht="24.95" customHeight="1" x14ac:dyDescent="0.15">
      <c r="A17" s="9" t="s">
        <v>10</v>
      </c>
      <c r="B17" s="9" t="s">
        <v>213</v>
      </c>
      <c r="C17" s="9" t="s">
        <v>214</v>
      </c>
      <c r="D17" s="10">
        <v>43219</v>
      </c>
      <c r="E17" s="11">
        <v>100</v>
      </c>
      <c r="F17" s="9">
        <v>1714</v>
      </c>
      <c r="G17" s="9"/>
      <c r="H17" s="12" t="s">
        <v>215</v>
      </c>
      <c r="I17" s="9" t="s">
        <v>117</v>
      </c>
    </row>
    <row r="18" spans="1:9" ht="24.95" customHeight="1" x14ac:dyDescent="0.15">
      <c r="A18" s="9" t="s">
        <v>10</v>
      </c>
      <c r="B18" s="9" t="s">
        <v>217</v>
      </c>
      <c r="C18" s="9" t="s">
        <v>218</v>
      </c>
      <c r="D18" s="10">
        <v>43220</v>
      </c>
      <c r="E18" s="11">
        <v>100</v>
      </c>
      <c r="F18" s="9">
        <v>1794</v>
      </c>
      <c r="G18" s="9"/>
      <c r="H18" s="12" t="s">
        <v>215</v>
      </c>
      <c r="I18" s="9" t="s">
        <v>117</v>
      </c>
    </row>
  </sheetData>
  <mergeCells count="1">
    <mergeCell ref="A1:I1"/>
  </mergeCells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9" sqref="F9"/>
    </sheetView>
  </sheetViews>
  <sheetFormatPr defaultColWidth="11.375" defaultRowHeight="21.95" customHeight="1" x14ac:dyDescent="0.15"/>
  <cols>
    <col min="1" max="1" width="11.375" style="1" customWidth="1"/>
    <col min="2" max="16384" width="11.375" style="1"/>
  </cols>
  <sheetData>
    <row r="1" spans="1:10" ht="21.95" customHeight="1" x14ac:dyDescent="0.15">
      <c r="A1" s="32" t="s">
        <v>211</v>
      </c>
      <c r="B1" s="32"/>
      <c r="C1" s="32"/>
      <c r="D1" s="33"/>
      <c r="E1" s="34"/>
      <c r="F1" s="32"/>
      <c r="G1" s="32"/>
      <c r="H1" s="32"/>
      <c r="I1" s="32"/>
    </row>
    <row r="2" spans="1:10" ht="21.95" customHeight="1" x14ac:dyDescent="0.1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2" t="s">
        <v>212</v>
      </c>
      <c r="G2" s="2" t="s">
        <v>6</v>
      </c>
      <c r="H2" s="2" t="s">
        <v>7</v>
      </c>
      <c r="I2" s="2" t="s">
        <v>8</v>
      </c>
      <c r="J2" s="1" t="s">
        <v>9</v>
      </c>
    </row>
    <row r="3" spans="1:10" ht="21.95" customHeight="1" x14ac:dyDescent="0.15">
      <c r="A3" s="2" t="s">
        <v>10</v>
      </c>
      <c r="B3" s="2" t="s">
        <v>220</v>
      </c>
      <c r="C3" s="2" t="s">
        <v>221</v>
      </c>
      <c r="D3" s="3">
        <v>43191</v>
      </c>
      <c r="E3" s="5">
        <v>60</v>
      </c>
      <c r="F3" s="2">
        <v>460</v>
      </c>
      <c r="G3" s="2">
        <v>750.55</v>
      </c>
      <c r="H3" s="1" t="s">
        <v>222</v>
      </c>
      <c r="I3" s="2" t="s">
        <v>14</v>
      </c>
    </row>
    <row r="4" spans="1:10" ht="21.95" customHeight="1" x14ac:dyDescent="0.15">
      <c r="A4" s="1" t="s">
        <v>10</v>
      </c>
      <c r="B4" s="1" t="s">
        <v>220</v>
      </c>
      <c r="C4" s="1" t="s">
        <v>223</v>
      </c>
      <c r="D4" s="1" t="s">
        <v>224</v>
      </c>
      <c r="E4" s="1">
        <v>80</v>
      </c>
      <c r="F4" s="1">
        <v>863</v>
      </c>
      <c r="G4" s="2">
        <v>1790.33</v>
      </c>
      <c r="H4" s="1" t="s">
        <v>222</v>
      </c>
      <c r="I4" s="1" t="s">
        <v>37</v>
      </c>
    </row>
    <row r="5" spans="1:10" ht="21.95" customHeight="1" x14ac:dyDescent="0.15">
      <c r="A5" s="1" t="s">
        <v>10</v>
      </c>
      <c r="B5" s="1" t="s">
        <v>225</v>
      </c>
      <c r="C5" s="1" t="s">
        <v>25</v>
      </c>
      <c r="D5" s="1" t="s">
        <v>224</v>
      </c>
      <c r="E5" s="1">
        <v>100</v>
      </c>
      <c r="F5" s="1">
        <v>1799</v>
      </c>
      <c r="H5" s="1" t="s">
        <v>222</v>
      </c>
      <c r="I5" s="1" t="s">
        <v>37</v>
      </c>
    </row>
    <row r="6" spans="1:10" ht="21.95" customHeight="1" x14ac:dyDescent="0.15">
      <c r="A6" s="2" t="s">
        <v>10</v>
      </c>
      <c r="B6" s="2" t="s">
        <v>225</v>
      </c>
      <c r="C6" s="2" t="s">
        <v>25</v>
      </c>
      <c r="D6" s="3" t="s">
        <v>182</v>
      </c>
      <c r="E6" s="4">
        <v>100</v>
      </c>
      <c r="F6" s="2">
        <v>1609</v>
      </c>
      <c r="G6" s="2"/>
      <c r="H6" s="2" t="s">
        <v>222</v>
      </c>
      <c r="I6" s="2" t="s">
        <v>226</v>
      </c>
    </row>
    <row r="7" spans="1:10" ht="21.95" customHeight="1" x14ac:dyDescent="0.15">
      <c r="A7" s="2" t="s">
        <v>10</v>
      </c>
      <c r="B7" s="2" t="s">
        <v>227</v>
      </c>
      <c r="C7" s="2" t="s">
        <v>228</v>
      </c>
      <c r="D7" s="3" t="s">
        <v>183</v>
      </c>
      <c r="E7" s="4">
        <v>80</v>
      </c>
      <c r="F7" s="2">
        <v>1166</v>
      </c>
      <c r="G7" s="2">
        <v>2168.16</v>
      </c>
      <c r="H7" s="2" t="s">
        <v>222</v>
      </c>
      <c r="I7" s="2" t="s">
        <v>226</v>
      </c>
    </row>
  </sheetData>
  <mergeCells count="1">
    <mergeCell ref="A1:I1"/>
  </mergeCells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大润发、家乐福</vt:lpstr>
      <vt:lpstr>无锡</vt:lpstr>
      <vt:lpstr>苏州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2018-02-02T13:44:00Z</dcterms:created>
  <dcterms:modified xsi:type="dcterms:W3CDTF">2018-05-05T07:23:12Z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