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<sst xmlns="http://schemas.openxmlformats.org/spreadsheetml/2006/main" count="145">
  <si>
    <t>家乐福外区 4 月 工资-苏州</t>
  </si>
  <si>
    <t>门店</t>
  </si>
  <si>
    <t>姓名</t>
  </si>
  <si>
    <t>驻店
形式</t>
  </si>
  <si>
    <t>工资
核算方式</t>
  </si>
  <si>
    <t>上班类型</t>
  </si>
  <si>
    <t>上班时间</t>
  </si>
  <si>
    <t>入职明细</t>
  </si>
  <si>
    <t>离职明细</t>
  </si>
  <si>
    <t>手机号</t>
  </si>
  <si>
    <t>身份证号码</t>
  </si>
  <si>
    <t>农行卡号</t>
  </si>
  <si>
    <t>开户行</t>
  </si>
  <si>
    <t>加班</t>
  </si>
  <si>
    <t>请
假</t>
  </si>
  <si>
    <t>店指标</t>
  </si>
  <si>
    <t>个人指标</t>
  </si>
  <si>
    <t>店销量</t>
  </si>
  <si>
    <t>个人销量</t>
  </si>
  <si>
    <t>完成率</t>
  </si>
  <si>
    <t>提成</t>
  </si>
  <si>
    <r>
      <rPr>
        <b/>
        <sz val="9"/>
        <rFont val="Arial"/>
        <charset val="134"/>
      </rPr>
      <t>基本</t>
    </r>
    <r>
      <rPr>
        <b/>
        <sz val="9"/>
        <rFont val="Arial"/>
        <charset val="134"/>
      </rPr>
      <t xml:space="preserve">
</t>
    </r>
    <r>
      <rPr>
        <b/>
        <sz val="9"/>
        <rFont val="宋体"/>
        <charset val="134"/>
      </rPr>
      <t>工资</t>
    </r>
  </si>
  <si>
    <r>
      <rPr>
        <b/>
        <sz val="9"/>
        <color rgb="FF000000"/>
        <rFont val="宋体"/>
        <charset val="134"/>
      </rPr>
      <t>日</t>
    </r>
    <r>
      <rPr>
        <b/>
        <sz val="9"/>
        <color indexed="8"/>
        <rFont val="Arial"/>
        <charset val="134"/>
      </rPr>
      <t xml:space="preserve">
</t>
    </r>
    <r>
      <rPr>
        <b/>
        <sz val="9"/>
        <color rgb="FF000000"/>
        <rFont val="宋体"/>
        <charset val="134"/>
      </rPr>
      <t>工资</t>
    </r>
  </si>
  <si>
    <t>奖金</t>
  </si>
  <si>
    <r>
      <rPr>
        <b/>
        <sz val="9"/>
        <rFont val="Arial"/>
        <charset val="134"/>
      </rPr>
      <t>加班</t>
    </r>
    <r>
      <rPr>
        <b/>
        <sz val="9"/>
        <rFont val="Arial"/>
        <charset val="134"/>
      </rPr>
      <t xml:space="preserve">
</t>
    </r>
    <r>
      <rPr>
        <b/>
        <sz val="9"/>
        <rFont val="宋体"/>
        <charset val="134"/>
      </rPr>
      <t>工资</t>
    </r>
  </si>
  <si>
    <t>社保</t>
  </si>
  <si>
    <t>扣款</t>
  </si>
  <si>
    <r>
      <rPr>
        <b/>
        <sz val="10"/>
        <rFont val="宋体"/>
        <charset val="134"/>
      </rPr>
      <t>实发</t>
    </r>
    <r>
      <rPr>
        <b/>
        <sz val="10"/>
        <rFont val="Arial"/>
        <charset val="134"/>
      </rPr>
      <t xml:space="preserve">
</t>
    </r>
    <r>
      <rPr>
        <b/>
        <sz val="10"/>
        <rFont val="宋体"/>
        <charset val="134"/>
      </rPr>
      <t>工资</t>
    </r>
  </si>
  <si>
    <t>占比</t>
  </si>
  <si>
    <t>钉钉考勤备注</t>
  </si>
  <si>
    <t>友新</t>
  </si>
  <si>
    <t>邵媛媛</t>
  </si>
  <si>
    <t>综合兼职</t>
  </si>
  <si>
    <r>
      <rPr>
        <sz val="10"/>
        <color indexed="8"/>
        <rFont val="Arial"/>
        <charset val="134"/>
      </rPr>
      <t>200</t>
    </r>
    <r>
      <rPr>
        <sz val="10"/>
        <color indexed="8"/>
        <rFont val="宋体"/>
        <charset val="134"/>
      </rPr>
      <t>底薪</t>
    </r>
    <r>
      <rPr>
        <sz val="10"/>
        <color indexed="8"/>
        <rFont val="Arial"/>
        <charset val="134"/>
      </rPr>
      <t>+</t>
    </r>
    <r>
      <rPr>
        <sz val="10"/>
        <color indexed="8"/>
        <rFont val="宋体"/>
        <charset val="134"/>
      </rPr>
      <t>综合</t>
    </r>
    <r>
      <rPr>
        <sz val="10"/>
        <color indexed="8"/>
        <rFont val="Arial"/>
        <charset val="134"/>
      </rPr>
      <t>5%</t>
    </r>
  </si>
  <si>
    <t>做一休一</t>
  </si>
  <si>
    <t>7:30-22:00</t>
  </si>
  <si>
    <t>2016.10.1</t>
  </si>
  <si>
    <t>15850249237</t>
  </si>
  <si>
    <t>37040619920815002x</t>
  </si>
  <si>
    <t>6228 4804 0432 4718 711</t>
  </si>
  <si>
    <t>农业银行</t>
  </si>
  <si>
    <t>万达</t>
  </si>
  <si>
    <t>张叶芬</t>
  </si>
  <si>
    <t>综合专职</t>
  </si>
  <si>
    <r>
      <rPr>
        <sz val="10"/>
        <color indexed="8"/>
        <rFont val="Arial"/>
        <charset val="134"/>
      </rPr>
      <t>1600+300+100+</t>
    </r>
    <r>
      <rPr>
        <sz val="10"/>
        <color indexed="8"/>
        <rFont val="宋体"/>
        <charset val="134"/>
      </rPr>
      <t>提点</t>
    </r>
  </si>
  <si>
    <t>8:00-22:00</t>
  </si>
  <si>
    <t>2017.1.1</t>
  </si>
  <si>
    <t>18896554771</t>
  </si>
  <si>
    <t>320524197102063921</t>
  </si>
  <si>
    <t>6212 2611 0202 7862 823</t>
  </si>
  <si>
    <t>中国工商万达广场支行</t>
  </si>
  <si>
    <t>刘珍</t>
  </si>
  <si>
    <r>
      <rPr>
        <sz val="10"/>
        <color indexed="8"/>
        <rFont val="Arial"/>
        <charset val="134"/>
      </rPr>
      <t>2000</t>
    </r>
    <r>
      <rPr>
        <sz val="10"/>
        <color indexed="8"/>
        <rFont val="宋体"/>
        <charset val="134"/>
      </rPr>
      <t>＋300+提点</t>
    </r>
  </si>
  <si>
    <t>2018.4.01</t>
  </si>
  <si>
    <t>13912788046</t>
  </si>
  <si>
    <t>320826197708263628</t>
  </si>
  <si>
    <t>农业</t>
  </si>
  <si>
    <t>体育</t>
  </si>
  <si>
    <t>徐俊梅</t>
  </si>
  <si>
    <r>
      <rPr>
        <sz val="10"/>
        <color indexed="8"/>
        <rFont val="宋体"/>
        <charset val="134"/>
      </rPr>
      <t>综合</t>
    </r>
    <r>
      <rPr>
        <sz val="10"/>
        <color indexed="8"/>
        <rFont val="Arial"/>
        <charset val="134"/>
      </rPr>
      <t>5%</t>
    </r>
  </si>
  <si>
    <t>2018.4.29</t>
  </si>
  <si>
    <t>18651101061</t>
  </si>
  <si>
    <t>321023197603226423</t>
  </si>
  <si>
    <t>6228 4804 0595 8262 074</t>
  </si>
  <si>
    <t>农行枫桥支行</t>
  </si>
  <si>
    <t>建湖</t>
  </si>
  <si>
    <t>夏正兰</t>
  </si>
  <si>
    <t>7:30-21:30</t>
  </si>
  <si>
    <t>2017.2.1</t>
  </si>
  <si>
    <t>13485219255</t>
  </si>
  <si>
    <t>320925198411205447</t>
  </si>
  <si>
    <t>6228 4819 8268 2469 810</t>
  </si>
  <si>
    <t>东环</t>
  </si>
  <si>
    <t>范曼曼</t>
  </si>
  <si>
    <t>阿道夫兼职</t>
  </si>
  <si>
    <r>
      <rPr>
        <sz val="10"/>
        <color indexed="8"/>
        <rFont val="宋体"/>
        <charset val="134"/>
      </rPr>
      <t>小于一万</t>
    </r>
    <r>
      <rPr>
        <sz val="10"/>
        <color indexed="8"/>
        <rFont val="Arial"/>
        <charset val="134"/>
      </rPr>
      <t>10</t>
    </r>
    <r>
      <rPr>
        <sz val="10"/>
        <color indexed="8"/>
        <rFont val="宋体"/>
        <charset val="134"/>
      </rPr>
      <t>个点，大于一万</t>
    </r>
    <r>
      <rPr>
        <sz val="10"/>
        <color indexed="8"/>
        <rFont val="Arial"/>
        <charset val="134"/>
      </rPr>
      <t>12</t>
    </r>
    <r>
      <rPr>
        <sz val="10"/>
        <color indexed="8"/>
        <rFont val="宋体"/>
        <charset val="134"/>
      </rPr>
      <t>个点</t>
    </r>
  </si>
  <si>
    <t>做三休一</t>
  </si>
  <si>
    <t>13:30-22:30</t>
  </si>
  <si>
    <t>2018.3.1</t>
  </si>
  <si>
    <t>18962513237</t>
  </si>
  <si>
    <t>341221199005013621</t>
  </si>
  <si>
    <t>6236 6820 0001 4092 505</t>
  </si>
  <si>
    <t>建行苏州娄葑支行</t>
  </si>
  <si>
    <t>黄贤兰</t>
  </si>
  <si>
    <t>2017.2.21</t>
  </si>
  <si>
    <t>13962143677</t>
  </si>
  <si>
    <t>372923196703090820</t>
  </si>
  <si>
    <t>6228 4804 0593 6944 579</t>
  </si>
  <si>
    <t>家乐福外区 4 月 工资-无锡</t>
  </si>
  <si>
    <t>永乐</t>
  </si>
  <si>
    <t>李希云</t>
  </si>
  <si>
    <r>
      <rPr>
        <sz val="10"/>
        <color indexed="8"/>
        <rFont val="Arial"/>
        <charset val="134"/>
      </rPr>
      <t>1800+300+100+</t>
    </r>
    <r>
      <rPr>
        <sz val="10"/>
        <color indexed="8"/>
        <rFont val="宋体"/>
        <charset val="134"/>
      </rPr>
      <t>提点</t>
    </r>
  </si>
  <si>
    <t>7:00-22:00</t>
  </si>
  <si>
    <t>2018.4.1</t>
  </si>
  <si>
    <t>320911196712256021</t>
  </si>
  <si>
    <t>6230 5204 3001 7125 672</t>
  </si>
  <si>
    <r>
      <rPr>
        <sz val="10"/>
        <color rgb="FF000000"/>
        <rFont val="Arial"/>
        <charset val="134"/>
      </rPr>
      <t>4</t>
    </r>
    <r>
      <rPr>
        <sz val="10"/>
        <color rgb="FF000000"/>
        <rFont val="宋体"/>
        <charset val="134"/>
      </rPr>
      <t>月</t>
    </r>
    <r>
      <rPr>
        <sz val="10"/>
        <color rgb="FF000000"/>
        <rFont val="Arial"/>
        <charset val="134"/>
      </rPr>
      <t>1</t>
    </r>
    <r>
      <rPr>
        <sz val="10"/>
        <color rgb="FF000000"/>
        <rFont val="宋体"/>
        <charset val="134"/>
      </rPr>
      <t>号已正式上班，工号没有，没打卡</t>
    </r>
  </si>
  <si>
    <t>宋秋萍</t>
  </si>
  <si>
    <t>2016.11.01</t>
  </si>
  <si>
    <t>320911197009151222</t>
  </si>
  <si>
    <t>6227 0012 4017 0060 150</t>
  </si>
  <si>
    <t>奥林</t>
  </si>
  <si>
    <t>尹建琴</t>
  </si>
  <si>
    <t>2017.9.15</t>
  </si>
  <si>
    <t>320521196110020821</t>
  </si>
  <si>
    <t>6228 4804 3948 9003 772</t>
  </si>
  <si>
    <t>凤翔</t>
  </si>
  <si>
    <t>孙跃婷</t>
  </si>
  <si>
    <t>护肤兼职</t>
  </si>
  <si>
    <r>
      <rPr>
        <sz val="10"/>
        <color indexed="8"/>
        <rFont val="Arial"/>
        <charset val="134"/>
      </rPr>
      <t>护肤</t>
    </r>
    <r>
      <rPr>
        <sz val="10"/>
        <color indexed="8"/>
        <rFont val="Arial"/>
        <charset val="134"/>
      </rPr>
      <t>10%</t>
    </r>
  </si>
  <si>
    <t>341203199001204444</t>
  </si>
  <si>
    <t>6222 0211 0300 9705 501</t>
  </si>
  <si>
    <t>沈影娅</t>
  </si>
  <si>
    <t>发水兼职</t>
  </si>
  <si>
    <r>
      <rPr>
        <sz val="10"/>
        <color indexed="8"/>
        <rFont val="Arial"/>
        <charset val="134"/>
      </rPr>
      <t>口腔发水</t>
    </r>
    <r>
      <rPr>
        <sz val="10"/>
        <color indexed="8"/>
        <rFont val="Arial"/>
        <charset val="134"/>
      </rPr>
      <t xml:space="preserve">10%,&gt;1w5,12%,&lt;1w5,8%</t>
    </r>
  </si>
  <si>
    <t>32058219800606368x</t>
  </si>
  <si>
    <t>6228 4804 3298 6768 716</t>
  </si>
  <si>
    <t>哥伦布</t>
  </si>
  <si>
    <t>刘连淑</t>
  </si>
  <si>
    <t>341226197208281928</t>
  </si>
  <si>
    <t>6217 0012 4000 9702 411</t>
  </si>
  <si>
    <t>建设银行广益支行</t>
  </si>
  <si>
    <t>宝龙</t>
  </si>
  <si>
    <t>李小娟</t>
  </si>
  <si>
    <t>发水10%</t>
  </si>
  <si>
    <t>320923199006086925</t>
  </si>
  <si>
    <t>6228 4804 384 3500 9370</t>
  </si>
  <si>
    <t>朱翠云</t>
  </si>
  <si>
    <t>兼职</t>
  </si>
  <si>
    <r>
      <rPr>
        <sz val="10"/>
        <color indexed="8"/>
        <rFont val="宋体"/>
        <charset val="134"/>
      </rPr>
      <t>护肤</t>
    </r>
    <r>
      <rPr>
        <sz val="10"/>
        <color indexed="8"/>
        <rFont val="Arial"/>
        <charset val="134"/>
      </rPr>
      <t xml:space="preserve"> </t>
    </r>
    <r>
      <rPr>
        <sz val="10"/>
        <color indexed="8"/>
        <rFont val="宋体"/>
        <charset val="134"/>
      </rPr>
      <t>口腔</t>
    </r>
    <r>
      <rPr>
        <sz val="10"/>
        <color indexed="8"/>
        <rFont val="Arial"/>
        <charset val="134"/>
      </rPr>
      <t>10%</t>
    </r>
  </si>
  <si>
    <t>2017.12.16</t>
  </si>
  <si>
    <t>320923198710202147</t>
  </si>
  <si>
    <t>6228 4804 3561 8002 073</t>
  </si>
  <si>
    <t>阳光</t>
  </si>
  <si>
    <t>林嘉荫</t>
  </si>
  <si>
    <t>口腔兼职</t>
  </si>
  <si>
    <r>
      <rPr>
        <sz val="10"/>
        <color indexed="8"/>
        <rFont val="Arial"/>
        <charset val="134"/>
      </rPr>
      <t>100</t>
    </r>
    <r>
      <rPr>
        <sz val="10"/>
        <color indexed="8"/>
        <rFont val="宋体"/>
        <charset val="134"/>
      </rPr>
      <t>底薪</t>
    </r>
    <r>
      <rPr>
        <sz val="10"/>
        <color indexed="8"/>
        <rFont val="Arial"/>
        <charset val="134"/>
      </rPr>
      <t>+5%</t>
    </r>
  </si>
  <si>
    <t>2017.3.13</t>
  </si>
  <si>
    <t>320202197210310526</t>
  </si>
  <si>
    <t>6228 4804 3018 9896 318</t>
  </si>
  <si>
    <t>工商五星家园</t>
  </si>
  <si>
    <t>项雪金</t>
  </si>
  <si>
    <r>
      <rPr>
        <sz val="10"/>
        <color rgb="FF000000"/>
        <rFont val="宋体"/>
        <charset val="134"/>
      </rPr>
      <t>护肤发水</t>
    </r>
    <r>
      <rPr>
        <sz val="10"/>
        <color rgb="FF000000"/>
        <rFont val="Arial"/>
        <charset val="134"/>
      </rPr>
      <t>100</t>
    </r>
    <r>
      <rPr>
        <sz val="10"/>
        <color rgb="FF000000"/>
        <rFont val="宋体"/>
        <charset val="134"/>
      </rPr>
      <t>底薪</t>
    </r>
    <r>
      <rPr>
        <sz val="10"/>
        <color rgb="FF000000"/>
        <rFont val="Arial"/>
        <charset val="134"/>
      </rPr>
      <t>+5%</t>
    </r>
  </si>
  <si>
    <t>320203196702260627</t>
  </si>
  <si>
    <t>6228 4804 3540 2624 975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</si>
</sst>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176" formatCode="yyyy/m/d;@"/>
    <numFmt numFmtId="177" formatCode="0_);\(0\)"/>
    <numFmt numFmtId="178" formatCode="[$-804]General"/>
    <numFmt numFmtId="179" formatCode="0_);[Red]\(0\)"/>
    <numFmt numFmtId="180" formatCode="0_ "/>
    <numFmt numFmtId="42" formatCode="_ &quot;￥&quot;* #,##0_ ;_ &quot;￥&quot;* \-#,##0_ ;_ &quot;￥&quot;* &quot;-&quot;_ ;_ @_ "/>
    <numFmt numFmtId="181" formatCode="yyyy\/m\/d;@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b/>
      <sz val="16"/>
      <color indexed="8"/>
      <name val="宋体"/>
      <charset val="134"/>
    </font>
    <font>
      <b/>
      <sz val="9"/>
      <name val="宋体"/>
      <charset val="134"/>
    </font>
    <font>
      <sz val="10"/>
      <color indexed="8"/>
      <name val="Arial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color rgb="FF000000"/>
      <name val="Arial"/>
      <charset val="134"/>
    </font>
    <font>
      <b/>
      <sz val="9"/>
      <color indexed="8"/>
      <name val="宋体"/>
      <charset val="134"/>
    </font>
    <font>
      <b/>
      <sz val="9"/>
      <color indexed="8"/>
      <name val="Arial"/>
      <charset val="134"/>
    </font>
    <font>
      <sz val="10"/>
      <name val="Arial"/>
      <charset val="134"/>
    </font>
    <font>
      <b/>
      <sz val="9"/>
      <color rgb="FF000000"/>
      <name val="宋体"/>
      <charset val="134"/>
    </font>
    <font>
      <sz val="9"/>
      <color indexed="8"/>
      <name val="Arial"/>
      <charset val="134"/>
    </font>
    <font>
      <b/>
      <sz val="10"/>
      <name val="宋体"/>
      <charset val="134"/>
    </font>
    <font>
      <sz val="10"/>
      <color theme="1"/>
      <name val="Arial"/>
      <charset val="134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1"/>
      <charset val="134"/>
    </font>
    <font>
      <b/>
      <sz val="9"/>
      <name val="Arial"/>
      <charset val="134"/>
    </font>
    <font>
      <b/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0" fillId="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4" fillId="2" borderId="6" applyNumberFormat="0" applyAlignment="0" applyProtection="0">
      <alignment vertical="center"/>
    </xf>
    <xf numFmtId="0" fontId="18" fillId="2" borderId="8" applyNumberFormat="0" applyAlignment="0" applyProtection="0">
      <alignment vertical="center"/>
    </xf>
    <xf numFmtId="0" fontId="31" fillId="21" borderId="11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178" fontId="34" fillId="0" borderId="0">
      <alignment vertical="center"/>
    </xf>
    <xf numFmtId="0" fontId="29" fillId="1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178" fontId="25" fillId="0" borderId="0" applyBorder="0">
      <alignment vertical="center"/>
    </xf>
  </cellStyleXfs>
  <cellXfs count="5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178" fontId="1" fillId="0" borderId="1" xfId="50" applyNumberFormat="1" applyFont="1" applyFill="1" applyBorder="1" applyAlignment="1">
      <alignment horizontal="center" vertical="center"/>
    </xf>
    <xf numFmtId="178" fontId="1" fillId="0" borderId="0" xfId="50" applyNumberFormat="1" applyFont="1" applyFill="1" applyBorder="1" applyAlignment="1">
      <alignment horizontal="center" vertical="center"/>
    </xf>
    <xf numFmtId="178" fontId="2" fillId="0" borderId="2" xfId="32" applyNumberFormat="1" applyFont="1" applyFill="1" applyBorder="1" applyAlignment="1" applyProtection="1">
      <alignment horizontal="center" vertical="center"/>
    </xf>
    <xf numFmtId="178" fontId="2" fillId="0" borderId="2" xfId="32" applyNumberFormat="1" applyFont="1" applyFill="1" applyBorder="1" applyAlignment="1" applyProtection="1">
      <alignment horizontal="center" vertical="center" wrapText="1"/>
    </xf>
    <xf numFmtId="178" fontId="2" fillId="0" borderId="2" xfId="0" applyNumberFormat="1" applyFont="1" applyFill="1" applyBorder="1" applyAlignment="1">
      <alignment horizontal="center" vertical="center"/>
    </xf>
    <xf numFmtId="176" fontId="2" fillId="0" borderId="2" xfId="32" applyNumberFormat="1" applyFont="1" applyFill="1" applyBorder="1" applyAlignment="1" applyProtection="1">
      <alignment horizontal="center" vertical="center" wrapText="1"/>
    </xf>
    <xf numFmtId="176" fontId="2" fillId="0" borderId="2" xfId="32" applyNumberFormat="1" applyFont="1" applyFill="1" applyBorder="1" applyAlignment="1" applyProtection="1">
      <alignment horizontal="center" vertical="center"/>
    </xf>
    <xf numFmtId="178" fontId="3" fillId="0" borderId="2" xfId="0" applyNumberFormat="1" applyFont="1" applyFill="1" applyBorder="1" applyAlignment="1">
      <alignment horizontal="center" vertical="center"/>
    </xf>
    <xf numFmtId="178" fontId="3" fillId="0" borderId="2" xfId="50" applyNumberFormat="1" applyFont="1" applyFill="1" applyBorder="1" applyAlignment="1">
      <alignment horizontal="center" vertical="center"/>
    </xf>
    <xf numFmtId="181" fontId="3" fillId="0" borderId="2" xfId="50" applyNumberFormat="1" applyFont="1" applyFill="1" applyBorder="1" applyAlignment="1">
      <alignment horizontal="center" vertical="center"/>
    </xf>
    <xf numFmtId="178" fontId="4" fillId="0" borderId="2" xfId="50" applyNumberFormat="1" applyFont="1" applyFill="1" applyBorder="1" applyAlignment="1">
      <alignment horizontal="center" vertical="center"/>
    </xf>
    <xf numFmtId="178" fontId="4" fillId="0" borderId="2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178" fontId="5" fillId="0" borderId="2" xfId="0" applyNumberFormat="1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 vertical="center"/>
    </xf>
    <xf numFmtId="178" fontId="3" fillId="0" borderId="3" xfId="0" applyNumberFormat="1" applyFont="1" applyFill="1" applyBorder="1" applyAlignment="1">
      <alignment horizontal="center" vertical="center"/>
    </xf>
    <xf numFmtId="178" fontId="5" fillId="0" borderId="4" xfId="0" applyNumberFormat="1" applyFont="1" applyFill="1" applyBorder="1" applyAlignment="1">
      <alignment horizontal="center" vertical="center"/>
    </xf>
    <xf numFmtId="178" fontId="5" fillId="0" borderId="3" xfId="50" applyNumberFormat="1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center" vertical="center"/>
    </xf>
    <xf numFmtId="49" fontId="2" fillId="0" borderId="2" xfId="32" applyNumberFormat="1" applyFont="1" applyFill="1" applyBorder="1" applyAlignment="1" applyProtection="1">
      <alignment horizontal="center" vertical="center"/>
    </xf>
    <xf numFmtId="178" fontId="7" fillId="0" borderId="2" xfId="50" applyNumberFormat="1" applyFont="1" applyFill="1" applyBorder="1" applyAlignment="1">
      <alignment horizontal="center" vertical="center"/>
    </xf>
    <xf numFmtId="178" fontId="7" fillId="0" borderId="2" xfId="50" applyNumberFormat="1" applyFont="1" applyFill="1" applyBorder="1" applyAlignment="1">
      <alignment horizontal="center" vertical="center" wrapText="1"/>
    </xf>
    <xf numFmtId="178" fontId="8" fillId="0" borderId="2" xfId="50" applyNumberFormat="1" applyFont="1" applyFill="1" applyBorder="1" applyAlignment="1">
      <alignment horizontal="center" vertical="center"/>
    </xf>
    <xf numFmtId="49" fontId="3" fillId="0" borderId="2" xfId="50" applyNumberFormat="1" applyFont="1" applyFill="1" applyBorder="1" applyAlignment="1">
      <alignment horizontal="center" vertical="center"/>
    </xf>
    <xf numFmtId="180" fontId="3" fillId="0" borderId="2" xfId="0" applyNumberFormat="1" applyFont="1" applyFill="1" applyBorder="1" applyAlignment="1">
      <alignment horizontal="center" vertical="center"/>
    </xf>
    <xf numFmtId="49" fontId="3" fillId="0" borderId="2" xfId="50" applyNumberFormat="1" applyFont="1" applyFill="1" applyBorder="1" applyAlignment="1">
      <alignment vertical="top"/>
    </xf>
    <xf numFmtId="49" fontId="6" fillId="0" borderId="2" xfId="0" applyNumberFormat="1" applyFont="1" applyFill="1" applyBorder="1" applyAlignment="1">
      <alignment horizontal="center" vertical="center"/>
    </xf>
    <xf numFmtId="177" fontId="3" fillId="0" borderId="2" xfId="50" applyNumberFormat="1" applyFont="1" applyFill="1" applyBorder="1" applyAlignment="1">
      <alignment horizontal="center" vertical="center"/>
    </xf>
    <xf numFmtId="177" fontId="4" fillId="0" borderId="2" xfId="50" applyNumberFormat="1" applyFont="1" applyFill="1" applyBorder="1" applyAlignment="1">
      <alignment horizontal="center" vertical="center"/>
    </xf>
    <xf numFmtId="180" fontId="9" fillId="0" borderId="2" xfId="0" applyNumberFormat="1" applyFont="1" applyFill="1" applyBorder="1" applyAlignment="1">
      <alignment horizontal="center" vertical="center"/>
    </xf>
    <xf numFmtId="180" fontId="8" fillId="0" borderId="2" xfId="5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180" fontId="3" fillId="0" borderId="4" xfId="0" applyNumberFormat="1" applyFont="1" applyFill="1" applyBorder="1" applyAlignment="1">
      <alignment horizontal="center" vertical="center"/>
    </xf>
    <xf numFmtId="180" fontId="3" fillId="0" borderId="3" xfId="0" applyNumberFormat="1" applyFont="1" applyFill="1" applyBorder="1" applyAlignment="1">
      <alignment horizontal="center" vertical="center"/>
    </xf>
    <xf numFmtId="180" fontId="3" fillId="0" borderId="5" xfId="0" applyNumberFormat="1" applyFont="1" applyFill="1" applyBorder="1" applyAlignment="1">
      <alignment horizontal="center" vertical="center"/>
    </xf>
    <xf numFmtId="9" fontId="8" fillId="0" borderId="2" xfId="50" applyNumberFormat="1" applyFont="1" applyFill="1" applyBorder="1" applyAlignment="1">
      <alignment horizontal="center" vertical="center"/>
    </xf>
    <xf numFmtId="178" fontId="8" fillId="0" borderId="2" xfId="50" applyNumberFormat="1" applyFont="1" applyFill="1" applyBorder="1" applyAlignment="1">
      <alignment horizontal="center" vertical="center" wrapText="1"/>
    </xf>
    <xf numFmtId="180" fontId="10" fillId="0" borderId="2" xfId="50" applyNumberFormat="1" applyFont="1" applyFill="1" applyBorder="1" applyAlignment="1">
      <alignment horizontal="center" vertical="center" wrapText="1"/>
    </xf>
    <xf numFmtId="179" fontId="8" fillId="0" borderId="2" xfId="50" applyNumberFormat="1" applyFont="1" applyFill="1" applyBorder="1" applyAlignment="1">
      <alignment horizontal="center" vertical="center"/>
    </xf>
    <xf numFmtId="180" fontId="8" fillId="0" borderId="2" xfId="50" applyNumberFormat="1" applyFont="1" applyFill="1" applyBorder="1" applyAlignment="1">
      <alignment horizontal="center" vertical="center" wrapText="1"/>
    </xf>
    <xf numFmtId="9" fontId="3" fillId="0" borderId="2" xfId="11" applyFont="1" applyFill="1" applyBorder="1" applyAlignment="1">
      <alignment horizontal="center" vertical="center"/>
    </xf>
    <xf numFmtId="9" fontId="3" fillId="0" borderId="2" xfId="11" applyNumberFormat="1" applyFont="1" applyFill="1" applyBorder="1" applyAlignment="1">
      <alignment horizontal="center" vertical="center"/>
    </xf>
    <xf numFmtId="180" fontId="7" fillId="0" borderId="2" xfId="50" applyNumberFormat="1" applyFont="1" applyFill="1" applyBorder="1" applyAlignment="1">
      <alignment horizontal="center" vertical="center"/>
    </xf>
    <xf numFmtId="178" fontId="11" fillId="0" borderId="0" xfId="0" applyNumberFormat="1" applyFont="1" applyFill="1" applyBorder="1" applyAlignment="1">
      <alignment horizontal="center" vertical="center"/>
    </xf>
    <xf numFmtId="180" fontId="12" fillId="0" borderId="2" xfId="50" applyNumberFormat="1" applyFont="1" applyFill="1" applyBorder="1" applyAlignment="1">
      <alignment horizontal="center" vertical="center" wrapText="1"/>
    </xf>
    <xf numFmtId="178" fontId="7" fillId="0" borderId="0" xfId="50" applyNumberFormat="1" applyFont="1" applyFill="1" applyBorder="1" applyAlignment="1">
      <alignment horizontal="center" vertical="center"/>
    </xf>
    <xf numFmtId="10" fontId="3" fillId="0" borderId="2" xfId="11" applyNumberFormat="1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9" fillId="0" borderId="0" xfId="0" applyFont="1" applyFill="1" applyBorder="1" applyAlignment="1"/>
    <xf numFmtId="178" fontId="6" fillId="0" borderId="0" xfId="0" applyNumberFormat="1" applyFont="1" applyFill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Excel Built-in Normal 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4"/>
  <sheetViews>
    <sheetView tabSelected="1" workbookViewId="0">
      <selection activeCell="A1" sqref="A1:AB1"/>
    </sheetView>
  </sheetViews>
  <sheetFormatPr defaultColWidth="9" defaultRowHeight="13.5"/>
  <cols>
    <col min="1" max="1" width="4.625" style="1" customWidth="1"/>
    <col min="2" max="2" width="6.25" style="1" customWidth="1"/>
    <col min="3" max="3" width="9.5" style="1" customWidth="1"/>
    <col min="4" max="4" width="27.5" style="1" customWidth="1"/>
    <col min="5" max="5" width="7.875" style="1" customWidth="1"/>
    <col min="6" max="6" width="9.875" style="1" customWidth="1"/>
    <col min="7" max="7" width="8.5" style="1" customWidth="1"/>
    <col min="8" max="8" width="7.875" style="1" customWidth="1"/>
    <col min="9" max="9" width="11.125" style="2" customWidth="1"/>
    <col min="10" max="10" width="17.875" style="1" customWidth="1"/>
    <col min="11" max="11" width="21.125" style="1" customWidth="1"/>
    <col min="12" max="12" width="18.5" style="1" customWidth="1"/>
    <col min="13" max="14" width="2.25" style="1" customWidth="1"/>
    <col min="15" max="15" width="6.25" style="1" customWidth="1"/>
    <col min="16" max="16" width="7.875" style="1" customWidth="1"/>
    <col min="17" max="17" width="6.25" style="1" customWidth="1"/>
    <col min="18" max="18" width="7.875" style="1" customWidth="1"/>
    <col min="19" max="19" width="6.625" style="1" customWidth="1"/>
    <col min="20" max="20" width="4.625" style="1" customWidth="1"/>
    <col min="21" max="21" width="4.875" style="1" customWidth="1"/>
    <col min="22" max="22" width="4.5" style="1" customWidth="1"/>
    <col min="23" max="23" width="4.625" style="1" customWidth="1"/>
    <col min="24" max="24" width="3.875" style="1" customWidth="1"/>
    <col min="25" max="26" width="4.625" style="1" customWidth="1"/>
    <col min="27" max="27" width="5.375" style="1" customWidth="1"/>
    <col min="28" max="28" width="6.625" style="1" customWidth="1"/>
    <col min="29" max="29" width="52.5" style="1" customWidth="1"/>
    <col min="30" max="16384" width="9" style="1"/>
  </cols>
  <sheetData>
    <row r="1" ht="20.25" spans="1:29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6"/>
    </row>
    <row r="2" ht="24.75" spans="1:29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7" t="s">
        <v>6</v>
      </c>
      <c r="G2" s="8" t="s">
        <v>7</v>
      </c>
      <c r="H2" s="9" t="s">
        <v>8</v>
      </c>
      <c r="I2" s="22" t="s">
        <v>9</v>
      </c>
      <c r="J2" s="5" t="s">
        <v>10</v>
      </c>
      <c r="K2" s="5" t="s">
        <v>11</v>
      </c>
      <c r="L2" s="23" t="s">
        <v>12</v>
      </c>
      <c r="M2" s="24" t="s">
        <v>13</v>
      </c>
      <c r="N2" s="24" t="s">
        <v>14</v>
      </c>
      <c r="O2" s="25" t="s">
        <v>15</v>
      </c>
      <c r="P2" s="25" t="s">
        <v>16</v>
      </c>
      <c r="Q2" s="23" t="s">
        <v>17</v>
      </c>
      <c r="R2" s="25" t="s">
        <v>18</v>
      </c>
      <c r="S2" s="38" t="s">
        <v>19</v>
      </c>
      <c r="T2" s="38" t="s">
        <v>20</v>
      </c>
      <c r="U2" s="39" t="s">
        <v>21</v>
      </c>
      <c r="V2" s="40" t="s">
        <v>22</v>
      </c>
      <c r="W2" s="41" t="s">
        <v>23</v>
      </c>
      <c r="X2" s="42" t="s">
        <v>24</v>
      </c>
      <c r="Y2" s="33" t="s">
        <v>25</v>
      </c>
      <c r="Z2" s="33" t="s">
        <v>26</v>
      </c>
      <c r="AA2" s="47" t="s">
        <v>27</v>
      </c>
      <c r="AB2" s="33" t="s">
        <v>28</v>
      </c>
      <c r="AC2" s="48" t="s">
        <v>29</v>
      </c>
    </row>
    <row r="3" spans="1:30">
      <c r="A3" s="10" t="s">
        <v>30</v>
      </c>
      <c r="B3" s="11" t="s">
        <v>31</v>
      </c>
      <c r="C3" s="10" t="s">
        <v>32</v>
      </c>
      <c r="D3" s="10" t="s">
        <v>33</v>
      </c>
      <c r="E3" s="11" t="s">
        <v>34</v>
      </c>
      <c r="F3" s="11" t="s">
        <v>35</v>
      </c>
      <c r="G3" s="12" t="s">
        <v>36</v>
      </c>
      <c r="H3" s="12"/>
      <c r="I3" s="26" t="s">
        <v>37</v>
      </c>
      <c r="J3" s="26" t="s">
        <v>38</v>
      </c>
      <c r="K3" s="11" t="s">
        <v>39</v>
      </c>
      <c r="L3" s="11" t="s">
        <v>40</v>
      </c>
      <c r="M3" s="10"/>
      <c r="N3" s="10"/>
      <c r="O3" s="27"/>
      <c r="P3" s="27"/>
      <c r="Q3" s="27"/>
      <c r="R3" s="27"/>
      <c r="S3" s="43" t="e">
        <f t="shared" ref="S3:S7" si="0">R3/P3</f>
        <v>#DIV/0!</v>
      </c>
      <c r="T3" s="44">
        <v>0.05</v>
      </c>
      <c r="U3" s="10">
        <v>200</v>
      </c>
      <c r="V3" s="27"/>
      <c r="W3" s="27">
        <f t="shared" ref="W3:W9" si="1">R3*T3</f>
        <v>0</v>
      </c>
      <c r="X3" s="10">
        <f t="shared" ref="X3:X7" si="2">M3*100</f>
        <v>0</v>
      </c>
      <c r="Y3" s="10"/>
      <c r="Z3" s="10"/>
      <c r="AA3" s="27">
        <f t="shared" ref="AA3:AA9" si="3">U3+W3+X3-V3*N3-Y3-Z3</f>
        <v>200</v>
      </c>
      <c r="AB3" s="49" t="e">
        <f t="shared" ref="AB3:AB9" si="4">AA3/R3</f>
        <v>#DIV/0!</v>
      </c>
      <c r="AC3" s="50"/>
      <c r="AD3" s="51"/>
    </row>
    <row r="4" spans="1:30">
      <c r="A4" s="11" t="s">
        <v>41</v>
      </c>
      <c r="B4" s="11" t="s">
        <v>42</v>
      </c>
      <c r="C4" s="10" t="s">
        <v>43</v>
      </c>
      <c r="D4" s="10" t="s">
        <v>44</v>
      </c>
      <c r="E4" s="11" t="s">
        <v>34</v>
      </c>
      <c r="F4" s="11" t="s">
        <v>45</v>
      </c>
      <c r="G4" s="12" t="s">
        <v>46</v>
      </c>
      <c r="H4" s="12"/>
      <c r="I4" s="26" t="s">
        <v>47</v>
      </c>
      <c r="J4" s="26" t="s">
        <v>48</v>
      </c>
      <c r="K4" s="11" t="s">
        <v>49</v>
      </c>
      <c r="L4" s="11" t="s">
        <v>50</v>
      </c>
      <c r="M4" s="10"/>
      <c r="N4" s="10"/>
      <c r="O4" s="27"/>
      <c r="P4" s="27"/>
      <c r="Q4" s="27"/>
      <c r="R4" s="27"/>
      <c r="S4" s="43" t="e">
        <f t="shared" si="0"/>
        <v>#DIV/0!</v>
      </c>
      <c r="T4" s="44">
        <v>0.03</v>
      </c>
      <c r="U4" s="10">
        <v>2000</v>
      </c>
      <c r="V4" s="27">
        <v>142.85</v>
      </c>
      <c r="W4" s="27">
        <f t="shared" si="1"/>
        <v>0</v>
      </c>
      <c r="X4" s="10">
        <f t="shared" si="2"/>
        <v>0</v>
      </c>
      <c r="Y4" s="10"/>
      <c r="Z4" s="10"/>
      <c r="AA4" s="27">
        <f t="shared" si="3"/>
        <v>2000</v>
      </c>
      <c r="AB4" s="49" t="e">
        <f t="shared" si="4"/>
        <v>#DIV/0!</v>
      </c>
      <c r="AC4" s="50"/>
      <c r="AD4" s="51"/>
    </row>
    <row r="5" spans="1:30">
      <c r="A5" s="11"/>
      <c r="B5" s="13" t="s">
        <v>51</v>
      </c>
      <c r="C5" s="10" t="s">
        <v>43</v>
      </c>
      <c r="D5" s="10" t="s">
        <v>52</v>
      </c>
      <c r="E5" s="11" t="s">
        <v>34</v>
      </c>
      <c r="F5" s="11" t="s">
        <v>45</v>
      </c>
      <c r="G5" s="12" t="s">
        <v>53</v>
      </c>
      <c r="H5" s="12"/>
      <c r="I5" s="28" t="s">
        <v>54</v>
      </c>
      <c r="J5" s="29" t="s">
        <v>55</v>
      </c>
      <c r="K5" s="11"/>
      <c r="L5" s="11" t="s">
        <v>56</v>
      </c>
      <c r="M5" s="10"/>
      <c r="N5" s="10"/>
      <c r="O5" s="27"/>
      <c r="P5" s="27"/>
      <c r="Q5" s="27"/>
      <c r="R5" s="27"/>
      <c r="S5" s="43" t="e">
        <f t="shared" si="0"/>
        <v>#DIV/0!</v>
      </c>
      <c r="T5" s="44">
        <v>0.05</v>
      </c>
      <c r="U5" s="10">
        <v>2000</v>
      </c>
      <c r="V5" s="27">
        <f>2000/15</f>
        <v>133.333333333333</v>
      </c>
      <c r="W5" s="27">
        <f t="shared" si="1"/>
        <v>0</v>
      </c>
      <c r="X5" s="10">
        <f t="shared" si="2"/>
        <v>0</v>
      </c>
      <c r="Y5" s="10"/>
      <c r="Z5" s="10"/>
      <c r="AA5" s="27">
        <f t="shared" si="3"/>
        <v>2000</v>
      </c>
      <c r="AB5" s="49" t="e">
        <f t="shared" si="4"/>
        <v>#DIV/0!</v>
      </c>
      <c r="AC5" s="50"/>
      <c r="AD5" s="51"/>
    </row>
    <row r="6" spans="1:30">
      <c r="A6" s="13" t="s">
        <v>57</v>
      </c>
      <c r="B6" s="13" t="s">
        <v>58</v>
      </c>
      <c r="C6" s="10" t="s">
        <v>32</v>
      </c>
      <c r="D6" s="10" t="s">
        <v>59</v>
      </c>
      <c r="E6" s="11" t="s">
        <v>34</v>
      </c>
      <c r="F6" s="11" t="s">
        <v>45</v>
      </c>
      <c r="G6" s="12" t="s">
        <v>60</v>
      </c>
      <c r="H6" s="12"/>
      <c r="I6" s="28" t="s">
        <v>61</v>
      </c>
      <c r="J6" s="26" t="s">
        <v>62</v>
      </c>
      <c r="K6" s="26" t="s">
        <v>63</v>
      </c>
      <c r="L6" s="13" t="s">
        <v>64</v>
      </c>
      <c r="M6" s="10"/>
      <c r="N6" s="10"/>
      <c r="O6" s="27"/>
      <c r="P6" s="27"/>
      <c r="Q6" s="27"/>
      <c r="R6" s="27"/>
      <c r="S6" s="43"/>
      <c r="T6" s="44"/>
      <c r="U6" s="10"/>
      <c r="V6" s="27"/>
      <c r="W6" s="27"/>
      <c r="X6" s="10"/>
      <c r="Y6" s="10"/>
      <c r="Z6" s="10"/>
      <c r="AA6" s="27"/>
      <c r="AB6" s="49"/>
      <c r="AC6" s="50"/>
      <c r="AD6" s="51"/>
    </row>
    <row r="7" spans="1:30">
      <c r="A7" s="11" t="s">
        <v>65</v>
      </c>
      <c r="B7" s="11" t="s">
        <v>66</v>
      </c>
      <c r="C7" s="10" t="s">
        <v>43</v>
      </c>
      <c r="D7" s="10" t="s">
        <v>44</v>
      </c>
      <c r="E7" s="11" t="s">
        <v>34</v>
      </c>
      <c r="F7" s="11" t="s">
        <v>67</v>
      </c>
      <c r="G7" s="12" t="s">
        <v>68</v>
      </c>
      <c r="H7" s="12"/>
      <c r="I7" s="26" t="s">
        <v>69</v>
      </c>
      <c r="J7" s="26" t="s">
        <v>70</v>
      </c>
      <c r="K7" s="30" t="s">
        <v>71</v>
      </c>
      <c r="L7" s="30"/>
      <c r="M7" s="10"/>
      <c r="N7" s="10"/>
      <c r="O7" s="27"/>
      <c r="P7" s="27"/>
      <c r="Q7" s="27"/>
      <c r="R7" s="27"/>
      <c r="S7" s="43" t="e">
        <f t="shared" si="0"/>
        <v>#DIV/0!</v>
      </c>
      <c r="T7" s="44">
        <v>0.03</v>
      </c>
      <c r="U7" s="10">
        <v>2000</v>
      </c>
      <c r="V7" s="27"/>
      <c r="W7" s="27">
        <f t="shared" si="1"/>
        <v>0</v>
      </c>
      <c r="X7" s="10">
        <f t="shared" si="2"/>
        <v>0</v>
      </c>
      <c r="Y7" s="10"/>
      <c r="Z7" s="10"/>
      <c r="AA7" s="27">
        <f t="shared" si="3"/>
        <v>2000</v>
      </c>
      <c r="AB7" s="49" t="e">
        <f t="shared" si="4"/>
        <v>#DIV/0!</v>
      </c>
      <c r="AC7" s="50"/>
      <c r="AD7" s="51"/>
    </row>
    <row r="8" spans="1:29">
      <c r="A8" s="13" t="s">
        <v>72</v>
      </c>
      <c r="B8" s="13" t="s">
        <v>73</v>
      </c>
      <c r="C8" s="14" t="s">
        <v>74</v>
      </c>
      <c r="D8" s="10" t="s">
        <v>75</v>
      </c>
      <c r="E8" s="11" t="s">
        <v>76</v>
      </c>
      <c r="F8" s="11" t="s">
        <v>77</v>
      </c>
      <c r="G8" s="12" t="s">
        <v>78</v>
      </c>
      <c r="H8" s="12"/>
      <c r="I8" s="26" t="s">
        <v>79</v>
      </c>
      <c r="J8" s="26" t="s">
        <v>80</v>
      </c>
      <c r="K8" s="26" t="s">
        <v>81</v>
      </c>
      <c r="L8" s="31" t="s">
        <v>82</v>
      </c>
      <c r="M8" s="10"/>
      <c r="N8" s="10"/>
      <c r="O8" s="32"/>
      <c r="P8" s="27"/>
      <c r="Q8" s="27"/>
      <c r="R8" s="27"/>
      <c r="S8" s="43"/>
      <c r="T8" s="44">
        <v>0.1</v>
      </c>
      <c r="U8" s="10"/>
      <c r="V8" s="27"/>
      <c r="W8" s="27">
        <f t="shared" si="1"/>
        <v>0</v>
      </c>
      <c r="X8" s="10"/>
      <c r="Y8" s="10"/>
      <c r="Z8" s="10"/>
      <c r="AA8" s="27">
        <f t="shared" si="3"/>
        <v>0</v>
      </c>
      <c r="AB8" s="49" t="e">
        <f t="shared" si="4"/>
        <v>#DIV/0!</v>
      </c>
      <c r="AC8" s="50"/>
    </row>
    <row r="9" spans="1:29">
      <c r="A9" s="13"/>
      <c r="B9" s="11" t="s">
        <v>83</v>
      </c>
      <c r="C9" s="10" t="s">
        <v>43</v>
      </c>
      <c r="D9" s="10" t="s">
        <v>44</v>
      </c>
      <c r="E9" s="11" t="s">
        <v>76</v>
      </c>
      <c r="F9" s="11" t="s">
        <v>77</v>
      </c>
      <c r="G9" s="12" t="s">
        <v>84</v>
      </c>
      <c r="H9" s="12"/>
      <c r="I9" s="26" t="s">
        <v>85</v>
      </c>
      <c r="J9" s="26" t="s">
        <v>86</v>
      </c>
      <c r="K9" s="11" t="s">
        <v>87</v>
      </c>
      <c r="L9" s="11"/>
      <c r="M9" s="10"/>
      <c r="N9" s="10"/>
      <c r="O9" s="32"/>
      <c r="P9" s="32"/>
      <c r="Q9" s="27"/>
      <c r="R9" s="27"/>
      <c r="S9" s="43" t="e">
        <f>R9/P9</f>
        <v>#DIV/0!</v>
      </c>
      <c r="T9" s="44">
        <v>0.03</v>
      </c>
      <c r="U9" s="10">
        <v>2000</v>
      </c>
      <c r="V9" s="27">
        <v>105.2631</v>
      </c>
      <c r="W9" s="27">
        <f t="shared" si="1"/>
        <v>0</v>
      </c>
      <c r="X9" s="10">
        <f>M9*100</f>
        <v>0</v>
      </c>
      <c r="Y9" s="10"/>
      <c r="Z9" s="10"/>
      <c r="AA9" s="27">
        <f t="shared" si="3"/>
        <v>2000</v>
      </c>
      <c r="AB9" s="49" t="e">
        <f t="shared" si="4"/>
        <v>#DIV/0!</v>
      </c>
      <c r="AC9" s="50"/>
    </row>
    <row r="10" spans="4:4">
      <c r="D10" s="15"/>
    </row>
    <row r="11" spans="4:4">
      <c r="D11" s="15"/>
    </row>
    <row r="13" s="1" customFormat="1" ht="20.25" spans="1:28">
      <c r="A13" s="3" t="s">
        <v>88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="1" customFormat="1" ht="24.75" spans="1:28">
      <c r="A14" s="5" t="s">
        <v>1</v>
      </c>
      <c r="B14" s="6" t="s">
        <v>2</v>
      </c>
      <c r="C14" s="6" t="s">
        <v>3</v>
      </c>
      <c r="D14" s="6" t="s">
        <v>4</v>
      </c>
      <c r="E14" s="7" t="s">
        <v>5</v>
      </c>
      <c r="F14" s="7" t="s">
        <v>6</v>
      </c>
      <c r="G14" s="8" t="s">
        <v>7</v>
      </c>
      <c r="H14" s="9" t="s">
        <v>8</v>
      </c>
      <c r="I14" s="5" t="s">
        <v>9</v>
      </c>
      <c r="J14" s="5" t="s">
        <v>10</v>
      </c>
      <c r="K14" s="5" t="s">
        <v>11</v>
      </c>
      <c r="L14" s="23" t="s">
        <v>12</v>
      </c>
      <c r="M14" s="24" t="s">
        <v>13</v>
      </c>
      <c r="N14" s="24" t="s">
        <v>14</v>
      </c>
      <c r="O14" s="33" t="s">
        <v>15</v>
      </c>
      <c r="P14" s="33" t="s">
        <v>16</v>
      </c>
      <c r="Q14" s="45" t="s">
        <v>17</v>
      </c>
      <c r="R14" s="33" t="s">
        <v>18</v>
      </c>
      <c r="S14" s="33" t="s">
        <v>19</v>
      </c>
      <c r="T14" s="33" t="s">
        <v>20</v>
      </c>
      <c r="U14" s="39" t="s">
        <v>21</v>
      </c>
      <c r="V14" s="40" t="s">
        <v>22</v>
      </c>
      <c r="W14" s="41" t="s">
        <v>23</v>
      </c>
      <c r="X14" s="42" t="s">
        <v>24</v>
      </c>
      <c r="Y14" s="33" t="s">
        <v>25</v>
      </c>
      <c r="Z14" s="33" t="s">
        <v>26</v>
      </c>
      <c r="AA14" s="47" t="s">
        <v>27</v>
      </c>
      <c r="AB14" s="33" t="s">
        <v>28</v>
      </c>
    </row>
    <row r="15" s="1" customFormat="1" spans="1:29">
      <c r="A15" s="16" t="s">
        <v>89</v>
      </c>
      <c r="B15" s="13" t="s">
        <v>90</v>
      </c>
      <c r="C15" s="10" t="s">
        <v>43</v>
      </c>
      <c r="D15" s="10" t="s">
        <v>91</v>
      </c>
      <c r="E15" s="11" t="s">
        <v>34</v>
      </c>
      <c r="F15" s="11" t="s">
        <v>92</v>
      </c>
      <c r="G15" s="12" t="s">
        <v>93</v>
      </c>
      <c r="H15" s="12"/>
      <c r="I15" s="10">
        <v>13656195764</v>
      </c>
      <c r="J15" s="34" t="s">
        <v>94</v>
      </c>
      <c r="K15" s="11" t="s">
        <v>95</v>
      </c>
      <c r="L15" s="11"/>
      <c r="M15" s="10"/>
      <c r="N15" s="10"/>
      <c r="O15" s="35"/>
      <c r="P15" s="27"/>
      <c r="Q15" s="35"/>
      <c r="R15" s="27"/>
      <c r="S15" s="43" t="e">
        <f t="shared" ref="S15:S24" si="5">R15/P15</f>
        <v>#DIV/0!</v>
      </c>
      <c r="T15" s="44">
        <v>0.05</v>
      </c>
      <c r="U15" s="10">
        <v>2200</v>
      </c>
      <c r="V15" s="27"/>
      <c r="W15" s="27">
        <f t="shared" ref="W15:W24" si="6">R15*T15</f>
        <v>0</v>
      </c>
      <c r="X15" s="10">
        <f t="shared" ref="X15:X24" si="7">M15*100</f>
        <v>0</v>
      </c>
      <c r="Y15" s="10"/>
      <c r="Z15" s="10"/>
      <c r="AA15" s="27">
        <f t="shared" ref="AA15:AA24" si="8">U15+W15+X15-V15*N15-Y15-Z15</f>
        <v>2200</v>
      </c>
      <c r="AB15" s="49" t="e">
        <f t="shared" ref="AB15:AB24" si="9">AA15/R15</f>
        <v>#DIV/0!</v>
      </c>
      <c r="AC15" s="50" t="s">
        <v>96</v>
      </c>
    </row>
    <row r="16" s="1" customFormat="1" spans="1:29">
      <c r="A16" s="10"/>
      <c r="B16" s="11" t="s">
        <v>97</v>
      </c>
      <c r="C16" s="10" t="s">
        <v>43</v>
      </c>
      <c r="D16" s="10" t="s">
        <v>91</v>
      </c>
      <c r="E16" s="11" t="s">
        <v>34</v>
      </c>
      <c r="F16" s="11" t="s">
        <v>92</v>
      </c>
      <c r="G16" s="12" t="s">
        <v>98</v>
      </c>
      <c r="H16" s="12"/>
      <c r="I16" s="10">
        <v>13771096159</v>
      </c>
      <c r="J16" s="34" t="s">
        <v>99</v>
      </c>
      <c r="K16" s="11" t="s">
        <v>100</v>
      </c>
      <c r="L16" s="11"/>
      <c r="M16" s="10"/>
      <c r="N16" s="10"/>
      <c r="O16" s="36"/>
      <c r="P16" s="27"/>
      <c r="Q16" s="36"/>
      <c r="R16" s="27"/>
      <c r="S16" s="43" t="e">
        <f t="shared" si="5"/>
        <v>#DIV/0!</v>
      </c>
      <c r="T16" s="44">
        <v>0.05</v>
      </c>
      <c r="U16" s="10">
        <v>2200</v>
      </c>
      <c r="V16" s="27"/>
      <c r="W16" s="27">
        <f t="shared" si="6"/>
        <v>0</v>
      </c>
      <c r="X16" s="10">
        <f t="shared" si="7"/>
        <v>0</v>
      </c>
      <c r="Y16" s="10"/>
      <c r="Z16" s="10"/>
      <c r="AA16" s="27">
        <f t="shared" si="8"/>
        <v>2200</v>
      </c>
      <c r="AB16" s="49" t="e">
        <f t="shared" si="9"/>
        <v>#DIV/0!</v>
      </c>
      <c r="AC16" s="50"/>
    </row>
    <row r="17" s="1" customFormat="1" spans="1:29">
      <c r="A17" s="17" t="s">
        <v>101</v>
      </c>
      <c r="B17" s="11" t="s">
        <v>102</v>
      </c>
      <c r="C17" s="10" t="s">
        <v>43</v>
      </c>
      <c r="D17" s="10" t="s">
        <v>91</v>
      </c>
      <c r="E17" s="13" t="s">
        <v>34</v>
      </c>
      <c r="F17" s="11" t="s">
        <v>35</v>
      </c>
      <c r="G17" s="12" t="s">
        <v>103</v>
      </c>
      <c r="H17" s="12"/>
      <c r="I17" s="10">
        <v>13961758813</v>
      </c>
      <c r="J17" s="34" t="s">
        <v>104</v>
      </c>
      <c r="K17" s="11" t="s">
        <v>105</v>
      </c>
      <c r="L17" s="11"/>
      <c r="M17" s="10"/>
      <c r="N17" s="10"/>
      <c r="O17" s="35"/>
      <c r="P17" s="27"/>
      <c r="Q17" s="35"/>
      <c r="R17" s="27"/>
      <c r="S17" s="43" t="e">
        <f t="shared" si="5"/>
        <v>#DIV/0!</v>
      </c>
      <c r="T17" s="44">
        <v>0.05</v>
      </c>
      <c r="U17" s="10">
        <v>2200</v>
      </c>
      <c r="V17" s="27"/>
      <c r="W17" s="27">
        <f t="shared" si="6"/>
        <v>0</v>
      </c>
      <c r="X17" s="10">
        <f t="shared" si="7"/>
        <v>0</v>
      </c>
      <c r="Y17" s="10"/>
      <c r="Z17" s="10"/>
      <c r="AA17" s="27">
        <f t="shared" si="8"/>
        <v>2200</v>
      </c>
      <c r="AB17" s="49" t="e">
        <f t="shared" si="9"/>
        <v>#DIV/0!</v>
      </c>
      <c r="AC17" s="52"/>
    </row>
    <row r="18" s="1" customFormat="1" spans="1:29">
      <c r="A18" s="10" t="s">
        <v>106</v>
      </c>
      <c r="B18" s="11" t="s">
        <v>107</v>
      </c>
      <c r="C18" s="10" t="s">
        <v>108</v>
      </c>
      <c r="D18" s="10" t="s">
        <v>109</v>
      </c>
      <c r="E18" s="11" t="s">
        <v>34</v>
      </c>
      <c r="F18" s="11" t="s">
        <v>35</v>
      </c>
      <c r="G18" s="12" t="s">
        <v>98</v>
      </c>
      <c r="H18" s="12"/>
      <c r="I18" s="10">
        <v>18706173055</v>
      </c>
      <c r="J18" s="34" t="s">
        <v>110</v>
      </c>
      <c r="K18" s="11" t="s">
        <v>111</v>
      </c>
      <c r="L18" s="11"/>
      <c r="M18" s="10"/>
      <c r="N18" s="10"/>
      <c r="O18" s="37"/>
      <c r="P18" s="27"/>
      <c r="Q18" s="37"/>
      <c r="R18" s="27"/>
      <c r="S18" s="43" t="e">
        <f t="shared" si="5"/>
        <v>#DIV/0!</v>
      </c>
      <c r="T18" s="44">
        <v>0.1</v>
      </c>
      <c r="U18" s="10"/>
      <c r="V18" s="27"/>
      <c r="W18" s="27">
        <f t="shared" si="6"/>
        <v>0</v>
      </c>
      <c r="X18" s="10">
        <f t="shared" si="7"/>
        <v>0</v>
      </c>
      <c r="Y18" s="10"/>
      <c r="Z18" s="10"/>
      <c r="AA18" s="27">
        <f t="shared" si="8"/>
        <v>0</v>
      </c>
      <c r="AB18" s="49" t="e">
        <f t="shared" si="9"/>
        <v>#DIV/0!</v>
      </c>
      <c r="AC18" s="50"/>
    </row>
    <row r="19" s="1" customFormat="1" spans="1:28">
      <c r="A19" s="10"/>
      <c r="B19" s="11" t="s">
        <v>112</v>
      </c>
      <c r="C19" s="16" t="s">
        <v>113</v>
      </c>
      <c r="D19" s="10" t="s">
        <v>114</v>
      </c>
      <c r="E19" s="11" t="s">
        <v>34</v>
      </c>
      <c r="F19" s="11" t="s">
        <v>35</v>
      </c>
      <c r="G19" s="12" t="s">
        <v>98</v>
      </c>
      <c r="H19" s="12"/>
      <c r="I19" s="10">
        <v>18915291816</v>
      </c>
      <c r="J19" s="34" t="s">
        <v>115</v>
      </c>
      <c r="K19" s="11" t="s">
        <v>116</v>
      </c>
      <c r="L19" s="11"/>
      <c r="M19" s="10"/>
      <c r="N19" s="10"/>
      <c r="O19" s="36"/>
      <c r="P19" s="27"/>
      <c r="Q19" s="36"/>
      <c r="R19" s="27"/>
      <c r="S19" s="43" t="e">
        <f t="shared" si="5"/>
        <v>#DIV/0!</v>
      </c>
      <c r="T19" s="44">
        <v>0.08</v>
      </c>
      <c r="U19" s="10"/>
      <c r="V19" s="27"/>
      <c r="W19" s="27">
        <f t="shared" si="6"/>
        <v>0</v>
      </c>
      <c r="X19" s="10">
        <f t="shared" si="7"/>
        <v>0</v>
      </c>
      <c r="Y19" s="10"/>
      <c r="Z19" s="10"/>
      <c r="AA19" s="27">
        <f t="shared" si="8"/>
        <v>0</v>
      </c>
      <c r="AB19" s="49" t="e">
        <f t="shared" si="9"/>
        <v>#DIV/0!</v>
      </c>
    </row>
    <row r="20" s="1" customFormat="1" spans="1:29">
      <c r="A20" s="18" t="s">
        <v>117</v>
      </c>
      <c r="B20" s="11" t="s">
        <v>118</v>
      </c>
      <c r="C20" s="10" t="s">
        <v>43</v>
      </c>
      <c r="D20" s="10" t="s">
        <v>91</v>
      </c>
      <c r="E20" s="11" t="s">
        <v>34</v>
      </c>
      <c r="F20" s="11" t="s">
        <v>35</v>
      </c>
      <c r="G20" s="12" t="s">
        <v>46</v>
      </c>
      <c r="H20" s="12"/>
      <c r="I20" s="10">
        <v>13338744509</v>
      </c>
      <c r="J20" s="34" t="s">
        <v>119</v>
      </c>
      <c r="K20" s="11" t="s">
        <v>120</v>
      </c>
      <c r="L20" s="11" t="s">
        <v>121</v>
      </c>
      <c r="M20" s="10"/>
      <c r="N20" s="10"/>
      <c r="O20" s="36"/>
      <c r="P20" s="27"/>
      <c r="Q20" s="36"/>
      <c r="R20" s="27"/>
      <c r="S20" s="43" t="e">
        <f t="shared" si="5"/>
        <v>#DIV/0!</v>
      </c>
      <c r="T20" s="44">
        <v>0.03</v>
      </c>
      <c r="U20" s="10">
        <v>2200</v>
      </c>
      <c r="V20" s="10"/>
      <c r="W20" s="27">
        <f t="shared" si="6"/>
        <v>0</v>
      </c>
      <c r="X20" s="10">
        <f t="shared" si="7"/>
        <v>0</v>
      </c>
      <c r="Y20" s="10"/>
      <c r="Z20" s="10"/>
      <c r="AA20" s="27">
        <f t="shared" si="8"/>
        <v>2200</v>
      </c>
      <c r="AB20" s="49" t="e">
        <f t="shared" si="9"/>
        <v>#DIV/0!</v>
      </c>
      <c r="AC20" s="50"/>
    </row>
    <row r="21" s="1" customFormat="1" spans="1:29">
      <c r="A21" s="19" t="s">
        <v>122</v>
      </c>
      <c r="B21" s="20" t="s">
        <v>123</v>
      </c>
      <c r="C21" s="14" t="s">
        <v>113</v>
      </c>
      <c r="D21" s="16" t="s">
        <v>124</v>
      </c>
      <c r="E21" s="11" t="s">
        <v>34</v>
      </c>
      <c r="F21" s="11" t="s">
        <v>35</v>
      </c>
      <c r="G21" s="12" t="s">
        <v>78</v>
      </c>
      <c r="H21" s="12"/>
      <c r="I21" s="10">
        <v>15852809591</v>
      </c>
      <c r="J21" s="34" t="s">
        <v>125</v>
      </c>
      <c r="K21" s="11" t="s">
        <v>126</v>
      </c>
      <c r="L21" s="11"/>
      <c r="M21" s="10"/>
      <c r="N21" s="10"/>
      <c r="O21" s="35"/>
      <c r="P21" s="27"/>
      <c r="Q21" s="35"/>
      <c r="R21" s="27"/>
      <c r="S21" s="43" t="e">
        <f t="shared" si="5"/>
        <v>#DIV/0!</v>
      </c>
      <c r="T21" s="44">
        <v>0.1</v>
      </c>
      <c r="U21" s="10">
        <v>100</v>
      </c>
      <c r="V21" s="10"/>
      <c r="W21" s="27">
        <f t="shared" si="6"/>
        <v>0</v>
      </c>
      <c r="X21" s="10">
        <f t="shared" si="7"/>
        <v>0</v>
      </c>
      <c r="Y21" s="10"/>
      <c r="Z21" s="10"/>
      <c r="AA21" s="27">
        <f t="shared" si="8"/>
        <v>100</v>
      </c>
      <c r="AB21" s="49" t="e">
        <f t="shared" si="9"/>
        <v>#DIV/0!</v>
      </c>
      <c r="AC21" s="53"/>
    </row>
    <row r="22" s="1" customFormat="1" spans="1:28">
      <c r="A22" s="21"/>
      <c r="B22" s="21" t="s">
        <v>127</v>
      </c>
      <c r="C22" s="14" t="s">
        <v>128</v>
      </c>
      <c r="D22" s="10" t="s">
        <v>129</v>
      </c>
      <c r="E22" s="11" t="s">
        <v>34</v>
      </c>
      <c r="F22" s="11" t="s">
        <v>35</v>
      </c>
      <c r="G22" s="12" t="s">
        <v>130</v>
      </c>
      <c r="H22" s="12"/>
      <c r="I22" s="10">
        <v>15951569100</v>
      </c>
      <c r="J22" s="34" t="s">
        <v>131</v>
      </c>
      <c r="K22" s="11" t="s">
        <v>132</v>
      </c>
      <c r="L22" s="11"/>
      <c r="M22" s="10"/>
      <c r="N22" s="10"/>
      <c r="O22" s="35"/>
      <c r="P22" s="27"/>
      <c r="Q22" s="35"/>
      <c r="R22" s="27"/>
      <c r="S22" s="43" t="e">
        <f t="shared" si="5"/>
        <v>#DIV/0!</v>
      </c>
      <c r="T22" s="44">
        <v>0.1</v>
      </c>
      <c r="U22" s="10"/>
      <c r="V22" s="10"/>
      <c r="W22" s="27">
        <f t="shared" si="6"/>
        <v>0</v>
      </c>
      <c r="X22" s="10">
        <f t="shared" si="7"/>
        <v>0</v>
      </c>
      <c r="Y22" s="10"/>
      <c r="Z22" s="10"/>
      <c r="AA22" s="27">
        <f t="shared" si="8"/>
        <v>0</v>
      </c>
      <c r="AB22" s="49" t="e">
        <f t="shared" si="9"/>
        <v>#DIV/0!</v>
      </c>
    </row>
    <row r="23" s="1" customFormat="1" spans="1:28">
      <c r="A23" s="10" t="s">
        <v>133</v>
      </c>
      <c r="B23" s="10" t="s">
        <v>134</v>
      </c>
      <c r="C23" s="10" t="s">
        <v>135</v>
      </c>
      <c r="D23" s="10" t="s">
        <v>136</v>
      </c>
      <c r="E23" s="11" t="s">
        <v>34</v>
      </c>
      <c r="F23" s="11" t="s">
        <v>35</v>
      </c>
      <c r="G23" s="12" t="s">
        <v>137</v>
      </c>
      <c r="H23" s="10"/>
      <c r="I23" s="10">
        <v>13961776673</v>
      </c>
      <c r="J23" s="34" t="s">
        <v>138</v>
      </c>
      <c r="K23" s="10" t="s">
        <v>139</v>
      </c>
      <c r="L23" s="10" t="s">
        <v>140</v>
      </c>
      <c r="M23" s="10"/>
      <c r="N23" s="10"/>
      <c r="O23" s="37"/>
      <c r="P23" s="27"/>
      <c r="Q23" s="37"/>
      <c r="R23" s="27"/>
      <c r="S23" s="43" t="e">
        <f t="shared" si="5"/>
        <v>#DIV/0!</v>
      </c>
      <c r="T23" s="44">
        <v>0.05</v>
      </c>
      <c r="U23" s="10">
        <v>100</v>
      </c>
      <c r="V23" s="10"/>
      <c r="W23" s="27">
        <f t="shared" si="6"/>
        <v>0</v>
      </c>
      <c r="X23" s="10">
        <f t="shared" si="7"/>
        <v>0</v>
      </c>
      <c r="Y23" s="10"/>
      <c r="Z23" s="10"/>
      <c r="AA23" s="27">
        <f t="shared" si="8"/>
        <v>100</v>
      </c>
      <c r="AB23" s="49" t="e">
        <f t="shared" si="9"/>
        <v>#DIV/0!</v>
      </c>
    </row>
    <row r="24" s="1" customFormat="1" spans="1:28">
      <c r="A24" s="10"/>
      <c r="B24" s="11" t="s">
        <v>141</v>
      </c>
      <c r="C24" s="16" t="s">
        <v>128</v>
      </c>
      <c r="D24" s="16" t="s">
        <v>142</v>
      </c>
      <c r="E24" s="11" t="s">
        <v>34</v>
      </c>
      <c r="F24" s="11" t="s">
        <v>35</v>
      </c>
      <c r="G24" s="12" t="s">
        <v>98</v>
      </c>
      <c r="H24" s="12"/>
      <c r="I24" s="10">
        <v>13812283151</v>
      </c>
      <c r="J24" s="34" t="s">
        <v>143</v>
      </c>
      <c r="K24" s="11" t="s">
        <v>144</v>
      </c>
      <c r="L24" s="11"/>
      <c r="M24" s="10"/>
      <c r="N24" s="10"/>
      <c r="O24" s="36"/>
      <c r="P24" s="27"/>
      <c r="Q24" s="36"/>
      <c r="R24" s="27"/>
      <c r="S24" s="43" t="e">
        <f t="shared" si="5"/>
        <v>#DIV/0!</v>
      </c>
      <c r="T24" s="44">
        <v>0.05</v>
      </c>
      <c r="U24" s="10">
        <v>100</v>
      </c>
      <c r="V24" s="10"/>
      <c r="W24" s="27">
        <f t="shared" si="6"/>
        <v>0</v>
      </c>
      <c r="X24" s="10">
        <f t="shared" si="7"/>
        <v>0</v>
      </c>
      <c r="Y24" s="10"/>
      <c r="Z24" s="10"/>
      <c r="AA24" s="27">
        <f t="shared" si="8"/>
        <v>100</v>
      </c>
      <c r="AB24" s="49" t="e">
        <f t="shared" si="9"/>
        <v>#DIV/0!</v>
      </c>
    </row>
  </sheetData>
  <mergeCells count="20">
    <mergeCell ref="A1:AB1"/>
    <mergeCell ref="A13:AB13"/>
    <mergeCell ref="A4:A5"/>
    <mergeCell ref="A8:A9"/>
    <mergeCell ref="A15:A16"/>
    <mergeCell ref="A18:A19"/>
    <mergeCell ref="A21:A22"/>
    <mergeCell ref="A23:A24"/>
    <mergeCell ref="O4:O5"/>
    <mergeCell ref="O8:O9"/>
    <mergeCell ref="O15:O16"/>
    <mergeCell ref="O18:O19"/>
    <mergeCell ref="O21:O22"/>
    <mergeCell ref="O23:O24"/>
    <mergeCell ref="Q4:Q5"/>
    <mergeCell ref="Q8:Q9"/>
    <mergeCell ref="Q15:Q16"/>
    <mergeCell ref="Q18:Q19"/>
    <mergeCell ref="Q21:Q22"/>
    <mergeCell ref="Q23:Q24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Founder</dc:creator>
  <cp:lastModifiedBy>11425</cp:lastModifiedBy>
  <dcterms:created xsi:type="dcterms:W3CDTF">2018-05-02T03:23:00Z</dcterms:created>
  <dcterms:modified xsi:type="dcterms:W3CDTF">2018-05-03T08:48:22Z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ubyTemplateID" linkTarget="0">
    <vt:lpwstr>1</vt:lpwstr>
  </property>
</Properties>
</file>