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shu/Desktop/research/Analysis_pets_isolation/COVIDandPETS-master/cleaned_data/"/>
    </mc:Choice>
  </mc:AlternateContent>
  <xr:revisionPtr revIDLastSave="0" documentId="13_ncr:1_{7E712AEC-FCEF-6B4B-A129-C79A29EDF708}" xr6:coauthVersionLast="45" xr6:coauthVersionMax="45" xr10:uidLastSave="{00000000-0000-0000-0000-000000000000}"/>
  <bookViews>
    <workbookView xWindow="80" yWindow="460" windowWidth="28040" windowHeight="15940" xr2:uid="{CBD5C957-34B3-C84A-A1C5-6027BB43EA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" i="1" l="1"/>
  <c r="G41" i="1" s="1"/>
  <c r="G42" i="1" s="1"/>
  <c r="G38" i="1"/>
  <c r="E39" i="1"/>
  <c r="E38" i="1"/>
  <c r="F42" i="1"/>
  <c r="F41" i="1"/>
  <c r="G36" i="1"/>
  <c r="G35" i="1"/>
  <c r="D36" i="1"/>
  <c r="D35" i="1"/>
  <c r="F33" i="1"/>
  <c r="D33" i="1"/>
  <c r="F32" i="1"/>
  <c r="D32" i="1"/>
  <c r="F30" i="1"/>
  <c r="F29" i="1"/>
  <c r="E30" i="1"/>
  <c r="E33" i="1" s="1"/>
  <c r="E35" i="1" s="1"/>
  <c r="E36" i="1" s="1"/>
  <c r="E29" i="1"/>
  <c r="E27" i="1"/>
  <c r="D27" i="1"/>
  <c r="D29" i="1" s="1"/>
  <c r="D30" i="1" s="1"/>
  <c r="E26" i="1"/>
  <c r="D26" i="1"/>
  <c r="E42" i="1"/>
  <c r="E41" i="1"/>
  <c r="D39" i="1"/>
  <c r="D41" i="1" s="1"/>
  <c r="D42" i="1" s="1"/>
  <c r="D38" i="1"/>
  <c r="F36" i="1"/>
  <c r="F38" i="1" s="1"/>
  <c r="F39" i="1" s="1"/>
  <c r="F35" i="1"/>
  <c r="G33" i="1"/>
  <c r="G32" i="1"/>
  <c r="G30" i="1"/>
  <c r="G29" i="1"/>
  <c r="G26" i="1"/>
  <c r="G27" i="1" s="1"/>
  <c r="F27" i="1"/>
  <c r="F26" i="1"/>
  <c r="E23" i="1"/>
  <c r="E24" i="1" s="1"/>
  <c r="F23" i="1"/>
  <c r="F24" i="1" s="1"/>
  <c r="D23" i="1"/>
  <c r="D24" i="1"/>
  <c r="G21" i="1"/>
  <c r="G23" i="1" s="1"/>
  <c r="G24" i="1" s="1"/>
  <c r="E21" i="1"/>
  <c r="D21" i="1"/>
  <c r="G20" i="1"/>
  <c r="E20" i="1"/>
  <c r="D20" i="1"/>
  <c r="G18" i="1"/>
  <c r="F18" i="1"/>
  <c r="F20" i="1" s="1"/>
  <c r="F21" i="1" s="1"/>
  <c r="D18" i="1"/>
  <c r="G17" i="1"/>
  <c r="F17" i="1"/>
  <c r="D14" i="1"/>
  <c r="D17" i="1"/>
  <c r="F15" i="1"/>
  <c r="G15" i="1"/>
  <c r="E15" i="1"/>
  <c r="F14" i="1"/>
  <c r="G14" i="1"/>
  <c r="E14" i="1"/>
  <c r="E17" i="1"/>
  <c r="E18" i="1" s="1"/>
  <c r="D15" i="1"/>
  <c r="E12" i="1"/>
  <c r="F12" i="1"/>
  <c r="G12" i="1"/>
  <c r="D12" i="1"/>
  <c r="G11" i="1"/>
  <c r="E11" i="1"/>
  <c r="F11" i="1"/>
  <c r="D11" i="1"/>
  <c r="D18" i="2"/>
  <c r="D19" i="2" s="1"/>
  <c r="B18" i="2"/>
  <c r="B19" i="2" s="1"/>
  <c r="D15" i="2"/>
  <c r="D10" i="2"/>
  <c r="D9" i="2"/>
  <c r="C9" i="2"/>
  <c r="C10" i="2" s="1"/>
  <c r="C12" i="2" s="1"/>
  <c r="C13" i="2" s="1"/>
  <c r="C15" i="2" s="1"/>
  <c r="B9" i="2"/>
  <c r="B10" i="2" s="1"/>
  <c r="B12" i="2" s="1"/>
  <c r="B13" i="2" s="1"/>
  <c r="D5" i="2"/>
  <c r="C5" i="2"/>
  <c r="E32" i="1" l="1"/>
  <c r="F7" i="1"/>
  <c r="E7" i="1" l="1"/>
</calcChain>
</file>

<file path=xl/sharedStrings.xml><?xml version="1.0" encoding="utf-8"?>
<sst xmlns="http://schemas.openxmlformats.org/spreadsheetml/2006/main" count="65" uniqueCount="39">
  <si>
    <t xml:space="preserve">observations after this step in WAVE1 </t>
  </si>
  <si>
    <t>observations after this step in WAVE2</t>
  </si>
  <si>
    <t>raw data</t>
  </si>
  <si>
    <t>remove the test row (WAVE1)</t>
  </si>
  <si>
    <t>remove the first+second row</t>
  </si>
  <si>
    <t>remove anyone who have more than one record in one dataset</t>
  </si>
  <si>
    <t>observations after this step in WAVE3</t>
  </si>
  <si>
    <t>remove an outlier of age (WAVE1)</t>
  </si>
  <si>
    <t xml:space="preserve">remove anyone who did not answer Q66(WAVE1,WAVE2)/Trap(WAVE3) correctly </t>
  </si>
  <si>
    <t>For those completed three times, remove anyone who has inconsistent data for age and gender</t>
  </si>
  <si>
    <t>There are 611 people who completed the survey three times after the above data cleaning.   Among them,  65 people have inconsistent age and gender.</t>
  </si>
  <si>
    <t>For those completed only twice (1st+2nd), remove anyone who has inconsistent data for age and gender</t>
  </si>
  <si>
    <t>For those completed three times, remove anyone who has inconsistent data for MostAttach and PetOwner</t>
  </si>
  <si>
    <t>For those completed only twice (1st+2nd), remove anyone who has inconsistent data for MostAttach and PetOwner</t>
  </si>
  <si>
    <t>For those completed only twice (2nd+3rd), remove anyone who has inconsistent data for age and gender</t>
  </si>
  <si>
    <t>For those completed only twice (2nd+3rd), remove anyone who has inconsistent data for MostAttach and PetOwner</t>
  </si>
  <si>
    <t>There are 8 people who completed the survey twice (2nd+3rd) after the above data cleaning.    Among them,  2 people have inconsistent age and gender.</t>
  </si>
  <si>
    <t>For those completed only twice (1st+3rd), remove anyone who has inconsistent data for age and gender</t>
  </si>
  <si>
    <t>For those completed only twice (1st+3rd), remove anyone who has inconsistent data for MostAttach and PetOwner</t>
  </si>
  <si>
    <t>There are 168 people who completed the survey twice (1st+2nd) after the above data cleaning.   Among them,  6 people have inconsistent age and gender.</t>
  </si>
  <si>
    <t>There are 55 people who completed the survey twice (1st+3rd) after the above data cleaning.    Among them,  10 people have inconsistent age and gender.</t>
  </si>
  <si>
    <t>observations after this step in WAVE4</t>
  </si>
  <si>
    <t>correct the gender value of the person whose workerId is AEF74ZYJTTEIA (change it from 2 to 1)</t>
  </si>
  <si>
    <t xml:space="preserve">remove anyone who did not answer Q66 (WAVE1, WAVE2) /Trap (WAVE3, WAVE4) correctly </t>
  </si>
  <si>
    <t>There are 505 people who completed the survey 4 times after the above data cleaning.   Among them,  86 people have inconsistent age and gender.</t>
  </si>
  <si>
    <t>For those completed 4 times, remove anyone who has inconsistent data for age and gender</t>
  </si>
  <si>
    <t>For those completed 4 times, remove anyone who has inconsistent data for MostAttach and PetOwner</t>
  </si>
  <si>
    <t>For those completed 3 times, remove anyone who has inconsistent data for age and gender</t>
  </si>
  <si>
    <t>For those completed 3 times, remove anyone who has inconsistent data for MostAttach and PetOwner</t>
  </si>
  <si>
    <r>
      <t>There are</t>
    </r>
    <r>
      <rPr>
        <b/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Calibri (Body)"/>
      </rPr>
      <t>5</t>
    </r>
    <r>
      <rPr>
        <b/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Calibri"/>
        <family val="2"/>
        <scheme val="minor"/>
      </rPr>
      <t>people who completed the survey 3 times (except 1st) after the above data cleaning.   Among them,  2 people have inconsistent age and gender.</t>
    </r>
  </si>
  <si>
    <t>There are 32 people who completed the survey 3 times (except 2nd) after the above data cleaning.   Among them,   6 people have inconsistent age and gender.</t>
  </si>
  <si>
    <t>There are 58 people who completed the survey 3 times (except 3rd) after the above data cleaning.   Among them,   7 people have inconsistent age and gender.</t>
  </si>
  <si>
    <t>There are 106 people who completed the survey 3 times (except 4th) after the above data cleaning.   Among them,   7 people have inconsistent age and gender.</t>
  </si>
  <si>
    <t>There are 3 people who completed the survey twice (2nd+3rd) after the above data cleaning.    Among them,   0 people have inconsistent age and gender.</t>
  </si>
  <si>
    <t>There are 23 people who completed the survey twice (1st+3rd) after the above data cleaning.    Among them,  5  people have inconsistent age and gender.</t>
  </si>
  <si>
    <t>There are 110 people who completed the survey twice (1st+2nd) after the above data cleaning.   Among them,   5 people have inconsistent age and gender.</t>
  </si>
  <si>
    <t>There are 21 people who completed the survey twice (1st+4st) after the above data cleaning.   Among them,  2 people have inconsistent age and gender.</t>
  </si>
  <si>
    <t>There are 1 people who completed the survey twice (2nd+4st) after the above data cleaning.    Among them,   1 people have inconsistent age and gender.</t>
  </si>
  <si>
    <t>There are 5 people who completed the survey twice (3rd+4th) after the above data cleaning.    Among them,  0 people have inconsistent age and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</si>
</sst>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6AEA-2400-2F48-BB63-B8B1DF663E16}">
  <dimension ref="C2:G42"/>
  <sheetViews>
    <sheetView tabSelected="1" topLeftCell="C16" workbookViewId="0">
      <selection activeCell="C45" sqref="C45"/>
    </sheetView>
  </sheetViews>
  <sheetFormatPr baseColWidth="10" defaultRowHeight="16"/>
  <cols>
    <col min="3" max="3" width="97.5" customWidth="1"/>
    <col min="4" max="4" width="31.83203125" customWidth="1"/>
    <col min="5" max="5" width="32" customWidth="1"/>
    <col min="6" max="6" width="31.83203125" customWidth="1"/>
    <col min="7" max="7" width="32.33203125" customWidth="1"/>
  </cols>
  <sheetData>
    <row r="2" spans="3:7">
      <c r="D2" t="s">
        <v>0</v>
      </c>
      <c r="E2" t="s">
        <v>1</v>
      </c>
      <c r="F2" t="s">
        <v>6</v>
      </c>
      <c r="G2" t="s">
        <v>21</v>
      </c>
    </row>
    <row r="3" spans="3:7">
      <c r="C3" t="s">
        <v>2</v>
      </c>
      <c r="D3">
        <v>1022</v>
      </c>
      <c r="E3">
        <v>829</v>
      </c>
      <c r="F3">
        <v>708</v>
      </c>
      <c r="G3">
        <v>652</v>
      </c>
    </row>
    <row r="4" spans="3:7">
      <c r="C4" t="s">
        <v>3</v>
      </c>
      <c r="D4">
        <v>1021</v>
      </c>
      <c r="E4">
        <v>829</v>
      </c>
      <c r="F4">
        <v>708</v>
      </c>
      <c r="G4">
        <v>652</v>
      </c>
    </row>
    <row r="5" spans="3:7">
      <c r="C5" t="s">
        <v>7</v>
      </c>
      <c r="D5">
        <v>1020</v>
      </c>
      <c r="E5">
        <v>829</v>
      </c>
      <c r="F5">
        <v>708</v>
      </c>
      <c r="G5">
        <v>652</v>
      </c>
    </row>
    <row r="6" spans="3:7">
      <c r="C6" t="s">
        <v>22</v>
      </c>
      <c r="D6">
        <v>1020</v>
      </c>
      <c r="E6">
        <v>829</v>
      </c>
      <c r="F6">
        <v>708</v>
      </c>
      <c r="G6">
        <v>652</v>
      </c>
    </row>
    <row r="7" spans="3:7">
      <c r="C7" t="s">
        <v>4</v>
      </c>
      <c r="D7">
        <v>1018</v>
      </c>
      <c r="E7">
        <f>E5-2</f>
        <v>827</v>
      </c>
      <c r="F7">
        <f>F5-2</f>
        <v>706</v>
      </c>
      <c r="G7">
        <v>650</v>
      </c>
    </row>
    <row r="8" spans="3:7">
      <c r="C8" t="s">
        <v>23</v>
      </c>
      <c r="D8">
        <v>979</v>
      </c>
      <c r="E8">
        <v>795</v>
      </c>
      <c r="F8">
        <v>680</v>
      </c>
      <c r="G8">
        <v>630</v>
      </c>
    </row>
    <row r="9" spans="3:7">
      <c r="C9" t="s">
        <v>5</v>
      </c>
      <c r="D9">
        <v>972</v>
      </c>
      <c r="E9">
        <v>795</v>
      </c>
      <c r="F9">
        <v>680</v>
      </c>
      <c r="G9">
        <v>628</v>
      </c>
    </row>
    <row r="10" spans="3:7">
      <c r="C10" s="1" t="s">
        <v>24</v>
      </c>
      <c r="D10" s="1"/>
      <c r="E10" s="1"/>
      <c r="F10" s="1"/>
      <c r="G10" s="1"/>
    </row>
    <row r="11" spans="3:7">
      <c r="C11" t="s">
        <v>25</v>
      </c>
      <c r="D11">
        <f>D9-86</f>
        <v>886</v>
      </c>
      <c r="E11">
        <f t="shared" ref="E11:F11" si="0">E9-86</f>
        <v>709</v>
      </c>
      <c r="F11">
        <f t="shared" si="0"/>
        <v>594</v>
      </c>
      <c r="G11">
        <f>G9-86</f>
        <v>542</v>
      </c>
    </row>
    <row r="12" spans="3:7">
      <c r="C12" t="s">
        <v>26</v>
      </c>
      <c r="D12">
        <f>D11-73</f>
        <v>813</v>
      </c>
      <c r="E12">
        <f t="shared" ref="E12:G12" si="1">E11-73</f>
        <v>636</v>
      </c>
      <c r="F12">
        <f t="shared" si="1"/>
        <v>521</v>
      </c>
      <c r="G12">
        <f t="shared" si="1"/>
        <v>469</v>
      </c>
    </row>
    <row r="13" spans="3:7">
      <c r="C13" s="1" t="s">
        <v>29</v>
      </c>
      <c r="D13" s="1"/>
      <c r="E13" s="1"/>
      <c r="F13" s="1"/>
      <c r="G13" s="1"/>
    </row>
    <row r="14" spans="3:7">
      <c r="C14" t="s">
        <v>27</v>
      </c>
      <c r="D14">
        <f>D12</f>
        <v>813</v>
      </c>
      <c r="E14">
        <f>E12-2</f>
        <v>634</v>
      </c>
      <c r="F14">
        <f>F12-2</f>
        <v>519</v>
      </c>
      <c r="G14">
        <f t="shared" ref="G14" si="2">G12-2</f>
        <v>467</v>
      </c>
    </row>
    <row r="15" spans="3:7">
      <c r="C15" t="s">
        <v>28</v>
      </c>
      <c r="D15">
        <f>D14</f>
        <v>813</v>
      </c>
      <c r="E15">
        <f>E14-0</f>
        <v>634</v>
      </c>
      <c r="F15">
        <f t="shared" ref="F15:G15" si="3">F14-0</f>
        <v>519</v>
      </c>
      <c r="G15">
        <f t="shared" si="3"/>
        <v>467</v>
      </c>
    </row>
    <row r="16" spans="3:7">
      <c r="C16" s="1" t="s">
        <v>30</v>
      </c>
      <c r="D16" s="1"/>
      <c r="E16" s="1"/>
      <c r="F16" s="1"/>
      <c r="G16" s="1"/>
    </row>
    <row r="17" spans="3:7">
      <c r="C17" t="s">
        <v>27</v>
      </c>
      <c r="D17">
        <f>D15-6</f>
        <v>807</v>
      </c>
      <c r="E17">
        <f>E15</f>
        <v>634</v>
      </c>
      <c r="F17">
        <f>F15-6</f>
        <v>513</v>
      </c>
      <c r="G17">
        <f>G15-6</f>
        <v>461</v>
      </c>
    </row>
    <row r="18" spans="3:7">
      <c r="C18" t="s">
        <v>28</v>
      </c>
      <c r="D18">
        <f>D17-7</f>
        <v>800</v>
      </c>
      <c r="E18">
        <f>E17</f>
        <v>634</v>
      </c>
      <c r="F18">
        <f>F17-7</f>
        <v>506</v>
      </c>
      <c r="G18">
        <f>G17-7</f>
        <v>454</v>
      </c>
    </row>
    <row r="19" spans="3:7">
      <c r="C19" s="1" t="s">
        <v>31</v>
      </c>
      <c r="D19" s="1"/>
      <c r="E19" s="1"/>
      <c r="F19" s="1"/>
      <c r="G19" s="1"/>
    </row>
    <row r="20" spans="3:7">
      <c r="C20" t="s">
        <v>27</v>
      </c>
      <c r="D20">
        <f>D18-7</f>
        <v>793</v>
      </c>
      <c r="E20">
        <f>E18-7</f>
        <v>627</v>
      </c>
      <c r="F20">
        <f>F18</f>
        <v>506</v>
      </c>
      <c r="G20">
        <f>G18-7</f>
        <v>447</v>
      </c>
    </row>
    <row r="21" spans="3:7">
      <c r="C21" t="s">
        <v>28</v>
      </c>
      <c r="D21">
        <f>D20-12</f>
        <v>781</v>
      </c>
      <c r="E21">
        <f>E20-12</f>
        <v>615</v>
      </c>
      <c r="F21">
        <f>F20</f>
        <v>506</v>
      </c>
      <c r="G21">
        <f>G20-12</f>
        <v>435</v>
      </c>
    </row>
    <row r="22" spans="3:7">
      <c r="C22" s="1" t="s">
        <v>32</v>
      </c>
      <c r="D22" s="1"/>
      <c r="E22" s="1"/>
      <c r="F22" s="1"/>
      <c r="G22" s="1"/>
    </row>
    <row r="23" spans="3:7">
      <c r="C23" t="s">
        <v>27</v>
      </c>
      <c r="D23">
        <f>D21-7</f>
        <v>774</v>
      </c>
      <c r="E23">
        <f t="shared" ref="E23:F23" si="4">E21-7</f>
        <v>608</v>
      </c>
      <c r="F23">
        <f t="shared" si="4"/>
        <v>499</v>
      </c>
      <c r="G23">
        <f>G21</f>
        <v>435</v>
      </c>
    </row>
    <row r="24" spans="3:7">
      <c r="C24" t="s">
        <v>28</v>
      </c>
      <c r="D24">
        <f>D23-19</f>
        <v>755</v>
      </c>
      <c r="E24">
        <f t="shared" ref="E24:F24" si="5">E23-19</f>
        <v>589</v>
      </c>
      <c r="F24">
        <f t="shared" si="5"/>
        <v>480</v>
      </c>
      <c r="G24">
        <f>G23</f>
        <v>435</v>
      </c>
    </row>
    <row r="25" spans="3:7">
      <c r="C25" s="1" t="s">
        <v>35</v>
      </c>
      <c r="D25" s="1"/>
      <c r="E25" s="1"/>
      <c r="F25" s="1"/>
      <c r="G25" s="1"/>
    </row>
    <row r="26" spans="3:7">
      <c r="C26" t="s">
        <v>11</v>
      </c>
      <c r="D26">
        <f>D24-5</f>
        <v>750</v>
      </c>
      <c r="E26">
        <f>E24-5</f>
        <v>584</v>
      </c>
      <c r="F26">
        <f>F24</f>
        <v>480</v>
      </c>
      <c r="G26">
        <f>G24</f>
        <v>435</v>
      </c>
    </row>
    <row r="27" spans="3:7">
      <c r="C27" t="s">
        <v>13</v>
      </c>
      <c r="D27">
        <f>D26-18</f>
        <v>732</v>
      </c>
      <c r="E27">
        <f>E26-18</f>
        <v>566</v>
      </c>
      <c r="F27">
        <f>F26</f>
        <v>480</v>
      </c>
      <c r="G27">
        <f>G26</f>
        <v>435</v>
      </c>
    </row>
    <row r="28" spans="3:7">
      <c r="C28" s="1" t="s">
        <v>33</v>
      </c>
      <c r="D28" s="1"/>
      <c r="E28" s="1"/>
      <c r="F28" s="1"/>
      <c r="G28" s="1"/>
    </row>
    <row r="29" spans="3:7">
      <c r="C29" t="s">
        <v>14</v>
      </c>
      <c r="D29">
        <f>D27</f>
        <v>732</v>
      </c>
      <c r="E29">
        <f>E27-0</f>
        <v>566</v>
      </c>
      <c r="F29">
        <f>F27-0</f>
        <v>480</v>
      </c>
      <c r="G29">
        <f>G27</f>
        <v>435</v>
      </c>
    </row>
    <row r="30" spans="3:7">
      <c r="C30" t="s">
        <v>15</v>
      </c>
      <c r="D30">
        <f>D29</f>
        <v>732</v>
      </c>
      <c r="E30">
        <f>E29-0</f>
        <v>566</v>
      </c>
      <c r="F30">
        <f>F29-0</f>
        <v>480</v>
      </c>
      <c r="G30">
        <f>G29</f>
        <v>435</v>
      </c>
    </row>
    <row r="31" spans="3:7">
      <c r="C31" s="1" t="s">
        <v>34</v>
      </c>
      <c r="D31" s="1"/>
      <c r="E31" s="1"/>
      <c r="F31" s="1"/>
      <c r="G31" s="1"/>
    </row>
    <row r="32" spans="3:7">
      <c r="C32" t="s">
        <v>17</v>
      </c>
      <c r="D32">
        <f>D30-5</f>
        <v>727</v>
      </c>
      <c r="E32">
        <f>E30</f>
        <v>566</v>
      </c>
      <c r="F32">
        <f>F30-5</f>
        <v>475</v>
      </c>
      <c r="G32">
        <f>G30</f>
        <v>435</v>
      </c>
    </row>
    <row r="33" spans="3:7">
      <c r="C33" t="s">
        <v>18</v>
      </c>
      <c r="D33">
        <f>D32-3</f>
        <v>724</v>
      </c>
      <c r="E33">
        <f>E30</f>
        <v>566</v>
      </c>
      <c r="F33">
        <f>F32-3</f>
        <v>472</v>
      </c>
      <c r="G33">
        <f>G32</f>
        <v>435</v>
      </c>
    </row>
    <row r="34" spans="3:7">
      <c r="C34" s="1" t="s">
        <v>36</v>
      </c>
      <c r="D34" s="1"/>
      <c r="E34" s="1"/>
      <c r="F34" s="1"/>
      <c r="G34" s="1"/>
    </row>
    <row r="35" spans="3:7">
      <c r="C35" t="s">
        <v>11</v>
      </c>
      <c r="D35">
        <f>D33-2</f>
        <v>722</v>
      </c>
      <c r="E35">
        <f>E33</f>
        <v>566</v>
      </c>
      <c r="F35">
        <f>F33</f>
        <v>472</v>
      </c>
      <c r="G35">
        <f>G33-2</f>
        <v>433</v>
      </c>
    </row>
    <row r="36" spans="3:7">
      <c r="C36" t="s">
        <v>13</v>
      </c>
      <c r="D36">
        <f>D35-4</f>
        <v>718</v>
      </c>
      <c r="E36">
        <f>E35</f>
        <v>566</v>
      </c>
      <c r="F36">
        <f>F35</f>
        <v>472</v>
      </c>
      <c r="G36">
        <f>G35-4</f>
        <v>429</v>
      </c>
    </row>
    <row r="37" spans="3:7">
      <c r="C37" s="1" t="s">
        <v>37</v>
      </c>
      <c r="D37" s="1"/>
      <c r="E37" s="1"/>
      <c r="F37" s="1"/>
      <c r="G37" s="1"/>
    </row>
    <row r="38" spans="3:7">
      <c r="C38" t="s">
        <v>14</v>
      </c>
      <c r="D38">
        <f>D36</f>
        <v>718</v>
      </c>
      <c r="E38">
        <f>E36-1</f>
        <v>565</v>
      </c>
      <c r="F38">
        <f>F36</f>
        <v>472</v>
      </c>
      <c r="G38">
        <f>G36-1</f>
        <v>428</v>
      </c>
    </row>
    <row r="39" spans="3:7">
      <c r="C39" t="s">
        <v>15</v>
      </c>
      <c r="D39">
        <f>D36</f>
        <v>718</v>
      </c>
      <c r="E39">
        <f>E38-0</f>
        <v>565</v>
      </c>
      <c r="F39">
        <f>F38</f>
        <v>472</v>
      </c>
      <c r="G39">
        <f>G38-0</f>
        <v>428</v>
      </c>
    </row>
    <row r="40" spans="3:7">
      <c r="C40" s="1" t="s">
        <v>38</v>
      </c>
      <c r="D40" s="1"/>
      <c r="E40" s="1"/>
      <c r="F40" s="1"/>
      <c r="G40" s="1"/>
    </row>
    <row r="41" spans="3:7">
      <c r="C41" t="s">
        <v>17</v>
      </c>
      <c r="D41">
        <f>D39</f>
        <v>718</v>
      </c>
      <c r="E41">
        <f>E39</f>
        <v>565</v>
      </c>
      <c r="F41">
        <f>F39-0</f>
        <v>472</v>
      </c>
      <c r="G41">
        <f>G39-0</f>
        <v>428</v>
      </c>
    </row>
    <row r="42" spans="3:7">
      <c r="C42" t="s">
        <v>18</v>
      </c>
      <c r="D42">
        <f>D41</f>
        <v>718</v>
      </c>
      <c r="E42">
        <f>E41</f>
        <v>565</v>
      </c>
      <c r="F42">
        <f>F41-0</f>
        <v>472</v>
      </c>
      <c r="G42">
        <f>G41-0</f>
        <v>428</v>
      </c>
    </row>
  </sheetData>
  <mergeCells count="11">
    <mergeCell ref="C37:G37"/>
    <mergeCell ref="C40:G40"/>
    <mergeCell ref="C13:G13"/>
    <mergeCell ref="C25:G25"/>
    <mergeCell ref="C28:G28"/>
    <mergeCell ref="C31:G31"/>
    <mergeCell ref="C10:G10"/>
    <mergeCell ref="C16:G16"/>
    <mergeCell ref="C19:G19"/>
    <mergeCell ref="C22:G22"/>
    <mergeCell ref="C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F150-7383-9046-A4F3-C689982F29E3}">
  <dimension ref="A1:D19"/>
  <sheetViews>
    <sheetView workbookViewId="0">
      <selection activeCell="B12" sqref="B12"/>
    </sheetView>
  </sheetViews>
  <sheetFormatPr baseColWidth="10" defaultRowHeight="16"/>
  <cols>
    <col min="1" max="1" width="105" customWidth="1"/>
    <col min="2" max="2" width="39.33203125" customWidth="1"/>
    <col min="3" max="3" width="36" customWidth="1"/>
    <col min="4" max="4" width="37.6640625" customWidth="1"/>
  </cols>
  <sheetData>
    <row r="1" spans="1:4">
      <c r="B1" t="s">
        <v>0</v>
      </c>
      <c r="C1" t="s">
        <v>1</v>
      </c>
      <c r="D1" t="s">
        <v>6</v>
      </c>
    </row>
    <row r="2" spans="1:4">
      <c r="A2" t="s">
        <v>2</v>
      </c>
      <c r="B2">
        <v>1022</v>
      </c>
      <c r="C2">
        <v>829</v>
      </c>
      <c r="D2">
        <v>708</v>
      </c>
    </row>
    <row r="3" spans="1:4">
      <c r="A3" t="s">
        <v>3</v>
      </c>
      <c r="B3">
        <v>1021</v>
      </c>
      <c r="C3">
        <v>829</v>
      </c>
      <c r="D3">
        <v>708</v>
      </c>
    </row>
    <row r="4" spans="1:4">
      <c r="A4" t="s">
        <v>7</v>
      </c>
      <c r="B4">
        <v>1020</v>
      </c>
      <c r="C4">
        <v>829</v>
      </c>
      <c r="D4">
        <v>708</v>
      </c>
    </row>
    <row r="5" spans="1:4">
      <c r="A5" t="s">
        <v>4</v>
      </c>
      <c r="B5">
        <v>1018</v>
      </c>
      <c r="C5">
        <f>C4-2</f>
        <v>827</v>
      </c>
      <c r="D5">
        <f>D4-2</f>
        <v>706</v>
      </c>
    </row>
    <row r="6" spans="1:4">
      <c r="A6" t="s">
        <v>8</v>
      </c>
      <c r="B6">
        <v>979</v>
      </c>
      <c r="C6">
        <v>795</v>
      </c>
      <c r="D6">
        <v>680</v>
      </c>
    </row>
    <row r="7" spans="1:4">
      <c r="A7" t="s">
        <v>5</v>
      </c>
      <c r="B7">
        <v>972</v>
      </c>
      <c r="C7">
        <v>795</v>
      </c>
      <c r="D7">
        <v>680</v>
      </c>
    </row>
    <row r="8" spans="1:4">
      <c r="A8" s="1" t="s">
        <v>10</v>
      </c>
      <c r="B8" s="1"/>
      <c r="C8" s="1"/>
      <c r="D8" s="1"/>
    </row>
    <row r="9" spans="1:4">
      <c r="A9" t="s">
        <v>9</v>
      </c>
      <c r="B9">
        <f>B7-65</f>
        <v>907</v>
      </c>
      <c r="C9">
        <f>C7-65</f>
        <v>730</v>
      </c>
      <c r="D9">
        <f>D7-65</f>
        <v>615</v>
      </c>
    </row>
    <row r="10" spans="1:4">
      <c r="A10" t="s">
        <v>12</v>
      </c>
      <c r="B10">
        <f>B9-36</f>
        <v>871</v>
      </c>
      <c r="C10">
        <f>C9-36</f>
        <v>694</v>
      </c>
      <c r="D10">
        <f>D9-36</f>
        <v>579</v>
      </c>
    </row>
    <row r="11" spans="1:4">
      <c r="A11" s="1" t="s">
        <v>19</v>
      </c>
      <c r="B11" s="1"/>
      <c r="C11" s="1"/>
      <c r="D11" s="1"/>
    </row>
    <row r="12" spans="1:4">
      <c r="A12" t="s">
        <v>11</v>
      </c>
      <c r="B12">
        <f>B10-6</f>
        <v>865</v>
      </c>
      <c r="C12">
        <f>C10-6</f>
        <v>688</v>
      </c>
      <c r="D12">
        <v>579</v>
      </c>
    </row>
    <row r="13" spans="1:4">
      <c r="A13" t="s">
        <v>13</v>
      </c>
      <c r="B13">
        <f>B12-25</f>
        <v>840</v>
      </c>
      <c r="C13">
        <f>C12-25</f>
        <v>663</v>
      </c>
      <c r="D13">
        <v>579</v>
      </c>
    </row>
    <row r="14" spans="1:4">
      <c r="A14" s="1" t="s">
        <v>16</v>
      </c>
      <c r="B14" s="1"/>
      <c r="C14" s="1"/>
      <c r="D14" s="1"/>
    </row>
    <row r="15" spans="1:4">
      <c r="A15" t="s">
        <v>14</v>
      </c>
      <c r="B15">
        <v>840</v>
      </c>
      <c r="C15">
        <f>C13-2</f>
        <v>661</v>
      </c>
      <c r="D15">
        <f>D13-2</f>
        <v>577</v>
      </c>
    </row>
    <row r="16" spans="1:4">
      <c r="A16" t="s">
        <v>15</v>
      </c>
      <c r="B16">
        <v>840</v>
      </c>
      <c r="C16">
        <v>661</v>
      </c>
      <c r="D16">
        <v>577</v>
      </c>
    </row>
    <row r="17" spans="1:4">
      <c r="A17" s="1" t="s">
        <v>20</v>
      </c>
      <c r="B17" s="1"/>
      <c r="C17" s="1"/>
      <c r="D17" s="1"/>
    </row>
    <row r="18" spans="1:4">
      <c r="A18" t="s">
        <v>17</v>
      </c>
      <c r="B18">
        <f>B16-10</f>
        <v>830</v>
      </c>
      <c r="C18">
        <v>661</v>
      </c>
      <c r="D18">
        <f>D16-10</f>
        <v>567</v>
      </c>
    </row>
    <row r="19" spans="1:4">
      <c r="A19" t="s">
        <v>18</v>
      </c>
      <c r="B19">
        <f>B18-9</f>
        <v>821</v>
      </c>
      <c r="C19">
        <v>661</v>
      </c>
      <c r="D19">
        <f>D18-9</f>
        <v>558</v>
      </c>
    </row>
  </sheetData>
  <mergeCells count="4">
    <mergeCell ref="A8:D8"/>
    <mergeCell ref="A11:D11"/>
    <mergeCell ref="A14:D14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2020-05-21T18:25:18Z</dcterms:created>
  <dcterms:modified xsi:type="dcterms:W3CDTF">2020-07-27T21:57:46Z</dcterms:modified>
</cp:coreProperties>
</file>