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_PostgraduateHomework\01_BearDynamicLoadMeasurement\00_measurement error\应变片法\三弯矩方程\"/>
    </mc:Choice>
  </mc:AlternateContent>
  <xr:revisionPtr revIDLastSave="0" documentId="13_ncr:1_{F80C2E65-AE80-447A-AA8F-69839C2D08B4}" xr6:coauthVersionLast="47" xr6:coauthVersionMax="47" xr10:uidLastSave="{00000000-0000-0000-0000-000000000000}"/>
  <bookViews>
    <workbookView xWindow="-120" yWindow="-120" windowWidth="29040" windowHeight="15840" activeTab="1" xr2:uid="{723EB962-15F8-4B37-96F7-82145D72CD6C}"/>
  </bookViews>
  <sheets>
    <sheet name="Sheet1" sheetId="1" r:id="rId1"/>
    <sheet name="Sheet2" sheetId="2" r:id="rId2"/>
    <sheet name="验算" sheetId="3" r:id="rId3"/>
    <sheet name="Sheet4" sheetId="4" r:id="rId4"/>
    <sheet name="等效多支点" sheetId="5" r:id="rId5"/>
  </sheets>
  <definedNames>
    <definedName name="_xlnm._FilterDatabase" localSheetId="1" hidden="1">Sheet2!$E$2:$E$39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8" i="2" l="1"/>
  <c r="Q10" i="3"/>
  <c r="C16" i="1"/>
  <c r="C104" i="5"/>
  <c r="B104" i="5"/>
  <c r="B103" i="5"/>
  <c r="C90" i="5"/>
  <c r="B90" i="5"/>
  <c r="B89" i="5"/>
  <c r="B88" i="5"/>
  <c r="C72" i="5"/>
  <c r="B72" i="5"/>
  <c r="B71" i="5"/>
  <c r="B50" i="5"/>
  <c r="B42" i="5"/>
  <c r="B41" i="5"/>
  <c r="B24" i="5"/>
  <c r="B18" i="5"/>
  <c r="B13" i="5"/>
  <c r="C13" i="5" s="1"/>
  <c r="B12" i="5"/>
  <c r="B61" i="5"/>
  <c r="B49" i="5"/>
  <c r="C50" i="5" s="1"/>
  <c r="C42" i="5"/>
  <c r="C39" i="5"/>
  <c r="C47" i="5"/>
  <c r="C18" i="5"/>
  <c r="C24" i="5"/>
  <c r="C96" i="5"/>
  <c r="C95" i="5"/>
  <c r="C5" i="5"/>
  <c r="C4" i="5"/>
  <c r="C3" i="5"/>
  <c r="C4" i="1"/>
  <c r="C5" i="1"/>
  <c r="C3" i="1"/>
  <c r="M99" i="3"/>
  <c r="C94" i="3"/>
  <c r="C93" i="3"/>
  <c r="C87" i="3"/>
  <c r="C86" i="3"/>
  <c r="C81" i="3"/>
  <c r="M81" i="3" s="1"/>
  <c r="C80" i="3"/>
  <c r="C65" i="3"/>
  <c r="C64" i="3"/>
  <c r="M64" i="3" s="1"/>
  <c r="C55" i="3"/>
  <c r="C54" i="3"/>
  <c r="C45" i="3"/>
  <c r="M45" i="3" s="1"/>
  <c r="C44" i="3"/>
  <c r="M44" i="3" s="1"/>
  <c r="C38" i="3"/>
  <c r="C37" i="3"/>
  <c r="C19" i="3"/>
  <c r="M19" i="3" s="1"/>
  <c r="C18" i="3"/>
  <c r="C13" i="3"/>
  <c r="M13" i="3" s="1"/>
  <c r="C10" i="3"/>
  <c r="M10" i="3" s="1"/>
  <c r="C9" i="3"/>
  <c r="M9" i="3" s="1"/>
  <c r="D4" i="4"/>
  <c r="P14" i="3"/>
  <c r="P15" i="3" s="1"/>
  <c r="P16" i="3" s="1"/>
  <c r="Q9" i="3"/>
  <c r="M3" i="3"/>
  <c r="M4" i="3"/>
  <c r="M5" i="3"/>
  <c r="M6" i="3"/>
  <c r="M7" i="3"/>
  <c r="M8" i="3"/>
  <c r="M11" i="3"/>
  <c r="M12" i="3"/>
  <c r="M14" i="3"/>
  <c r="M15" i="3"/>
  <c r="M16" i="3"/>
  <c r="M17" i="3"/>
  <c r="M18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2" i="3"/>
  <c r="C87" i="1"/>
  <c r="C86" i="1"/>
  <c r="C94" i="1"/>
  <c r="C93" i="1"/>
  <c r="C81" i="1"/>
  <c r="C80" i="1"/>
  <c r="C65" i="1"/>
  <c r="C64" i="1"/>
  <c r="C55" i="1"/>
  <c r="C54" i="1"/>
  <c r="C45" i="1"/>
  <c r="C44" i="1"/>
  <c r="C38" i="1"/>
  <c r="C37" i="1"/>
  <c r="C12" i="1"/>
  <c r="C11" i="1"/>
  <c r="N3" i="3" l="1"/>
</calcChain>
</file>

<file path=xl/sharedStrings.xml><?xml version="1.0" encoding="utf-8"?>
<sst xmlns="http://schemas.openxmlformats.org/spreadsheetml/2006/main" count="50" uniqueCount="28">
  <si>
    <t>截面序号</t>
  </si>
  <si>
    <t>节点坐标mm</t>
  </si>
  <si>
    <t>单元长度mm</t>
  </si>
  <si>
    <t>左面外径mm</t>
  </si>
  <si>
    <t>右面外径mm</t>
  </si>
  <si>
    <t>单元内径mm</t>
  </si>
  <si>
    <t>轴承位置（1/0）</t>
  </si>
  <si>
    <t>集中载荷kN</t>
  </si>
  <si>
    <t>材料密度Kg/m^3</t>
  </si>
  <si>
    <t>弹性模量GPa</t>
  </si>
  <si>
    <t>轴承变位</t>
  </si>
  <si>
    <t>校中计算书</t>
    <phoneticPr fontId="3" type="noConversion"/>
  </si>
  <si>
    <t>三弯矩方程</t>
    <phoneticPr fontId="3" type="noConversion"/>
  </si>
  <si>
    <t>轴段质量</t>
    <phoneticPr fontId="3" type="noConversion"/>
  </si>
  <si>
    <t>浸泡水中</t>
    <phoneticPr fontId="4" type="noConversion"/>
  </si>
  <si>
    <t>油水</t>
    <phoneticPr fontId="4" type="noConversion"/>
  </si>
  <si>
    <t>总支反力</t>
    <phoneticPr fontId="4" type="noConversion"/>
  </si>
  <si>
    <t>轴系总重</t>
    <phoneticPr fontId="4" type="noConversion"/>
  </si>
  <si>
    <t>螺旋桨总重</t>
    <phoneticPr fontId="4" type="noConversion"/>
  </si>
  <si>
    <t>螺旋桨浮力</t>
    <phoneticPr fontId="4" type="noConversion"/>
  </si>
  <si>
    <t>主机力</t>
    <phoneticPr fontId="4" type="noConversion"/>
  </si>
  <si>
    <t>重力</t>
    <phoneticPr fontId="4" type="noConversion"/>
  </si>
  <si>
    <t>轴系总重力KN</t>
    <phoneticPr fontId="4" type="noConversion"/>
  </si>
  <si>
    <t>总理论支反力KN</t>
    <phoneticPr fontId="4" type="noConversion"/>
  </si>
  <si>
    <t>支反力差值KN</t>
    <phoneticPr fontId="4" type="noConversion"/>
  </si>
  <si>
    <t>轴总重</t>
    <phoneticPr fontId="3" type="noConversion"/>
  </si>
  <si>
    <t>浮力等效密度6682Kg/m^3</t>
    <phoneticPr fontId="3" type="noConversion"/>
  </si>
  <si>
    <t>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</si>
</sst>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5">
    <xf numFmtId="0" fontId="0" fillId="0" borderId="0" xfId="0">
      <alignment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5" fillId="0" borderId="0" xfId="0" applyFont="1">
      <alignment vertical="center"/>
    </xf>
    <xf numFmtId="0" fontId="5" fillId="0" borderId="0" xfId="0" applyFont="1" applyAlignment="1"/>
    <xf numFmtId="0" fontId="2" fillId="2" borderId="15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11" fontId="1" fillId="0" borderId="0" xfId="1" applyNumberFormat="1"/>
  </cellXfs>
  <cellStyles count="2">
    <cellStyle name="常规" xfId="0" builtinId="0"/>
    <cellStyle name="常规 2" xfId="1" xr:uid="{FE0AE68B-9AB4-4120-83E5-12E5E632C3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D42EC-A16F-44BE-B144-61E17C649EA1}">
  <dimension ref="A1:K99"/>
  <sheetViews>
    <sheetView zoomScaleNormal="100" workbookViewId="0">
      <pane ySplit="1" topLeftCell="A2" activePane="bottomLeft" state="frozen"/>
      <selection pane="bottomLeft" activeCell="I6" sqref="I6"/>
    </sheetView>
  </sheetViews>
  <sheetFormatPr defaultRowHeight="14.25" x14ac:dyDescent="0.2"/>
  <cols>
    <col min="1" max="1" width="9" style="4"/>
    <col min="2" max="6" width="12.5" style="4" bestFit="1" customWidth="1"/>
    <col min="7" max="7" width="16.125" style="4" bestFit="1" customWidth="1"/>
    <col min="8" max="8" width="11.375" style="4" bestFit="1" customWidth="1"/>
    <col min="9" max="9" width="16.375" style="4" bestFit="1" customWidth="1"/>
    <col min="10" max="10" width="12.5" style="4" bestFit="1" customWidth="1"/>
    <col min="11" max="16384" width="9" style="4"/>
  </cols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3" t="s">
        <v>10</v>
      </c>
    </row>
    <row r="2" spans="1:11" x14ac:dyDescent="0.2">
      <c r="A2" s="5">
        <v>0</v>
      </c>
      <c r="B2" s="4">
        <v>0</v>
      </c>
      <c r="C2" s="4">
        <v>621.47</v>
      </c>
      <c r="D2" s="4">
        <v>0</v>
      </c>
      <c r="E2" s="4">
        <v>400</v>
      </c>
      <c r="F2" s="4">
        <v>242</v>
      </c>
      <c r="G2" s="4">
        <v>0</v>
      </c>
      <c r="H2" s="4">
        <v>0</v>
      </c>
      <c r="I2" s="4">
        <v>7850</v>
      </c>
      <c r="J2" s="6">
        <v>206</v>
      </c>
      <c r="K2" s="14">
        <v>0</v>
      </c>
    </row>
    <row r="3" spans="1:11" x14ac:dyDescent="0.2">
      <c r="A3" s="5"/>
      <c r="B3" s="4">
        <v>621.47</v>
      </c>
      <c r="C3" s="4">
        <f>B4-B3</f>
        <v>223.52999999999997</v>
      </c>
      <c r="D3" s="4">
        <v>400</v>
      </c>
      <c r="E3" s="4">
        <v>1550</v>
      </c>
      <c r="F3" s="4">
        <v>242</v>
      </c>
      <c r="G3" s="4">
        <v>0</v>
      </c>
      <c r="H3" s="4">
        <v>0</v>
      </c>
      <c r="I3" s="4">
        <v>7850</v>
      </c>
      <c r="J3" s="6">
        <v>206</v>
      </c>
      <c r="K3" s="14">
        <v>0</v>
      </c>
    </row>
    <row r="4" spans="1:11" x14ac:dyDescent="0.2">
      <c r="A4" s="5">
        <v>1</v>
      </c>
      <c r="B4" s="4">
        <v>845</v>
      </c>
      <c r="C4" s="4">
        <f t="shared" ref="C4:C5" si="0">B5-B4</f>
        <v>223.59999999999991</v>
      </c>
      <c r="D4" s="4">
        <v>1550</v>
      </c>
      <c r="E4" s="4">
        <v>1550</v>
      </c>
      <c r="F4" s="4">
        <v>242</v>
      </c>
      <c r="G4" s="4">
        <v>0</v>
      </c>
      <c r="H4" s="4">
        <v>-15.9</v>
      </c>
      <c r="I4" s="4">
        <v>7850</v>
      </c>
      <c r="J4" s="6">
        <v>206</v>
      </c>
      <c r="K4" s="14">
        <v>0</v>
      </c>
    </row>
    <row r="5" spans="1:11" x14ac:dyDescent="0.2">
      <c r="A5" s="5"/>
      <c r="B5" s="4">
        <v>1068.5999999999999</v>
      </c>
      <c r="C5" s="4">
        <f t="shared" si="0"/>
        <v>197.40000000000009</v>
      </c>
      <c r="D5" s="4">
        <v>1550</v>
      </c>
      <c r="E5" s="4">
        <v>400</v>
      </c>
      <c r="F5" s="4">
        <v>242</v>
      </c>
      <c r="G5" s="4">
        <v>0</v>
      </c>
      <c r="H5" s="4">
        <v>0</v>
      </c>
      <c r="I5" s="4">
        <v>7850</v>
      </c>
      <c r="J5" s="6">
        <v>206</v>
      </c>
      <c r="K5" s="14">
        <v>0</v>
      </c>
    </row>
    <row r="6" spans="1:11" x14ac:dyDescent="0.2">
      <c r="A6" s="5">
        <v>2</v>
      </c>
      <c r="B6" s="4">
        <v>1266</v>
      </c>
      <c r="C6" s="4">
        <v>95</v>
      </c>
      <c r="D6" s="4">
        <v>3850</v>
      </c>
      <c r="E6" s="4">
        <v>920</v>
      </c>
      <c r="F6" s="4">
        <v>120</v>
      </c>
      <c r="G6" s="4">
        <v>0</v>
      </c>
      <c r="H6" s="4">
        <v>0</v>
      </c>
      <c r="I6" s="4">
        <v>6682</v>
      </c>
      <c r="J6" s="6">
        <v>206</v>
      </c>
      <c r="K6" s="14">
        <v>0</v>
      </c>
    </row>
    <row r="7" spans="1:11" x14ac:dyDescent="0.2">
      <c r="A7" s="5">
        <v>3</v>
      </c>
      <c r="B7" s="4">
        <v>1361</v>
      </c>
      <c r="C7" s="4">
        <v>94</v>
      </c>
      <c r="D7" s="4">
        <v>920</v>
      </c>
      <c r="E7" s="4">
        <v>372</v>
      </c>
      <c r="F7" s="4">
        <v>120</v>
      </c>
      <c r="G7" s="4">
        <v>0</v>
      </c>
      <c r="H7" s="4">
        <v>0</v>
      </c>
      <c r="I7" s="4">
        <v>6682</v>
      </c>
      <c r="J7" s="6">
        <v>206</v>
      </c>
      <c r="K7" s="14">
        <v>0</v>
      </c>
    </row>
    <row r="8" spans="1:11" x14ac:dyDescent="0.2">
      <c r="A8" s="5">
        <v>4</v>
      </c>
      <c r="B8" s="4">
        <v>1455</v>
      </c>
      <c r="C8" s="4">
        <v>267</v>
      </c>
      <c r="D8" s="4">
        <v>372</v>
      </c>
      <c r="E8" s="4">
        <v>372</v>
      </c>
      <c r="F8" s="4">
        <v>120</v>
      </c>
      <c r="G8" s="4">
        <v>0</v>
      </c>
      <c r="H8" s="4">
        <v>0</v>
      </c>
      <c r="I8" s="4">
        <v>6682</v>
      </c>
      <c r="J8" s="6">
        <v>206</v>
      </c>
      <c r="K8" s="14">
        <v>0</v>
      </c>
    </row>
    <row r="9" spans="1:11" x14ac:dyDescent="0.2">
      <c r="A9" s="5">
        <v>5</v>
      </c>
      <c r="B9" s="4">
        <v>1722</v>
      </c>
      <c r="C9" s="4">
        <v>44</v>
      </c>
      <c r="D9" s="4">
        <v>372</v>
      </c>
      <c r="E9" s="4">
        <v>370</v>
      </c>
      <c r="F9" s="4">
        <v>120</v>
      </c>
      <c r="G9" s="4">
        <v>0</v>
      </c>
      <c r="H9" s="4">
        <v>0</v>
      </c>
      <c r="I9" s="4">
        <v>6682</v>
      </c>
      <c r="J9" s="6">
        <v>206</v>
      </c>
      <c r="K9" s="14">
        <v>0</v>
      </c>
    </row>
    <row r="10" spans="1:11" x14ac:dyDescent="0.2">
      <c r="A10" s="5">
        <v>6</v>
      </c>
      <c r="B10" s="4">
        <v>1766</v>
      </c>
      <c r="C10" s="4">
        <v>36</v>
      </c>
      <c r="D10" s="4">
        <v>370</v>
      </c>
      <c r="E10" s="4">
        <v>370</v>
      </c>
      <c r="F10" s="4">
        <v>120</v>
      </c>
      <c r="G10" s="4">
        <v>0</v>
      </c>
      <c r="H10" s="4">
        <v>0</v>
      </c>
      <c r="I10" s="4">
        <v>6682</v>
      </c>
      <c r="J10" s="6">
        <v>206</v>
      </c>
      <c r="K10" s="14">
        <v>0</v>
      </c>
    </row>
    <row r="11" spans="1:11" x14ac:dyDescent="0.2">
      <c r="A11" s="5">
        <v>7</v>
      </c>
      <c r="B11" s="4">
        <v>1802</v>
      </c>
      <c r="C11" s="4">
        <f>B12-B11</f>
        <v>7</v>
      </c>
      <c r="D11" s="4">
        <v>370</v>
      </c>
      <c r="E11" s="4">
        <v>370</v>
      </c>
      <c r="F11" s="4">
        <v>120</v>
      </c>
      <c r="G11" s="4">
        <v>0</v>
      </c>
      <c r="H11" s="4">
        <v>0</v>
      </c>
      <c r="I11" s="4">
        <v>7850</v>
      </c>
      <c r="J11" s="6">
        <v>206</v>
      </c>
      <c r="K11" s="14">
        <v>0</v>
      </c>
    </row>
    <row r="12" spans="1:11" x14ac:dyDescent="0.2">
      <c r="A12" s="7"/>
      <c r="B12" s="8">
        <v>1809</v>
      </c>
      <c r="C12" s="8">
        <f>B13-B12</f>
        <v>733</v>
      </c>
      <c r="D12" s="8">
        <v>370</v>
      </c>
      <c r="E12" s="8">
        <v>370</v>
      </c>
      <c r="F12" s="8">
        <v>120</v>
      </c>
      <c r="G12" s="8">
        <v>1</v>
      </c>
      <c r="H12" s="8">
        <v>0</v>
      </c>
      <c r="I12" s="8">
        <v>7850</v>
      </c>
      <c r="J12" s="9">
        <v>206</v>
      </c>
      <c r="K12" s="16">
        <v>-0.11</v>
      </c>
    </row>
    <row r="13" spans="1:11" x14ac:dyDescent="0.2">
      <c r="A13" s="5">
        <v>8</v>
      </c>
      <c r="B13" s="4">
        <v>2542</v>
      </c>
      <c r="C13" s="4">
        <v>99</v>
      </c>
      <c r="D13" s="4">
        <v>370</v>
      </c>
      <c r="E13" s="4">
        <v>370</v>
      </c>
      <c r="F13" s="4">
        <v>120</v>
      </c>
      <c r="G13" s="4">
        <v>0</v>
      </c>
      <c r="H13" s="4">
        <v>0</v>
      </c>
      <c r="I13" s="4">
        <v>6682</v>
      </c>
      <c r="J13" s="6">
        <v>206</v>
      </c>
      <c r="K13" s="14">
        <v>0</v>
      </c>
    </row>
    <row r="14" spans="1:11" x14ac:dyDescent="0.2">
      <c r="A14" s="5">
        <v>9</v>
      </c>
      <c r="B14" s="4">
        <v>2641</v>
      </c>
      <c r="C14" s="4">
        <v>43</v>
      </c>
      <c r="D14" s="4">
        <v>370</v>
      </c>
      <c r="E14" s="4">
        <v>360</v>
      </c>
      <c r="F14" s="4">
        <v>120</v>
      </c>
      <c r="G14" s="4">
        <v>0</v>
      </c>
      <c r="H14" s="4">
        <v>0</v>
      </c>
      <c r="I14" s="4">
        <v>6682</v>
      </c>
      <c r="J14" s="6">
        <v>206</v>
      </c>
      <c r="K14" s="14">
        <v>0</v>
      </c>
    </row>
    <row r="15" spans="1:11" x14ac:dyDescent="0.2">
      <c r="A15" s="5">
        <v>10</v>
      </c>
      <c r="B15" s="4">
        <v>2684</v>
      </c>
      <c r="C15" s="4">
        <v>6888.0349999999999</v>
      </c>
      <c r="D15" s="4">
        <v>360</v>
      </c>
      <c r="E15" s="4">
        <v>350</v>
      </c>
      <c r="F15" s="4">
        <v>120</v>
      </c>
      <c r="G15" s="4">
        <v>0</v>
      </c>
      <c r="H15" s="4">
        <v>0</v>
      </c>
      <c r="I15" s="4">
        <v>6682</v>
      </c>
      <c r="J15" s="6">
        <v>206</v>
      </c>
      <c r="K15" s="14">
        <v>0</v>
      </c>
    </row>
    <row r="16" spans="1:11" x14ac:dyDescent="0.2">
      <c r="A16" s="7">
        <v>11</v>
      </c>
      <c r="B16" s="8">
        <v>9572.0349999999999</v>
      </c>
      <c r="C16" s="8">
        <f>350-0.035</f>
        <v>349.96499999999997</v>
      </c>
      <c r="D16" s="8">
        <v>350</v>
      </c>
      <c r="E16" s="8">
        <v>350</v>
      </c>
      <c r="F16" s="8">
        <v>120</v>
      </c>
      <c r="G16" s="8">
        <v>1</v>
      </c>
      <c r="H16" s="8">
        <v>0</v>
      </c>
      <c r="I16" s="8">
        <v>7850</v>
      </c>
      <c r="J16" s="9">
        <v>206</v>
      </c>
      <c r="K16" s="16">
        <v>0.05</v>
      </c>
    </row>
    <row r="17" spans="1:11" x14ac:dyDescent="0.2">
      <c r="A17" s="5">
        <v>12</v>
      </c>
      <c r="B17" s="4">
        <v>9922</v>
      </c>
      <c r="C17" s="4">
        <v>94</v>
      </c>
      <c r="D17" s="4">
        <v>350</v>
      </c>
      <c r="E17" s="4">
        <v>350</v>
      </c>
      <c r="F17" s="4">
        <v>120</v>
      </c>
      <c r="G17" s="4">
        <v>0</v>
      </c>
      <c r="H17" s="4">
        <v>0</v>
      </c>
      <c r="I17" s="4">
        <v>6682</v>
      </c>
      <c r="J17" s="6">
        <v>206</v>
      </c>
      <c r="K17" s="14">
        <v>0</v>
      </c>
    </row>
    <row r="18" spans="1:11" x14ac:dyDescent="0.2">
      <c r="A18" s="5">
        <v>13</v>
      </c>
      <c r="B18" s="4">
        <v>10016</v>
      </c>
      <c r="C18" s="4">
        <v>22</v>
      </c>
      <c r="D18" s="4">
        <v>350</v>
      </c>
      <c r="E18" s="4">
        <v>345.5</v>
      </c>
      <c r="F18" s="4">
        <v>120</v>
      </c>
      <c r="G18" s="4">
        <v>0</v>
      </c>
      <c r="H18" s="4">
        <v>0</v>
      </c>
      <c r="I18" s="4">
        <v>6682</v>
      </c>
      <c r="J18" s="6">
        <v>206</v>
      </c>
      <c r="K18" s="14">
        <v>0</v>
      </c>
    </row>
    <row r="19" spans="1:11" x14ac:dyDescent="0.2">
      <c r="A19" s="5">
        <v>14</v>
      </c>
      <c r="B19" s="4">
        <v>10038</v>
      </c>
      <c r="C19" s="4">
        <v>6894</v>
      </c>
      <c r="D19" s="4">
        <v>345.5</v>
      </c>
      <c r="E19" s="4">
        <v>341</v>
      </c>
      <c r="F19" s="4">
        <v>120</v>
      </c>
      <c r="G19" s="4">
        <v>0</v>
      </c>
      <c r="H19" s="4">
        <v>0</v>
      </c>
      <c r="I19" s="4">
        <v>6682</v>
      </c>
      <c r="J19" s="6">
        <v>206</v>
      </c>
      <c r="K19" s="14">
        <v>0</v>
      </c>
    </row>
    <row r="20" spans="1:11" x14ac:dyDescent="0.2">
      <c r="A20" s="5">
        <v>15</v>
      </c>
      <c r="B20" s="4">
        <v>16932</v>
      </c>
      <c r="C20" s="4">
        <v>119.53400000000001</v>
      </c>
      <c r="D20" s="4">
        <v>341</v>
      </c>
      <c r="E20" s="4">
        <v>341</v>
      </c>
      <c r="F20" s="4">
        <v>120</v>
      </c>
      <c r="G20" s="4">
        <v>0</v>
      </c>
      <c r="H20" s="4">
        <v>0</v>
      </c>
      <c r="I20" s="4">
        <v>6682</v>
      </c>
      <c r="J20" s="6">
        <v>206</v>
      </c>
      <c r="K20" s="14">
        <v>0</v>
      </c>
    </row>
    <row r="21" spans="1:11" x14ac:dyDescent="0.2">
      <c r="A21" s="7">
        <v>16</v>
      </c>
      <c r="B21" s="8">
        <v>17051.534</v>
      </c>
      <c r="C21" s="8">
        <v>339.96600000000001</v>
      </c>
      <c r="D21" s="8">
        <v>341</v>
      </c>
      <c r="E21" s="8">
        <v>341</v>
      </c>
      <c r="F21" s="8">
        <v>120</v>
      </c>
      <c r="G21" s="8">
        <v>1</v>
      </c>
      <c r="H21" s="8">
        <v>0</v>
      </c>
      <c r="I21" s="8">
        <v>7850</v>
      </c>
      <c r="J21" s="9">
        <v>206</v>
      </c>
      <c r="K21" s="16">
        <v>0.05</v>
      </c>
    </row>
    <row r="22" spans="1:11" x14ac:dyDescent="0.2">
      <c r="A22" s="5">
        <v>17</v>
      </c>
      <c r="B22" s="4">
        <v>17391</v>
      </c>
      <c r="C22" s="4">
        <v>101</v>
      </c>
      <c r="D22" s="4">
        <v>341</v>
      </c>
      <c r="E22" s="4">
        <v>341</v>
      </c>
      <c r="F22" s="4">
        <v>120</v>
      </c>
      <c r="G22" s="4">
        <v>0</v>
      </c>
      <c r="H22" s="4">
        <v>0</v>
      </c>
      <c r="I22" s="4">
        <v>7850</v>
      </c>
      <c r="J22" s="6">
        <v>206</v>
      </c>
      <c r="K22" s="14">
        <v>0</v>
      </c>
    </row>
    <row r="23" spans="1:11" x14ac:dyDescent="0.2">
      <c r="A23" s="5">
        <v>18</v>
      </c>
      <c r="B23" s="4">
        <v>17492</v>
      </c>
      <c r="C23" s="4">
        <v>290</v>
      </c>
      <c r="D23" s="4">
        <v>341</v>
      </c>
      <c r="E23" s="4">
        <v>341</v>
      </c>
      <c r="F23" s="4">
        <v>120</v>
      </c>
      <c r="G23" s="4">
        <v>0</v>
      </c>
      <c r="H23" s="4">
        <v>0</v>
      </c>
      <c r="I23" s="4">
        <v>7850</v>
      </c>
      <c r="J23" s="6">
        <v>206</v>
      </c>
      <c r="K23" s="14">
        <v>0</v>
      </c>
    </row>
    <row r="24" spans="1:11" x14ac:dyDescent="0.2">
      <c r="A24" s="5">
        <v>19</v>
      </c>
      <c r="B24" s="4">
        <v>17782</v>
      </c>
      <c r="C24" s="4">
        <v>44</v>
      </c>
      <c r="D24" s="4">
        <v>341</v>
      </c>
      <c r="E24" s="4">
        <v>330.5</v>
      </c>
      <c r="F24" s="4">
        <v>120</v>
      </c>
      <c r="G24" s="4">
        <v>0</v>
      </c>
      <c r="H24" s="4">
        <v>0</v>
      </c>
      <c r="I24" s="4">
        <v>7850</v>
      </c>
      <c r="J24" s="6">
        <v>206</v>
      </c>
      <c r="K24" s="14">
        <v>0</v>
      </c>
    </row>
    <row r="25" spans="1:11" x14ac:dyDescent="0.2">
      <c r="A25" s="5">
        <v>20</v>
      </c>
      <c r="B25" s="4">
        <v>17826</v>
      </c>
      <c r="C25" s="4">
        <v>436</v>
      </c>
      <c r="D25" s="4">
        <v>330.5</v>
      </c>
      <c r="E25" s="4">
        <v>320</v>
      </c>
      <c r="F25" s="4">
        <v>120</v>
      </c>
      <c r="G25" s="4">
        <v>0</v>
      </c>
      <c r="H25" s="4">
        <v>0</v>
      </c>
      <c r="I25" s="4">
        <v>7850</v>
      </c>
      <c r="J25" s="6">
        <v>206</v>
      </c>
      <c r="K25" s="14">
        <v>0</v>
      </c>
    </row>
    <row r="26" spans="1:11" x14ac:dyDescent="0.2">
      <c r="A26" s="5">
        <v>21</v>
      </c>
      <c r="B26" s="4">
        <v>18262</v>
      </c>
      <c r="C26" s="4">
        <v>340</v>
      </c>
      <c r="D26" s="4">
        <v>320</v>
      </c>
      <c r="E26" s="4">
        <v>320</v>
      </c>
      <c r="F26" s="4">
        <v>120</v>
      </c>
      <c r="G26" s="4">
        <v>0</v>
      </c>
      <c r="H26" s="4">
        <v>0</v>
      </c>
      <c r="I26" s="4">
        <v>7850</v>
      </c>
      <c r="J26" s="6">
        <v>206</v>
      </c>
      <c r="K26" s="14">
        <v>0</v>
      </c>
    </row>
    <row r="27" spans="1:11" x14ac:dyDescent="0.2">
      <c r="A27" s="5">
        <v>22</v>
      </c>
      <c r="B27" s="4">
        <v>18602</v>
      </c>
      <c r="C27" s="4">
        <v>58</v>
      </c>
      <c r="D27" s="4">
        <v>320</v>
      </c>
      <c r="E27" s="4">
        <v>446</v>
      </c>
      <c r="F27" s="4">
        <v>120</v>
      </c>
      <c r="G27" s="4">
        <v>0</v>
      </c>
      <c r="H27" s="4">
        <v>0</v>
      </c>
      <c r="I27" s="4">
        <v>7850</v>
      </c>
      <c r="J27" s="6">
        <v>206</v>
      </c>
      <c r="K27" s="14">
        <v>0</v>
      </c>
    </row>
    <row r="28" spans="1:11" x14ac:dyDescent="0.2">
      <c r="A28" s="5">
        <v>23</v>
      </c>
      <c r="B28" s="4">
        <v>18660</v>
      </c>
      <c r="C28" s="4">
        <v>570</v>
      </c>
      <c r="D28" s="4">
        <v>446</v>
      </c>
      <c r="E28" s="4">
        <v>525</v>
      </c>
      <c r="F28" s="4">
        <v>120</v>
      </c>
      <c r="G28" s="4">
        <v>0</v>
      </c>
      <c r="H28" s="4">
        <v>0</v>
      </c>
      <c r="I28" s="4">
        <v>7850</v>
      </c>
      <c r="J28" s="6">
        <v>206</v>
      </c>
      <c r="K28" s="14">
        <v>0</v>
      </c>
    </row>
    <row r="29" spans="1:11" x14ac:dyDescent="0.2">
      <c r="A29" s="5">
        <v>24</v>
      </c>
      <c r="B29" s="4">
        <v>19230</v>
      </c>
      <c r="C29" s="4">
        <v>32</v>
      </c>
      <c r="D29" s="4">
        <v>525</v>
      </c>
      <c r="E29" s="4">
        <v>392</v>
      </c>
      <c r="F29" s="4">
        <v>120</v>
      </c>
      <c r="G29" s="4">
        <v>0</v>
      </c>
      <c r="H29" s="4">
        <v>0</v>
      </c>
      <c r="I29" s="4">
        <v>7850</v>
      </c>
      <c r="J29" s="6">
        <v>206</v>
      </c>
      <c r="K29" s="14">
        <v>0</v>
      </c>
    </row>
    <row r="30" spans="1:11" x14ac:dyDescent="0.2">
      <c r="A30" s="5">
        <v>25</v>
      </c>
      <c r="B30" s="4">
        <v>19262</v>
      </c>
      <c r="C30" s="4">
        <v>80</v>
      </c>
      <c r="D30" s="4">
        <v>392</v>
      </c>
      <c r="E30" s="4">
        <v>392</v>
      </c>
      <c r="F30" s="4">
        <v>321</v>
      </c>
      <c r="G30" s="4">
        <v>0</v>
      </c>
      <c r="H30" s="4">
        <v>0</v>
      </c>
      <c r="I30" s="4">
        <v>7850</v>
      </c>
      <c r="J30" s="6">
        <v>206</v>
      </c>
      <c r="K30" s="14">
        <v>0</v>
      </c>
    </row>
    <row r="31" spans="1:11" x14ac:dyDescent="0.2">
      <c r="A31" s="5">
        <v>26</v>
      </c>
      <c r="B31" s="4">
        <v>19342</v>
      </c>
      <c r="C31" s="4">
        <v>70</v>
      </c>
      <c r="D31" s="4">
        <v>392</v>
      </c>
      <c r="E31" s="4">
        <v>700</v>
      </c>
      <c r="F31" s="4">
        <v>321</v>
      </c>
      <c r="G31" s="4">
        <v>0</v>
      </c>
      <c r="H31" s="4">
        <v>0</v>
      </c>
      <c r="I31" s="4">
        <v>7850</v>
      </c>
      <c r="J31" s="6">
        <v>206</v>
      </c>
      <c r="K31" s="14">
        <v>0</v>
      </c>
    </row>
    <row r="32" spans="1:11" x14ac:dyDescent="0.2">
      <c r="A32" s="5">
        <v>27</v>
      </c>
      <c r="B32" s="4">
        <v>19412</v>
      </c>
      <c r="C32" s="4">
        <v>70</v>
      </c>
      <c r="D32" s="4">
        <v>700</v>
      </c>
      <c r="E32" s="4">
        <v>700</v>
      </c>
      <c r="F32" s="4">
        <v>144</v>
      </c>
      <c r="G32" s="4">
        <v>0</v>
      </c>
      <c r="H32" s="4">
        <v>0</v>
      </c>
      <c r="I32" s="4">
        <v>7850</v>
      </c>
      <c r="J32" s="6">
        <v>206</v>
      </c>
      <c r="K32" s="14">
        <v>0</v>
      </c>
    </row>
    <row r="33" spans="1:11" x14ac:dyDescent="0.2">
      <c r="A33" s="5">
        <v>28</v>
      </c>
      <c r="B33" s="4">
        <v>19482</v>
      </c>
      <c r="C33" s="4">
        <v>130</v>
      </c>
      <c r="D33" s="4">
        <v>700</v>
      </c>
      <c r="E33" s="4">
        <v>300</v>
      </c>
      <c r="F33" s="4">
        <v>144</v>
      </c>
      <c r="G33" s="4">
        <v>0</v>
      </c>
      <c r="H33" s="4">
        <v>0</v>
      </c>
      <c r="I33" s="4">
        <v>7850</v>
      </c>
      <c r="J33" s="6">
        <v>206</v>
      </c>
      <c r="K33" s="14">
        <v>0</v>
      </c>
    </row>
    <row r="34" spans="1:11" x14ac:dyDescent="0.2">
      <c r="A34" s="5">
        <v>29</v>
      </c>
      <c r="B34" s="4">
        <v>19612</v>
      </c>
      <c r="C34" s="4">
        <v>1185</v>
      </c>
      <c r="D34" s="4">
        <v>300</v>
      </c>
      <c r="E34" s="4">
        <v>300</v>
      </c>
      <c r="F34" s="4">
        <v>120</v>
      </c>
      <c r="G34" s="4">
        <v>0</v>
      </c>
      <c r="H34" s="4">
        <v>0</v>
      </c>
      <c r="I34" s="4">
        <v>7850</v>
      </c>
      <c r="J34" s="6">
        <v>206</v>
      </c>
      <c r="K34" s="14">
        <v>0</v>
      </c>
    </row>
    <row r="35" spans="1:11" x14ac:dyDescent="0.2">
      <c r="A35" s="5">
        <v>30</v>
      </c>
      <c r="B35" s="4">
        <v>20797</v>
      </c>
      <c r="C35" s="4">
        <v>15</v>
      </c>
      <c r="D35" s="4">
        <v>300</v>
      </c>
      <c r="E35" s="4">
        <v>302.5</v>
      </c>
      <c r="F35" s="4">
        <v>120</v>
      </c>
      <c r="G35" s="4">
        <v>0</v>
      </c>
      <c r="H35" s="4">
        <v>0</v>
      </c>
      <c r="I35" s="4">
        <v>7850</v>
      </c>
      <c r="J35" s="6">
        <v>206</v>
      </c>
      <c r="K35" s="14">
        <v>0</v>
      </c>
    </row>
    <row r="36" spans="1:11" x14ac:dyDescent="0.2">
      <c r="A36" s="5">
        <v>31</v>
      </c>
      <c r="B36" s="4">
        <v>20812</v>
      </c>
      <c r="C36" s="4">
        <v>185</v>
      </c>
      <c r="D36" s="4">
        <v>302.5</v>
      </c>
      <c r="E36" s="4">
        <v>305</v>
      </c>
      <c r="F36" s="4">
        <v>120</v>
      </c>
      <c r="G36" s="4">
        <v>0</v>
      </c>
      <c r="H36" s="4">
        <v>0</v>
      </c>
      <c r="I36" s="4">
        <v>7850</v>
      </c>
      <c r="J36" s="6">
        <v>206</v>
      </c>
      <c r="K36" s="14">
        <v>0</v>
      </c>
    </row>
    <row r="37" spans="1:11" x14ac:dyDescent="0.2">
      <c r="A37" s="5">
        <v>32</v>
      </c>
      <c r="B37" s="4">
        <v>20997</v>
      </c>
      <c r="C37" s="4">
        <f>B38-B37</f>
        <v>122.384399999999</v>
      </c>
      <c r="D37" s="4">
        <v>305</v>
      </c>
      <c r="E37" s="4">
        <v>305</v>
      </c>
      <c r="F37" s="4">
        <v>120</v>
      </c>
      <c r="G37" s="4">
        <v>0</v>
      </c>
      <c r="H37" s="4">
        <v>0</v>
      </c>
      <c r="I37" s="4">
        <v>7850</v>
      </c>
      <c r="J37" s="6">
        <v>206</v>
      </c>
      <c r="K37" s="14">
        <v>0</v>
      </c>
    </row>
    <row r="38" spans="1:11" x14ac:dyDescent="0.2">
      <c r="A38" s="7"/>
      <c r="B38" s="8">
        <v>21119.384399999999</v>
      </c>
      <c r="C38" s="8">
        <f>B39-B38</f>
        <v>127.615600000001</v>
      </c>
      <c r="D38" s="8">
        <v>305</v>
      </c>
      <c r="E38" s="8">
        <v>305</v>
      </c>
      <c r="F38" s="8">
        <v>120</v>
      </c>
      <c r="G38" s="8">
        <v>1</v>
      </c>
      <c r="H38" s="8">
        <v>0</v>
      </c>
      <c r="I38" s="8">
        <v>7850</v>
      </c>
      <c r="J38" s="9">
        <v>206</v>
      </c>
      <c r="K38" s="16">
        <v>0</v>
      </c>
    </row>
    <row r="39" spans="1:11" x14ac:dyDescent="0.2">
      <c r="A39" s="5">
        <v>33</v>
      </c>
      <c r="B39" s="4">
        <v>21247</v>
      </c>
      <c r="C39" s="4">
        <v>665</v>
      </c>
      <c r="D39" s="4">
        <v>305</v>
      </c>
      <c r="E39" s="4">
        <v>305</v>
      </c>
      <c r="F39" s="4">
        <v>120</v>
      </c>
      <c r="G39" s="4">
        <v>0</v>
      </c>
      <c r="H39" s="4">
        <v>0</v>
      </c>
      <c r="I39" s="4">
        <v>7850</v>
      </c>
      <c r="J39" s="6">
        <v>206</v>
      </c>
      <c r="K39" s="14">
        <v>0</v>
      </c>
    </row>
    <row r="40" spans="1:11" x14ac:dyDescent="0.2">
      <c r="A40" s="5">
        <v>34</v>
      </c>
      <c r="B40" s="4">
        <v>21912</v>
      </c>
      <c r="C40" s="4">
        <v>15</v>
      </c>
      <c r="D40" s="4">
        <v>305</v>
      </c>
      <c r="E40" s="4">
        <v>302.5</v>
      </c>
      <c r="F40" s="4">
        <v>120</v>
      </c>
      <c r="G40" s="4">
        <v>0</v>
      </c>
      <c r="H40" s="4">
        <v>0</v>
      </c>
      <c r="I40" s="4">
        <v>7850</v>
      </c>
      <c r="J40" s="6">
        <v>206</v>
      </c>
      <c r="K40" s="14">
        <v>0</v>
      </c>
    </row>
    <row r="41" spans="1:11" x14ac:dyDescent="0.2">
      <c r="A41" s="5">
        <v>35</v>
      </c>
      <c r="B41" s="4">
        <v>21927</v>
      </c>
      <c r="C41" s="4">
        <v>3395</v>
      </c>
      <c r="D41" s="4">
        <v>302.5</v>
      </c>
      <c r="E41" s="4">
        <v>300</v>
      </c>
      <c r="F41" s="4">
        <v>120</v>
      </c>
      <c r="G41" s="4">
        <v>0</v>
      </c>
      <c r="H41" s="4">
        <v>0</v>
      </c>
      <c r="I41" s="4">
        <v>7850</v>
      </c>
      <c r="J41" s="6">
        <v>206</v>
      </c>
      <c r="K41" s="14">
        <v>0</v>
      </c>
    </row>
    <row r="42" spans="1:11" x14ac:dyDescent="0.2">
      <c r="A42" s="5">
        <v>36</v>
      </c>
      <c r="B42" s="4">
        <v>25322</v>
      </c>
      <c r="C42" s="4">
        <v>15</v>
      </c>
      <c r="D42" s="4">
        <v>300</v>
      </c>
      <c r="E42" s="4">
        <v>302.5</v>
      </c>
      <c r="F42" s="4">
        <v>120</v>
      </c>
      <c r="G42" s="4">
        <v>0</v>
      </c>
      <c r="H42" s="4">
        <v>0</v>
      </c>
      <c r="I42" s="4">
        <v>7850</v>
      </c>
      <c r="J42" s="6">
        <v>206</v>
      </c>
      <c r="K42" s="14">
        <v>0</v>
      </c>
    </row>
    <row r="43" spans="1:11" x14ac:dyDescent="0.2">
      <c r="A43" s="5">
        <v>37</v>
      </c>
      <c r="B43" s="4">
        <v>25337</v>
      </c>
      <c r="C43" s="4">
        <v>250</v>
      </c>
      <c r="D43" s="4">
        <v>302.5</v>
      </c>
      <c r="E43" s="4">
        <v>305</v>
      </c>
      <c r="F43" s="4">
        <v>120</v>
      </c>
      <c r="G43" s="4">
        <v>0</v>
      </c>
      <c r="H43" s="4">
        <v>0</v>
      </c>
      <c r="I43" s="4">
        <v>7850</v>
      </c>
      <c r="J43" s="6">
        <v>206</v>
      </c>
      <c r="K43" s="14">
        <v>0</v>
      </c>
    </row>
    <row r="44" spans="1:11" x14ac:dyDescent="0.2">
      <c r="A44" s="5">
        <v>38</v>
      </c>
      <c r="B44" s="4">
        <v>25587</v>
      </c>
      <c r="C44" s="4">
        <f>B45-B44</f>
        <v>124.18700000000172</v>
      </c>
      <c r="D44" s="4">
        <v>305</v>
      </c>
      <c r="E44" s="4">
        <v>305</v>
      </c>
      <c r="F44" s="4">
        <v>120</v>
      </c>
      <c r="G44" s="4">
        <v>0</v>
      </c>
      <c r="H44" s="4">
        <v>0</v>
      </c>
      <c r="I44" s="4">
        <v>7850</v>
      </c>
      <c r="J44" s="6">
        <v>206</v>
      </c>
      <c r="K44" s="14">
        <v>0</v>
      </c>
    </row>
    <row r="45" spans="1:11" x14ac:dyDescent="0.2">
      <c r="A45" s="7"/>
      <c r="B45" s="8">
        <v>25711.187000000002</v>
      </c>
      <c r="C45" s="8">
        <f>B46-B45</f>
        <v>125.81299999999828</v>
      </c>
      <c r="D45" s="8">
        <v>305</v>
      </c>
      <c r="E45" s="8">
        <v>305</v>
      </c>
      <c r="F45" s="8">
        <v>120</v>
      </c>
      <c r="G45" s="8">
        <v>1</v>
      </c>
      <c r="H45" s="8">
        <v>0</v>
      </c>
      <c r="I45" s="8">
        <v>7850</v>
      </c>
      <c r="J45" s="9">
        <v>206</v>
      </c>
      <c r="K45" s="16">
        <v>0</v>
      </c>
    </row>
    <row r="46" spans="1:11" x14ac:dyDescent="0.2">
      <c r="A46" s="5">
        <v>39</v>
      </c>
      <c r="B46" s="4">
        <v>25837</v>
      </c>
      <c r="C46" s="4">
        <v>250</v>
      </c>
      <c r="D46" s="4">
        <v>305</v>
      </c>
      <c r="E46" s="4">
        <v>305</v>
      </c>
      <c r="F46" s="4">
        <v>120</v>
      </c>
      <c r="G46" s="4">
        <v>0</v>
      </c>
      <c r="H46" s="4">
        <v>0</v>
      </c>
      <c r="I46" s="4">
        <v>7850</v>
      </c>
      <c r="J46" s="6">
        <v>206</v>
      </c>
      <c r="K46" s="14">
        <v>0</v>
      </c>
    </row>
    <row r="47" spans="1:11" x14ac:dyDescent="0.2">
      <c r="A47" s="5">
        <v>40</v>
      </c>
      <c r="B47" s="4">
        <v>26087</v>
      </c>
      <c r="C47" s="4">
        <v>15</v>
      </c>
      <c r="D47" s="4">
        <v>305</v>
      </c>
      <c r="E47" s="4">
        <v>302.5</v>
      </c>
      <c r="F47" s="4">
        <v>120</v>
      </c>
      <c r="G47" s="4">
        <v>0</v>
      </c>
      <c r="H47" s="4">
        <v>0</v>
      </c>
      <c r="I47" s="4">
        <v>7850</v>
      </c>
      <c r="J47" s="6">
        <v>206</v>
      </c>
      <c r="K47" s="14">
        <v>0</v>
      </c>
    </row>
    <row r="48" spans="1:11" x14ac:dyDescent="0.2">
      <c r="A48" s="5">
        <v>41</v>
      </c>
      <c r="B48" s="4">
        <v>26102</v>
      </c>
      <c r="C48" s="4">
        <v>1245</v>
      </c>
      <c r="D48" s="4">
        <v>302.5</v>
      </c>
      <c r="E48" s="4">
        <v>300</v>
      </c>
      <c r="F48" s="4">
        <v>120</v>
      </c>
      <c r="G48" s="4">
        <v>0</v>
      </c>
      <c r="H48" s="4">
        <v>0</v>
      </c>
      <c r="I48" s="4">
        <v>7850</v>
      </c>
      <c r="J48" s="6">
        <v>206</v>
      </c>
      <c r="K48" s="14">
        <v>0</v>
      </c>
    </row>
    <row r="49" spans="1:11" x14ac:dyDescent="0.2">
      <c r="A49" s="5">
        <v>42</v>
      </c>
      <c r="B49" s="4">
        <v>27347</v>
      </c>
      <c r="C49" s="4">
        <v>65</v>
      </c>
      <c r="D49" s="4">
        <v>300</v>
      </c>
      <c r="E49" s="4">
        <v>605</v>
      </c>
      <c r="F49" s="4">
        <v>120</v>
      </c>
      <c r="G49" s="4">
        <v>0</v>
      </c>
      <c r="H49" s="4">
        <v>0</v>
      </c>
      <c r="I49" s="4">
        <v>7850</v>
      </c>
      <c r="J49" s="6">
        <v>206</v>
      </c>
      <c r="K49" s="14">
        <v>0</v>
      </c>
    </row>
    <row r="50" spans="1:11" x14ac:dyDescent="0.2">
      <c r="A50" s="5">
        <v>43</v>
      </c>
      <c r="B50" s="4">
        <v>27412</v>
      </c>
      <c r="C50" s="4">
        <v>65</v>
      </c>
      <c r="D50" s="4">
        <v>605</v>
      </c>
      <c r="E50" s="4">
        <v>605</v>
      </c>
      <c r="F50" s="4">
        <v>120</v>
      </c>
      <c r="G50" s="4">
        <v>0</v>
      </c>
      <c r="H50" s="4">
        <v>0</v>
      </c>
      <c r="I50" s="4">
        <v>7850</v>
      </c>
      <c r="J50" s="6">
        <v>206</v>
      </c>
      <c r="K50" s="14">
        <v>0</v>
      </c>
    </row>
    <row r="51" spans="1:11" x14ac:dyDescent="0.2">
      <c r="A51" s="5">
        <v>44</v>
      </c>
      <c r="B51" s="4">
        <v>27477</v>
      </c>
      <c r="C51" s="4">
        <v>2340</v>
      </c>
      <c r="D51" s="4">
        <v>605</v>
      </c>
      <c r="E51" s="4">
        <v>300</v>
      </c>
      <c r="F51" s="4">
        <v>120</v>
      </c>
      <c r="G51" s="4">
        <v>0</v>
      </c>
      <c r="H51" s="4">
        <v>0</v>
      </c>
      <c r="I51" s="4">
        <v>7850</v>
      </c>
      <c r="J51" s="6">
        <v>206</v>
      </c>
      <c r="K51" s="14">
        <v>0</v>
      </c>
    </row>
    <row r="52" spans="1:11" x14ac:dyDescent="0.2">
      <c r="A52" s="5">
        <v>45</v>
      </c>
      <c r="B52" s="4">
        <v>29817</v>
      </c>
      <c r="C52" s="4">
        <v>15</v>
      </c>
      <c r="D52" s="4">
        <v>300</v>
      </c>
      <c r="E52" s="4">
        <v>302.5</v>
      </c>
      <c r="F52" s="4">
        <v>120</v>
      </c>
      <c r="G52" s="4">
        <v>0</v>
      </c>
      <c r="H52" s="4">
        <v>0</v>
      </c>
      <c r="I52" s="4">
        <v>7850</v>
      </c>
      <c r="J52" s="6">
        <v>206</v>
      </c>
      <c r="K52" s="14">
        <v>0</v>
      </c>
    </row>
    <row r="53" spans="1:11" x14ac:dyDescent="0.2">
      <c r="A53" s="5">
        <v>46</v>
      </c>
      <c r="B53" s="4">
        <v>29832</v>
      </c>
      <c r="C53" s="4">
        <v>250</v>
      </c>
      <c r="D53" s="4">
        <v>302.5</v>
      </c>
      <c r="E53" s="4">
        <v>305</v>
      </c>
      <c r="F53" s="4">
        <v>120</v>
      </c>
      <c r="G53" s="4">
        <v>0</v>
      </c>
      <c r="H53" s="4">
        <v>0</v>
      </c>
      <c r="I53" s="4">
        <v>7850</v>
      </c>
      <c r="J53" s="6">
        <v>206</v>
      </c>
      <c r="K53" s="14">
        <v>0</v>
      </c>
    </row>
    <row r="54" spans="1:11" x14ac:dyDescent="0.2">
      <c r="A54" s="5">
        <v>47</v>
      </c>
      <c r="B54" s="4">
        <v>30082</v>
      </c>
      <c r="C54" s="4">
        <f>B55-B54</f>
        <v>123.00570000000153</v>
      </c>
      <c r="D54" s="4">
        <v>305</v>
      </c>
      <c r="E54" s="4">
        <v>305</v>
      </c>
      <c r="F54" s="4">
        <v>120</v>
      </c>
      <c r="G54" s="4">
        <v>0</v>
      </c>
      <c r="H54" s="4">
        <v>0</v>
      </c>
      <c r="I54" s="4">
        <v>7850</v>
      </c>
      <c r="J54" s="6">
        <v>206</v>
      </c>
      <c r="K54" s="14">
        <v>0</v>
      </c>
    </row>
    <row r="55" spans="1:11" x14ac:dyDescent="0.2">
      <c r="A55" s="7"/>
      <c r="B55" s="8">
        <v>30205.005700000002</v>
      </c>
      <c r="C55" s="8">
        <f>B56-B55</f>
        <v>126.99429999999847</v>
      </c>
      <c r="D55" s="8">
        <v>305</v>
      </c>
      <c r="E55" s="8">
        <v>305</v>
      </c>
      <c r="F55" s="8">
        <v>120</v>
      </c>
      <c r="G55" s="8">
        <v>1</v>
      </c>
      <c r="H55" s="8">
        <v>0</v>
      </c>
      <c r="I55" s="8">
        <v>7850</v>
      </c>
      <c r="J55" s="9">
        <v>206</v>
      </c>
      <c r="K55" s="16">
        <v>0</v>
      </c>
    </row>
    <row r="56" spans="1:11" x14ac:dyDescent="0.2">
      <c r="A56" s="5">
        <v>48</v>
      </c>
      <c r="B56" s="4">
        <v>30332</v>
      </c>
      <c r="C56" s="4">
        <v>250</v>
      </c>
      <c r="D56" s="4">
        <v>305</v>
      </c>
      <c r="E56" s="4">
        <v>305</v>
      </c>
      <c r="F56" s="4">
        <v>120</v>
      </c>
      <c r="G56" s="4">
        <v>0</v>
      </c>
      <c r="H56" s="4">
        <v>0</v>
      </c>
      <c r="I56" s="4">
        <v>7850</v>
      </c>
      <c r="J56" s="6">
        <v>206</v>
      </c>
      <c r="K56" s="14">
        <v>0</v>
      </c>
    </row>
    <row r="57" spans="1:11" x14ac:dyDescent="0.2">
      <c r="A57" s="5">
        <v>49</v>
      </c>
      <c r="B57" s="4">
        <v>30582</v>
      </c>
      <c r="C57" s="4">
        <v>15</v>
      </c>
      <c r="D57" s="4">
        <v>305</v>
      </c>
      <c r="E57" s="4">
        <v>302.5</v>
      </c>
      <c r="F57" s="4">
        <v>120</v>
      </c>
      <c r="G57" s="4">
        <v>0</v>
      </c>
      <c r="H57" s="4">
        <v>0</v>
      </c>
      <c r="I57" s="4">
        <v>7850</v>
      </c>
      <c r="J57" s="6">
        <v>206</v>
      </c>
      <c r="K57" s="14">
        <v>0</v>
      </c>
    </row>
    <row r="58" spans="1:11" x14ac:dyDescent="0.2">
      <c r="A58" s="5">
        <v>50</v>
      </c>
      <c r="B58" s="4">
        <v>30597</v>
      </c>
      <c r="C58" s="4">
        <v>4750</v>
      </c>
      <c r="D58" s="4">
        <v>302.5</v>
      </c>
      <c r="E58" s="4">
        <v>300</v>
      </c>
      <c r="F58" s="4">
        <v>120</v>
      </c>
      <c r="G58" s="4">
        <v>0</v>
      </c>
      <c r="H58" s="4">
        <v>0</v>
      </c>
      <c r="I58" s="4">
        <v>7850</v>
      </c>
      <c r="J58" s="6">
        <v>206</v>
      </c>
      <c r="K58" s="14">
        <v>0</v>
      </c>
    </row>
    <row r="59" spans="1:11" x14ac:dyDescent="0.2">
      <c r="A59" s="5">
        <v>51</v>
      </c>
      <c r="B59" s="4">
        <v>35347</v>
      </c>
      <c r="C59" s="4">
        <v>65</v>
      </c>
      <c r="D59" s="4">
        <v>300</v>
      </c>
      <c r="E59" s="4">
        <v>605</v>
      </c>
      <c r="F59" s="4">
        <v>120</v>
      </c>
      <c r="G59" s="4">
        <v>0</v>
      </c>
      <c r="H59" s="4">
        <v>0</v>
      </c>
      <c r="I59" s="4">
        <v>7850</v>
      </c>
      <c r="J59" s="6">
        <v>206</v>
      </c>
      <c r="K59" s="14">
        <v>0</v>
      </c>
    </row>
    <row r="60" spans="1:11" x14ac:dyDescent="0.2">
      <c r="A60" s="5">
        <v>52</v>
      </c>
      <c r="B60" s="4">
        <v>35412</v>
      </c>
      <c r="C60" s="4">
        <v>65</v>
      </c>
      <c r="D60" s="4">
        <v>605</v>
      </c>
      <c r="E60" s="4">
        <v>605</v>
      </c>
      <c r="F60" s="4">
        <v>120</v>
      </c>
      <c r="G60" s="4">
        <v>0</v>
      </c>
      <c r="H60" s="4">
        <v>0</v>
      </c>
      <c r="I60" s="4">
        <v>7850</v>
      </c>
      <c r="J60" s="6">
        <v>206</v>
      </c>
      <c r="K60" s="14">
        <v>0</v>
      </c>
    </row>
    <row r="61" spans="1:11" x14ac:dyDescent="0.2">
      <c r="A61" s="5">
        <v>53</v>
      </c>
      <c r="B61" s="4">
        <v>35477</v>
      </c>
      <c r="C61" s="4">
        <v>815</v>
      </c>
      <c r="D61" s="4">
        <v>605</v>
      </c>
      <c r="E61" s="4">
        <v>300</v>
      </c>
      <c r="F61" s="4">
        <v>120</v>
      </c>
      <c r="G61" s="4">
        <v>0</v>
      </c>
      <c r="H61" s="4">
        <v>0</v>
      </c>
      <c r="I61" s="4">
        <v>7850</v>
      </c>
      <c r="J61" s="6">
        <v>206</v>
      </c>
      <c r="K61" s="14">
        <v>0</v>
      </c>
    </row>
    <row r="62" spans="1:11" x14ac:dyDescent="0.2">
      <c r="A62" s="5">
        <v>54</v>
      </c>
      <c r="B62" s="4">
        <v>36292</v>
      </c>
      <c r="C62" s="4">
        <v>15</v>
      </c>
      <c r="D62" s="4">
        <v>300</v>
      </c>
      <c r="E62" s="4">
        <v>302.5</v>
      </c>
      <c r="F62" s="4">
        <v>120</v>
      </c>
      <c r="G62" s="4">
        <v>0</v>
      </c>
      <c r="H62" s="4">
        <v>0</v>
      </c>
      <c r="I62" s="4">
        <v>7850</v>
      </c>
      <c r="J62" s="6">
        <v>206</v>
      </c>
      <c r="K62" s="14">
        <v>0</v>
      </c>
    </row>
    <row r="63" spans="1:11" x14ac:dyDescent="0.2">
      <c r="A63" s="5">
        <v>55</v>
      </c>
      <c r="B63" s="4">
        <v>36307</v>
      </c>
      <c r="C63" s="4">
        <v>250</v>
      </c>
      <c r="D63" s="4">
        <v>302.5</v>
      </c>
      <c r="E63" s="4">
        <v>305</v>
      </c>
      <c r="F63" s="4">
        <v>120</v>
      </c>
      <c r="G63" s="4">
        <v>0</v>
      </c>
      <c r="H63" s="4">
        <v>0</v>
      </c>
      <c r="I63" s="4">
        <v>7850</v>
      </c>
      <c r="J63" s="6">
        <v>206</v>
      </c>
      <c r="K63" s="14">
        <v>0</v>
      </c>
    </row>
    <row r="64" spans="1:11" x14ac:dyDescent="0.2">
      <c r="A64" s="5">
        <v>56</v>
      </c>
      <c r="B64" s="4">
        <v>36557</v>
      </c>
      <c r="C64" s="4">
        <f>B65-B64</f>
        <v>126.15679999999702</v>
      </c>
      <c r="D64" s="4">
        <v>305</v>
      </c>
      <c r="E64" s="4">
        <v>305</v>
      </c>
      <c r="F64" s="4">
        <v>120</v>
      </c>
      <c r="G64" s="4">
        <v>0</v>
      </c>
      <c r="H64" s="4">
        <v>0</v>
      </c>
      <c r="I64" s="4">
        <v>7850</v>
      </c>
      <c r="J64" s="6">
        <v>206</v>
      </c>
      <c r="K64" s="14">
        <v>0</v>
      </c>
    </row>
    <row r="65" spans="1:11" x14ac:dyDescent="0.2">
      <c r="A65" s="7"/>
      <c r="B65" s="8">
        <v>36683.156799999997</v>
      </c>
      <c r="C65" s="8">
        <f>B66-B65</f>
        <v>123.84320000000298</v>
      </c>
      <c r="D65" s="8">
        <v>305</v>
      </c>
      <c r="E65" s="8">
        <v>305</v>
      </c>
      <c r="F65" s="8">
        <v>120</v>
      </c>
      <c r="G65" s="8">
        <v>1</v>
      </c>
      <c r="H65" s="8">
        <v>0</v>
      </c>
      <c r="I65" s="8">
        <v>7850</v>
      </c>
      <c r="J65" s="9">
        <v>206</v>
      </c>
      <c r="K65" s="16">
        <v>0</v>
      </c>
    </row>
    <row r="66" spans="1:11" x14ac:dyDescent="0.2">
      <c r="A66" s="5">
        <v>57</v>
      </c>
      <c r="B66" s="4">
        <v>36807</v>
      </c>
      <c r="C66" s="4">
        <v>250</v>
      </c>
      <c r="D66" s="4">
        <v>305</v>
      </c>
      <c r="E66" s="4">
        <v>305</v>
      </c>
      <c r="F66" s="4">
        <v>120</v>
      </c>
      <c r="G66" s="4">
        <v>0</v>
      </c>
      <c r="H66" s="4">
        <v>0</v>
      </c>
      <c r="I66" s="4">
        <v>7850</v>
      </c>
      <c r="J66" s="6">
        <v>206</v>
      </c>
      <c r="K66" s="14">
        <v>0</v>
      </c>
    </row>
    <row r="67" spans="1:11" x14ac:dyDescent="0.2">
      <c r="A67" s="5">
        <v>58</v>
      </c>
      <c r="B67" s="4">
        <v>37057</v>
      </c>
      <c r="C67" s="4">
        <v>15</v>
      </c>
      <c r="D67" s="4">
        <v>305</v>
      </c>
      <c r="E67" s="4">
        <v>302.5</v>
      </c>
      <c r="F67" s="4">
        <v>120</v>
      </c>
      <c r="G67" s="4">
        <v>0</v>
      </c>
      <c r="H67" s="4">
        <v>0</v>
      </c>
      <c r="I67" s="4">
        <v>7850</v>
      </c>
      <c r="J67" s="6">
        <v>206</v>
      </c>
      <c r="K67" s="14">
        <v>0</v>
      </c>
    </row>
    <row r="68" spans="1:11" x14ac:dyDescent="0.2">
      <c r="A68" s="5">
        <v>59</v>
      </c>
      <c r="B68" s="4">
        <v>37072</v>
      </c>
      <c r="C68" s="4">
        <v>2025</v>
      </c>
      <c r="D68" s="4">
        <v>302.5</v>
      </c>
      <c r="E68" s="4">
        <v>300</v>
      </c>
      <c r="F68" s="4">
        <v>120</v>
      </c>
      <c r="G68" s="4">
        <v>0</v>
      </c>
      <c r="H68" s="4">
        <v>0</v>
      </c>
      <c r="I68" s="4">
        <v>7850</v>
      </c>
      <c r="J68" s="6">
        <v>206</v>
      </c>
      <c r="K68" s="14">
        <v>0</v>
      </c>
    </row>
    <row r="69" spans="1:11" x14ac:dyDescent="0.2">
      <c r="A69" s="5">
        <v>60</v>
      </c>
      <c r="B69" s="4">
        <v>39097</v>
      </c>
      <c r="C69" s="4">
        <v>15</v>
      </c>
      <c r="D69" s="4">
        <v>300</v>
      </c>
      <c r="E69" s="4">
        <v>302.5</v>
      </c>
      <c r="F69" s="4">
        <v>120</v>
      </c>
      <c r="G69" s="4">
        <v>0</v>
      </c>
      <c r="H69" s="4">
        <v>0</v>
      </c>
      <c r="I69" s="4">
        <v>7850</v>
      </c>
      <c r="J69" s="6">
        <v>206</v>
      </c>
      <c r="K69" s="14">
        <v>0</v>
      </c>
    </row>
    <row r="70" spans="1:11" x14ac:dyDescent="0.2">
      <c r="A70" s="5">
        <v>61</v>
      </c>
      <c r="B70" s="4">
        <v>39112</v>
      </c>
      <c r="C70" s="4">
        <v>500</v>
      </c>
      <c r="D70" s="4">
        <v>302.5</v>
      </c>
      <c r="E70" s="4">
        <v>305</v>
      </c>
      <c r="F70" s="4">
        <v>120</v>
      </c>
      <c r="G70" s="4">
        <v>0</v>
      </c>
      <c r="H70" s="4">
        <v>0</v>
      </c>
      <c r="I70" s="4">
        <v>7850</v>
      </c>
      <c r="J70" s="6">
        <v>206</v>
      </c>
      <c r="K70" s="14">
        <v>0</v>
      </c>
    </row>
    <row r="71" spans="1:11" x14ac:dyDescent="0.2">
      <c r="A71" s="5">
        <v>62</v>
      </c>
      <c r="B71" s="4">
        <v>39612</v>
      </c>
      <c r="C71" s="4">
        <v>15</v>
      </c>
      <c r="D71" s="4">
        <v>305</v>
      </c>
      <c r="E71" s="4">
        <v>302.5</v>
      </c>
      <c r="F71" s="4">
        <v>120</v>
      </c>
      <c r="G71" s="4">
        <v>0</v>
      </c>
      <c r="H71" s="4">
        <v>0</v>
      </c>
      <c r="I71" s="4">
        <v>7850</v>
      </c>
      <c r="J71" s="6">
        <v>206</v>
      </c>
      <c r="K71" s="14">
        <v>0</v>
      </c>
    </row>
    <row r="72" spans="1:11" x14ac:dyDescent="0.2">
      <c r="A72" s="5">
        <v>63</v>
      </c>
      <c r="B72" s="4">
        <v>39627</v>
      </c>
      <c r="C72" s="4">
        <v>3171</v>
      </c>
      <c r="D72" s="4">
        <v>302.5</v>
      </c>
      <c r="E72" s="4">
        <v>300</v>
      </c>
      <c r="F72" s="4">
        <v>120</v>
      </c>
      <c r="G72" s="4">
        <v>0</v>
      </c>
      <c r="H72" s="4">
        <v>0</v>
      </c>
      <c r="I72" s="4">
        <v>7850</v>
      </c>
      <c r="J72" s="6">
        <v>206</v>
      </c>
      <c r="K72" s="14">
        <v>0</v>
      </c>
    </row>
    <row r="73" spans="1:11" x14ac:dyDescent="0.2">
      <c r="A73" s="5">
        <v>64</v>
      </c>
      <c r="B73" s="4">
        <v>42798</v>
      </c>
      <c r="C73" s="4">
        <v>75</v>
      </c>
      <c r="D73" s="4">
        <v>300</v>
      </c>
      <c r="E73" s="4">
        <v>610</v>
      </c>
      <c r="F73" s="4">
        <v>120</v>
      </c>
      <c r="G73" s="4">
        <v>0</v>
      </c>
      <c r="H73" s="4">
        <v>0</v>
      </c>
      <c r="I73" s="4">
        <v>7850</v>
      </c>
      <c r="J73" s="6">
        <v>206</v>
      </c>
      <c r="K73" s="14">
        <v>0</v>
      </c>
    </row>
    <row r="74" spans="1:11" x14ac:dyDescent="0.2">
      <c r="A74" s="5">
        <v>65</v>
      </c>
      <c r="B74" s="4">
        <v>42873</v>
      </c>
      <c r="C74" s="4">
        <v>150</v>
      </c>
      <c r="D74" s="4">
        <v>610</v>
      </c>
      <c r="E74" s="4">
        <v>610</v>
      </c>
      <c r="F74" s="4">
        <v>400</v>
      </c>
      <c r="G74" s="4">
        <v>0</v>
      </c>
      <c r="H74" s="4">
        <v>0</v>
      </c>
      <c r="I74" s="4">
        <v>7850</v>
      </c>
      <c r="J74" s="6">
        <v>206</v>
      </c>
      <c r="K74" s="14">
        <v>0</v>
      </c>
    </row>
    <row r="75" spans="1:11" x14ac:dyDescent="0.2">
      <c r="A75" s="5">
        <v>66</v>
      </c>
      <c r="B75" s="4">
        <v>43023</v>
      </c>
      <c r="C75" s="4">
        <v>75</v>
      </c>
      <c r="D75" s="4">
        <v>610</v>
      </c>
      <c r="E75" s="4">
        <v>610</v>
      </c>
      <c r="F75" s="4">
        <v>144</v>
      </c>
      <c r="G75" s="4">
        <v>0</v>
      </c>
      <c r="H75" s="4">
        <v>0</v>
      </c>
      <c r="I75" s="4">
        <v>7850</v>
      </c>
      <c r="J75" s="6">
        <v>206</v>
      </c>
      <c r="K75" s="14">
        <v>0</v>
      </c>
    </row>
    <row r="76" spans="1:11" x14ac:dyDescent="0.2">
      <c r="A76" s="5">
        <v>67</v>
      </c>
      <c r="B76" s="4">
        <v>43098</v>
      </c>
      <c r="C76" s="4">
        <v>15</v>
      </c>
      <c r="D76" s="4">
        <v>610</v>
      </c>
      <c r="E76" s="4">
        <v>354</v>
      </c>
      <c r="F76" s="4">
        <v>144</v>
      </c>
      <c r="G76" s="4">
        <v>0</v>
      </c>
      <c r="H76" s="4">
        <v>0</v>
      </c>
      <c r="I76" s="4">
        <v>7850</v>
      </c>
      <c r="J76" s="6">
        <v>206</v>
      </c>
      <c r="K76" s="14">
        <v>0</v>
      </c>
    </row>
    <row r="77" spans="1:11" x14ac:dyDescent="0.2">
      <c r="A77" s="5">
        <v>68</v>
      </c>
      <c r="B77" s="4">
        <v>43113</v>
      </c>
      <c r="C77" s="4">
        <v>85</v>
      </c>
      <c r="D77" s="4">
        <v>354</v>
      </c>
      <c r="E77" s="4">
        <v>354</v>
      </c>
      <c r="F77" s="4">
        <v>145</v>
      </c>
      <c r="G77" s="4">
        <v>0</v>
      </c>
      <c r="H77" s="4">
        <v>0</v>
      </c>
      <c r="I77" s="4">
        <v>7850</v>
      </c>
      <c r="J77" s="6">
        <v>206</v>
      </c>
      <c r="K77" s="14">
        <v>0</v>
      </c>
    </row>
    <row r="78" spans="1:11" x14ac:dyDescent="0.2">
      <c r="A78" s="5">
        <v>69</v>
      </c>
      <c r="B78" s="4">
        <v>43198</v>
      </c>
      <c r="C78" s="4">
        <v>25</v>
      </c>
      <c r="D78" s="4">
        <v>354</v>
      </c>
      <c r="E78" s="4">
        <v>355</v>
      </c>
      <c r="F78" s="4">
        <v>145</v>
      </c>
      <c r="G78" s="4">
        <v>0</v>
      </c>
      <c r="H78" s="4">
        <v>0</v>
      </c>
      <c r="I78" s="4">
        <v>7850</v>
      </c>
      <c r="J78" s="6">
        <v>206</v>
      </c>
      <c r="K78" s="14">
        <v>0</v>
      </c>
    </row>
    <row r="79" spans="1:11" x14ac:dyDescent="0.2">
      <c r="A79" s="5">
        <v>70</v>
      </c>
      <c r="B79" s="4">
        <v>43223</v>
      </c>
      <c r="C79" s="4">
        <v>125</v>
      </c>
      <c r="D79" s="4">
        <v>355</v>
      </c>
      <c r="E79" s="4">
        <v>355</v>
      </c>
      <c r="F79" s="4">
        <v>120</v>
      </c>
      <c r="G79" s="4">
        <v>0</v>
      </c>
      <c r="H79" s="4">
        <v>0</v>
      </c>
      <c r="I79" s="4">
        <v>7850</v>
      </c>
      <c r="J79" s="6">
        <v>206</v>
      </c>
      <c r="K79" s="14">
        <v>0</v>
      </c>
    </row>
    <row r="80" spans="1:11" x14ac:dyDescent="0.2">
      <c r="A80" s="5">
        <v>71</v>
      </c>
      <c r="B80" s="4">
        <v>43348</v>
      </c>
      <c r="C80" s="4">
        <f>B81-B80</f>
        <v>193.73599999999715</v>
      </c>
      <c r="D80" s="4">
        <v>355</v>
      </c>
      <c r="E80" s="4">
        <v>355</v>
      </c>
      <c r="F80" s="4">
        <v>120</v>
      </c>
      <c r="G80" s="4">
        <v>0</v>
      </c>
      <c r="H80" s="4">
        <v>0</v>
      </c>
      <c r="I80" s="4">
        <v>7850</v>
      </c>
      <c r="J80" s="6">
        <v>206</v>
      </c>
      <c r="K80" s="14">
        <v>0</v>
      </c>
    </row>
    <row r="81" spans="1:11" x14ac:dyDescent="0.2">
      <c r="A81" s="7"/>
      <c r="B81" s="8">
        <v>43541.735999999997</v>
      </c>
      <c r="C81" s="8">
        <f>B82-B81</f>
        <v>71.264000000002852</v>
      </c>
      <c r="D81" s="8">
        <v>355</v>
      </c>
      <c r="E81" s="8">
        <v>355</v>
      </c>
      <c r="F81" s="8">
        <v>120</v>
      </c>
      <c r="G81" s="8">
        <v>1</v>
      </c>
      <c r="H81" s="8">
        <v>0</v>
      </c>
      <c r="I81" s="8">
        <v>7850</v>
      </c>
      <c r="J81" s="9">
        <v>206</v>
      </c>
      <c r="K81" s="16">
        <v>0.6</v>
      </c>
    </row>
    <row r="82" spans="1:11" x14ac:dyDescent="0.2">
      <c r="A82" s="5">
        <v>72</v>
      </c>
      <c r="B82" s="4">
        <v>43613</v>
      </c>
      <c r="C82" s="4">
        <v>240</v>
      </c>
      <c r="D82" s="4">
        <v>355</v>
      </c>
      <c r="E82" s="4">
        <v>355</v>
      </c>
      <c r="F82" s="4">
        <v>120</v>
      </c>
      <c r="G82" s="4">
        <v>0</v>
      </c>
      <c r="H82" s="4">
        <v>0</v>
      </c>
      <c r="I82" s="4">
        <v>7850</v>
      </c>
      <c r="J82" s="6">
        <v>206</v>
      </c>
      <c r="K82" s="14">
        <v>0</v>
      </c>
    </row>
    <row r="83" spans="1:11" x14ac:dyDescent="0.2">
      <c r="A83" s="5">
        <v>73</v>
      </c>
      <c r="B83" s="4">
        <v>43853</v>
      </c>
      <c r="C83" s="4">
        <v>10</v>
      </c>
      <c r="D83" s="4">
        <v>355</v>
      </c>
      <c r="E83" s="4">
        <v>380</v>
      </c>
      <c r="F83" s="4">
        <v>120</v>
      </c>
      <c r="G83" s="4">
        <v>0</v>
      </c>
      <c r="H83" s="4">
        <v>0</v>
      </c>
      <c r="I83" s="4">
        <v>7850</v>
      </c>
      <c r="J83" s="6">
        <v>206</v>
      </c>
      <c r="K83" s="14">
        <v>0</v>
      </c>
    </row>
    <row r="84" spans="1:11" x14ac:dyDescent="0.2">
      <c r="A84" s="5">
        <v>74</v>
      </c>
      <c r="B84" s="4">
        <v>43863</v>
      </c>
      <c r="C84" s="4">
        <v>25</v>
      </c>
      <c r="D84" s="4">
        <v>380</v>
      </c>
      <c r="E84" s="4">
        <v>580</v>
      </c>
      <c r="F84" s="4">
        <v>120</v>
      </c>
      <c r="G84" s="4">
        <v>0</v>
      </c>
      <c r="H84" s="4">
        <v>0</v>
      </c>
      <c r="I84" s="4">
        <v>7850</v>
      </c>
      <c r="J84" s="6">
        <v>206</v>
      </c>
      <c r="K84" s="14">
        <v>0</v>
      </c>
    </row>
    <row r="85" spans="1:11" x14ac:dyDescent="0.2">
      <c r="A85" s="5">
        <v>75</v>
      </c>
      <c r="B85" s="4">
        <v>43888</v>
      </c>
      <c r="C85" s="4">
        <v>80</v>
      </c>
      <c r="D85" s="4">
        <v>580</v>
      </c>
      <c r="E85" s="4">
        <v>660</v>
      </c>
      <c r="F85" s="4">
        <v>120</v>
      </c>
      <c r="G85" s="4">
        <v>0</v>
      </c>
      <c r="H85" s="4">
        <v>0</v>
      </c>
      <c r="I85" s="4">
        <v>7850</v>
      </c>
      <c r="J85" s="6">
        <v>206</v>
      </c>
      <c r="K85" s="14">
        <v>0</v>
      </c>
    </row>
    <row r="86" spans="1:11" x14ac:dyDescent="0.2">
      <c r="A86" s="5">
        <v>76</v>
      </c>
      <c r="B86" s="4">
        <v>43968</v>
      </c>
      <c r="C86" s="4">
        <f>B87-B86</f>
        <v>95</v>
      </c>
      <c r="D86" s="4">
        <v>660</v>
      </c>
      <c r="E86" s="4">
        <v>1300</v>
      </c>
      <c r="F86" s="4">
        <v>120</v>
      </c>
      <c r="G86" s="4">
        <v>0</v>
      </c>
      <c r="H86" s="4">
        <v>0</v>
      </c>
      <c r="I86" s="4">
        <v>7850</v>
      </c>
      <c r="J86" s="6">
        <v>206</v>
      </c>
      <c r="K86" s="14">
        <v>0</v>
      </c>
    </row>
    <row r="87" spans="1:11" x14ac:dyDescent="0.2">
      <c r="A87" s="5"/>
      <c r="B87" s="4">
        <v>44063</v>
      </c>
      <c r="C87" s="4">
        <f>B88-B87</f>
        <v>95</v>
      </c>
      <c r="D87" s="4">
        <v>660</v>
      </c>
      <c r="E87" s="4">
        <v>1300</v>
      </c>
      <c r="F87" s="4">
        <v>120</v>
      </c>
      <c r="G87" s="4">
        <v>0</v>
      </c>
      <c r="H87" s="4">
        <v>13.0136</v>
      </c>
      <c r="I87" s="4">
        <v>7850</v>
      </c>
      <c r="J87" s="6">
        <v>206</v>
      </c>
      <c r="K87" s="14">
        <v>0</v>
      </c>
    </row>
    <row r="88" spans="1:11" x14ac:dyDescent="0.2">
      <c r="A88" s="5">
        <v>77</v>
      </c>
      <c r="B88" s="4">
        <v>44158</v>
      </c>
      <c r="C88" s="4">
        <v>80</v>
      </c>
      <c r="D88" s="4">
        <v>1300</v>
      </c>
      <c r="E88" s="4">
        <v>660</v>
      </c>
      <c r="F88" s="4">
        <v>120</v>
      </c>
      <c r="G88" s="4">
        <v>0</v>
      </c>
      <c r="H88" s="4">
        <v>0</v>
      </c>
      <c r="I88" s="4">
        <v>7850</v>
      </c>
      <c r="J88" s="6">
        <v>206</v>
      </c>
      <c r="K88" s="14">
        <v>0</v>
      </c>
    </row>
    <row r="89" spans="1:11" x14ac:dyDescent="0.2">
      <c r="A89" s="5">
        <v>78</v>
      </c>
      <c r="B89" s="4">
        <v>44238</v>
      </c>
      <c r="C89" s="4">
        <v>25</v>
      </c>
      <c r="D89" s="4">
        <v>660</v>
      </c>
      <c r="E89" s="4">
        <v>580</v>
      </c>
      <c r="F89" s="4">
        <v>120</v>
      </c>
      <c r="G89" s="4">
        <v>0</v>
      </c>
      <c r="H89" s="4">
        <v>0</v>
      </c>
      <c r="I89" s="4">
        <v>7850</v>
      </c>
      <c r="J89" s="6">
        <v>206</v>
      </c>
      <c r="K89" s="14">
        <v>0</v>
      </c>
    </row>
    <row r="90" spans="1:11" x14ac:dyDescent="0.2">
      <c r="A90" s="5">
        <v>79</v>
      </c>
      <c r="B90" s="4">
        <v>44263</v>
      </c>
      <c r="C90" s="4">
        <v>30</v>
      </c>
      <c r="D90" s="4">
        <v>580</v>
      </c>
      <c r="E90" s="4">
        <v>365.67</v>
      </c>
      <c r="F90" s="4">
        <v>120</v>
      </c>
      <c r="G90" s="4">
        <v>0</v>
      </c>
      <c r="H90" s="4">
        <v>0</v>
      </c>
      <c r="I90" s="4">
        <v>7850</v>
      </c>
      <c r="J90" s="6">
        <v>206</v>
      </c>
      <c r="K90" s="14">
        <v>0</v>
      </c>
    </row>
    <row r="91" spans="1:11" x14ac:dyDescent="0.2">
      <c r="A91" s="5">
        <v>80</v>
      </c>
      <c r="B91" s="4">
        <v>44293</v>
      </c>
      <c r="C91" s="4">
        <v>59</v>
      </c>
      <c r="D91" s="4">
        <v>365.67</v>
      </c>
      <c r="E91" s="4">
        <v>360</v>
      </c>
      <c r="F91" s="4">
        <v>120</v>
      </c>
      <c r="G91" s="4">
        <v>0</v>
      </c>
      <c r="H91" s="4">
        <v>0</v>
      </c>
      <c r="I91" s="4">
        <v>7850</v>
      </c>
      <c r="J91" s="6">
        <v>206</v>
      </c>
      <c r="K91" s="14">
        <v>0</v>
      </c>
    </row>
    <row r="92" spans="1:11" x14ac:dyDescent="0.2">
      <c r="A92" s="5">
        <v>81</v>
      </c>
      <c r="B92" s="4">
        <v>44352</v>
      </c>
      <c r="C92" s="4">
        <v>21</v>
      </c>
      <c r="D92" s="4">
        <v>360</v>
      </c>
      <c r="E92" s="4">
        <v>355</v>
      </c>
      <c r="F92" s="4">
        <v>120</v>
      </c>
      <c r="G92" s="4">
        <v>0</v>
      </c>
      <c r="H92" s="4">
        <v>0</v>
      </c>
      <c r="I92" s="4">
        <v>7850</v>
      </c>
      <c r="J92" s="6">
        <v>206</v>
      </c>
      <c r="K92" s="14">
        <v>0</v>
      </c>
    </row>
    <row r="93" spans="1:11" x14ac:dyDescent="0.2">
      <c r="A93" s="5">
        <v>82</v>
      </c>
      <c r="B93" s="4">
        <v>44373</v>
      </c>
      <c r="C93" s="4">
        <f>B94-B93</f>
        <v>54.126300000003539</v>
      </c>
      <c r="D93" s="4">
        <v>355</v>
      </c>
      <c r="E93" s="4">
        <v>355</v>
      </c>
      <c r="F93" s="4">
        <v>120</v>
      </c>
      <c r="G93" s="4">
        <v>0</v>
      </c>
      <c r="H93" s="4">
        <v>0</v>
      </c>
      <c r="I93" s="4">
        <v>7850</v>
      </c>
      <c r="J93" s="6">
        <v>206</v>
      </c>
      <c r="K93" s="14">
        <v>0</v>
      </c>
    </row>
    <row r="94" spans="1:11" x14ac:dyDescent="0.2">
      <c r="A94" s="7"/>
      <c r="B94" s="8">
        <v>44427.126300000004</v>
      </c>
      <c r="C94" s="8">
        <f>B95-B94</f>
        <v>300.87369999999646</v>
      </c>
      <c r="D94" s="8">
        <v>355</v>
      </c>
      <c r="E94" s="8">
        <v>355</v>
      </c>
      <c r="F94" s="8">
        <v>120</v>
      </c>
      <c r="G94" s="8">
        <v>1</v>
      </c>
      <c r="H94" s="8">
        <v>0</v>
      </c>
      <c r="I94" s="8">
        <v>7850</v>
      </c>
      <c r="J94" s="9">
        <v>206</v>
      </c>
      <c r="K94" s="16">
        <v>1.2</v>
      </c>
    </row>
    <row r="95" spans="1:11" x14ac:dyDescent="0.2">
      <c r="A95" s="1">
        <v>83</v>
      </c>
      <c r="B95" s="2">
        <v>44728</v>
      </c>
      <c r="C95" s="2">
        <v>43</v>
      </c>
      <c r="D95" s="2">
        <v>355</v>
      </c>
      <c r="E95" s="2">
        <v>355</v>
      </c>
      <c r="F95" s="2">
        <v>120</v>
      </c>
      <c r="G95" s="2">
        <v>0</v>
      </c>
      <c r="H95" s="2">
        <v>0</v>
      </c>
      <c r="I95" s="2">
        <v>7850</v>
      </c>
      <c r="J95" s="3">
        <v>206</v>
      </c>
      <c r="K95" s="13">
        <v>0</v>
      </c>
    </row>
    <row r="96" spans="1:11" x14ac:dyDescent="0.2">
      <c r="A96" s="5">
        <v>84</v>
      </c>
      <c r="B96" s="4">
        <v>44771</v>
      </c>
      <c r="C96" s="4">
        <v>120</v>
      </c>
      <c r="D96" s="4">
        <v>355</v>
      </c>
      <c r="E96" s="4">
        <v>754</v>
      </c>
      <c r="F96" s="4">
        <v>120</v>
      </c>
      <c r="G96" s="4">
        <v>0</v>
      </c>
      <c r="H96" s="4">
        <v>0</v>
      </c>
      <c r="I96" s="4">
        <v>7850</v>
      </c>
      <c r="J96" s="6">
        <v>206</v>
      </c>
      <c r="K96" s="14">
        <v>0</v>
      </c>
    </row>
    <row r="97" spans="1:11" x14ac:dyDescent="0.2">
      <c r="A97" s="5">
        <v>85</v>
      </c>
      <c r="B97" s="4">
        <v>44891</v>
      </c>
      <c r="C97" s="4">
        <v>5</v>
      </c>
      <c r="D97" s="4">
        <v>754</v>
      </c>
      <c r="E97" s="4">
        <v>280</v>
      </c>
      <c r="F97" s="4">
        <v>130</v>
      </c>
      <c r="G97" s="4">
        <v>0</v>
      </c>
      <c r="H97" s="4">
        <v>0</v>
      </c>
      <c r="I97" s="4">
        <v>7850</v>
      </c>
      <c r="J97" s="6">
        <v>206</v>
      </c>
      <c r="K97" s="14">
        <v>0</v>
      </c>
    </row>
    <row r="98" spans="1:11" x14ac:dyDescent="0.2">
      <c r="A98" s="5">
        <v>86</v>
      </c>
      <c r="B98" s="4">
        <v>44896</v>
      </c>
      <c r="C98" s="4">
        <v>170</v>
      </c>
      <c r="D98" s="4">
        <v>280</v>
      </c>
      <c r="E98" s="4">
        <v>200</v>
      </c>
      <c r="F98" s="4">
        <v>130</v>
      </c>
      <c r="G98" s="4">
        <v>0</v>
      </c>
      <c r="H98" s="4">
        <v>0</v>
      </c>
      <c r="I98" s="4">
        <v>7850</v>
      </c>
      <c r="J98" s="6">
        <v>206</v>
      </c>
      <c r="K98" s="14">
        <v>0</v>
      </c>
    </row>
    <row r="99" spans="1:11" x14ac:dyDescent="0.2">
      <c r="A99" s="10">
        <v>86</v>
      </c>
      <c r="B99" s="11">
        <v>45066</v>
      </c>
      <c r="C99" s="11">
        <v>0</v>
      </c>
      <c r="D99" s="11">
        <v>200</v>
      </c>
      <c r="E99" s="11">
        <v>0</v>
      </c>
      <c r="F99" s="11">
        <v>0</v>
      </c>
      <c r="G99" s="11">
        <v>0</v>
      </c>
      <c r="H99" s="11">
        <v>0</v>
      </c>
      <c r="I99" s="11">
        <v>7850</v>
      </c>
      <c r="J99" s="12">
        <v>206</v>
      </c>
      <c r="K99" s="15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945A-1D5C-48ED-9159-68DD2C5EBF80}">
  <dimension ref="A1:R117"/>
  <sheetViews>
    <sheetView tabSelected="1" workbookViewId="0">
      <selection activeCell="G28" sqref="G28"/>
    </sheetView>
  </sheetViews>
  <sheetFormatPr defaultRowHeight="14.25" x14ac:dyDescent="0.2"/>
  <cols>
    <col min="1" max="1" width="11" style="17" bestFit="1" customWidth="1"/>
    <col min="2" max="3" width="11" style="17" customWidth="1"/>
    <col min="4" max="5" width="9" style="17"/>
    <col min="6" max="6" width="10.125" style="17" bestFit="1" customWidth="1"/>
    <col min="7" max="16384" width="9" style="17"/>
  </cols>
  <sheetData>
    <row r="1" spans="1:16" x14ac:dyDescent="0.2">
      <c r="A1" s="17" t="s">
        <v>11</v>
      </c>
      <c r="C1" s="17" t="s">
        <v>12</v>
      </c>
    </row>
    <row r="2" spans="1:16" x14ac:dyDescent="0.2">
      <c r="A2" s="17">
        <v>97.739800000000002</v>
      </c>
      <c r="C2" s="17">
        <v>96.554787643130595</v>
      </c>
      <c r="D2" s="17">
        <v>91.799875942839193</v>
      </c>
      <c r="I2" s="17">
        <v>9.2592590000000001</v>
      </c>
      <c r="J2" s="17">
        <v>1</v>
      </c>
      <c r="N2" s="17">
        <v>0</v>
      </c>
      <c r="O2" s="24">
        <v>2.6310000000000001E-3</v>
      </c>
      <c r="P2" s="17">
        <v>0</v>
      </c>
    </row>
    <row r="3" spans="1:16" x14ac:dyDescent="0.2">
      <c r="A3" s="17">
        <v>36.69</v>
      </c>
      <c r="C3" s="17">
        <v>19.361902159916699</v>
      </c>
      <c r="D3" s="17">
        <v>19.539399927046201</v>
      </c>
      <c r="I3" s="17">
        <v>18.518518</v>
      </c>
      <c r="J3" s="17">
        <v>2</v>
      </c>
      <c r="N3" s="17">
        <v>2.4752000000000001</v>
      </c>
      <c r="O3" s="24">
        <v>2.5777999999999999E-3</v>
      </c>
      <c r="P3" s="17">
        <v>0</v>
      </c>
    </row>
    <row r="4" spans="1:16" x14ac:dyDescent="0.2">
      <c r="A4" s="17">
        <v>39.82</v>
      </c>
      <c r="C4" s="17">
        <v>42.760255904308202</v>
      </c>
      <c r="D4" s="17">
        <v>43.068759338539103</v>
      </c>
      <c r="I4" s="17">
        <v>27.777777</v>
      </c>
      <c r="J4" s="17">
        <v>3</v>
      </c>
      <c r="N4" s="17">
        <v>4.9504999999999999</v>
      </c>
      <c r="O4" s="24">
        <v>2.5240000000000002E-3</v>
      </c>
      <c r="P4" s="17">
        <v>0</v>
      </c>
    </row>
    <row r="5" spans="1:16" x14ac:dyDescent="0.2">
      <c r="A5" s="17">
        <v>20.79</v>
      </c>
      <c r="C5" s="17">
        <v>24.451084389029798</v>
      </c>
      <c r="D5" s="17">
        <v>24.0604650964619</v>
      </c>
      <c r="I5" s="17">
        <v>37.037036000000001</v>
      </c>
      <c r="J5" s="17">
        <v>4</v>
      </c>
      <c r="N5" s="17">
        <v>7.4257</v>
      </c>
      <c r="O5" s="24">
        <v>2.4694999999999999E-3</v>
      </c>
      <c r="P5" s="17">
        <v>0</v>
      </c>
    </row>
    <row r="6" spans="1:16" x14ac:dyDescent="0.2">
      <c r="A6" s="17">
        <v>21.63</v>
      </c>
      <c r="C6" s="17">
        <v>24.683112883445599</v>
      </c>
      <c r="D6" s="17">
        <v>24.861578377691998</v>
      </c>
      <c r="I6" s="17">
        <v>46.296295000000001</v>
      </c>
      <c r="J6" s="17">
        <v>5</v>
      </c>
      <c r="N6" s="17">
        <v>9.9009999999999998</v>
      </c>
      <c r="O6" s="24">
        <v>2.4145E-3</v>
      </c>
      <c r="P6" s="17">
        <v>0</v>
      </c>
    </row>
    <row r="7" spans="1:16" x14ac:dyDescent="0.2">
      <c r="A7" s="17">
        <v>25.92</v>
      </c>
      <c r="C7" s="17">
        <v>29.491554949327501</v>
      </c>
      <c r="D7" s="17">
        <v>29.447848067247602</v>
      </c>
      <c r="I7" s="17">
        <v>55.555554000000001</v>
      </c>
      <c r="J7" s="17">
        <v>6</v>
      </c>
      <c r="N7" s="17">
        <v>12.375999999999999</v>
      </c>
      <c r="O7" s="24">
        <v>2.3587999999999999E-3</v>
      </c>
      <c r="P7" s="17">
        <v>0</v>
      </c>
    </row>
    <row r="8" spans="1:16" x14ac:dyDescent="0.2">
      <c r="A8" s="17">
        <v>37.21</v>
      </c>
      <c r="C8" s="17">
        <v>44.166380585468403</v>
      </c>
      <c r="D8" s="17">
        <v>44.174412517822802</v>
      </c>
      <c r="I8" s="17">
        <v>64.814813000000001</v>
      </c>
      <c r="J8" s="17">
        <v>7</v>
      </c>
      <c r="N8" s="17">
        <v>14.851000000000001</v>
      </c>
      <c r="O8" s="24">
        <v>2.3024999999999999E-3</v>
      </c>
      <c r="P8" s="17">
        <v>0</v>
      </c>
    </row>
    <row r="9" spans="1:16" x14ac:dyDescent="0.2">
      <c r="A9" s="17">
        <v>32.81</v>
      </c>
      <c r="C9" s="17">
        <v>32.919325742759199</v>
      </c>
      <c r="D9" s="17">
        <v>32.911752759390303</v>
      </c>
      <c r="I9" s="17">
        <v>74.074072000000001</v>
      </c>
      <c r="J9" s="17">
        <v>8</v>
      </c>
      <c r="N9" s="17">
        <v>17.327000000000002</v>
      </c>
      <c r="O9" s="24">
        <v>2.2455999999999999E-3</v>
      </c>
      <c r="P9" s="17">
        <v>0</v>
      </c>
    </row>
    <row r="10" spans="1:16" x14ac:dyDescent="0.2">
      <c r="A10" s="17">
        <v>29.2</v>
      </c>
      <c r="C10" s="17">
        <v>33.419204962179897</v>
      </c>
      <c r="D10" s="17">
        <v>33.424783708284799</v>
      </c>
      <c r="I10" s="17">
        <v>83.333331000000001</v>
      </c>
      <c r="J10" s="17">
        <v>9</v>
      </c>
      <c r="N10" s="17">
        <v>19.802</v>
      </c>
      <c r="O10" s="24">
        <v>2.1881000000000001E-3</v>
      </c>
      <c r="P10" s="17">
        <v>0</v>
      </c>
    </row>
    <row r="11" spans="1:16" x14ac:dyDescent="0.2">
      <c r="I11" s="17">
        <v>92.592590000000001</v>
      </c>
      <c r="J11" s="17">
        <v>10</v>
      </c>
      <c r="N11" s="17">
        <v>22.277000000000001</v>
      </c>
      <c r="O11" s="24">
        <v>2.1299999999999999E-3</v>
      </c>
      <c r="P11" s="17">
        <v>0</v>
      </c>
    </row>
    <row r="12" spans="1:16" x14ac:dyDescent="0.2">
      <c r="I12" s="17">
        <v>101.851849</v>
      </c>
      <c r="J12" s="17">
        <v>11</v>
      </c>
      <c r="N12" s="17">
        <v>24.751999999999999</v>
      </c>
      <c r="O12" s="24">
        <v>2.0712999999999999E-3</v>
      </c>
      <c r="P12" s="17">
        <v>0</v>
      </c>
    </row>
    <row r="13" spans="1:16" x14ac:dyDescent="0.2">
      <c r="I13" s="17">
        <v>111.111108</v>
      </c>
      <c r="J13" s="17">
        <v>12</v>
      </c>
      <c r="N13" s="17">
        <v>27.228000000000002</v>
      </c>
      <c r="O13" s="24">
        <v>2.0119999999999999E-3</v>
      </c>
      <c r="P13" s="17">
        <v>0</v>
      </c>
    </row>
    <row r="14" spans="1:16" x14ac:dyDescent="0.2">
      <c r="I14" s="17">
        <v>120.370367</v>
      </c>
      <c r="J14" s="17">
        <v>13</v>
      </c>
      <c r="K14" s="17">
        <v>0</v>
      </c>
      <c r="N14" s="17">
        <v>29.702999999999999</v>
      </c>
      <c r="O14" s="24">
        <v>1.952E-3</v>
      </c>
      <c r="P14" s="17">
        <v>0</v>
      </c>
    </row>
    <row r="15" spans="1:16" x14ac:dyDescent="0.2">
      <c r="I15" s="17">
        <v>129.629626</v>
      </c>
      <c r="J15" s="17">
        <v>14</v>
      </c>
      <c r="K15" s="17">
        <v>0.37809999999999999</v>
      </c>
      <c r="N15" s="17">
        <v>32.177999999999997</v>
      </c>
      <c r="O15" s="24">
        <v>1.8915E-3</v>
      </c>
      <c r="P15" s="17">
        <v>0</v>
      </c>
    </row>
    <row r="16" spans="1:16" x14ac:dyDescent="0.2">
      <c r="F16" s="24"/>
      <c r="I16" s="17">
        <v>138.88888499999999</v>
      </c>
      <c r="J16" s="17">
        <v>15</v>
      </c>
      <c r="K16" s="17">
        <v>1.5622</v>
      </c>
      <c r="N16" s="17">
        <v>34.652999999999999</v>
      </c>
      <c r="O16" s="24">
        <v>1.8304E-3</v>
      </c>
      <c r="P16" s="17">
        <v>0</v>
      </c>
    </row>
    <row r="17" spans="6:18" x14ac:dyDescent="0.2">
      <c r="F17" s="24"/>
      <c r="I17" s="17">
        <v>148.148144</v>
      </c>
      <c r="J17" s="17">
        <v>16</v>
      </c>
      <c r="K17" s="17">
        <v>2.46</v>
      </c>
      <c r="N17" s="17">
        <v>37.128999999999998</v>
      </c>
      <c r="O17" s="24">
        <v>1.7687E-3</v>
      </c>
      <c r="P17" s="17">
        <v>0</v>
      </c>
    </row>
    <row r="18" spans="6:18" x14ac:dyDescent="0.2">
      <c r="F18" s="24"/>
      <c r="I18" s="17">
        <v>157.40740299999999</v>
      </c>
      <c r="J18" s="17">
        <v>17</v>
      </c>
      <c r="K18" s="17">
        <v>3.6013999999999999</v>
      </c>
      <c r="N18" s="17">
        <v>39.603999999999999</v>
      </c>
      <c r="O18" s="24">
        <v>1.7064999999999999E-3</v>
      </c>
      <c r="P18" s="17">
        <v>0</v>
      </c>
    </row>
    <row r="19" spans="6:18" x14ac:dyDescent="0.2">
      <c r="F19" s="24"/>
      <c r="I19" s="17">
        <v>166.666662</v>
      </c>
      <c r="J19" s="17">
        <v>18</v>
      </c>
      <c r="K19" s="17">
        <v>4.2774000000000001</v>
      </c>
      <c r="N19" s="17">
        <v>42.079000000000001</v>
      </c>
      <c r="O19" s="24">
        <v>1.6436000000000001E-3</v>
      </c>
      <c r="P19" s="17">
        <v>0</v>
      </c>
    </row>
    <row r="20" spans="6:18" x14ac:dyDescent="0.2">
      <c r="F20" s="24"/>
      <c r="I20" s="17">
        <v>175.92592099999999</v>
      </c>
      <c r="J20" s="17">
        <v>19</v>
      </c>
      <c r="K20" s="17">
        <v>4.8789999999999996</v>
      </c>
      <c r="N20" s="17">
        <v>44.554000000000002</v>
      </c>
      <c r="O20" s="24">
        <v>1.5801999999999999E-3</v>
      </c>
      <c r="P20" s="17">
        <v>0</v>
      </c>
    </row>
    <row r="21" spans="6:18" x14ac:dyDescent="0.2">
      <c r="F21" s="24"/>
      <c r="I21" s="17">
        <v>185.18518</v>
      </c>
      <c r="J21" s="17">
        <v>20</v>
      </c>
      <c r="K21" s="17">
        <v>5.6135000000000002</v>
      </c>
      <c r="N21" s="17">
        <v>47.03</v>
      </c>
      <c r="O21" s="24">
        <v>1.5162000000000001E-3</v>
      </c>
      <c r="P21" s="17">
        <v>0</v>
      </c>
    </row>
    <row r="22" spans="6:18" x14ac:dyDescent="0.2">
      <c r="F22" s="24"/>
      <c r="I22" s="17">
        <v>194.44443899999999</v>
      </c>
      <c r="J22" s="17">
        <v>21</v>
      </c>
      <c r="K22" s="17">
        <v>6.3612000000000002</v>
      </c>
      <c r="N22" s="17">
        <v>49.505000000000003</v>
      </c>
      <c r="O22" s="24">
        <v>1.4515999999999999E-3</v>
      </c>
      <c r="P22" s="17">
        <v>0</v>
      </c>
    </row>
    <row r="23" spans="6:18" x14ac:dyDescent="0.2">
      <c r="F23" s="24"/>
      <c r="I23" s="17">
        <v>203.703698</v>
      </c>
      <c r="J23" s="17">
        <v>22</v>
      </c>
      <c r="K23" s="17">
        <v>7.1504000000000003</v>
      </c>
      <c r="N23" s="17">
        <v>51.98</v>
      </c>
      <c r="O23" s="24">
        <v>1.3864000000000001E-3</v>
      </c>
      <c r="P23" s="17">
        <v>0</v>
      </c>
    </row>
    <row r="24" spans="6:18" x14ac:dyDescent="0.2">
      <c r="F24" s="24"/>
      <c r="I24" s="17">
        <v>212.96295699999999</v>
      </c>
      <c r="J24" s="17">
        <v>23</v>
      </c>
      <c r="K24" s="17">
        <v>7.5808</v>
      </c>
      <c r="N24" s="17">
        <v>54.454999999999998</v>
      </c>
      <c r="O24" s="24">
        <v>1.3207E-3</v>
      </c>
      <c r="P24" s="17">
        <v>0</v>
      </c>
    </row>
    <row r="25" spans="6:18" x14ac:dyDescent="0.2">
      <c r="F25" s="24"/>
      <c r="I25" s="17">
        <v>222.222216</v>
      </c>
      <c r="J25" s="17">
        <v>24</v>
      </c>
      <c r="K25" s="17">
        <v>8.5289999999999999</v>
      </c>
      <c r="N25" s="17">
        <v>56.930999999999997</v>
      </c>
      <c r="O25" s="24">
        <v>1.2545E-3</v>
      </c>
      <c r="P25" s="17">
        <v>0</v>
      </c>
    </row>
    <row r="26" spans="6:18" x14ac:dyDescent="0.2">
      <c r="F26" s="24"/>
      <c r="I26" s="17">
        <v>231.48147499999999</v>
      </c>
      <c r="J26" s="17">
        <v>25</v>
      </c>
      <c r="K26" s="17">
        <v>10.07</v>
      </c>
      <c r="N26" s="17">
        <v>59.405999999999999</v>
      </c>
      <c r="O26" s="24">
        <v>1.1877000000000001E-3</v>
      </c>
      <c r="P26" s="17">
        <v>0</v>
      </c>
    </row>
    <row r="27" spans="6:18" x14ac:dyDescent="0.2">
      <c r="F27" s="24"/>
      <c r="I27" s="17">
        <v>240.740734</v>
      </c>
      <c r="J27" s="17">
        <v>26</v>
      </c>
      <c r="K27" s="17">
        <v>11.228</v>
      </c>
      <c r="N27" s="17">
        <v>61.881</v>
      </c>
      <c r="O27" s="24">
        <v>1.1203999999999999E-3</v>
      </c>
      <c r="P27" s="17">
        <v>0</v>
      </c>
    </row>
    <row r="28" spans="6:18" x14ac:dyDescent="0.2">
      <c r="F28" s="24"/>
      <c r="I28" s="17">
        <v>249.99999299999999</v>
      </c>
      <c r="J28" s="17">
        <v>27</v>
      </c>
      <c r="K28" s="17">
        <v>15.092000000000001</v>
      </c>
      <c r="N28" s="17">
        <v>64.355999999999995</v>
      </c>
      <c r="O28" s="24">
        <v>1.0525000000000001E-3</v>
      </c>
      <c r="P28" s="17">
        <v>0</v>
      </c>
    </row>
    <row r="29" spans="6:18" x14ac:dyDescent="0.2">
      <c r="F29" s="24"/>
      <c r="N29" s="17">
        <v>66.831999999999994</v>
      </c>
      <c r="O29" s="24">
        <v>9.8415000000000004E-4</v>
      </c>
      <c r="P29" s="17">
        <v>0</v>
      </c>
    </row>
    <row r="30" spans="6:18" x14ac:dyDescent="0.2">
      <c r="F30" s="24"/>
      <c r="N30" s="17">
        <v>69.307000000000002</v>
      </c>
      <c r="O30" s="24">
        <v>9.1527000000000004E-4</v>
      </c>
      <c r="P30" s="17">
        <v>0</v>
      </c>
    </row>
    <row r="31" spans="6:18" x14ac:dyDescent="0.2">
      <c r="F31" s="24"/>
      <c r="N31" s="17">
        <v>71.781999999999996</v>
      </c>
      <c r="O31" s="24">
        <v>8.4588999999999997E-4</v>
      </c>
      <c r="P31" s="17">
        <v>0</v>
      </c>
      <c r="R31" s="17">
        <v>250</v>
      </c>
    </row>
    <row r="32" spans="6:18" x14ac:dyDescent="0.2">
      <c r="F32" s="24"/>
      <c r="N32" s="17">
        <v>74.257000000000005</v>
      </c>
      <c r="O32" s="24">
        <v>7.7603999999999998E-4</v>
      </c>
      <c r="P32" s="17">
        <v>0</v>
      </c>
    </row>
    <row r="33" spans="6:16" x14ac:dyDescent="0.2">
      <c r="F33" s="24"/>
      <c r="N33" s="17">
        <v>76.733000000000004</v>
      </c>
      <c r="O33" s="24">
        <v>7.0571000000000002E-4</v>
      </c>
      <c r="P33" s="17">
        <v>0</v>
      </c>
    </row>
    <row r="34" spans="6:16" x14ac:dyDescent="0.2">
      <c r="F34" s="24"/>
      <c r="N34" s="17">
        <v>79.207999999999998</v>
      </c>
      <c r="O34" s="24">
        <v>6.3493999999999996E-4</v>
      </c>
      <c r="P34" s="17">
        <v>0</v>
      </c>
    </row>
    <row r="35" spans="6:16" x14ac:dyDescent="0.2">
      <c r="F35" s="24"/>
      <c r="N35" s="17">
        <v>81.683000000000007</v>
      </c>
      <c r="O35" s="24">
        <v>5.6373999999999997E-4</v>
      </c>
      <c r="P35" s="17">
        <v>0</v>
      </c>
    </row>
    <row r="36" spans="6:16" x14ac:dyDescent="0.2">
      <c r="F36" s="24"/>
      <c r="N36" s="17">
        <v>84.158000000000001</v>
      </c>
      <c r="O36" s="24">
        <v>4.9215000000000001E-4</v>
      </c>
      <c r="P36" s="17">
        <v>0</v>
      </c>
    </row>
    <row r="37" spans="6:16" x14ac:dyDescent="0.2">
      <c r="F37" s="24"/>
      <c r="N37" s="17">
        <v>86.634</v>
      </c>
      <c r="O37" s="24">
        <v>4.2016999999999998E-4</v>
      </c>
      <c r="P37" s="17">
        <v>0</v>
      </c>
    </row>
    <row r="38" spans="6:16" x14ac:dyDescent="0.2">
      <c r="F38" s="24"/>
      <c r="N38" s="17">
        <v>89.108999999999995</v>
      </c>
      <c r="O38" s="24">
        <v>3.4786000000000002E-4</v>
      </c>
      <c r="P38" s="17">
        <v>0</v>
      </c>
    </row>
    <row r="39" spans="6:16" x14ac:dyDescent="0.2">
      <c r="F39" s="24"/>
      <c r="N39" s="17">
        <v>91.584000000000003</v>
      </c>
      <c r="O39" s="24">
        <v>2.7523000000000001E-4</v>
      </c>
      <c r="P39" s="17">
        <v>0</v>
      </c>
    </row>
    <row r="40" spans="6:16" x14ac:dyDescent="0.2">
      <c r="F40" s="24"/>
      <c r="N40" s="17">
        <v>94.058999999999997</v>
      </c>
      <c r="O40" s="24">
        <v>2.0237E-4</v>
      </c>
      <c r="P40" s="17">
        <v>0</v>
      </c>
    </row>
    <row r="41" spans="6:16" x14ac:dyDescent="0.2">
      <c r="F41" s="24"/>
      <c r="N41" s="17">
        <v>96.534999999999997</v>
      </c>
      <c r="O41" s="24">
        <v>1.293E-4</v>
      </c>
      <c r="P41" s="17">
        <v>0</v>
      </c>
    </row>
    <row r="42" spans="6:16" x14ac:dyDescent="0.2">
      <c r="F42" s="24"/>
      <c r="N42" s="17">
        <v>99.01</v>
      </c>
      <c r="O42" s="24">
        <v>5.6140000000000001E-5</v>
      </c>
      <c r="P42" s="17">
        <v>0</v>
      </c>
    </row>
    <row r="43" spans="6:16" x14ac:dyDescent="0.2">
      <c r="F43" s="24"/>
      <c r="N43" s="17">
        <v>101.49</v>
      </c>
      <c r="O43" s="24">
        <v>-1.7065999999999999E-5</v>
      </c>
    </row>
    <row r="44" spans="6:16" x14ac:dyDescent="0.2">
      <c r="F44" s="24"/>
      <c r="N44" s="17">
        <v>103.96</v>
      </c>
      <c r="O44" s="24">
        <v>-9.0105999999999994E-5</v>
      </c>
    </row>
    <row r="45" spans="6:16" x14ac:dyDescent="0.2">
      <c r="F45" s="24"/>
      <c r="N45" s="17">
        <v>106.44</v>
      </c>
      <c r="O45" s="24">
        <v>-1.6283000000000001E-4</v>
      </c>
    </row>
    <row r="46" spans="6:16" x14ac:dyDescent="0.2">
      <c r="F46" s="24"/>
      <c r="N46" s="17">
        <v>108.91</v>
      </c>
      <c r="O46" s="24">
        <v>-2.3483999999999999E-4</v>
      </c>
    </row>
    <row r="47" spans="6:16" x14ac:dyDescent="0.2">
      <c r="F47" s="24"/>
      <c r="N47" s="17">
        <v>111.39</v>
      </c>
      <c r="O47" s="24">
        <v>-3.0588000000000002E-4</v>
      </c>
    </row>
    <row r="48" spans="6:16" x14ac:dyDescent="0.2">
      <c r="F48" s="24"/>
      <c r="N48" s="17">
        <v>113.86</v>
      </c>
      <c r="O48" s="24">
        <v>-3.7474999999999997E-4</v>
      </c>
    </row>
    <row r="49" spans="6:15" x14ac:dyDescent="0.2">
      <c r="F49" s="24"/>
      <c r="N49" s="17">
        <v>116.34</v>
      </c>
      <c r="O49" s="24">
        <v>-4.3258000000000001E-4</v>
      </c>
    </row>
    <row r="50" spans="6:15" x14ac:dyDescent="0.2">
      <c r="F50" s="24"/>
      <c r="N50" s="17">
        <v>118.81</v>
      </c>
      <c r="O50" s="24">
        <v>-4.9207999999999999E-4</v>
      </c>
    </row>
    <row r="51" spans="6:15" x14ac:dyDescent="0.2">
      <c r="F51" s="24"/>
      <c r="N51" s="17">
        <v>121.29</v>
      </c>
      <c r="O51" s="24">
        <v>-5.4544000000000001E-4</v>
      </c>
    </row>
    <row r="52" spans="6:15" x14ac:dyDescent="0.2">
      <c r="F52" s="24"/>
      <c r="N52" s="17">
        <v>123.76</v>
      </c>
      <c r="O52" s="24">
        <v>-6.1067999999999995E-4</v>
      </c>
    </row>
    <row r="53" spans="6:15" x14ac:dyDescent="0.2">
      <c r="F53" s="24"/>
      <c r="N53" s="17">
        <v>126.24</v>
      </c>
      <c r="O53" s="24">
        <v>-6.6021999999999999E-4</v>
      </c>
    </row>
    <row r="54" spans="6:15" x14ac:dyDescent="0.2">
      <c r="F54" s="24"/>
      <c r="N54" s="17">
        <v>128.71</v>
      </c>
      <c r="O54" s="24">
        <v>-7.0795000000000005E-4</v>
      </c>
    </row>
    <row r="55" spans="6:15" x14ac:dyDescent="0.2">
      <c r="F55" s="24"/>
      <c r="N55" s="17">
        <v>131.19</v>
      </c>
      <c r="O55" s="24">
        <v>-7.5918999999999997E-4</v>
      </c>
    </row>
    <row r="56" spans="6:15" x14ac:dyDescent="0.2">
      <c r="F56" s="24"/>
      <c r="N56" s="17">
        <v>133.66</v>
      </c>
      <c r="O56" s="24">
        <v>-8.3410000000000005E-4</v>
      </c>
    </row>
    <row r="57" spans="6:15" x14ac:dyDescent="0.2">
      <c r="F57" s="24"/>
      <c r="N57" s="17">
        <v>136.13999999999999</v>
      </c>
      <c r="O57" s="24">
        <v>-8.8834000000000005E-4</v>
      </c>
    </row>
    <row r="58" spans="6:15" x14ac:dyDescent="0.2">
      <c r="F58" s="24"/>
      <c r="N58" s="17">
        <v>138.61000000000001</v>
      </c>
      <c r="O58" s="24">
        <v>-9.2374999999999998E-4</v>
      </c>
    </row>
    <row r="59" spans="6:15" x14ac:dyDescent="0.2">
      <c r="F59" s="24"/>
      <c r="N59" s="17">
        <v>141.09</v>
      </c>
      <c r="O59" s="24">
        <v>-9.8305000000000007E-4</v>
      </c>
    </row>
    <row r="60" spans="6:15" x14ac:dyDescent="0.2">
      <c r="F60" s="24"/>
      <c r="N60" s="17">
        <v>143.56</v>
      </c>
      <c r="O60" s="24">
        <v>-1.0483000000000001E-3</v>
      </c>
    </row>
    <row r="61" spans="6:15" x14ac:dyDescent="0.2">
      <c r="F61" s="24"/>
      <c r="N61" s="17">
        <v>146.04</v>
      </c>
      <c r="O61" s="24">
        <v>-1.1203000000000001E-3</v>
      </c>
    </row>
    <row r="62" spans="6:15" x14ac:dyDescent="0.2">
      <c r="F62" s="24"/>
      <c r="N62" s="17">
        <v>148.51</v>
      </c>
      <c r="O62" s="24">
        <v>-1.1502000000000001E-3</v>
      </c>
    </row>
    <row r="63" spans="6:15" x14ac:dyDescent="0.2">
      <c r="F63" s="24"/>
      <c r="N63" s="17">
        <v>150.99</v>
      </c>
      <c r="O63" s="24">
        <v>-1.2153999999999999E-3</v>
      </c>
    </row>
    <row r="64" spans="6:15" x14ac:dyDescent="0.2">
      <c r="F64" s="24"/>
      <c r="N64" s="17">
        <v>153.47</v>
      </c>
      <c r="O64" s="24">
        <v>-1.2848E-3</v>
      </c>
    </row>
    <row r="65" spans="6:15" x14ac:dyDescent="0.2">
      <c r="F65" s="24"/>
      <c r="N65" s="17">
        <v>155.94</v>
      </c>
      <c r="O65" s="24">
        <v>-1.3591E-3</v>
      </c>
    </row>
    <row r="66" spans="6:15" x14ac:dyDescent="0.2">
      <c r="F66" s="24"/>
      <c r="N66" s="17">
        <v>158.41999999999999</v>
      </c>
      <c r="O66" s="24">
        <v>-1.3797E-3</v>
      </c>
    </row>
    <row r="67" spans="6:15" x14ac:dyDescent="0.2">
      <c r="F67" s="24"/>
      <c r="N67" s="17">
        <v>160.88999999999999</v>
      </c>
      <c r="O67" s="24">
        <v>-1.457E-3</v>
      </c>
    </row>
    <row r="68" spans="6:15" x14ac:dyDescent="0.2">
      <c r="F68" s="24"/>
      <c r="N68" s="17">
        <v>163.37</v>
      </c>
      <c r="O68" s="24">
        <v>-1.5157E-3</v>
      </c>
    </row>
    <row r="69" spans="6:15" x14ac:dyDescent="0.2">
      <c r="F69" s="24"/>
      <c r="N69" s="17">
        <v>165.84</v>
      </c>
      <c r="O69" s="24">
        <v>-1.6134000000000001E-3</v>
      </c>
    </row>
    <row r="70" spans="6:15" x14ac:dyDescent="0.2">
      <c r="F70" s="24"/>
      <c r="N70" s="17">
        <v>168.32</v>
      </c>
      <c r="O70" s="24">
        <v>-1.6192999999999999E-3</v>
      </c>
    </row>
    <row r="71" spans="6:15" x14ac:dyDescent="0.2">
      <c r="F71" s="24"/>
      <c r="N71" s="17">
        <v>170.79</v>
      </c>
      <c r="O71" s="24">
        <v>-1.6927999999999999E-3</v>
      </c>
    </row>
    <row r="72" spans="6:15" x14ac:dyDescent="0.2">
      <c r="F72" s="24"/>
      <c r="N72" s="17">
        <v>173.27</v>
      </c>
      <c r="O72" s="24">
        <v>-1.7642999999999999E-3</v>
      </c>
    </row>
    <row r="73" spans="6:15" x14ac:dyDescent="0.2">
      <c r="F73" s="24"/>
      <c r="N73" s="17">
        <v>175.74</v>
      </c>
      <c r="O73" s="24">
        <v>-1.8768999999999999E-3</v>
      </c>
    </row>
    <row r="74" spans="6:15" x14ac:dyDescent="0.2">
      <c r="F74" s="24"/>
      <c r="N74" s="17">
        <v>178.22</v>
      </c>
      <c r="O74" s="24">
        <v>-1.8730999999999999E-3</v>
      </c>
    </row>
    <row r="75" spans="6:15" x14ac:dyDescent="0.2">
      <c r="F75" s="24"/>
      <c r="N75" s="17">
        <v>180.69</v>
      </c>
      <c r="O75" s="24">
        <v>-1.9713E-3</v>
      </c>
    </row>
    <row r="76" spans="6:15" x14ac:dyDescent="0.2">
      <c r="F76" s="24"/>
      <c r="N76" s="17">
        <v>183.17</v>
      </c>
      <c r="O76" s="24">
        <v>-2.0163999999999998E-3</v>
      </c>
    </row>
    <row r="77" spans="6:15" x14ac:dyDescent="0.2">
      <c r="F77" s="24"/>
      <c r="N77" s="17">
        <v>185.64</v>
      </c>
      <c r="O77" s="24">
        <v>-2.1610000000000002E-3</v>
      </c>
    </row>
    <row r="78" spans="6:15" x14ac:dyDescent="0.2">
      <c r="F78" s="24"/>
      <c r="N78" s="17">
        <v>188.12</v>
      </c>
      <c r="O78" s="24">
        <v>-2.1359E-3</v>
      </c>
    </row>
    <row r="79" spans="6:15" x14ac:dyDescent="0.2">
      <c r="F79" s="24"/>
      <c r="N79" s="17">
        <v>190.59</v>
      </c>
      <c r="O79" s="24">
        <v>-2.2477E-3</v>
      </c>
    </row>
    <row r="80" spans="6:15" x14ac:dyDescent="0.2">
      <c r="F80" s="24"/>
      <c r="N80" s="17">
        <v>193.07</v>
      </c>
      <c r="O80" s="24">
        <v>-2.3016E-3</v>
      </c>
    </row>
    <row r="81" spans="6:16" x14ac:dyDescent="0.2">
      <c r="F81" s="24"/>
      <c r="N81" s="17">
        <v>195.54</v>
      </c>
      <c r="O81" s="24">
        <v>-2.4651999999999999E-3</v>
      </c>
    </row>
    <row r="82" spans="6:16" x14ac:dyDescent="0.2">
      <c r="F82" s="24"/>
      <c r="N82" s="17">
        <v>198.02</v>
      </c>
      <c r="O82" s="24">
        <v>-2.4153E-3</v>
      </c>
    </row>
    <row r="83" spans="6:16" x14ac:dyDescent="0.2">
      <c r="F83" s="24"/>
      <c r="N83" s="17">
        <v>200.5</v>
      </c>
      <c r="O83" s="24">
        <v>-2.5493E-3</v>
      </c>
    </row>
    <row r="84" spans="6:16" x14ac:dyDescent="0.2">
      <c r="F84" s="24"/>
      <c r="N84" s="17">
        <v>202.97</v>
      </c>
      <c r="O84" s="24">
        <v>-2.5818E-3</v>
      </c>
    </row>
    <row r="85" spans="6:16" x14ac:dyDescent="0.2">
      <c r="F85" s="24"/>
      <c r="N85" s="17">
        <v>205.45</v>
      </c>
      <c r="O85" s="24">
        <v>-2.7927999999999998E-3</v>
      </c>
    </row>
    <row r="86" spans="6:16" x14ac:dyDescent="0.2">
      <c r="F86" s="24"/>
      <c r="N86" s="17">
        <v>207.92</v>
      </c>
      <c r="O86" s="24">
        <v>-2.7260000000000001E-3</v>
      </c>
    </row>
    <row r="87" spans="6:16" x14ac:dyDescent="0.2">
      <c r="F87" s="24"/>
      <c r="N87" s="17">
        <v>210.4</v>
      </c>
      <c r="O87" s="24">
        <v>-2.8768000000000001E-3</v>
      </c>
    </row>
    <row r="88" spans="6:16" x14ac:dyDescent="0.2">
      <c r="F88" s="24"/>
      <c r="N88" s="17">
        <v>212.87</v>
      </c>
      <c r="O88" s="24">
        <v>-2.9045E-3</v>
      </c>
      <c r="P88" s="17">
        <f>213-125</f>
        <v>88</v>
      </c>
    </row>
    <row r="89" spans="6:16" x14ac:dyDescent="0.2">
      <c r="F89" s="24"/>
      <c r="N89" s="17">
        <v>215.35</v>
      </c>
      <c r="O89" s="24">
        <v>-3.1513000000000001E-3</v>
      </c>
    </row>
    <row r="90" spans="6:16" x14ac:dyDescent="0.2">
      <c r="F90" s="24"/>
      <c r="N90" s="17">
        <v>217.82</v>
      </c>
      <c r="O90" s="24">
        <v>-3.0682000000000001E-3</v>
      </c>
    </row>
    <row r="91" spans="6:16" x14ac:dyDescent="0.2">
      <c r="F91" s="24"/>
      <c r="N91" s="17">
        <v>220.3</v>
      </c>
      <c r="O91" s="24">
        <v>-3.2455000000000001E-3</v>
      </c>
    </row>
    <row r="92" spans="6:16" x14ac:dyDescent="0.2">
      <c r="F92" s="24"/>
      <c r="N92" s="17">
        <v>222.77</v>
      </c>
      <c r="O92" s="24">
        <v>-3.2558000000000001E-3</v>
      </c>
    </row>
    <row r="93" spans="6:16" x14ac:dyDescent="0.2">
      <c r="F93" s="24"/>
      <c r="N93" s="17">
        <v>225.25</v>
      </c>
      <c r="O93" s="24">
        <v>-3.5615999999999998E-3</v>
      </c>
    </row>
    <row r="94" spans="6:16" x14ac:dyDescent="0.2">
      <c r="F94" s="24"/>
      <c r="N94" s="17">
        <v>227.72</v>
      </c>
      <c r="O94" s="24">
        <v>-3.4413999999999998E-3</v>
      </c>
    </row>
    <row r="95" spans="6:16" x14ac:dyDescent="0.2">
      <c r="F95" s="24"/>
      <c r="N95" s="17">
        <v>230.2</v>
      </c>
      <c r="O95" s="24">
        <v>-3.6881000000000001E-3</v>
      </c>
    </row>
    <row r="96" spans="6:16" x14ac:dyDescent="0.2">
      <c r="F96" s="24"/>
      <c r="N96" s="17">
        <v>232.67</v>
      </c>
      <c r="O96" s="24">
        <v>-3.6805000000000002E-3</v>
      </c>
    </row>
    <row r="97" spans="6:15" x14ac:dyDescent="0.2">
      <c r="F97" s="24"/>
      <c r="N97" s="17">
        <v>235.15</v>
      </c>
      <c r="O97" s="24">
        <v>-4.0841999999999996E-3</v>
      </c>
    </row>
    <row r="98" spans="6:15" x14ac:dyDescent="0.2">
      <c r="F98" s="24"/>
      <c r="N98" s="17">
        <v>237.62</v>
      </c>
      <c r="O98" s="24">
        <v>-3.9267E-3</v>
      </c>
    </row>
    <row r="99" spans="6:15" x14ac:dyDescent="0.2">
      <c r="F99" s="24"/>
      <c r="N99" s="17">
        <v>240.1</v>
      </c>
      <c r="O99" s="24">
        <v>-4.2402000000000004E-3</v>
      </c>
    </row>
    <row r="100" spans="6:15" x14ac:dyDescent="0.2">
      <c r="F100" s="24"/>
      <c r="N100" s="17">
        <v>242.57</v>
      </c>
      <c r="O100" s="24">
        <v>-4.2494999999999998E-3</v>
      </c>
    </row>
    <row r="101" spans="6:15" x14ac:dyDescent="0.2">
      <c r="F101" s="24"/>
      <c r="N101" s="17">
        <v>245.05</v>
      </c>
      <c r="O101" s="24">
        <v>-4.7667999999999999E-3</v>
      </c>
    </row>
    <row r="102" spans="6:15" x14ac:dyDescent="0.2">
      <c r="F102" s="24"/>
      <c r="N102" s="17">
        <v>247.52</v>
      </c>
      <c r="O102" s="24">
        <v>-4.7450000000000001E-3</v>
      </c>
    </row>
    <row r="103" spans="6:15" x14ac:dyDescent="0.2">
      <c r="F103" s="24"/>
      <c r="N103" s="17">
        <v>250</v>
      </c>
      <c r="O103" s="24">
        <v>-5.3121000000000002E-3</v>
      </c>
    </row>
    <row r="104" spans="6:15" x14ac:dyDescent="0.2">
      <c r="F104" s="24"/>
    </row>
    <row r="105" spans="6:15" x14ac:dyDescent="0.2">
      <c r="F105" s="24"/>
    </row>
    <row r="106" spans="6:15" x14ac:dyDescent="0.2">
      <c r="F106" s="24"/>
    </row>
    <row r="107" spans="6:15" x14ac:dyDescent="0.2">
      <c r="F107" s="24"/>
    </row>
    <row r="108" spans="6:15" x14ac:dyDescent="0.2">
      <c r="F108" s="24"/>
    </row>
    <row r="109" spans="6:15" x14ac:dyDescent="0.2">
      <c r="F109" s="24"/>
    </row>
    <row r="110" spans="6:15" x14ac:dyDescent="0.2">
      <c r="F110" s="24"/>
    </row>
    <row r="111" spans="6:15" x14ac:dyDescent="0.2">
      <c r="F111" s="24"/>
    </row>
    <row r="112" spans="6:15" x14ac:dyDescent="0.2">
      <c r="F112" s="24"/>
    </row>
    <row r="113" spans="6:6" x14ac:dyDescent="0.2">
      <c r="F113" s="24"/>
    </row>
    <row r="114" spans="6:6" x14ac:dyDescent="0.2">
      <c r="F114" s="24"/>
    </row>
    <row r="115" spans="6:6" x14ac:dyDescent="0.2">
      <c r="F115" s="24"/>
    </row>
    <row r="116" spans="6:6" x14ac:dyDescent="0.2">
      <c r="F116" s="24"/>
    </row>
    <row r="117" spans="6:6" x14ac:dyDescent="0.2">
      <c r="F117" s="2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3BF12-E0BC-47A0-B06C-920C88CD29E0}">
  <dimension ref="A1:Q100"/>
  <sheetViews>
    <sheetView zoomScaleNormal="100" workbookViewId="0">
      <pane ySplit="1" topLeftCell="A2" activePane="bottomLeft" state="frozen"/>
      <selection pane="bottomLeft" activeCell="O26" sqref="O26"/>
    </sheetView>
  </sheetViews>
  <sheetFormatPr defaultRowHeight="14.25" x14ac:dyDescent="0.2"/>
  <cols>
    <col min="1" max="1" width="9" style="4"/>
    <col min="2" max="6" width="12.5" style="4" bestFit="1" customWidth="1"/>
    <col min="7" max="7" width="16.125" style="4" bestFit="1" customWidth="1"/>
    <col min="8" max="8" width="11.375" style="4" bestFit="1" customWidth="1"/>
    <col min="9" max="9" width="16.375" style="4" bestFit="1" customWidth="1"/>
    <col min="10" max="10" width="12.5" style="4" bestFit="1" customWidth="1"/>
    <col min="11" max="16384" width="9" style="4"/>
  </cols>
  <sheetData>
    <row r="1" spans="1:17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3" t="s">
        <v>10</v>
      </c>
      <c r="M1" s="13" t="s">
        <v>13</v>
      </c>
    </row>
    <row r="2" spans="1:17" x14ac:dyDescent="0.2">
      <c r="A2" s="5">
        <v>0</v>
      </c>
      <c r="B2" s="4">
        <v>0</v>
      </c>
      <c r="C2" s="4">
        <v>845</v>
      </c>
      <c r="D2" s="4">
        <v>0</v>
      </c>
      <c r="E2" s="4">
        <v>1000</v>
      </c>
      <c r="F2" s="4">
        <v>242</v>
      </c>
      <c r="G2" s="4">
        <v>0</v>
      </c>
      <c r="H2" s="4">
        <v>0</v>
      </c>
      <c r="I2" s="4">
        <v>0</v>
      </c>
      <c r="J2" s="6">
        <v>206</v>
      </c>
      <c r="K2" s="14">
        <v>0</v>
      </c>
      <c r="M2" s="14">
        <f>PI()*((E2/2000)^2-(F2/2000)^2)*C2/1000*I2</f>
        <v>0</v>
      </c>
      <c r="N2" s="13" t="s">
        <v>25</v>
      </c>
      <c r="P2" s="4" t="s">
        <v>26</v>
      </c>
    </row>
    <row r="3" spans="1:17" x14ac:dyDescent="0.2">
      <c r="A3" s="5">
        <v>1</v>
      </c>
      <c r="B3" s="4">
        <v>845</v>
      </c>
      <c r="C3" s="4">
        <v>421</v>
      </c>
      <c r="D3" s="4">
        <v>1000</v>
      </c>
      <c r="E3" s="4">
        <v>3850</v>
      </c>
      <c r="F3" s="4">
        <v>242</v>
      </c>
      <c r="G3" s="4">
        <v>0</v>
      </c>
      <c r="H3" s="4">
        <v>61.4407</v>
      </c>
      <c r="I3" s="4">
        <v>0</v>
      </c>
      <c r="J3" s="6">
        <v>206</v>
      </c>
      <c r="K3" s="14">
        <v>0</v>
      </c>
      <c r="M3" s="14">
        <f t="shared" ref="M3:M66" si="0">PI()*((E3/2000)^2-(F3/2000)^2)*C3/1000*I3</f>
        <v>0</v>
      </c>
      <c r="N3" s="15">
        <f>SUM(M2:M116)</f>
        <v>28796.065247637456</v>
      </c>
    </row>
    <row r="4" spans="1:17" x14ac:dyDescent="0.2">
      <c r="A4" s="5">
        <v>2</v>
      </c>
      <c r="B4" s="4">
        <v>1266</v>
      </c>
      <c r="C4" s="4">
        <v>95</v>
      </c>
      <c r="D4" s="4">
        <v>3850</v>
      </c>
      <c r="E4" s="4">
        <v>920</v>
      </c>
      <c r="F4" s="4">
        <v>120</v>
      </c>
      <c r="G4" s="4">
        <v>0</v>
      </c>
      <c r="H4" s="4">
        <v>-0.63789182177065096</v>
      </c>
      <c r="I4" s="4">
        <v>7850</v>
      </c>
      <c r="J4" s="6">
        <v>206</v>
      </c>
      <c r="K4" s="14">
        <v>0</v>
      </c>
      <c r="M4" s="14">
        <f t="shared" si="0"/>
        <v>487.31128605423442</v>
      </c>
    </row>
    <row r="5" spans="1:17" x14ac:dyDescent="0.2">
      <c r="A5" s="5">
        <v>3</v>
      </c>
      <c r="B5" s="4">
        <v>1361</v>
      </c>
      <c r="C5" s="4">
        <v>94</v>
      </c>
      <c r="D5" s="4">
        <v>920</v>
      </c>
      <c r="E5" s="4">
        <v>372</v>
      </c>
      <c r="F5" s="4">
        <v>120</v>
      </c>
      <c r="G5" s="4">
        <v>0</v>
      </c>
      <c r="H5" s="4">
        <v>-0.103195677733652</v>
      </c>
      <c r="I5" s="4">
        <v>7850</v>
      </c>
      <c r="J5" s="6">
        <v>206</v>
      </c>
      <c r="K5" s="14">
        <v>0</v>
      </c>
      <c r="M5" s="14">
        <f t="shared" si="0"/>
        <v>71.854345066724832</v>
      </c>
    </row>
    <row r="6" spans="1:17" x14ac:dyDescent="0.2">
      <c r="A6" s="5">
        <v>4</v>
      </c>
      <c r="B6" s="4">
        <v>1455</v>
      </c>
      <c r="C6" s="4">
        <v>267</v>
      </c>
      <c r="D6" s="4">
        <v>372</v>
      </c>
      <c r="E6" s="4">
        <v>372</v>
      </c>
      <c r="F6" s="4">
        <v>120</v>
      </c>
      <c r="G6" s="4">
        <v>0</v>
      </c>
      <c r="H6" s="4">
        <v>-0.29311963781792699</v>
      </c>
      <c r="I6" s="4">
        <v>7850</v>
      </c>
      <c r="J6" s="6">
        <v>206</v>
      </c>
      <c r="K6" s="14">
        <v>0</v>
      </c>
      <c r="M6" s="14">
        <f t="shared" si="0"/>
        <v>204.09691630654817</v>
      </c>
      <c r="O6" s="18" t="s">
        <v>14</v>
      </c>
      <c r="P6" s="18">
        <v>15939</v>
      </c>
      <c r="Q6" s="18">
        <v>15235</v>
      </c>
    </row>
    <row r="7" spans="1:17" x14ac:dyDescent="0.2">
      <c r="A7" s="5">
        <v>5</v>
      </c>
      <c r="B7" s="4">
        <v>1722</v>
      </c>
      <c r="C7" s="4">
        <v>44</v>
      </c>
      <c r="D7" s="4">
        <v>372</v>
      </c>
      <c r="E7" s="4">
        <v>370</v>
      </c>
      <c r="F7" s="4">
        <v>120</v>
      </c>
      <c r="G7" s="4">
        <v>0</v>
      </c>
      <c r="H7" s="4">
        <v>-4.77863543132237E-2</v>
      </c>
      <c r="I7" s="4">
        <v>7850</v>
      </c>
      <c r="J7" s="6">
        <v>206</v>
      </c>
      <c r="K7" s="14">
        <v>0</v>
      </c>
      <c r="M7" s="14">
        <f t="shared" si="0"/>
        <v>33.231374390591128</v>
      </c>
      <c r="O7" s="18" t="s">
        <v>15</v>
      </c>
      <c r="P7" s="18">
        <v>14880</v>
      </c>
      <c r="Q7" s="18"/>
    </row>
    <row r="8" spans="1:17" x14ac:dyDescent="0.2">
      <c r="A8" s="5">
        <v>6</v>
      </c>
      <c r="B8" s="4">
        <v>1766</v>
      </c>
      <c r="C8" s="4">
        <v>36</v>
      </c>
      <c r="D8" s="4">
        <v>370</v>
      </c>
      <c r="E8" s="4">
        <v>370</v>
      </c>
      <c r="F8" s="4">
        <v>120</v>
      </c>
      <c r="G8" s="4">
        <v>0</v>
      </c>
      <c r="H8" s="4">
        <v>-3.9097926256274E-2</v>
      </c>
      <c r="I8" s="4">
        <v>7850</v>
      </c>
      <c r="J8" s="6">
        <v>206</v>
      </c>
      <c r="K8" s="14">
        <v>0</v>
      </c>
      <c r="M8" s="14">
        <f t="shared" si="0"/>
        <v>27.189306319574566</v>
      </c>
      <c r="O8" s="18" t="s">
        <v>16</v>
      </c>
      <c r="P8" s="19">
        <v>341.85129999999998</v>
      </c>
      <c r="Q8" s="18"/>
    </row>
    <row r="9" spans="1:17" x14ac:dyDescent="0.2">
      <c r="A9" s="5">
        <v>7</v>
      </c>
      <c r="B9" s="4">
        <v>1802</v>
      </c>
      <c r="C9" s="4">
        <f>B10-B9</f>
        <v>7</v>
      </c>
      <c r="D9" s="4">
        <v>370</v>
      </c>
      <c r="E9" s="4">
        <v>370</v>
      </c>
      <c r="F9" s="4">
        <v>120</v>
      </c>
      <c r="G9" s="4">
        <v>0</v>
      </c>
      <c r="H9" s="4">
        <v>0</v>
      </c>
      <c r="I9" s="4">
        <v>7850</v>
      </c>
      <c r="J9" s="6">
        <v>206</v>
      </c>
      <c r="K9" s="14">
        <v>0</v>
      </c>
      <c r="M9" s="14">
        <f t="shared" si="0"/>
        <v>5.2868095621394975</v>
      </c>
      <c r="O9" s="18" t="s">
        <v>17</v>
      </c>
      <c r="P9" s="19">
        <v>28796</v>
      </c>
      <c r="Q9" s="18">
        <f>P9*P13</f>
        <v>282392.29339999997</v>
      </c>
    </row>
    <row r="10" spans="1:17" x14ac:dyDescent="0.2">
      <c r="A10" s="7"/>
      <c r="B10" s="8">
        <v>1809</v>
      </c>
      <c r="C10" s="8">
        <f>B11-B10</f>
        <v>733</v>
      </c>
      <c r="D10" s="8">
        <v>370</v>
      </c>
      <c r="E10" s="8">
        <v>370</v>
      </c>
      <c r="F10" s="8">
        <v>120</v>
      </c>
      <c r="G10" s="8">
        <v>1</v>
      </c>
      <c r="H10" s="8">
        <v>0</v>
      </c>
      <c r="I10" s="8">
        <v>7850</v>
      </c>
      <c r="J10" s="9">
        <v>206</v>
      </c>
      <c r="K10" s="16">
        <v>-0.111</v>
      </c>
      <c r="M10" s="14">
        <f t="shared" si="0"/>
        <v>553.60448700689312</v>
      </c>
      <c r="O10" s="18" t="s">
        <v>18</v>
      </c>
      <c r="P10" s="20">
        <v>7651</v>
      </c>
      <c r="Q10" s="18">
        <f>P10*P13</f>
        <v>75030.679149999996</v>
      </c>
    </row>
    <row r="11" spans="1:17" x14ac:dyDescent="0.2">
      <c r="A11" s="5">
        <v>8</v>
      </c>
      <c r="B11" s="4">
        <v>2542</v>
      </c>
      <c r="C11" s="4">
        <v>99</v>
      </c>
      <c r="D11" s="4">
        <v>370</v>
      </c>
      <c r="E11" s="4">
        <v>370</v>
      </c>
      <c r="F11" s="4">
        <v>120</v>
      </c>
      <c r="G11" s="4">
        <v>0</v>
      </c>
      <c r="H11" s="4">
        <v>0</v>
      </c>
      <c r="I11" s="4">
        <v>7850</v>
      </c>
      <c r="J11" s="6">
        <v>206</v>
      </c>
      <c r="K11" s="14">
        <v>0</v>
      </c>
      <c r="M11" s="14">
        <f t="shared" si="0"/>
        <v>74.770592378830031</v>
      </c>
      <c r="O11" s="18" t="s">
        <v>19</v>
      </c>
      <c r="P11" s="20">
        <v>13.59</v>
      </c>
      <c r="Q11" s="18"/>
    </row>
    <row r="12" spans="1:17" x14ac:dyDescent="0.2">
      <c r="A12" s="5">
        <v>9</v>
      </c>
      <c r="B12" s="4">
        <v>2641</v>
      </c>
      <c r="C12" s="4">
        <v>43</v>
      </c>
      <c r="D12" s="4">
        <v>370</v>
      </c>
      <c r="E12" s="4">
        <v>360</v>
      </c>
      <c r="F12" s="4">
        <v>120</v>
      </c>
      <c r="G12" s="4">
        <v>0</v>
      </c>
      <c r="H12" s="4">
        <v>-4.4210072932587399E-2</v>
      </c>
      <c r="I12" s="4">
        <v>7850</v>
      </c>
      <c r="J12" s="6">
        <v>206</v>
      </c>
      <c r="K12" s="14">
        <v>0</v>
      </c>
      <c r="M12" s="14">
        <f t="shared" si="0"/>
        <v>30.540804486313956</v>
      </c>
      <c r="O12" s="18" t="s">
        <v>20</v>
      </c>
      <c r="P12" s="20">
        <v>13.013999999999999</v>
      </c>
      <c r="Q12" s="18"/>
    </row>
    <row r="13" spans="1:17" x14ac:dyDescent="0.2">
      <c r="A13" s="5">
        <v>10</v>
      </c>
      <c r="B13" s="4">
        <v>2684</v>
      </c>
      <c r="C13" s="4">
        <f>B14-B13</f>
        <v>3444</v>
      </c>
      <c r="D13" s="4">
        <v>360</v>
      </c>
      <c r="E13" s="4">
        <v>350</v>
      </c>
      <c r="F13" s="4">
        <v>120</v>
      </c>
      <c r="G13" s="4">
        <v>0</v>
      </c>
      <c r="H13" s="4">
        <v>0</v>
      </c>
      <c r="I13" s="4">
        <v>7850</v>
      </c>
      <c r="J13" s="6">
        <v>206</v>
      </c>
      <c r="K13" s="14">
        <v>0</v>
      </c>
      <c r="M13" s="14">
        <f t="shared" si="0"/>
        <v>2295.3471340759315</v>
      </c>
      <c r="O13" s="18" t="s">
        <v>21</v>
      </c>
      <c r="P13" s="20">
        <v>9.8066499999999994</v>
      </c>
      <c r="Q13" s="18"/>
    </row>
    <row r="14" spans="1:17" x14ac:dyDescent="0.2">
      <c r="A14" s="5"/>
      <c r="B14" s="4">
        <v>6128</v>
      </c>
      <c r="C14" s="4">
        <v>3444</v>
      </c>
      <c r="D14" s="4">
        <v>350</v>
      </c>
      <c r="E14" s="4">
        <v>350</v>
      </c>
      <c r="F14" s="4">
        <v>120</v>
      </c>
      <c r="G14" s="4">
        <v>0</v>
      </c>
      <c r="H14" s="4">
        <v>-6.6938658015824304</v>
      </c>
      <c r="I14" s="4">
        <v>7850</v>
      </c>
      <c r="J14" s="6">
        <v>206</v>
      </c>
      <c r="K14" s="14">
        <v>0</v>
      </c>
      <c r="M14" s="14">
        <f t="shared" si="0"/>
        <v>2295.3471340759315</v>
      </c>
      <c r="O14" s="18" t="s">
        <v>22</v>
      </c>
      <c r="P14" s="20">
        <f>SUM(Q9:Q10)/1000</f>
        <v>357.42297254999994</v>
      </c>
      <c r="Q14" s="18"/>
    </row>
    <row r="15" spans="1:17" x14ac:dyDescent="0.2">
      <c r="A15" s="7">
        <v>11</v>
      </c>
      <c r="B15" s="8">
        <v>9572</v>
      </c>
      <c r="C15" s="8">
        <v>350</v>
      </c>
      <c r="D15" s="8">
        <v>350</v>
      </c>
      <c r="E15" s="8">
        <v>350</v>
      </c>
      <c r="F15" s="8">
        <v>120</v>
      </c>
      <c r="G15" s="8">
        <v>1</v>
      </c>
      <c r="H15" s="8">
        <v>0</v>
      </c>
      <c r="I15" s="8">
        <v>7850</v>
      </c>
      <c r="J15" s="9">
        <v>206</v>
      </c>
      <c r="K15" s="16">
        <v>0.05</v>
      </c>
      <c r="M15" s="14">
        <f t="shared" si="0"/>
        <v>233.26698517031826</v>
      </c>
      <c r="O15" s="18" t="s">
        <v>23</v>
      </c>
      <c r="P15" s="20">
        <f>(P14+P12-P11)</f>
        <v>356.84697254999998</v>
      </c>
      <c r="Q15" s="18"/>
    </row>
    <row r="16" spans="1:17" x14ac:dyDescent="0.2">
      <c r="A16" s="5">
        <v>12</v>
      </c>
      <c r="B16" s="4">
        <v>9922</v>
      </c>
      <c r="C16" s="4">
        <v>94</v>
      </c>
      <c r="D16" s="4">
        <v>350</v>
      </c>
      <c r="E16" s="4">
        <v>350</v>
      </c>
      <c r="F16" s="4">
        <v>120</v>
      </c>
      <c r="G16" s="4">
        <v>0</v>
      </c>
      <c r="H16" s="4">
        <v>0</v>
      </c>
      <c r="I16" s="4">
        <v>7850</v>
      </c>
      <c r="J16" s="6">
        <v>206</v>
      </c>
      <c r="K16" s="14">
        <v>0</v>
      </c>
      <c r="M16" s="14">
        <f t="shared" si="0"/>
        <v>62.648847445742618</v>
      </c>
      <c r="O16" s="18" t="s">
        <v>24</v>
      </c>
      <c r="P16" s="20">
        <f>P15-P8</f>
        <v>14.995672549999995</v>
      </c>
      <c r="Q16" s="18"/>
    </row>
    <row r="17" spans="1:13" x14ac:dyDescent="0.2">
      <c r="A17" s="5">
        <v>13</v>
      </c>
      <c r="B17" s="4">
        <v>10016</v>
      </c>
      <c r="C17" s="4">
        <v>22</v>
      </c>
      <c r="D17" s="4">
        <v>350</v>
      </c>
      <c r="E17" s="4">
        <v>345.5</v>
      </c>
      <c r="F17" s="4">
        <v>120</v>
      </c>
      <c r="G17" s="4">
        <v>0</v>
      </c>
      <c r="H17" s="4">
        <v>-2.0833707308101201E-2</v>
      </c>
      <c r="I17" s="4">
        <v>7850</v>
      </c>
      <c r="J17" s="6">
        <v>206</v>
      </c>
      <c r="K17" s="14">
        <v>0</v>
      </c>
      <c r="M17" s="14">
        <f t="shared" si="0"/>
        <v>14.23798235764877</v>
      </c>
    </row>
    <row r="18" spans="1:13" x14ac:dyDescent="0.2">
      <c r="A18" s="5">
        <v>14</v>
      </c>
      <c r="B18" s="4">
        <v>10038</v>
      </c>
      <c r="C18" s="4">
        <f>B19-B18</f>
        <v>3447</v>
      </c>
      <c r="D18" s="4">
        <v>345.5</v>
      </c>
      <c r="E18" s="4">
        <v>341</v>
      </c>
      <c r="F18" s="4">
        <v>120</v>
      </c>
      <c r="G18" s="4">
        <v>0</v>
      </c>
      <c r="H18" s="4">
        <v>0</v>
      </c>
      <c r="I18" s="4">
        <v>7850</v>
      </c>
      <c r="J18" s="6">
        <v>206</v>
      </c>
      <c r="K18" s="14">
        <v>0</v>
      </c>
      <c r="M18" s="14">
        <f t="shared" si="0"/>
        <v>2165.1800687068835</v>
      </c>
    </row>
    <row r="19" spans="1:13" x14ac:dyDescent="0.2">
      <c r="A19" s="5"/>
      <c r="B19" s="4">
        <v>13485</v>
      </c>
      <c r="C19" s="4">
        <f>B20-B19</f>
        <v>3447</v>
      </c>
      <c r="D19" s="4">
        <v>341</v>
      </c>
      <c r="E19" s="4">
        <v>341</v>
      </c>
      <c r="F19" s="4">
        <v>120</v>
      </c>
      <c r="G19" s="4">
        <v>0</v>
      </c>
      <c r="H19" s="4">
        <v>-6.3595708686311898</v>
      </c>
      <c r="I19" s="4">
        <v>7850</v>
      </c>
      <c r="J19" s="6">
        <v>206</v>
      </c>
      <c r="K19" s="14">
        <v>0</v>
      </c>
      <c r="M19" s="14">
        <f t="shared" si="0"/>
        <v>2165.1800687068835</v>
      </c>
    </row>
    <row r="20" spans="1:13" x14ac:dyDescent="0.2">
      <c r="A20" s="5">
        <v>15</v>
      </c>
      <c r="B20" s="4">
        <v>16932</v>
      </c>
      <c r="C20" s="4">
        <v>119</v>
      </c>
      <c r="D20" s="4">
        <v>341</v>
      </c>
      <c r="E20" s="4">
        <v>341</v>
      </c>
      <c r="F20" s="4">
        <v>120</v>
      </c>
      <c r="G20" s="4">
        <v>0</v>
      </c>
      <c r="H20" s="4">
        <v>-0.109775012092705</v>
      </c>
      <c r="I20" s="4">
        <v>7850</v>
      </c>
      <c r="J20" s="6">
        <v>206</v>
      </c>
      <c r="K20" s="14">
        <v>0</v>
      </c>
      <c r="M20" s="14">
        <f t="shared" si="0"/>
        <v>74.748020938821909</v>
      </c>
    </row>
    <row r="21" spans="1:13" x14ac:dyDescent="0.2">
      <c r="A21" s="7">
        <v>16</v>
      </c>
      <c r="B21" s="8">
        <v>17051</v>
      </c>
      <c r="C21" s="8">
        <v>340</v>
      </c>
      <c r="D21" s="8">
        <v>341</v>
      </c>
      <c r="E21" s="8">
        <v>341</v>
      </c>
      <c r="F21" s="8">
        <v>120</v>
      </c>
      <c r="G21" s="8">
        <v>1</v>
      </c>
      <c r="H21" s="8">
        <v>0</v>
      </c>
      <c r="I21" s="8">
        <v>7850</v>
      </c>
      <c r="J21" s="9">
        <v>206</v>
      </c>
      <c r="K21" s="16">
        <v>0.05</v>
      </c>
      <c r="M21" s="14">
        <f t="shared" si="0"/>
        <v>213.5657741109197</v>
      </c>
    </row>
    <row r="22" spans="1:13" x14ac:dyDescent="0.2">
      <c r="A22" s="5">
        <v>17</v>
      </c>
      <c r="B22" s="4">
        <v>17391</v>
      </c>
      <c r="C22" s="4">
        <v>101</v>
      </c>
      <c r="D22" s="4">
        <v>341</v>
      </c>
      <c r="E22" s="4">
        <v>341</v>
      </c>
      <c r="F22" s="4">
        <v>120</v>
      </c>
      <c r="G22" s="4">
        <v>0</v>
      </c>
      <c r="H22" s="4">
        <v>0</v>
      </c>
      <c r="I22" s="4">
        <v>7850</v>
      </c>
      <c r="J22" s="6">
        <v>206</v>
      </c>
      <c r="K22" s="14">
        <v>0</v>
      </c>
      <c r="M22" s="14">
        <f t="shared" si="0"/>
        <v>63.441597603537922</v>
      </c>
    </row>
    <row r="23" spans="1:13" x14ac:dyDescent="0.2">
      <c r="A23" s="5">
        <v>18</v>
      </c>
      <c r="B23" s="4">
        <v>17492</v>
      </c>
      <c r="C23" s="4">
        <v>290</v>
      </c>
      <c r="D23" s="4">
        <v>341</v>
      </c>
      <c r="E23" s="4">
        <v>341</v>
      </c>
      <c r="F23" s="4">
        <v>120</v>
      </c>
      <c r="G23" s="4">
        <v>0</v>
      </c>
      <c r="H23" s="4">
        <v>0</v>
      </c>
      <c r="I23" s="4">
        <v>7850</v>
      </c>
      <c r="J23" s="6">
        <v>206</v>
      </c>
      <c r="K23" s="14">
        <v>0</v>
      </c>
      <c r="M23" s="14">
        <f t="shared" si="0"/>
        <v>182.15904262401978</v>
      </c>
    </row>
    <row r="24" spans="1:13" x14ac:dyDescent="0.2">
      <c r="A24" s="5">
        <v>19</v>
      </c>
      <c r="B24" s="4">
        <v>17782</v>
      </c>
      <c r="C24" s="4">
        <v>44</v>
      </c>
      <c r="D24" s="4">
        <v>341</v>
      </c>
      <c r="E24" s="4">
        <v>330.5</v>
      </c>
      <c r="F24" s="4">
        <v>120</v>
      </c>
      <c r="G24" s="4">
        <v>0</v>
      </c>
      <c r="H24" s="4">
        <v>0</v>
      </c>
      <c r="I24" s="4">
        <v>7850</v>
      </c>
      <c r="J24" s="6">
        <v>206</v>
      </c>
      <c r="K24" s="14">
        <v>0</v>
      </c>
      <c r="M24" s="14">
        <f t="shared" si="0"/>
        <v>25.725220745333512</v>
      </c>
    </row>
    <row r="25" spans="1:13" x14ac:dyDescent="0.2">
      <c r="A25" s="5">
        <v>20</v>
      </c>
      <c r="B25" s="4">
        <v>17826</v>
      </c>
      <c r="C25" s="4">
        <v>436</v>
      </c>
      <c r="D25" s="4">
        <v>330.5</v>
      </c>
      <c r="E25" s="4">
        <v>320</v>
      </c>
      <c r="F25" s="4">
        <v>120</v>
      </c>
      <c r="G25" s="4">
        <v>0</v>
      </c>
      <c r="H25" s="4">
        <v>0</v>
      </c>
      <c r="I25" s="4">
        <v>7850</v>
      </c>
      <c r="J25" s="6">
        <v>206</v>
      </c>
      <c r="K25" s="14">
        <v>0</v>
      </c>
      <c r="M25" s="14">
        <f t="shared" si="0"/>
        <v>236.55313035588136</v>
      </c>
    </row>
    <row r="26" spans="1:13" x14ac:dyDescent="0.2">
      <c r="A26" s="5">
        <v>21</v>
      </c>
      <c r="B26" s="4">
        <v>18262</v>
      </c>
      <c r="C26" s="4">
        <v>340</v>
      </c>
      <c r="D26" s="4">
        <v>320</v>
      </c>
      <c r="E26" s="4">
        <v>320</v>
      </c>
      <c r="F26" s="4">
        <v>120</v>
      </c>
      <c r="G26" s="4">
        <v>0</v>
      </c>
      <c r="H26" s="4">
        <v>0</v>
      </c>
      <c r="I26" s="4">
        <v>7850</v>
      </c>
      <c r="J26" s="6">
        <v>206</v>
      </c>
      <c r="K26" s="14">
        <v>0</v>
      </c>
      <c r="M26" s="14">
        <f t="shared" si="0"/>
        <v>184.46803743348548</v>
      </c>
    </row>
    <row r="27" spans="1:13" x14ac:dyDescent="0.2">
      <c r="A27" s="5">
        <v>22</v>
      </c>
      <c r="B27" s="4">
        <v>18602</v>
      </c>
      <c r="C27" s="4">
        <v>58</v>
      </c>
      <c r="D27" s="4">
        <v>320</v>
      </c>
      <c r="E27" s="4">
        <v>446</v>
      </c>
      <c r="F27" s="4">
        <v>120</v>
      </c>
      <c r="G27" s="4">
        <v>0</v>
      </c>
      <c r="H27" s="4">
        <v>0</v>
      </c>
      <c r="I27" s="4">
        <v>7850</v>
      </c>
      <c r="J27" s="6">
        <v>206</v>
      </c>
      <c r="K27" s="14">
        <v>0</v>
      </c>
      <c r="M27" s="14">
        <f t="shared" si="0"/>
        <v>65.981405578692062</v>
      </c>
    </row>
    <row r="28" spans="1:13" x14ac:dyDescent="0.2">
      <c r="A28" s="5">
        <v>23</v>
      </c>
      <c r="B28" s="4">
        <v>18660</v>
      </c>
      <c r="C28" s="4">
        <v>570</v>
      </c>
      <c r="D28" s="4">
        <v>446</v>
      </c>
      <c r="E28" s="4">
        <v>525</v>
      </c>
      <c r="F28" s="4">
        <v>120</v>
      </c>
      <c r="G28" s="4">
        <v>0</v>
      </c>
      <c r="H28" s="4">
        <v>0</v>
      </c>
      <c r="I28" s="4">
        <v>7850</v>
      </c>
      <c r="J28" s="6">
        <v>206</v>
      </c>
      <c r="K28" s="14">
        <v>0</v>
      </c>
      <c r="M28" s="14">
        <f t="shared" si="0"/>
        <v>918.01363485228876</v>
      </c>
    </row>
    <row r="29" spans="1:13" x14ac:dyDescent="0.2">
      <c r="A29" s="5">
        <v>24</v>
      </c>
      <c r="B29" s="4">
        <v>19230</v>
      </c>
      <c r="C29" s="4">
        <v>32</v>
      </c>
      <c r="D29" s="4">
        <v>525</v>
      </c>
      <c r="E29" s="4">
        <v>392</v>
      </c>
      <c r="F29" s="4">
        <v>120</v>
      </c>
      <c r="G29" s="4">
        <v>0</v>
      </c>
      <c r="H29" s="4">
        <v>0</v>
      </c>
      <c r="I29" s="4">
        <v>7850</v>
      </c>
      <c r="J29" s="6">
        <v>206</v>
      </c>
      <c r="K29" s="14">
        <v>0</v>
      </c>
      <c r="M29" s="14">
        <f t="shared" si="0"/>
        <v>27.475675684638425</v>
      </c>
    </row>
    <row r="30" spans="1:13" x14ac:dyDescent="0.2">
      <c r="A30" s="5">
        <v>25</v>
      </c>
      <c r="B30" s="4">
        <v>19262</v>
      </c>
      <c r="C30" s="4">
        <v>80</v>
      </c>
      <c r="D30" s="4">
        <v>392</v>
      </c>
      <c r="E30" s="4">
        <v>392</v>
      </c>
      <c r="F30" s="4">
        <v>321</v>
      </c>
      <c r="G30" s="4">
        <v>0</v>
      </c>
      <c r="H30" s="4">
        <v>0</v>
      </c>
      <c r="I30" s="4">
        <v>7850</v>
      </c>
      <c r="J30" s="6">
        <v>206</v>
      </c>
      <c r="K30" s="14">
        <v>0</v>
      </c>
      <c r="M30" s="14">
        <f t="shared" si="0"/>
        <v>24.968784649720153</v>
      </c>
    </row>
    <row r="31" spans="1:13" x14ac:dyDescent="0.2">
      <c r="A31" s="5">
        <v>26</v>
      </c>
      <c r="B31" s="4">
        <v>19342</v>
      </c>
      <c r="C31" s="4">
        <v>70</v>
      </c>
      <c r="D31" s="4">
        <v>392</v>
      </c>
      <c r="E31" s="4">
        <v>700</v>
      </c>
      <c r="F31" s="4">
        <v>321</v>
      </c>
      <c r="G31" s="4">
        <v>0</v>
      </c>
      <c r="H31" s="4">
        <v>0</v>
      </c>
      <c r="I31" s="4">
        <v>7850</v>
      </c>
      <c r="J31" s="6">
        <v>206</v>
      </c>
      <c r="K31" s="14">
        <v>0</v>
      </c>
      <c r="M31" s="14">
        <f t="shared" si="0"/>
        <v>167.00232990660717</v>
      </c>
    </row>
    <row r="32" spans="1:13" x14ac:dyDescent="0.2">
      <c r="A32" s="5">
        <v>27</v>
      </c>
      <c r="B32" s="4">
        <v>19412</v>
      </c>
      <c r="C32" s="4">
        <v>70</v>
      </c>
      <c r="D32" s="4">
        <v>700</v>
      </c>
      <c r="E32" s="4">
        <v>700</v>
      </c>
      <c r="F32" s="4">
        <v>144</v>
      </c>
      <c r="G32" s="4">
        <v>0</v>
      </c>
      <c r="H32" s="4">
        <v>0</v>
      </c>
      <c r="I32" s="4">
        <v>7850</v>
      </c>
      <c r="J32" s="6">
        <v>206</v>
      </c>
      <c r="K32" s="14">
        <v>0</v>
      </c>
      <c r="M32" s="14">
        <f t="shared" si="0"/>
        <v>202.5232165198228</v>
      </c>
    </row>
    <row r="33" spans="1:13" x14ac:dyDescent="0.2">
      <c r="A33" s="5">
        <v>28</v>
      </c>
      <c r="B33" s="4">
        <v>19482</v>
      </c>
      <c r="C33" s="4">
        <v>130</v>
      </c>
      <c r="D33" s="4">
        <v>700</v>
      </c>
      <c r="E33" s="4">
        <v>300</v>
      </c>
      <c r="F33" s="4">
        <v>144</v>
      </c>
      <c r="G33" s="4">
        <v>0</v>
      </c>
      <c r="H33" s="4">
        <v>0</v>
      </c>
      <c r="I33" s="4">
        <v>7850</v>
      </c>
      <c r="J33" s="6">
        <v>206</v>
      </c>
      <c r="K33" s="14">
        <v>0</v>
      </c>
      <c r="M33" s="14">
        <f t="shared" si="0"/>
        <v>55.515014666546847</v>
      </c>
    </row>
    <row r="34" spans="1:13" x14ac:dyDescent="0.2">
      <c r="A34" s="5">
        <v>29</v>
      </c>
      <c r="B34" s="4">
        <v>19612</v>
      </c>
      <c r="C34" s="4">
        <v>1185</v>
      </c>
      <c r="D34" s="4">
        <v>300</v>
      </c>
      <c r="E34" s="4">
        <v>300</v>
      </c>
      <c r="F34" s="4">
        <v>120</v>
      </c>
      <c r="G34" s="4">
        <v>0</v>
      </c>
      <c r="H34" s="4">
        <v>0</v>
      </c>
      <c r="I34" s="4">
        <v>7850</v>
      </c>
      <c r="J34" s="6">
        <v>206</v>
      </c>
      <c r="K34" s="14">
        <v>0</v>
      </c>
      <c r="M34" s="14">
        <f t="shared" si="0"/>
        <v>552.3313369490719</v>
      </c>
    </row>
    <row r="35" spans="1:13" x14ac:dyDescent="0.2">
      <c r="A35" s="5">
        <v>30</v>
      </c>
      <c r="B35" s="4">
        <v>20797</v>
      </c>
      <c r="C35" s="4">
        <v>15</v>
      </c>
      <c r="D35" s="4">
        <v>300</v>
      </c>
      <c r="E35" s="4">
        <v>302.5</v>
      </c>
      <c r="F35" s="4">
        <v>120</v>
      </c>
      <c r="G35" s="4">
        <v>0</v>
      </c>
      <c r="H35" s="4">
        <v>0</v>
      </c>
      <c r="I35" s="4">
        <v>7850</v>
      </c>
      <c r="J35" s="6">
        <v>206</v>
      </c>
      <c r="K35" s="14">
        <v>0</v>
      </c>
      <c r="M35" s="14">
        <f t="shared" si="0"/>
        <v>7.1308348653186941</v>
      </c>
    </row>
    <row r="36" spans="1:13" x14ac:dyDescent="0.2">
      <c r="A36" s="5">
        <v>31</v>
      </c>
      <c r="B36" s="4">
        <v>20812</v>
      </c>
      <c r="C36" s="4">
        <v>185</v>
      </c>
      <c r="D36" s="4">
        <v>302.5</v>
      </c>
      <c r="E36" s="4">
        <v>305</v>
      </c>
      <c r="F36" s="4">
        <v>120</v>
      </c>
      <c r="G36" s="4">
        <v>0</v>
      </c>
      <c r="H36" s="4">
        <v>0</v>
      </c>
      <c r="I36" s="4">
        <v>7850</v>
      </c>
      <c r="J36" s="6">
        <v>206</v>
      </c>
      <c r="K36" s="14">
        <v>0</v>
      </c>
      <c r="M36" s="14">
        <f t="shared" si="0"/>
        <v>89.679241209673876</v>
      </c>
    </row>
    <row r="37" spans="1:13" x14ac:dyDescent="0.2">
      <c r="A37" s="5">
        <v>32</v>
      </c>
      <c r="B37" s="4">
        <v>20997</v>
      </c>
      <c r="C37" s="4">
        <f>B38-B37</f>
        <v>122.384399999999</v>
      </c>
      <c r="D37" s="4">
        <v>305</v>
      </c>
      <c r="E37" s="4">
        <v>305</v>
      </c>
      <c r="F37" s="4">
        <v>120</v>
      </c>
      <c r="G37" s="4">
        <v>0</v>
      </c>
      <c r="H37" s="4">
        <v>0</v>
      </c>
      <c r="I37" s="4">
        <v>7850</v>
      </c>
      <c r="J37" s="6">
        <v>206</v>
      </c>
      <c r="K37" s="14">
        <v>0</v>
      </c>
      <c r="M37" s="14">
        <f t="shared" si="0"/>
        <v>59.326162853519577</v>
      </c>
    </row>
    <row r="38" spans="1:13" x14ac:dyDescent="0.2">
      <c r="A38" s="7"/>
      <c r="B38" s="8">
        <v>21119.384399999999</v>
      </c>
      <c r="C38" s="8">
        <f>B39-B38</f>
        <v>127.615600000001</v>
      </c>
      <c r="D38" s="8">
        <v>305</v>
      </c>
      <c r="E38" s="8">
        <v>305</v>
      </c>
      <c r="F38" s="8">
        <v>120</v>
      </c>
      <c r="G38" s="8">
        <v>1</v>
      </c>
      <c r="H38" s="8">
        <v>0</v>
      </c>
      <c r="I38" s="8">
        <v>7850</v>
      </c>
      <c r="J38" s="9">
        <v>206</v>
      </c>
      <c r="K38" s="16">
        <v>0</v>
      </c>
      <c r="M38" s="14">
        <f t="shared" si="0"/>
        <v>61.862000943337009</v>
      </c>
    </row>
    <row r="39" spans="1:13" x14ac:dyDescent="0.2">
      <c r="A39" s="5">
        <v>33</v>
      </c>
      <c r="B39" s="4">
        <v>21247</v>
      </c>
      <c r="C39" s="4">
        <v>665</v>
      </c>
      <c r="D39" s="4">
        <v>305</v>
      </c>
      <c r="E39" s="4">
        <v>305</v>
      </c>
      <c r="F39" s="4">
        <v>120</v>
      </c>
      <c r="G39" s="4">
        <v>0</v>
      </c>
      <c r="H39" s="4">
        <v>0</v>
      </c>
      <c r="I39" s="4">
        <v>7850</v>
      </c>
      <c r="J39" s="6">
        <v>206</v>
      </c>
      <c r="K39" s="14">
        <v>0</v>
      </c>
      <c r="M39" s="14">
        <f t="shared" si="0"/>
        <v>322.36051569963854</v>
      </c>
    </row>
    <row r="40" spans="1:13" x14ac:dyDescent="0.2">
      <c r="A40" s="5">
        <v>34</v>
      </c>
      <c r="B40" s="4">
        <v>21912</v>
      </c>
      <c r="C40" s="4">
        <v>15</v>
      </c>
      <c r="D40" s="4">
        <v>305</v>
      </c>
      <c r="E40" s="4">
        <v>302.5</v>
      </c>
      <c r="F40" s="4">
        <v>120</v>
      </c>
      <c r="G40" s="4">
        <v>0</v>
      </c>
      <c r="H40" s="4">
        <v>0</v>
      </c>
      <c r="I40" s="4">
        <v>7850</v>
      </c>
      <c r="J40" s="6">
        <v>206</v>
      </c>
      <c r="K40" s="14">
        <v>0</v>
      </c>
      <c r="M40" s="14">
        <f t="shared" si="0"/>
        <v>7.1308348653186941</v>
      </c>
    </row>
    <row r="41" spans="1:13" x14ac:dyDescent="0.2">
      <c r="A41" s="5">
        <v>35</v>
      </c>
      <c r="B41" s="4">
        <v>21927</v>
      </c>
      <c r="C41" s="4">
        <v>3395</v>
      </c>
      <c r="D41" s="4">
        <v>302.5</v>
      </c>
      <c r="E41" s="4">
        <v>300</v>
      </c>
      <c r="F41" s="4">
        <v>120</v>
      </c>
      <c r="G41" s="4">
        <v>0</v>
      </c>
      <c r="H41" s="4">
        <v>0</v>
      </c>
      <c r="I41" s="4">
        <v>7850</v>
      </c>
      <c r="J41" s="6">
        <v>206</v>
      </c>
      <c r="K41" s="14">
        <v>0</v>
      </c>
      <c r="M41" s="14">
        <f t="shared" si="0"/>
        <v>1582.4176277992397</v>
      </c>
    </row>
    <row r="42" spans="1:13" x14ac:dyDescent="0.2">
      <c r="A42" s="5">
        <v>36</v>
      </c>
      <c r="B42" s="4">
        <v>25322</v>
      </c>
      <c r="C42" s="4">
        <v>15</v>
      </c>
      <c r="D42" s="4">
        <v>300</v>
      </c>
      <c r="E42" s="4">
        <v>302.5</v>
      </c>
      <c r="F42" s="4">
        <v>120</v>
      </c>
      <c r="G42" s="4">
        <v>0</v>
      </c>
      <c r="H42" s="4">
        <v>0</v>
      </c>
      <c r="I42" s="4">
        <v>7850</v>
      </c>
      <c r="J42" s="6">
        <v>206</v>
      </c>
      <c r="K42" s="14">
        <v>0</v>
      </c>
      <c r="M42" s="14">
        <f t="shared" si="0"/>
        <v>7.1308348653186941</v>
      </c>
    </row>
    <row r="43" spans="1:13" x14ac:dyDescent="0.2">
      <c r="A43" s="5">
        <v>37</v>
      </c>
      <c r="B43" s="4">
        <v>25337</v>
      </c>
      <c r="C43" s="4">
        <v>250</v>
      </c>
      <c r="D43" s="4">
        <v>302.5</v>
      </c>
      <c r="E43" s="4">
        <v>305</v>
      </c>
      <c r="F43" s="4">
        <v>120</v>
      </c>
      <c r="G43" s="4">
        <v>0</v>
      </c>
      <c r="H43" s="4">
        <v>0</v>
      </c>
      <c r="I43" s="4">
        <v>7850</v>
      </c>
      <c r="J43" s="6">
        <v>206</v>
      </c>
      <c r="K43" s="14">
        <v>0</v>
      </c>
      <c r="M43" s="14">
        <f t="shared" si="0"/>
        <v>121.18816379685659</v>
      </c>
    </row>
    <row r="44" spans="1:13" x14ac:dyDescent="0.2">
      <c r="A44" s="5">
        <v>38</v>
      </c>
      <c r="B44" s="4">
        <v>25587</v>
      </c>
      <c r="C44" s="4">
        <f>B45-B44</f>
        <v>124.18700000000172</v>
      </c>
      <c r="D44" s="4">
        <v>305</v>
      </c>
      <c r="E44" s="4">
        <v>305</v>
      </c>
      <c r="F44" s="4">
        <v>120</v>
      </c>
      <c r="G44" s="4">
        <v>0</v>
      </c>
      <c r="H44" s="4">
        <v>0</v>
      </c>
      <c r="I44" s="4">
        <v>7850</v>
      </c>
      <c r="J44" s="6">
        <v>206</v>
      </c>
      <c r="K44" s="14">
        <v>0</v>
      </c>
      <c r="M44" s="14">
        <f t="shared" si="0"/>
        <v>60.199977989761749</v>
      </c>
    </row>
    <row r="45" spans="1:13" x14ac:dyDescent="0.2">
      <c r="A45" s="7"/>
      <c r="B45" s="8">
        <v>25711.187000000002</v>
      </c>
      <c r="C45" s="8">
        <f>B46-B45</f>
        <v>125.81299999999828</v>
      </c>
      <c r="D45" s="8">
        <v>305</v>
      </c>
      <c r="E45" s="8">
        <v>305</v>
      </c>
      <c r="F45" s="8">
        <v>120</v>
      </c>
      <c r="G45" s="8">
        <v>1</v>
      </c>
      <c r="H45" s="8">
        <v>0</v>
      </c>
      <c r="I45" s="8">
        <v>7850</v>
      </c>
      <c r="J45" s="9">
        <v>206</v>
      </c>
      <c r="K45" s="16">
        <v>0</v>
      </c>
      <c r="M45" s="14">
        <f t="shared" si="0"/>
        <v>60.988185807094837</v>
      </c>
    </row>
    <row r="46" spans="1:13" x14ac:dyDescent="0.2">
      <c r="A46" s="5">
        <v>39</v>
      </c>
      <c r="B46" s="4">
        <v>25837</v>
      </c>
      <c r="C46" s="4">
        <v>250</v>
      </c>
      <c r="D46" s="4">
        <v>305</v>
      </c>
      <c r="E46" s="4">
        <v>305</v>
      </c>
      <c r="F46" s="4">
        <v>120</v>
      </c>
      <c r="G46" s="4">
        <v>0</v>
      </c>
      <c r="H46" s="4">
        <v>0</v>
      </c>
      <c r="I46" s="4">
        <v>7850</v>
      </c>
      <c r="J46" s="6">
        <v>206</v>
      </c>
      <c r="K46" s="14">
        <v>0</v>
      </c>
      <c r="M46" s="14">
        <f t="shared" si="0"/>
        <v>121.18816379685659</v>
      </c>
    </row>
    <row r="47" spans="1:13" x14ac:dyDescent="0.2">
      <c r="A47" s="5">
        <v>40</v>
      </c>
      <c r="B47" s="4">
        <v>26087</v>
      </c>
      <c r="C47" s="4">
        <v>15</v>
      </c>
      <c r="D47" s="4">
        <v>305</v>
      </c>
      <c r="E47" s="4">
        <v>302.5</v>
      </c>
      <c r="F47" s="4">
        <v>120</v>
      </c>
      <c r="G47" s="4">
        <v>0</v>
      </c>
      <c r="H47" s="4">
        <v>0</v>
      </c>
      <c r="I47" s="4">
        <v>7850</v>
      </c>
      <c r="J47" s="6">
        <v>206</v>
      </c>
      <c r="K47" s="14">
        <v>0</v>
      </c>
      <c r="M47" s="14">
        <f t="shared" si="0"/>
        <v>7.1308348653186941</v>
      </c>
    </row>
    <row r="48" spans="1:13" x14ac:dyDescent="0.2">
      <c r="A48" s="5">
        <v>41</v>
      </c>
      <c r="B48" s="4">
        <v>26102</v>
      </c>
      <c r="C48" s="4">
        <v>1245</v>
      </c>
      <c r="D48" s="4">
        <v>302.5</v>
      </c>
      <c r="E48" s="4">
        <v>300</v>
      </c>
      <c r="F48" s="4">
        <v>120</v>
      </c>
      <c r="G48" s="4">
        <v>0</v>
      </c>
      <c r="H48" s="4">
        <v>0</v>
      </c>
      <c r="I48" s="4">
        <v>7850</v>
      </c>
      <c r="J48" s="6">
        <v>206</v>
      </c>
      <c r="K48" s="14">
        <v>0</v>
      </c>
      <c r="M48" s="14">
        <f t="shared" si="0"/>
        <v>580.29748059206281</v>
      </c>
    </row>
    <row r="49" spans="1:13" x14ac:dyDescent="0.2">
      <c r="A49" s="5">
        <v>42</v>
      </c>
      <c r="B49" s="4">
        <v>27347</v>
      </c>
      <c r="C49" s="4">
        <v>65</v>
      </c>
      <c r="D49" s="4">
        <v>300</v>
      </c>
      <c r="E49" s="4">
        <v>605</v>
      </c>
      <c r="F49" s="4">
        <v>120</v>
      </c>
      <c r="G49" s="4">
        <v>0</v>
      </c>
      <c r="H49" s="4">
        <v>0</v>
      </c>
      <c r="I49" s="4">
        <v>7850</v>
      </c>
      <c r="J49" s="6">
        <v>206</v>
      </c>
      <c r="K49" s="14">
        <v>0</v>
      </c>
      <c r="M49" s="14">
        <f t="shared" si="0"/>
        <v>140.91351230166129</v>
      </c>
    </row>
    <row r="50" spans="1:13" x14ac:dyDescent="0.2">
      <c r="A50" s="5">
        <v>43</v>
      </c>
      <c r="B50" s="4">
        <v>27412</v>
      </c>
      <c r="C50" s="4">
        <v>65</v>
      </c>
      <c r="D50" s="4">
        <v>605</v>
      </c>
      <c r="E50" s="4">
        <v>605</v>
      </c>
      <c r="F50" s="4">
        <v>120</v>
      </c>
      <c r="G50" s="4">
        <v>0</v>
      </c>
      <c r="H50" s="4">
        <v>0</v>
      </c>
      <c r="I50" s="4">
        <v>7850</v>
      </c>
      <c r="J50" s="6">
        <v>206</v>
      </c>
      <c r="K50" s="14">
        <v>0</v>
      </c>
      <c r="M50" s="14">
        <f t="shared" si="0"/>
        <v>140.91351230166129</v>
      </c>
    </row>
    <row r="51" spans="1:13" x14ac:dyDescent="0.2">
      <c r="A51" s="5">
        <v>44</v>
      </c>
      <c r="B51" s="4">
        <v>27477</v>
      </c>
      <c r="C51" s="4">
        <v>2340</v>
      </c>
      <c r="D51" s="4">
        <v>605</v>
      </c>
      <c r="E51" s="4">
        <v>300</v>
      </c>
      <c r="F51" s="4">
        <v>120</v>
      </c>
      <c r="G51" s="4">
        <v>0</v>
      </c>
      <c r="H51" s="4">
        <v>0</v>
      </c>
      <c r="I51" s="4">
        <v>7850</v>
      </c>
      <c r="J51" s="6">
        <v>206</v>
      </c>
      <c r="K51" s="14">
        <v>0</v>
      </c>
      <c r="M51" s="14">
        <f t="shared" si="0"/>
        <v>1090.6796020766483</v>
      </c>
    </row>
    <row r="52" spans="1:13" x14ac:dyDescent="0.2">
      <c r="A52" s="5">
        <v>45</v>
      </c>
      <c r="B52" s="4">
        <v>29817</v>
      </c>
      <c r="C52" s="4">
        <v>15</v>
      </c>
      <c r="D52" s="4">
        <v>300</v>
      </c>
      <c r="E52" s="4">
        <v>302.5</v>
      </c>
      <c r="F52" s="4">
        <v>120</v>
      </c>
      <c r="G52" s="4">
        <v>0</v>
      </c>
      <c r="H52" s="4">
        <v>0</v>
      </c>
      <c r="I52" s="4">
        <v>7850</v>
      </c>
      <c r="J52" s="6">
        <v>206</v>
      </c>
      <c r="K52" s="14">
        <v>0</v>
      </c>
      <c r="M52" s="14">
        <f t="shared" si="0"/>
        <v>7.1308348653186941</v>
      </c>
    </row>
    <row r="53" spans="1:13" x14ac:dyDescent="0.2">
      <c r="A53" s="5">
        <v>46</v>
      </c>
      <c r="B53" s="4">
        <v>29832</v>
      </c>
      <c r="C53" s="4">
        <v>250</v>
      </c>
      <c r="D53" s="4">
        <v>302.5</v>
      </c>
      <c r="E53" s="4">
        <v>305</v>
      </c>
      <c r="F53" s="4">
        <v>120</v>
      </c>
      <c r="G53" s="4">
        <v>0</v>
      </c>
      <c r="H53" s="4">
        <v>0</v>
      </c>
      <c r="I53" s="4">
        <v>7850</v>
      </c>
      <c r="J53" s="6">
        <v>206</v>
      </c>
      <c r="K53" s="14">
        <v>0</v>
      </c>
      <c r="M53" s="14">
        <f t="shared" si="0"/>
        <v>121.18816379685659</v>
      </c>
    </row>
    <row r="54" spans="1:13" x14ac:dyDescent="0.2">
      <c r="A54" s="5">
        <v>47</v>
      </c>
      <c r="B54" s="4">
        <v>30082</v>
      </c>
      <c r="C54" s="4">
        <f>B55-B54</f>
        <v>123.00570000000153</v>
      </c>
      <c r="D54" s="4">
        <v>305</v>
      </c>
      <c r="E54" s="4">
        <v>305</v>
      </c>
      <c r="F54" s="4">
        <v>120</v>
      </c>
      <c r="G54" s="4">
        <v>0</v>
      </c>
      <c r="H54" s="4">
        <v>0</v>
      </c>
      <c r="I54" s="4">
        <v>7850</v>
      </c>
      <c r="J54" s="6">
        <v>206</v>
      </c>
      <c r="K54" s="14">
        <v>0</v>
      </c>
      <c r="M54" s="14">
        <f t="shared" si="0"/>
        <v>59.62733967818874</v>
      </c>
    </row>
    <row r="55" spans="1:13" x14ac:dyDescent="0.2">
      <c r="A55" s="7"/>
      <c r="B55" s="8">
        <v>30205.005700000002</v>
      </c>
      <c r="C55" s="8">
        <f>B56-B55</f>
        <v>126.99429999999847</v>
      </c>
      <c r="D55" s="8">
        <v>305</v>
      </c>
      <c r="E55" s="8">
        <v>305</v>
      </c>
      <c r="F55" s="8">
        <v>120</v>
      </c>
      <c r="G55" s="8">
        <v>1</v>
      </c>
      <c r="H55" s="8">
        <v>0</v>
      </c>
      <c r="I55" s="8">
        <v>7850</v>
      </c>
      <c r="J55" s="9">
        <v>206</v>
      </c>
      <c r="K55" s="16">
        <v>0</v>
      </c>
      <c r="M55" s="14">
        <f t="shared" si="0"/>
        <v>61.560824118667838</v>
      </c>
    </row>
    <row r="56" spans="1:13" x14ac:dyDescent="0.2">
      <c r="A56" s="5">
        <v>48</v>
      </c>
      <c r="B56" s="4">
        <v>30332</v>
      </c>
      <c r="C56" s="4">
        <v>250</v>
      </c>
      <c r="D56" s="4">
        <v>305</v>
      </c>
      <c r="E56" s="4">
        <v>305</v>
      </c>
      <c r="F56" s="4">
        <v>120</v>
      </c>
      <c r="G56" s="4">
        <v>0</v>
      </c>
      <c r="H56" s="4">
        <v>0</v>
      </c>
      <c r="I56" s="4">
        <v>7850</v>
      </c>
      <c r="J56" s="6">
        <v>206</v>
      </c>
      <c r="K56" s="14">
        <v>0</v>
      </c>
      <c r="M56" s="14">
        <f t="shared" si="0"/>
        <v>121.18816379685659</v>
      </c>
    </row>
    <row r="57" spans="1:13" x14ac:dyDescent="0.2">
      <c r="A57" s="5">
        <v>49</v>
      </c>
      <c r="B57" s="4">
        <v>30582</v>
      </c>
      <c r="C57" s="4">
        <v>15</v>
      </c>
      <c r="D57" s="4">
        <v>305</v>
      </c>
      <c r="E57" s="4">
        <v>302.5</v>
      </c>
      <c r="F57" s="4">
        <v>120</v>
      </c>
      <c r="G57" s="4">
        <v>0</v>
      </c>
      <c r="H57" s="4">
        <v>0</v>
      </c>
      <c r="I57" s="4">
        <v>7850</v>
      </c>
      <c r="J57" s="6">
        <v>206</v>
      </c>
      <c r="K57" s="14">
        <v>0</v>
      </c>
      <c r="M57" s="14">
        <f t="shared" si="0"/>
        <v>7.1308348653186941</v>
      </c>
    </row>
    <row r="58" spans="1:13" x14ac:dyDescent="0.2">
      <c r="A58" s="5">
        <v>50</v>
      </c>
      <c r="B58" s="4">
        <v>30597</v>
      </c>
      <c r="C58" s="4">
        <v>4750</v>
      </c>
      <c r="D58" s="4">
        <v>302.5</v>
      </c>
      <c r="E58" s="4">
        <v>300</v>
      </c>
      <c r="F58" s="4">
        <v>120</v>
      </c>
      <c r="G58" s="4">
        <v>0</v>
      </c>
      <c r="H58" s="4">
        <v>0</v>
      </c>
      <c r="I58" s="4">
        <v>7850</v>
      </c>
      <c r="J58" s="6">
        <v>206</v>
      </c>
      <c r="K58" s="14">
        <v>0</v>
      </c>
      <c r="M58" s="14">
        <f t="shared" si="0"/>
        <v>2213.9863717367857</v>
      </c>
    </row>
    <row r="59" spans="1:13" x14ac:dyDescent="0.2">
      <c r="A59" s="5">
        <v>51</v>
      </c>
      <c r="B59" s="4">
        <v>35347</v>
      </c>
      <c r="C59" s="4">
        <v>65</v>
      </c>
      <c r="D59" s="4">
        <v>300</v>
      </c>
      <c r="E59" s="4">
        <v>605</v>
      </c>
      <c r="F59" s="4">
        <v>120</v>
      </c>
      <c r="G59" s="4">
        <v>0</v>
      </c>
      <c r="H59" s="4">
        <v>0</v>
      </c>
      <c r="I59" s="4">
        <v>7850</v>
      </c>
      <c r="J59" s="6">
        <v>206</v>
      </c>
      <c r="K59" s="14">
        <v>0</v>
      </c>
      <c r="M59" s="14">
        <f t="shared" si="0"/>
        <v>140.91351230166129</v>
      </c>
    </row>
    <row r="60" spans="1:13" x14ac:dyDescent="0.2">
      <c r="A60" s="5">
        <v>52</v>
      </c>
      <c r="B60" s="4">
        <v>35412</v>
      </c>
      <c r="C60" s="4">
        <v>65</v>
      </c>
      <c r="D60" s="4">
        <v>605</v>
      </c>
      <c r="E60" s="4">
        <v>605</v>
      </c>
      <c r="F60" s="4">
        <v>120</v>
      </c>
      <c r="G60" s="4">
        <v>0</v>
      </c>
      <c r="H60" s="4">
        <v>0</v>
      </c>
      <c r="I60" s="4">
        <v>7850</v>
      </c>
      <c r="J60" s="6">
        <v>206</v>
      </c>
      <c r="K60" s="14">
        <v>0</v>
      </c>
      <c r="M60" s="14">
        <f t="shared" si="0"/>
        <v>140.91351230166129</v>
      </c>
    </row>
    <row r="61" spans="1:13" x14ac:dyDescent="0.2">
      <c r="A61" s="5">
        <v>53</v>
      </c>
      <c r="B61" s="4">
        <v>35477</v>
      </c>
      <c r="C61" s="4">
        <v>815</v>
      </c>
      <c r="D61" s="4">
        <v>605</v>
      </c>
      <c r="E61" s="4">
        <v>300</v>
      </c>
      <c r="F61" s="4">
        <v>120</v>
      </c>
      <c r="G61" s="4">
        <v>0</v>
      </c>
      <c r="H61" s="4">
        <v>0</v>
      </c>
      <c r="I61" s="4">
        <v>7850</v>
      </c>
      <c r="J61" s="6">
        <v>206</v>
      </c>
      <c r="K61" s="14">
        <v>0</v>
      </c>
      <c r="M61" s="14">
        <f t="shared" si="0"/>
        <v>379.87345115062749</v>
      </c>
    </row>
    <row r="62" spans="1:13" x14ac:dyDescent="0.2">
      <c r="A62" s="5">
        <v>54</v>
      </c>
      <c r="B62" s="4">
        <v>36292</v>
      </c>
      <c r="C62" s="4">
        <v>15</v>
      </c>
      <c r="D62" s="4">
        <v>300</v>
      </c>
      <c r="E62" s="4">
        <v>302.5</v>
      </c>
      <c r="F62" s="4">
        <v>120</v>
      </c>
      <c r="G62" s="4">
        <v>0</v>
      </c>
      <c r="H62" s="4">
        <v>0</v>
      </c>
      <c r="I62" s="4">
        <v>7850</v>
      </c>
      <c r="J62" s="6">
        <v>206</v>
      </c>
      <c r="K62" s="14">
        <v>0</v>
      </c>
      <c r="M62" s="14">
        <f t="shared" si="0"/>
        <v>7.1308348653186941</v>
      </c>
    </row>
    <row r="63" spans="1:13" x14ac:dyDescent="0.2">
      <c r="A63" s="5">
        <v>55</v>
      </c>
      <c r="B63" s="4">
        <v>36307</v>
      </c>
      <c r="C63" s="4">
        <v>250</v>
      </c>
      <c r="D63" s="4">
        <v>302.5</v>
      </c>
      <c r="E63" s="4">
        <v>305</v>
      </c>
      <c r="F63" s="4">
        <v>120</v>
      </c>
      <c r="G63" s="4">
        <v>0</v>
      </c>
      <c r="H63" s="4">
        <v>0</v>
      </c>
      <c r="I63" s="4">
        <v>7850</v>
      </c>
      <c r="J63" s="6">
        <v>206</v>
      </c>
      <c r="K63" s="14">
        <v>0</v>
      </c>
      <c r="M63" s="14">
        <f t="shared" si="0"/>
        <v>121.18816379685659</v>
      </c>
    </row>
    <row r="64" spans="1:13" x14ac:dyDescent="0.2">
      <c r="A64" s="5">
        <v>56</v>
      </c>
      <c r="B64" s="4">
        <v>36557</v>
      </c>
      <c r="C64" s="4">
        <f>B65-B64</f>
        <v>126.15679999999702</v>
      </c>
      <c r="D64" s="4">
        <v>305</v>
      </c>
      <c r="E64" s="4">
        <v>305</v>
      </c>
      <c r="F64" s="4">
        <v>120</v>
      </c>
      <c r="G64" s="4">
        <v>0</v>
      </c>
      <c r="H64" s="4">
        <v>0</v>
      </c>
      <c r="I64" s="4">
        <v>7850</v>
      </c>
      <c r="J64" s="6">
        <v>206</v>
      </c>
      <c r="K64" s="14">
        <v>0</v>
      </c>
      <c r="M64" s="14">
        <f t="shared" si="0"/>
        <v>61.154843769947661</v>
      </c>
    </row>
    <row r="65" spans="1:13" x14ac:dyDescent="0.2">
      <c r="A65" s="7"/>
      <c r="B65" s="8">
        <v>36683.156799999997</v>
      </c>
      <c r="C65" s="8">
        <f>B66-B65</f>
        <v>123.84320000000298</v>
      </c>
      <c r="D65" s="8">
        <v>305</v>
      </c>
      <c r="E65" s="8">
        <v>305</v>
      </c>
      <c r="F65" s="8">
        <v>120</v>
      </c>
      <c r="G65" s="8">
        <v>1</v>
      </c>
      <c r="H65" s="8">
        <v>0</v>
      </c>
      <c r="I65" s="8">
        <v>7850</v>
      </c>
      <c r="J65" s="9">
        <v>206</v>
      </c>
      <c r="K65" s="16">
        <v>0</v>
      </c>
      <c r="M65" s="14">
        <f t="shared" si="0"/>
        <v>60.033320026908918</v>
      </c>
    </row>
    <row r="66" spans="1:13" x14ac:dyDescent="0.2">
      <c r="A66" s="5">
        <v>57</v>
      </c>
      <c r="B66" s="4">
        <v>36807</v>
      </c>
      <c r="C66" s="4">
        <v>250</v>
      </c>
      <c r="D66" s="4">
        <v>305</v>
      </c>
      <c r="E66" s="4">
        <v>305</v>
      </c>
      <c r="F66" s="4">
        <v>120</v>
      </c>
      <c r="G66" s="4">
        <v>0</v>
      </c>
      <c r="H66" s="4">
        <v>0</v>
      </c>
      <c r="I66" s="4">
        <v>7850</v>
      </c>
      <c r="J66" s="6">
        <v>206</v>
      </c>
      <c r="K66" s="14">
        <v>0</v>
      </c>
      <c r="M66" s="14">
        <f t="shared" si="0"/>
        <v>121.18816379685659</v>
      </c>
    </row>
    <row r="67" spans="1:13" x14ac:dyDescent="0.2">
      <c r="A67" s="5">
        <v>58</v>
      </c>
      <c r="B67" s="4">
        <v>37057</v>
      </c>
      <c r="C67" s="4">
        <v>15</v>
      </c>
      <c r="D67" s="4">
        <v>305</v>
      </c>
      <c r="E67" s="4">
        <v>302.5</v>
      </c>
      <c r="F67" s="4">
        <v>120</v>
      </c>
      <c r="G67" s="4">
        <v>0</v>
      </c>
      <c r="H67" s="4">
        <v>0</v>
      </c>
      <c r="I67" s="4">
        <v>7850</v>
      </c>
      <c r="J67" s="6">
        <v>206</v>
      </c>
      <c r="K67" s="14">
        <v>0</v>
      </c>
      <c r="M67" s="14">
        <f t="shared" ref="M67:M99" si="1">PI()*((E67/2000)^2-(F67/2000)^2)*C67/1000*I67</f>
        <v>7.1308348653186941</v>
      </c>
    </row>
    <row r="68" spans="1:13" x14ac:dyDescent="0.2">
      <c r="A68" s="5">
        <v>59</v>
      </c>
      <c r="B68" s="4">
        <v>37072</v>
      </c>
      <c r="C68" s="4">
        <v>2025</v>
      </c>
      <c r="D68" s="4">
        <v>302.5</v>
      </c>
      <c r="E68" s="4">
        <v>300</v>
      </c>
      <c r="F68" s="4">
        <v>120</v>
      </c>
      <c r="G68" s="4">
        <v>0</v>
      </c>
      <c r="H68" s="4">
        <v>0</v>
      </c>
      <c r="I68" s="4">
        <v>7850</v>
      </c>
      <c r="J68" s="6">
        <v>206</v>
      </c>
      <c r="K68" s="14">
        <v>0</v>
      </c>
      <c r="M68" s="14">
        <f t="shared" si="1"/>
        <v>943.8573479509455</v>
      </c>
    </row>
    <row r="69" spans="1:13" x14ac:dyDescent="0.2">
      <c r="A69" s="5">
        <v>60</v>
      </c>
      <c r="B69" s="4">
        <v>39097</v>
      </c>
      <c r="C69" s="4">
        <v>15</v>
      </c>
      <c r="D69" s="4">
        <v>300</v>
      </c>
      <c r="E69" s="4">
        <v>302.5</v>
      </c>
      <c r="F69" s="4">
        <v>120</v>
      </c>
      <c r="G69" s="4">
        <v>0</v>
      </c>
      <c r="H69" s="4">
        <v>0</v>
      </c>
      <c r="I69" s="4">
        <v>7850</v>
      </c>
      <c r="J69" s="6">
        <v>206</v>
      </c>
      <c r="K69" s="14">
        <v>0</v>
      </c>
      <c r="M69" s="14">
        <f t="shared" si="1"/>
        <v>7.1308348653186941</v>
      </c>
    </row>
    <row r="70" spans="1:13" x14ac:dyDescent="0.2">
      <c r="A70" s="5">
        <v>61</v>
      </c>
      <c r="B70" s="4">
        <v>39112</v>
      </c>
      <c r="C70" s="4">
        <v>500</v>
      </c>
      <c r="D70" s="4">
        <v>302.5</v>
      </c>
      <c r="E70" s="4">
        <v>305</v>
      </c>
      <c r="F70" s="4">
        <v>120</v>
      </c>
      <c r="G70" s="4">
        <v>0</v>
      </c>
      <c r="H70" s="4">
        <v>0</v>
      </c>
      <c r="I70" s="4">
        <v>7850</v>
      </c>
      <c r="J70" s="6">
        <v>206</v>
      </c>
      <c r="K70" s="14">
        <v>0</v>
      </c>
      <c r="M70" s="14">
        <f t="shared" si="1"/>
        <v>242.37632759371317</v>
      </c>
    </row>
    <row r="71" spans="1:13" x14ac:dyDescent="0.2">
      <c r="A71" s="5">
        <v>62</v>
      </c>
      <c r="B71" s="4">
        <v>39612</v>
      </c>
      <c r="C71" s="4">
        <v>15</v>
      </c>
      <c r="D71" s="4">
        <v>305</v>
      </c>
      <c r="E71" s="4">
        <v>302.5</v>
      </c>
      <c r="F71" s="4">
        <v>120</v>
      </c>
      <c r="G71" s="4">
        <v>0</v>
      </c>
      <c r="H71" s="4">
        <v>0</v>
      </c>
      <c r="I71" s="4">
        <v>7850</v>
      </c>
      <c r="J71" s="6">
        <v>206</v>
      </c>
      <c r="K71" s="14">
        <v>0</v>
      </c>
      <c r="M71" s="14">
        <f t="shared" si="1"/>
        <v>7.1308348653186941</v>
      </c>
    </row>
    <row r="72" spans="1:13" x14ac:dyDescent="0.2">
      <c r="A72" s="5">
        <v>63</v>
      </c>
      <c r="B72" s="4">
        <v>39627</v>
      </c>
      <c r="C72" s="4">
        <v>3171</v>
      </c>
      <c r="D72" s="4">
        <v>302.5</v>
      </c>
      <c r="E72" s="4">
        <v>300</v>
      </c>
      <c r="F72" s="4">
        <v>120</v>
      </c>
      <c r="G72" s="4">
        <v>0</v>
      </c>
      <c r="H72" s="4">
        <v>0</v>
      </c>
      <c r="I72" s="4">
        <v>7850</v>
      </c>
      <c r="J72" s="6">
        <v>206</v>
      </c>
      <c r="K72" s="14">
        <v>0</v>
      </c>
      <c r="M72" s="14">
        <f t="shared" si="1"/>
        <v>1478.0106915320732</v>
      </c>
    </row>
    <row r="73" spans="1:13" x14ac:dyDescent="0.2">
      <c r="A73" s="5">
        <v>64</v>
      </c>
      <c r="B73" s="4">
        <v>42798</v>
      </c>
      <c r="C73" s="4">
        <v>75</v>
      </c>
      <c r="D73" s="4">
        <v>300</v>
      </c>
      <c r="E73" s="4">
        <v>610</v>
      </c>
      <c r="F73" s="4">
        <v>120</v>
      </c>
      <c r="G73" s="4">
        <v>0</v>
      </c>
      <c r="H73" s="4">
        <v>0</v>
      </c>
      <c r="I73" s="4">
        <v>7850</v>
      </c>
      <c r="J73" s="6">
        <v>206</v>
      </c>
      <c r="K73" s="14">
        <v>0</v>
      </c>
      <c r="M73" s="14">
        <f t="shared" si="1"/>
        <v>165.40161344407855</v>
      </c>
    </row>
    <row r="74" spans="1:13" x14ac:dyDescent="0.2">
      <c r="A74" s="5">
        <v>65</v>
      </c>
      <c r="B74" s="4">
        <v>42873</v>
      </c>
      <c r="C74" s="4">
        <v>150</v>
      </c>
      <c r="D74" s="4">
        <v>610</v>
      </c>
      <c r="E74" s="4">
        <v>610</v>
      </c>
      <c r="F74" s="4">
        <v>400</v>
      </c>
      <c r="G74" s="4">
        <v>0</v>
      </c>
      <c r="H74" s="4">
        <v>0</v>
      </c>
      <c r="I74" s="4">
        <v>7850</v>
      </c>
      <c r="J74" s="6">
        <v>206</v>
      </c>
      <c r="K74" s="14">
        <v>0</v>
      </c>
      <c r="M74" s="14">
        <f t="shared" si="1"/>
        <v>196.15142416264504</v>
      </c>
    </row>
    <row r="75" spans="1:13" x14ac:dyDescent="0.2">
      <c r="A75" s="5">
        <v>66</v>
      </c>
      <c r="B75" s="4">
        <v>43023</v>
      </c>
      <c r="C75" s="4">
        <v>75</v>
      </c>
      <c r="D75" s="4">
        <v>610</v>
      </c>
      <c r="E75" s="4">
        <v>610</v>
      </c>
      <c r="F75" s="4">
        <v>144</v>
      </c>
      <c r="G75" s="4">
        <v>0</v>
      </c>
      <c r="H75" s="4">
        <v>0</v>
      </c>
      <c r="I75" s="4">
        <v>7850</v>
      </c>
      <c r="J75" s="6">
        <v>206</v>
      </c>
      <c r="K75" s="14">
        <v>0</v>
      </c>
      <c r="M75" s="14">
        <f t="shared" si="1"/>
        <v>162.47182696719383</v>
      </c>
    </row>
    <row r="76" spans="1:13" x14ac:dyDescent="0.2">
      <c r="A76" s="5">
        <v>67</v>
      </c>
      <c r="B76" s="4">
        <v>43098</v>
      </c>
      <c r="C76" s="4">
        <v>15</v>
      </c>
      <c r="D76" s="4">
        <v>610</v>
      </c>
      <c r="E76" s="4">
        <v>354</v>
      </c>
      <c r="F76" s="4">
        <v>144</v>
      </c>
      <c r="G76" s="4">
        <v>0</v>
      </c>
      <c r="H76" s="4">
        <v>0</v>
      </c>
      <c r="I76" s="4">
        <v>7850</v>
      </c>
      <c r="J76" s="6">
        <v>206</v>
      </c>
      <c r="K76" s="14">
        <v>0</v>
      </c>
      <c r="M76" s="14">
        <f t="shared" si="1"/>
        <v>9.6716246765343783</v>
      </c>
    </row>
    <row r="77" spans="1:13" x14ac:dyDescent="0.2">
      <c r="A77" s="5">
        <v>68</v>
      </c>
      <c r="B77" s="4">
        <v>43113</v>
      </c>
      <c r="C77" s="4">
        <v>85</v>
      </c>
      <c r="D77" s="4">
        <v>354</v>
      </c>
      <c r="E77" s="4">
        <v>354</v>
      </c>
      <c r="F77" s="4">
        <v>145</v>
      </c>
      <c r="G77" s="4">
        <v>0</v>
      </c>
      <c r="H77" s="4">
        <v>0</v>
      </c>
      <c r="I77" s="4">
        <v>7850</v>
      </c>
      <c r="J77" s="6">
        <v>206</v>
      </c>
      <c r="K77" s="14">
        <v>0</v>
      </c>
      <c r="M77" s="14">
        <f t="shared" si="1"/>
        <v>54.654420715839848</v>
      </c>
    </row>
    <row r="78" spans="1:13" x14ac:dyDescent="0.2">
      <c r="A78" s="5">
        <v>69</v>
      </c>
      <c r="B78" s="4">
        <v>43198</v>
      </c>
      <c r="C78" s="4">
        <v>25</v>
      </c>
      <c r="D78" s="4">
        <v>354</v>
      </c>
      <c r="E78" s="4">
        <v>355</v>
      </c>
      <c r="F78" s="4">
        <v>145</v>
      </c>
      <c r="G78" s="4">
        <v>0</v>
      </c>
      <c r="H78" s="4">
        <v>0</v>
      </c>
      <c r="I78" s="4">
        <v>7850</v>
      </c>
      <c r="J78" s="6">
        <v>206</v>
      </c>
      <c r="K78" s="14">
        <v>0</v>
      </c>
      <c r="M78" s="14">
        <f t="shared" si="1"/>
        <v>16.184110904508668</v>
      </c>
    </row>
    <row r="79" spans="1:13" x14ac:dyDescent="0.2">
      <c r="A79" s="5">
        <v>70</v>
      </c>
      <c r="B79" s="4">
        <v>43223</v>
      </c>
      <c r="C79" s="4">
        <v>125</v>
      </c>
      <c r="D79" s="4">
        <v>355</v>
      </c>
      <c r="E79" s="4">
        <v>355</v>
      </c>
      <c r="F79" s="4">
        <v>120</v>
      </c>
      <c r="G79" s="4">
        <v>0</v>
      </c>
      <c r="H79" s="4">
        <v>0</v>
      </c>
      <c r="I79" s="4">
        <v>7850</v>
      </c>
      <c r="J79" s="6">
        <v>206</v>
      </c>
      <c r="K79" s="14">
        <v>0</v>
      </c>
      <c r="M79" s="14">
        <f t="shared" si="1"/>
        <v>86.026256176941914</v>
      </c>
    </row>
    <row r="80" spans="1:13" x14ac:dyDescent="0.2">
      <c r="A80" s="5">
        <v>71</v>
      </c>
      <c r="B80" s="4">
        <v>43348</v>
      </c>
      <c r="C80" s="4">
        <f>B81-B80</f>
        <v>193.73599999999715</v>
      </c>
      <c r="D80" s="4">
        <v>355</v>
      </c>
      <c r="E80" s="4">
        <v>355</v>
      </c>
      <c r="F80" s="4">
        <v>120</v>
      </c>
      <c r="G80" s="4">
        <v>0</v>
      </c>
      <c r="H80" s="4">
        <v>0</v>
      </c>
      <c r="I80" s="4">
        <v>7850</v>
      </c>
      <c r="J80" s="6">
        <v>206</v>
      </c>
      <c r="K80" s="14">
        <v>0</v>
      </c>
      <c r="M80" s="14">
        <f t="shared" si="1"/>
        <v>133.33106213356618</v>
      </c>
    </row>
    <row r="81" spans="1:13" x14ac:dyDescent="0.2">
      <c r="A81" s="7"/>
      <c r="B81" s="8">
        <v>43541.735999999997</v>
      </c>
      <c r="C81" s="8">
        <f>B82-B81</f>
        <v>71.264000000002852</v>
      </c>
      <c r="D81" s="8">
        <v>355</v>
      </c>
      <c r="E81" s="8">
        <v>355</v>
      </c>
      <c r="F81" s="8">
        <v>120</v>
      </c>
      <c r="G81" s="8">
        <v>1</v>
      </c>
      <c r="H81" s="8">
        <v>0</v>
      </c>
      <c r="I81" s="8">
        <v>7850</v>
      </c>
      <c r="J81" s="9">
        <v>206</v>
      </c>
      <c r="K81" s="16">
        <v>0.7</v>
      </c>
      <c r="M81" s="14">
        <f t="shared" si="1"/>
        <v>49.044600961550671</v>
      </c>
    </row>
    <row r="82" spans="1:13" x14ac:dyDescent="0.2">
      <c r="A82" s="5">
        <v>72</v>
      </c>
      <c r="B82" s="4">
        <v>43613</v>
      </c>
      <c r="C82" s="4">
        <v>240</v>
      </c>
      <c r="D82" s="4">
        <v>355</v>
      </c>
      <c r="E82" s="4">
        <v>355</v>
      </c>
      <c r="F82" s="4">
        <v>120</v>
      </c>
      <c r="G82" s="4">
        <v>0</v>
      </c>
      <c r="H82" s="4">
        <v>0</v>
      </c>
      <c r="I82" s="4">
        <v>7850</v>
      </c>
      <c r="J82" s="6">
        <v>206</v>
      </c>
      <c r="K82" s="14">
        <v>0</v>
      </c>
      <c r="M82" s="14">
        <f t="shared" si="1"/>
        <v>165.17041185972846</v>
      </c>
    </row>
    <row r="83" spans="1:13" x14ac:dyDescent="0.2">
      <c r="A83" s="5">
        <v>73</v>
      </c>
      <c r="B83" s="4">
        <v>43853</v>
      </c>
      <c r="C83" s="4">
        <v>10</v>
      </c>
      <c r="D83" s="4">
        <v>355</v>
      </c>
      <c r="E83" s="4">
        <v>380</v>
      </c>
      <c r="F83" s="4">
        <v>120</v>
      </c>
      <c r="G83" s="4">
        <v>0</v>
      </c>
      <c r="H83" s="4">
        <v>0</v>
      </c>
      <c r="I83" s="4">
        <v>7850</v>
      </c>
      <c r="J83" s="6">
        <v>206</v>
      </c>
      <c r="K83" s="14">
        <v>0</v>
      </c>
      <c r="M83" s="14">
        <f t="shared" si="1"/>
        <v>8.0149882574709608</v>
      </c>
    </row>
    <row r="84" spans="1:13" x14ac:dyDescent="0.2">
      <c r="A84" s="5">
        <v>74</v>
      </c>
      <c r="B84" s="4">
        <v>43863</v>
      </c>
      <c r="C84" s="4">
        <v>25</v>
      </c>
      <c r="D84" s="4">
        <v>380</v>
      </c>
      <c r="E84" s="4">
        <v>580</v>
      </c>
      <c r="F84" s="4">
        <v>120</v>
      </c>
      <c r="G84" s="4">
        <v>0</v>
      </c>
      <c r="H84" s="4">
        <v>0</v>
      </c>
      <c r="I84" s="4">
        <v>7850</v>
      </c>
      <c r="J84" s="6">
        <v>206</v>
      </c>
      <c r="K84" s="14">
        <v>0</v>
      </c>
      <c r="M84" s="14">
        <f t="shared" si="1"/>
        <v>49.631273440493246</v>
      </c>
    </row>
    <row r="85" spans="1:13" x14ac:dyDescent="0.2">
      <c r="A85" s="5">
        <v>75</v>
      </c>
      <c r="B85" s="4">
        <v>43888</v>
      </c>
      <c r="C85" s="4">
        <v>80</v>
      </c>
      <c r="D85" s="4">
        <v>580</v>
      </c>
      <c r="E85" s="4">
        <v>660</v>
      </c>
      <c r="F85" s="4">
        <v>120</v>
      </c>
      <c r="G85" s="4">
        <v>0</v>
      </c>
      <c r="H85" s="4">
        <v>0</v>
      </c>
      <c r="I85" s="4">
        <v>7850</v>
      </c>
      <c r="J85" s="6">
        <v>206</v>
      </c>
      <c r="K85" s="14">
        <v>0</v>
      </c>
      <c r="M85" s="14">
        <f t="shared" si="1"/>
        <v>207.74849563364731</v>
      </c>
    </row>
    <row r="86" spans="1:13" x14ac:dyDescent="0.2">
      <c r="A86" s="5">
        <v>76</v>
      </c>
      <c r="B86" s="4">
        <v>43968</v>
      </c>
      <c r="C86" s="4">
        <f>B87-B86</f>
        <v>95</v>
      </c>
      <c r="D86" s="4">
        <v>660</v>
      </c>
      <c r="E86" s="4">
        <v>1300</v>
      </c>
      <c r="F86" s="4">
        <v>120</v>
      </c>
      <c r="G86" s="4">
        <v>0</v>
      </c>
      <c r="H86" s="4">
        <v>0</v>
      </c>
      <c r="I86" s="4">
        <v>7850</v>
      </c>
      <c r="J86" s="6">
        <v>206</v>
      </c>
      <c r="K86" s="14">
        <v>0</v>
      </c>
      <c r="M86" s="14">
        <f t="shared" si="1"/>
        <v>981.41681600057109</v>
      </c>
    </row>
    <row r="87" spans="1:13" x14ac:dyDescent="0.2">
      <c r="A87" s="5"/>
      <c r="B87" s="4">
        <v>44063</v>
      </c>
      <c r="C87" s="4">
        <f>B88-B87</f>
        <v>95</v>
      </c>
      <c r="D87" s="4">
        <v>660</v>
      </c>
      <c r="E87" s="4">
        <v>1300</v>
      </c>
      <c r="F87" s="4">
        <v>120</v>
      </c>
      <c r="G87" s="4">
        <v>0</v>
      </c>
      <c r="H87" s="4">
        <v>13.0136</v>
      </c>
      <c r="I87" s="4">
        <v>7850</v>
      </c>
      <c r="J87" s="6">
        <v>206</v>
      </c>
      <c r="K87" s="14">
        <v>0</v>
      </c>
      <c r="M87" s="14">
        <f t="shared" si="1"/>
        <v>981.41681600057109</v>
      </c>
    </row>
    <row r="88" spans="1:13" x14ac:dyDescent="0.2">
      <c r="A88" s="5">
        <v>77</v>
      </c>
      <c r="B88" s="4">
        <v>44158</v>
      </c>
      <c r="C88" s="4">
        <v>80</v>
      </c>
      <c r="D88" s="4">
        <v>1300</v>
      </c>
      <c r="E88" s="4">
        <v>660</v>
      </c>
      <c r="F88" s="4">
        <v>120</v>
      </c>
      <c r="G88" s="4">
        <v>0</v>
      </c>
      <c r="H88" s="4">
        <v>0</v>
      </c>
      <c r="I88" s="4">
        <v>7850</v>
      </c>
      <c r="J88" s="6">
        <v>206</v>
      </c>
      <c r="K88" s="14">
        <v>0</v>
      </c>
      <c r="M88" s="14">
        <f t="shared" si="1"/>
        <v>207.74849563364731</v>
      </c>
    </row>
    <row r="89" spans="1:13" x14ac:dyDescent="0.2">
      <c r="A89" s="5">
        <v>78</v>
      </c>
      <c r="B89" s="4">
        <v>44238</v>
      </c>
      <c r="C89" s="4">
        <v>25</v>
      </c>
      <c r="D89" s="4">
        <v>660</v>
      </c>
      <c r="E89" s="4">
        <v>580</v>
      </c>
      <c r="F89" s="4">
        <v>120</v>
      </c>
      <c r="G89" s="4">
        <v>0</v>
      </c>
      <c r="H89" s="4">
        <v>0</v>
      </c>
      <c r="I89" s="4">
        <v>7850</v>
      </c>
      <c r="J89" s="6">
        <v>206</v>
      </c>
      <c r="K89" s="14">
        <v>0</v>
      </c>
      <c r="M89" s="14">
        <f t="shared" si="1"/>
        <v>49.631273440493246</v>
      </c>
    </row>
    <row r="90" spans="1:13" x14ac:dyDescent="0.2">
      <c r="A90" s="5">
        <v>79</v>
      </c>
      <c r="B90" s="4">
        <v>44263</v>
      </c>
      <c r="C90" s="4">
        <v>30</v>
      </c>
      <c r="D90" s="4">
        <v>580</v>
      </c>
      <c r="E90" s="4">
        <v>365.67</v>
      </c>
      <c r="F90" s="4">
        <v>120</v>
      </c>
      <c r="G90" s="4">
        <v>0</v>
      </c>
      <c r="H90" s="4">
        <v>0</v>
      </c>
      <c r="I90" s="4">
        <v>7850</v>
      </c>
      <c r="J90" s="6">
        <v>206</v>
      </c>
      <c r="K90" s="14">
        <v>0</v>
      </c>
      <c r="M90" s="14">
        <f t="shared" si="1"/>
        <v>22.068570193360262</v>
      </c>
    </row>
    <row r="91" spans="1:13" x14ac:dyDescent="0.2">
      <c r="A91" s="5">
        <v>80</v>
      </c>
      <c r="B91" s="4">
        <v>44293</v>
      </c>
      <c r="C91" s="4">
        <v>59</v>
      </c>
      <c r="D91" s="4">
        <v>365.67</v>
      </c>
      <c r="E91" s="4">
        <v>360</v>
      </c>
      <c r="F91" s="4">
        <v>120</v>
      </c>
      <c r="G91" s="4">
        <v>0</v>
      </c>
      <c r="H91" s="4">
        <v>0</v>
      </c>
      <c r="I91" s="4">
        <v>7850</v>
      </c>
      <c r="J91" s="6">
        <v>206</v>
      </c>
      <c r="K91" s="14">
        <v>0</v>
      </c>
      <c r="M91" s="14">
        <f t="shared" si="1"/>
        <v>41.904824760291241</v>
      </c>
    </row>
    <row r="92" spans="1:13" x14ac:dyDescent="0.2">
      <c r="A92" s="5">
        <v>81</v>
      </c>
      <c r="B92" s="4">
        <v>44352</v>
      </c>
      <c r="C92" s="4">
        <v>21</v>
      </c>
      <c r="D92" s="4">
        <v>360</v>
      </c>
      <c r="E92" s="4">
        <v>355</v>
      </c>
      <c r="F92" s="4">
        <v>120</v>
      </c>
      <c r="G92" s="4">
        <v>0</v>
      </c>
      <c r="H92" s="4">
        <v>0</v>
      </c>
      <c r="I92" s="4">
        <v>7850</v>
      </c>
      <c r="J92" s="6">
        <v>206</v>
      </c>
      <c r="K92" s="14">
        <v>0</v>
      </c>
      <c r="M92" s="14">
        <f t="shared" si="1"/>
        <v>14.452411037726241</v>
      </c>
    </row>
    <row r="93" spans="1:13" x14ac:dyDescent="0.2">
      <c r="A93" s="5">
        <v>82</v>
      </c>
      <c r="B93" s="4">
        <v>44373</v>
      </c>
      <c r="C93" s="4">
        <f>B94-B93</f>
        <v>54</v>
      </c>
      <c r="D93" s="4">
        <v>355</v>
      </c>
      <c r="E93" s="4">
        <v>355</v>
      </c>
      <c r="F93" s="4">
        <v>120</v>
      </c>
      <c r="G93" s="4">
        <v>0</v>
      </c>
      <c r="H93" s="4">
        <v>0</v>
      </c>
      <c r="I93" s="4">
        <v>7850</v>
      </c>
      <c r="J93" s="6">
        <v>206</v>
      </c>
      <c r="K93" s="14">
        <v>0</v>
      </c>
      <c r="M93" s="14">
        <f t="shared" si="1"/>
        <v>37.163342668438908</v>
      </c>
    </row>
    <row r="94" spans="1:13" x14ac:dyDescent="0.2">
      <c r="A94" s="7"/>
      <c r="B94" s="8">
        <v>44427</v>
      </c>
      <c r="C94" s="8">
        <f>B95-B94</f>
        <v>301</v>
      </c>
      <c r="D94" s="8">
        <v>355</v>
      </c>
      <c r="E94" s="8">
        <v>355</v>
      </c>
      <c r="F94" s="8">
        <v>120</v>
      </c>
      <c r="G94" s="8">
        <v>1</v>
      </c>
      <c r="H94" s="8">
        <v>0</v>
      </c>
      <c r="I94" s="8">
        <v>7850</v>
      </c>
      <c r="J94" s="9">
        <v>206</v>
      </c>
      <c r="K94" s="16">
        <v>1.3</v>
      </c>
      <c r="M94" s="14">
        <f t="shared" si="1"/>
        <v>207.15122487407612</v>
      </c>
    </row>
    <row r="95" spans="1:13" x14ac:dyDescent="0.2">
      <c r="A95" s="1">
        <v>83</v>
      </c>
      <c r="B95" s="2">
        <v>44728</v>
      </c>
      <c r="C95" s="2">
        <v>43</v>
      </c>
      <c r="D95" s="2">
        <v>355</v>
      </c>
      <c r="E95" s="2">
        <v>355</v>
      </c>
      <c r="F95" s="2">
        <v>120</v>
      </c>
      <c r="G95" s="2">
        <v>0</v>
      </c>
      <c r="H95" s="2">
        <v>0</v>
      </c>
      <c r="I95" s="2">
        <v>7850</v>
      </c>
      <c r="J95" s="3">
        <v>206</v>
      </c>
      <c r="K95" s="13">
        <v>0</v>
      </c>
      <c r="M95" s="14">
        <f t="shared" si="1"/>
        <v>29.593032124868017</v>
      </c>
    </row>
    <row r="96" spans="1:13" x14ac:dyDescent="0.2">
      <c r="A96" s="5">
        <v>84</v>
      </c>
      <c r="B96" s="4">
        <v>44771</v>
      </c>
      <c r="C96" s="4">
        <v>120</v>
      </c>
      <c r="D96" s="4">
        <v>355</v>
      </c>
      <c r="E96" s="4">
        <v>754</v>
      </c>
      <c r="F96" s="4">
        <v>120</v>
      </c>
      <c r="G96" s="4">
        <v>0</v>
      </c>
      <c r="H96" s="4">
        <v>0</v>
      </c>
      <c r="I96" s="4">
        <v>7850</v>
      </c>
      <c r="J96" s="6">
        <v>206</v>
      </c>
      <c r="K96" s="14">
        <v>0</v>
      </c>
      <c r="M96" s="14">
        <f t="shared" si="1"/>
        <v>409.95999076401034</v>
      </c>
    </row>
    <row r="97" spans="1:13" x14ac:dyDescent="0.2">
      <c r="A97" s="5">
        <v>85</v>
      </c>
      <c r="B97" s="4">
        <v>44891</v>
      </c>
      <c r="C97" s="4">
        <v>5</v>
      </c>
      <c r="D97" s="4">
        <v>754</v>
      </c>
      <c r="E97" s="4">
        <v>280</v>
      </c>
      <c r="F97" s="4">
        <v>130</v>
      </c>
      <c r="G97" s="4">
        <v>0</v>
      </c>
      <c r="H97" s="4">
        <v>0</v>
      </c>
      <c r="I97" s="4">
        <v>7850</v>
      </c>
      <c r="J97" s="6">
        <v>206</v>
      </c>
      <c r="K97" s="14">
        <v>0</v>
      </c>
      <c r="M97" s="14">
        <f t="shared" si="1"/>
        <v>1.8958529916710158</v>
      </c>
    </row>
    <row r="98" spans="1:13" x14ac:dyDescent="0.2">
      <c r="A98" s="5">
        <v>86</v>
      </c>
      <c r="B98" s="4">
        <v>44896</v>
      </c>
      <c r="C98" s="4">
        <v>170</v>
      </c>
      <c r="D98" s="4">
        <v>280</v>
      </c>
      <c r="E98" s="4">
        <v>200</v>
      </c>
      <c r="F98" s="4">
        <v>130</v>
      </c>
      <c r="G98" s="4">
        <v>0</v>
      </c>
      <c r="H98" s="4">
        <v>0</v>
      </c>
      <c r="I98" s="4">
        <v>7850</v>
      </c>
      <c r="J98" s="6">
        <v>206</v>
      </c>
      <c r="K98" s="14">
        <v>0</v>
      </c>
      <c r="M98" s="14">
        <f t="shared" si="1"/>
        <v>24.211429913144972</v>
      </c>
    </row>
    <row r="99" spans="1:13" x14ac:dyDescent="0.2">
      <c r="A99" s="10">
        <v>86</v>
      </c>
      <c r="B99" s="11">
        <v>45066</v>
      </c>
      <c r="C99" s="11">
        <v>0</v>
      </c>
      <c r="D99" s="11">
        <v>200</v>
      </c>
      <c r="E99" s="11">
        <v>0</v>
      </c>
      <c r="F99" s="11">
        <v>0</v>
      </c>
      <c r="G99" s="11">
        <v>0</v>
      </c>
      <c r="H99" s="11">
        <v>0</v>
      </c>
      <c r="I99" s="11">
        <v>7850</v>
      </c>
      <c r="J99" s="12">
        <v>206</v>
      </c>
      <c r="K99" s="15">
        <v>0</v>
      </c>
      <c r="M99" s="14">
        <f t="shared" si="1"/>
        <v>0</v>
      </c>
    </row>
    <row r="100" spans="1:13" x14ac:dyDescent="0.2">
      <c r="M100" s="2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0823-1B57-45EB-9276-5DE38669739F}">
  <dimension ref="B4:L5"/>
  <sheetViews>
    <sheetView workbookViewId="0">
      <selection activeCell="B4" sqref="B4:L5"/>
    </sheetView>
  </sheetViews>
  <sheetFormatPr defaultRowHeight="14.25" x14ac:dyDescent="0.2"/>
  <sheetData>
    <row r="4" spans="2:12" x14ac:dyDescent="0.2">
      <c r="B4" s="5">
        <v>10</v>
      </c>
      <c r="C4" s="4">
        <v>2684</v>
      </c>
      <c r="D4" s="4">
        <f>C5-C4</f>
        <v>3444</v>
      </c>
      <c r="E4" s="4">
        <v>360</v>
      </c>
      <c r="F4" s="4">
        <v>350</v>
      </c>
      <c r="G4" s="4">
        <v>120</v>
      </c>
      <c r="H4" s="4">
        <v>0</v>
      </c>
      <c r="I4" s="4">
        <v>0</v>
      </c>
      <c r="J4" s="4">
        <v>7850</v>
      </c>
      <c r="K4" s="6">
        <v>206</v>
      </c>
      <c r="L4" s="14">
        <v>0</v>
      </c>
    </row>
    <row r="5" spans="2:12" x14ac:dyDescent="0.2">
      <c r="B5" s="5"/>
      <c r="C5" s="4">
        <v>6128</v>
      </c>
      <c r="D5" s="4">
        <v>3444</v>
      </c>
      <c r="E5" s="4">
        <v>360</v>
      </c>
      <c r="F5" s="4">
        <v>350</v>
      </c>
      <c r="G5" s="4">
        <v>120</v>
      </c>
      <c r="H5" s="4">
        <v>0</v>
      </c>
      <c r="I5" s="4">
        <v>-6.6938658015824304</v>
      </c>
      <c r="J5" s="4">
        <v>7850</v>
      </c>
      <c r="K5" s="6">
        <v>206</v>
      </c>
      <c r="L5" s="14">
        <v>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9EE76-A9F3-4755-B413-65F877E8911F}">
  <dimension ref="A1:K109"/>
  <sheetViews>
    <sheetView topLeftCell="A13" workbookViewId="0">
      <selection activeCell="F27" sqref="F27"/>
    </sheetView>
  </sheetViews>
  <sheetFormatPr defaultRowHeight="14.25" x14ac:dyDescent="0.2"/>
  <sheetData>
    <row r="1" spans="1:1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13" t="s">
        <v>10</v>
      </c>
    </row>
    <row r="2" spans="1:11" x14ac:dyDescent="0.2">
      <c r="A2" s="5">
        <v>0</v>
      </c>
      <c r="B2" s="4">
        <v>0</v>
      </c>
      <c r="C2" s="4">
        <v>621.47</v>
      </c>
      <c r="D2" s="4">
        <v>0</v>
      </c>
      <c r="E2" s="4">
        <v>400</v>
      </c>
      <c r="F2" s="4">
        <v>242</v>
      </c>
      <c r="G2" s="4">
        <v>0</v>
      </c>
      <c r="H2" s="4">
        <v>0</v>
      </c>
      <c r="I2" s="4">
        <v>7850</v>
      </c>
      <c r="J2" s="6">
        <v>206</v>
      </c>
      <c r="K2" s="14">
        <v>0</v>
      </c>
    </row>
    <row r="3" spans="1:11" x14ac:dyDescent="0.2">
      <c r="A3" s="5"/>
      <c r="B3" s="4">
        <v>621.47</v>
      </c>
      <c r="C3" s="4">
        <f>B4-B3</f>
        <v>223.52999999999997</v>
      </c>
      <c r="D3" s="4">
        <v>400</v>
      </c>
      <c r="E3" s="4">
        <v>1550</v>
      </c>
      <c r="F3" s="4">
        <v>242</v>
      </c>
      <c r="G3" s="4">
        <v>0</v>
      </c>
      <c r="H3" s="4">
        <v>0</v>
      </c>
      <c r="I3" s="4">
        <v>7850</v>
      </c>
      <c r="J3" s="6">
        <v>206</v>
      </c>
      <c r="K3" s="14">
        <v>0</v>
      </c>
    </row>
    <row r="4" spans="1:11" x14ac:dyDescent="0.2">
      <c r="A4" s="5">
        <v>1</v>
      </c>
      <c r="B4" s="4">
        <v>845</v>
      </c>
      <c r="C4" s="4">
        <f t="shared" ref="C4:C5" si="0">B5-B4</f>
        <v>223.59999999999991</v>
      </c>
      <c r="D4" s="4">
        <v>1550</v>
      </c>
      <c r="E4" s="4">
        <v>1550</v>
      </c>
      <c r="F4" s="4">
        <v>242</v>
      </c>
      <c r="G4" s="4">
        <v>0</v>
      </c>
      <c r="H4" s="4">
        <v>-15.9</v>
      </c>
      <c r="I4" s="4">
        <v>7850</v>
      </c>
      <c r="J4" s="6">
        <v>206</v>
      </c>
      <c r="K4" s="14">
        <v>0</v>
      </c>
    </row>
    <row r="5" spans="1:11" x14ac:dyDescent="0.2">
      <c r="A5" s="5"/>
      <c r="B5" s="4">
        <v>1068.5999999999999</v>
      </c>
      <c r="C5" s="4">
        <f t="shared" si="0"/>
        <v>197.40000000000009</v>
      </c>
      <c r="D5" s="4">
        <v>1550</v>
      </c>
      <c r="E5" s="4">
        <v>400</v>
      </c>
      <c r="F5" s="4">
        <v>242</v>
      </c>
      <c r="G5" s="4">
        <v>0</v>
      </c>
      <c r="H5" s="4">
        <v>0</v>
      </c>
      <c r="I5" s="4">
        <v>7850</v>
      </c>
      <c r="J5" s="6">
        <v>206</v>
      </c>
      <c r="K5" s="14">
        <v>0</v>
      </c>
    </row>
    <row r="6" spans="1:11" x14ac:dyDescent="0.2">
      <c r="A6" s="5">
        <v>2</v>
      </c>
      <c r="B6" s="4">
        <v>1266</v>
      </c>
      <c r="C6" s="4">
        <v>95</v>
      </c>
      <c r="D6" s="4">
        <v>3850</v>
      </c>
      <c r="E6" s="4">
        <v>920</v>
      </c>
      <c r="F6" s="4">
        <v>120</v>
      </c>
      <c r="G6" s="4">
        <v>0</v>
      </c>
      <c r="H6" s="4">
        <v>0</v>
      </c>
      <c r="I6" s="4">
        <v>6682</v>
      </c>
      <c r="J6" s="6">
        <v>206</v>
      </c>
      <c r="K6" s="14">
        <v>0</v>
      </c>
    </row>
    <row r="7" spans="1:11" x14ac:dyDescent="0.2">
      <c r="A7" s="5">
        <v>3</v>
      </c>
      <c r="B7" s="4">
        <v>1361</v>
      </c>
      <c r="C7" s="4">
        <v>94</v>
      </c>
      <c r="D7" s="4">
        <v>920</v>
      </c>
      <c r="E7" s="4">
        <v>372</v>
      </c>
      <c r="F7" s="4">
        <v>120</v>
      </c>
      <c r="G7" s="4">
        <v>0</v>
      </c>
      <c r="H7" s="4">
        <v>0</v>
      </c>
      <c r="I7" s="4">
        <v>6682</v>
      </c>
      <c r="J7" s="6">
        <v>206</v>
      </c>
      <c r="K7" s="14">
        <v>0</v>
      </c>
    </row>
    <row r="8" spans="1:11" x14ac:dyDescent="0.2">
      <c r="A8" s="5">
        <v>4</v>
      </c>
      <c r="B8" s="4">
        <v>1455</v>
      </c>
      <c r="C8" s="4">
        <v>267</v>
      </c>
      <c r="D8" s="4">
        <v>372</v>
      </c>
      <c r="E8" s="4">
        <v>372</v>
      </c>
      <c r="F8" s="4">
        <v>120</v>
      </c>
      <c r="G8" s="4">
        <v>0</v>
      </c>
      <c r="H8" s="4">
        <v>0</v>
      </c>
      <c r="I8" s="4">
        <v>6682</v>
      </c>
      <c r="J8" s="6">
        <v>206</v>
      </c>
      <c r="K8" s="14">
        <v>0</v>
      </c>
    </row>
    <row r="9" spans="1:11" x14ac:dyDescent="0.2">
      <c r="A9" s="5">
        <v>5</v>
      </c>
      <c r="B9" s="4">
        <v>1722</v>
      </c>
      <c r="C9" s="4">
        <v>44</v>
      </c>
      <c r="D9" s="4">
        <v>372</v>
      </c>
      <c r="E9" s="4">
        <v>370</v>
      </c>
      <c r="F9" s="4">
        <v>120</v>
      </c>
      <c r="G9" s="4">
        <v>0</v>
      </c>
      <c r="H9" s="4">
        <v>0</v>
      </c>
      <c r="I9" s="4">
        <v>6682</v>
      </c>
      <c r="J9" s="6">
        <v>206</v>
      </c>
      <c r="K9" s="14">
        <v>0</v>
      </c>
    </row>
    <row r="10" spans="1:11" x14ac:dyDescent="0.2">
      <c r="A10" s="5">
        <v>6</v>
      </c>
      <c r="B10" s="4">
        <v>1766</v>
      </c>
      <c r="C10" s="4">
        <v>36</v>
      </c>
      <c r="D10" s="4">
        <v>370</v>
      </c>
      <c r="E10" s="4">
        <v>370</v>
      </c>
      <c r="F10" s="4">
        <v>120</v>
      </c>
      <c r="G10" s="4">
        <v>0</v>
      </c>
      <c r="H10" s="4">
        <v>0</v>
      </c>
      <c r="I10" s="4">
        <v>6682</v>
      </c>
      <c r="J10" s="6">
        <v>206</v>
      </c>
      <c r="K10" s="14">
        <v>0</v>
      </c>
    </row>
    <row r="11" spans="1:11" x14ac:dyDescent="0.2">
      <c r="A11" s="5">
        <v>7</v>
      </c>
      <c r="B11" s="4">
        <v>1802</v>
      </c>
      <c r="C11" s="4">
        <v>7.3999999999999996E-2</v>
      </c>
      <c r="D11" s="4">
        <v>370</v>
      </c>
      <c r="E11" s="4">
        <v>370</v>
      </c>
      <c r="F11" s="4">
        <v>120</v>
      </c>
      <c r="G11" s="4">
        <v>0</v>
      </c>
      <c r="H11" s="4">
        <v>0</v>
      </c>
      <c r="I11" s="4">
        <v>7850</v>
      </c>
      <c r="J11" s="6">
        <v>206</v>
      </c>
      <c r="K11" s="14">
        <v>0</v>
      </c>
    </row>
    <row r="12" spans="1:11" x14ac:dyDescent="0.2">
      <c r="A12" s="5"/>
      <c r="B12" s="4">
        <f>B11+C11</f>
        <v>1802.0740000000001</v>
      </c>
      <c r="C12" s="4">
        <v>739.92600000000004</v>
      </c>
      <c r="D12" s="8">
        <v>370</v>
      </c>
      <c r="E12" s="8">
        <v>370</v>
      </c>
      <c r="F12" s="8">
        <v>120</v>
      </c>
      <c r="G12" s="8">
        <v>1</v>
      </c>
      <c r="H12" s="8">
        <v>0</v>
      </c>
      <c r="I12" s="8">
        <v>7850</v>
      </c>
      <c r="J12" s="9">
        <v>206</v>
      </c>
      <c r="K12" s="16">
        <v>0</v>
      </c>
    </row>
    <row r="13" spans="1:11" x14ac:dyDescent="0.2">
      <c r="A13" s="7"/>
      <c r="B13" s="8">
        <f>B11+C12</f>
        <v>2541.9259999999999</v>
      </c>
      <c r="C13" s="8">
        <f>B14-B13</f>
        <v>7.4000000000069122E-2</v>
      </c>
      <c r="D13" s="8">
        <v>370</v>
      </c>
      <c r="E13" s="8">
        <v>370</v>
      </c>
      <c r="F13" s="8">
        <v>120</v>
      </c>
      <c r="G13" s="8">
        <v>1</v>
      </c>
      <c r="H13" s="8">
        <v>0</v>
      </c>
      <c r="I13" s="8">
        <v>7850</v>
      </c>
      <c r="J13" s="9">
        <v>206</v>
      </c>
      <c r="K13" s="16">
        <v>0.22</v>
      </c>
    </row>
    <row r="14" spans="1:11" x14ac:dyDescent="0.2">
      <c r="A14" s="5">
        <v>8</v>
      </c>
      <c r="B14" s="4">
        <v>2542</v>
      </c>
      <c r="C14" s="4">
        <v>99</v>
      </c>
      <c r="D14" s="4">
        <v>370</v>
      </c>
      <c r="E14" s="4">
        <v>370</v>
      </c>
      <c r="F14" s="4">
        <v>120</v>
      </c>
      <c r="G14" s="4">
        <v>0</v>
      </c>
      <c r="H14" s="4">
        <v>0</v>
      </c>
      <c r="I14" s="4">
        <v>6682</v>
      </c>
      <c r="J14" s="6">
        <v>206</v>
      </c>
      <c r="K14" s="14" t="s">
        <v>27</v>
      </c>
    </row>
    <row r="15" spans="1:11" x14ac:dyDescent="0.2">
      <c r="A15" s="5">
        <v>9</v>
      </c>
      <c r="B15" s="4">
        <v>2641</v>
      </c>
      <c r="C15" s="4">
        <v>43</v>
      </c>
      <c r="D15" s="4">
        <v>370</v>
      </c>
      <c r="E15" s="4">
        <v>360</v>
      </c>
      <c r="F15" s="4">
        <v>120</v>
      </c>
      <c r="G15" s="4">
        <v>0</v>
      </c>
      <c r="H15" s="4">
        <v>0</v>
      </c>
      <c r="I15" s="4">
        <v>6682</v>
      </c>
      <c r="J15" s="6">
        <v>206</v>
      </c>
      <c r="K15" s="14">
        <v>0</v>
      </c>
    </row>
    <row r="16" spans="1:11" x14ac:dyDescent="0.2">
      <c r="A16" s="5">
        <v>10</v>
      </c>
      <c r="B16" s="4">
        <v>2684</v>
      </c>
      <c r="C16" s="4">
        <v>6888</v>
      </c>
      <c r="D16" s="4">
        <v>360</v>
      </c>
      <c r="E16" s="4">
        <v>350</v>
      </c>
      <c r="F16" s="4">
        <v>120</v>
      </c>
      <c r="G16" s="4">
        <v>0</v>
      </c>
      <c r="H16" s="4">
        <v>0</v>
      </c>
      <c r="I16" s="4">
        <v>6682</v>
      </c>
      <c r="J16" s="6">
        <v>206</v>
      </c>
      <c r="K16" s="14">
        <v>0</v>
      </c>
    </row>
    <row r="17" spans="1:11" x14ac:dyDescent="0.2">
      <c r="A17" s="7">
        <v>11</v>
      </c>
      <c r="B17" s="8">
        <v>9572</v>
      </c>
      <c r="C17" s="8">
        <v>3.5000000000000003E-2</v>
      </c>
      <c r="D17" s="8">
        <v>350</v>
      </c>
      <c r="E17" s="8">
        <v>350</v>
      </c>
      <c r="F17" s="8">
        <v>120</v>
      </c>
      <c r="G17" s="8">
        <v>1</v>
      </c>
      <c r="H17" s="8">
        <v>0</v>
      </c>
      <c r="I17" s="8">
        <v>7850</v>
      </c>
      <c r="J17" s="9">
        <v>206</v>
      </c>
      <c r="K17" s="16">
        <v>0.05</v>
      </c>
    </row>
    <row r="18" spans="1:11" x14ac:dyDescent="0.2">
      <c r="A18" s="5"/>
      <c r="B18" s="4">
        <f>B17+C17</f>
        <v>9572.0349999999999</v>
      </c>
      <c r="C18" s="4">
        <f>350-C17</f>
        <v>349.96499999999997</v>
      </c>
      <c r="D18" s="8">
        <v>350</v>
      </c>
      <c r="E18" s="8">
        <v>350</v>
      </c>
      <c r="F18" s="8">
        <v>120</v>
      </c>
      <c r="G18" s="8">
        <v>0</v>
      </c>
      <c r="H18" s="8">
        <v>0</v>
      </c>
      <c r="I18" s="8">
        <v>7850</v>
      </c>
      <c r="J18" s="9">
        <v>206</v>
      </c>
      <c r="K18" s="16">
        <v>0</v>
      </c>
    </row>
    <row r="19" spans="1:11" x14ac:dyDescent="0.2">
      <c r="A19" s="5">
        <v>12</v>
      </c>
      <c r="B19" s="4">
        <v>9922</v>
      </c>
      <c r="C19" s="4">
        <v>94</v>
      </c>
      <c r="D19" s="4">
        <v>350</v>
      </c>
      <c r="E19" s="4">
        <v>350</v>
      </c>
      <c r="F19" s="4">
        <v>120</v>
      </c>
      <c r="G19" s="4">
        <v>0</v>
      </c>
      <c r="H19" s="4">
        <v>0</v>
      </c>
      <c r="I19" s="4">
        <v>6682</v>
      </c>
      <c r="J19" s="6">
        <v>206</v>
      </c>
      <c r="K19" s="14">
        <v>0</v>
      </c>
    </row>
    <row r="20" spans="1:11" x14ac:dyDescent="0.2">
      <c r="A20" s="5">
        <v>13</v>
      </c>
      <c r="B20" s="4">
        <v>10016</v>
      </c>
      <c r="C20" s="4">
        <v>22</v>
      </c>
      <c r="D20" s="4">
        <v>350</v>
      </c>
      <c r="E20" s="4">
        <v>345.5</v>
      </c>
      <c r="F20" s="4">
        <v>120</v>
      </c>
      <c r="G20" s="4">
        <v>0</v>
      </c>
      <c r="H20" s="4">
        <v>0</v>
      </c>
      <c r="I20" s="4">
        <v>6682</v>
      </c>
      <c r="J20" s="6">
        <v>206</v>
      </c>
      <c r="K20" s="14">
        <v>0</v>
      </c>
    </row>
    <row r="21" spans="1:11" x14ac:dyDescent="0.2">
      <c r="A21" s="5">
        <v>14</v>
      </c>
      <c r="B21" s="4">
        <v>10038</v>
      </c>
      <c r="C21" s="4">
        <v>6894</v>
      </c>
      <c r="D21" s="4">
        <v>345.5</v>
      </c>
      <c r="E21" s="4">
        <v>341</v>
      </c>
      <c r="F21" s="4">
        <v>120</v>
      </c>
      <c r="G21" s="4">
        <v>0</v>
      </c>
      <c r="H21" s="4">
        <v>0</v>
      </c>
      <c r="I21" s="4">
        <v>6682</v>
      </c>
      <c r="J21" s="6">
        <v>206</v>
      </c>
      <c r="K21" s="14">
        <v>0</v>
      </c>
    </row>
    <row r="22" spans="1:11" x14ac:dyDescent="0.2">
      <c r="A22" s="5">
        <v>15</v>
      </c>
      <c r="B22" s="4">
        <v>16932</v>
      </c>
      <c r="C22" s="4">
        <v>119</v>
      </c>
      <c r="D22" s="4">
        <v>341</v>
      </c>
      <c r="E22" s="4">
        <v>341</v>
      </c>
      <c r="F22" s="4">
        <v>120</v>
      </c>
      <c r="G22" s="4">
        <v>0</v>
      </c>
      <c r="H22" s="4">
        <v>0</v>
      </c>
      <c r="I22" s="4">
        <v>6682</v>
      </c>
      <c r="J22" s="6">
        <v>206</v>
      </c>
      <c r="K22" s="14">
        <v>0</v>
      </c>
    </row>
    <row r="23" spans="1:11" x14ac:dyDescent="0.2">
      <c r="A23" s="7">
        <v>16</v>
      </c>
      <c r="B23" s="8">
        <v>17051.5</v>
      </c>
      <c r="C23" s="8">
        <v>3.4000000000000002E-2</v>
      </c>
      <c r="D23" s="8">
        <v>341</v>
      </c>
      <c r="E23" s="8">
        <v>341</v>
      </c>
      <c r="F23" s="8">
        <v>120</v>
      </c>
      <c r="G23" s="8">
        <v>1</v>
      </c>
      <c r="H23" s="8">
        <v>0</v>
      </c>
      <c r="I23" s="8">
        <v>7850</v>
      </c>
      <c r="J23" s="9">
        <v>206</v>
      </c>
      <c r="K23" s="16">
        <v>0.05</v>
      </c>
    </row>
    <row r="24" spans="1:11" x14ac:dyDescent="0.2">
      <c r="A24" s="5"/>
      <c r="B24" s="4">
        <f>B23+C23</f>
        <v>17051.534</v>
      </c>
      <c r="C24" s="4">
        <f>340-C23</f>
        <v>339.96600000000001</v>
      </c>
      <c r="D24" s="8">
        <v>341</v>
      </c>
      <c r="E24" s="8">
        <v>341</v>
      </c>
      <c r="F24" s="8">
        <v>120</v>
      </c>
      <c r="G24" s="8">
        <v>0</v>
      </c>
      <c r="H24" s="8">
        <v>0</v>
      </c>
      <c r="I24" s="8">
        <v>7850</v>
      </c>
      <c r="J24" s="9">
        <v>206</v>
      </c>
      <c r="K24" s="16">
        <v>0</v>
      </c>
    </row>
    <row r="25" spans="1:11" x14ac:dyDescent="0.2">
      <c r="A25" s="5">
        <v>17</v>
      </c>
      <c r="B25" s="4">
        <v>17391</v>
      </c>
      <c r="C25" s="4">
        <v>101</v>
      </c>
      <c r="D25" s="4">
        <v>341</v>
      </c>
      <c r="E25" s="4">
        <v>341</v>
      </c>
      <c r="F25" s="4">
        <v>120</v>
      </c>
      <c r="G25" s="4">
        <v>0</v>
      </c>
      <c r="H25" s="4">
        <v>0</v>
      </c>
      <c r="I25" s="4">
        <v>7850</v>
      </c>
      <c r="J25" s="6">
        <v>206</v>
      </c>
      <c r="K25" s="14">
        <v>0</v>
      </c>
    </row>
    <row r="26" spans="1:11" x14ac:dyDescent="0.2">
      <c r="A26" s="5">
        <v>18</v>
      </c>
      <c r="B26" s="4">
        <v>17492</v>
      </c>
      <c r="C26" s="4">
        <v>290</v>
      </c>
      <c r="D26" s="4">
        <v>341</v>
      </c>
      <c r="E26" s="4">
        <v>341</v>
      </c>
      <c r="F26" s="4">
        <v>120</v>
      </c>
      <c r="G26" s="4">
        <v>0</v>
      </c>
      <c r="H26" s="4">
        <v>0</v>
      </c>
      <c r="I26" s="4">
        <v>7850</v>
      </c>
      <c r="J26" s="6">
        <v>206</v>
      </c>
      <c r="K26" s="14">
        <v>0</v>
      </c>
    </row>
    <row r="27" spans="1:11" x14ac:dyDescent="0.2">
      <c r="A27" s="5">
        <v>19</v>
      </c>
      <c r="B27" s="4">
        <v>17782</v>
      </c>
      <c r="C27" s="4">
        <v>44</v>
      </c>
      <c r="D27" s="4">
        <v>341</v>
      </c>
      <c r="E27" s="4">
        <v>330.5</v>
      </c>
      <c r="F27" s="4">
        <v>120</v>
      </c>
      <c r="G27" s="4">
        <v>0</v>
      </c>
      <c r="H27" s="4">
        <v>0</v>
      </c>
      <c r="I27" s="4">
        <v>7850</v>
      </c>
      <c r="J27" s="6">
        <v>206</v>
      </c>
      <c r="K27" s="14">
        <v>0</v>
      </c>
    </row>
    <row r="28" spans="1:11" x14ac:dyDescent="0.2">
      <c r="A28" s="5">
        <v>20</v>
      </c>
      <c r="B28" s="4">
        <v>17826</v>
      </c>
      <c r="C28" s="4">
        <v>436</v>
      </c>
      <c r="D28" s="4">
        <v>330.5</v>
      </c>
      <c r="E28" s="4">
        <v>320</v>
      </c>
      <c r="F28" s="4">
        <v>120</v>
      </c>
      <c r="G28" s="4">
        <v>0</v>
      </c>
      <c r="H28" s="4">
        <v>0</v>
      </c>
      <c r="I28" s="4">
        <v>7850</v>
      </c>
      <c r="J28" s="6">
        <v>206</v>
      </c>
      <c r="K28" s="14">
        <v>0</v>
      </c>
    </row>
    <row r="29" spans="1:11" x14ac:dyDescent="0.2">
      <c r="A29" s="5">
        <v>21</v>
      </c>
      <c r="B29" s="4">
        <v>18262</v>
      </c>
      <c r="C29" s="4">
        <v>340</v>
      </c>
      <c r="D29" s="4">
        <v>320</v>
      </c>
      <c r="E29" s="4">
        <v>320</v>
      </c>
      <c r="F29" s="4">
        <v>120</v>
      </c>
      <c r="G29" s="4">
        <v>0</v>
      </c>
      <c r="H29" s="4">
        <v>0</v>
      </c>
      <c r="I29" s="4">
        <v>7850</v>
      </c>
      <c r="J29" s="6">
        <v>206</v>
      </c>
      <c r="K29" s="14">
        <v>0</v>
      </c>
    </row>
    <row r="30" spans="1:11" x14ac:dyDescent="0.2">
      <c r="A30" s="5">
        <v>22</v>
      </c>
      <c r="B30" s="4">
        <v>18602</v>
      </c>
      <c r="C30" s="4">
        <v>58</v>
      </c>
      <c r="D30" s="4">
        <v>320</v>
      </c>
      <c r="E30" s="4">
        <v>446</v>
      </c>
      <c r="F30" s="4">
        <v>120</v>
      </c>
      <c r="G30" s="4">
        <v>0</v>
      </c>
      <c r="H30" s="4">
        <v>0</v>
      </c>
      <c r="I30" s="4">
        <v>7850</v>
      </c>
      <c r="J30" s="6">
        <v>206</v>
      </c>
      <c r="K30" s="14">
        <v>0</v>
      </c>
    </row>
    <row r="31" spans="1:11" x14ac:dyDescent="0.2">
      <c r="A31" s="5">
        <v>23</v>
      </c>
      <c r="B31" s="4">
        <v>18660</v>
      </c>
      <c r="C31" s="4">
        <v>570</v>
      </c>
      <c r="D31" s="4">
        <v>446</v>
      </c>
      <c r="E31" s="4">
        <v>525</v>
      </c>
      <c r="F31" s="4">
        <v>120</v>
      </c>
      <c r="G31" s="4">
        <v>0</v>
      </c>
      <c r="H31" s="4">
        <v>0</v>
      </c>
      <c r="I31" s="4">
        <v>7850</v>
      </c>
      <c r="J31" s="6">
        <v>206</v>
      </c>
      <c r="K31" s="14">
        <v>0</v>
      </c>
    </row>
    <row r="32" spans="1:11" x14ac:dyDescent="0.2">
      <c r="A32" s="5">
        <v>24</v>
      </c>
      <c r="B32" s="4">
        <v>19230</v>
      </c>
      <c r="C32" s="4">
        <v>32</v>
      </c>
      <c r="D32" s="4">
        <v>525</v>
      </c>
      <c r="E32" s="4">
        <v>392</v>
      </c>
      <c r="F32" s="4">
        <v>120</v>
      </c>
      <c r="G32" s="4">
        <v>0</v>
      </c>
      <c r="H32" s="4">
        <v>0</v>
      </c>
      <c r="I32" s="4">
        <v>7850</v>
      </c>
      <c r="J32" s="6">
        <v>206</v>
      </c>
      <c r="K32" s="14">
        <v>0</v>
      </c>
    </row>
    <row r="33" spans="1:11" x14ac:dyDescent="0.2">
      <c r="A33" s="5">
        <v>25</v>
      </c>
      <c r="B33" s="4">
        <v>19262</v>
      </c>
      <c r="C33" s="4">
        <v>80</v>
      </c>
      <c r="D33" s="4">
        <v>392</v>
      </c>
      <c r="E33" s="4">
        <v>392</v>
      </c>
      <c r="F33" s="4">
        <v>321</v>
      </c>
      <c r="G33" s="4">
        <v>0</v>
      </c>
      <c r="H33" s="4">
        <v>0</v>
      </c>
      <c r="I33" s="4">
        <v>7850</v>
      </c>
      <c r="J33" s="6">
        <v>206</v>
      </c>
      <c r="K33" s="14">
        <v>0</v>
      </c>
    </row>
    <row r="34" spans="1:11" x14ac:dyDescent="0.2">
      <c r="A34" s="5">
        <v>26</v>
      </c>
      <c r="B34" s="4">
        <v>19342</v>
      </c>
      <c r="C34" s="4">
        <v>70</v>
      </c>
      <c r="D34" s="4">
        <v>392</v>
      </c>
      <c r="E34" s="4">
        <v>700</v>
      </c>
      <c r="F34" s="4">
        <v>321</v>
      </c>
      <c r="G34" s="4">
        <v>0</v>
      </c>
      <c r="H34" s="4">
        <v>0</v>
      </c>
      <c r="I34" s="4">
        <v>7850</v>
      </c>
      <c r="J34" s="6">
        <v>206</v>
      </c>
      <c r="K34" s="14">
        <v>0</v>
      </c>
    </row>
    <row r="35" spans="1:11" x14ac:dyDescent="0.2">
      <c r="A35" s="5">
        <v>27</v>
      </c>
      <c r="B35" s="4">
        <v>19412</v>
      </c>
      <c r="C35" s="4">
        <v>70</v>
      </c>
      <c r="D35" s="4">
        <v>700</v>
      </c>
      <c r="E35" s="4">
        <v>700</v>
      </c>
      <c r="F35" s="4">
        <v>144</v>
      </c>
      <c r="G35" s="4">
        <v>0</v>
      </c>
      <c r="H35" s="4">
        <v>0</v>
      </c>
      <c r="I35" s="4">
        <v>7850</v>
      </c>
      <c r="J35" s="6">
        <v>206</v>
      </c>
      <c r="K35" s="14">
        <v>0</v>
      </c>
    </row>
    <row r="36" spans="1:11" x14ac:dyDescent="0.2">
      <c r="A36" s="5">
        <v>28</v>
      </c>
      <c r="B36" s="4">
        <v>19482</v>
      </c>
      <c r="C36" s="4">
        <v>130</v>
      </c>
      <c r="D36" s="4">
        <v>700</v>
      </c>
      <c r="E36" s="4">
        <v>300</v>
      </c>
      <c r="F36" s="4">
        <v>144</v>
      </c>
      <c r="G36" s="4">
        <v>0</v>
      </c>
      <c r="H36" s="4">
        <v>0</v>
      </c>
      <c r="I36" s="4">
        <v>7850</v>
      </c>
      <c r="J36" s="6">
        <v>206</v>
      </c>
      <c r="K36" s="14">
        <v>0</v>
      </c>
    </row>
    <row r="37" spans="1:11" x14ac:dyDescent="0.2">
      <c r="A37" s="5">
        <v>29</v>
      </c>
      <c r="B37" s="4">
        <v>19612</v>
      </c>
      <c r="C37" s="4">
        <v>1185</v>
      </c>
      <c r="D37" s="4">
        <v>300</v>
      </c>
      <c r="E37" s="4">
        <v>300</v>
      </c>
      <c r="F37" s="4">
        <v>120</v>
      </c>
      <c r="G37" s="4">
        <v>0</v>
      </c>
      <c r="H37" s="4">
        <v>0</v>
      </c>
      <c r="I37" s="4">
        <v>7850</v>
      </c>
      <c r="J37" s="6">
        <v>206</v>
      </c>
      <c r="K37" s="14">
        <v>0</v>
      </c>
    </row>
    <row r="38" spans="1:11" x14ac:dyDescent="0.2">
      <c r="A38" s="5">
        <v>30</v>
      </c>
      <c r="B38" s="4">
        <v>20797</v>
      </c>
      <c r="C38" s="4">
        <v>15</v>
      </c>
      <c r="D38" s="4">
        <v>300</v>
      </c>
      <c r="E38" s="4">
        <v>302.5</v>
      </c>
      <c r="F38" s="4">
        <v>120</v>
      </c>
      <c r="G38" s="4">
        <v>0</v>
      </c>
      <c r="H38" s="4">
        <v>0</v>
      </c>
      <c r="I38" s="4">
        <v>7850</v>
      </c>
      <c r="J38" s="6">
        <v>206</v>
      </c>
      <c r="K38" s="14">
        <v>0</v>
      </c>
    </row>
    <row r="39" spans="1:11" x14ac:dyDescent="0.2">
      <c r="A39" s="5">
        <v>31</v>
      </c>
      <c r="B39" s="4">
        <v>20812</v>
      </c>
      <c r="C39" s="4">
        <f>B40-B39</f>
        <v>185</v>
      </c>
      <c r="D39" s="4">
        <v>302.5</v>
      </c>
      <c r="E39" s="4">
        <v>305</v>
      </c>
      <c r="F39" s="4">
        <v>120</v>
      </c>
      <c r="G39" s="4">
        <v>0</v>
      </c>
      <c r="H39" s="4">
        <v>0</v>
      </c>
      <c r="I39" s="4">
        <v>7850</v>
      </c>
      <c r="J39" s="6">
        <v>206</v>
      </c>
      <c r="K39" s="14">
        <v>0</v>
      </c>
    </row>
    <row r="40" spans="1:11" x14ac:dyDescent="0.2">
      <c r="A40" s="5">
        <v>32</v>
      </c>
      <c r="B40" s="4">
        <v>20997</v>
      </c>
      <c r="C40" s="4">
        <v>2.5000000000000001E-2</v>
      </c>
      <c r="D40" s="4">
        <v>305</v>
      </c>
      <c r="E40" s="4">
        <v>305</v>
      </c>
      <c r="F40" s="4">
        <v>120</v>
      </c>
      <c r="G40" s="4">
        <v>0</v>
      </c>
      <c r="H40" s="4">
        <v>0</v>
      </c>
      <c r="I40" s="4">
        <v>7850</v>
      </c>
      <c r="J40" s="6">
        <v>206</v>
      </c>
      <c r="K40" s="14">
        <v>0</v>
      </c>
    </row>
    <row r="41" spans="1:11" s="22" customFormat="1" x14ac:dyDescent="0.2">
      <c r="A41" s="7"/>
      <c r="B41" s="8">
        <f>B40+C40</f>
        <v>20997.025000000001</v>
      </c>
      <c r="C41" s="8">
        <v>249.97499999999999</v>
      </c>
      <c r="D41" s="8">
        <v>305</v>
      </c>
      <c r="E41" s="8">
        <v>305</v>
      </c>
      <c r="F41" s="8">
        <v>120</v>
      </c>
      <c r="G41" s="8">
        <v>1</v>
      </c>
      <c r="H41" s="8">
        <v>0</v>
      </c>
      <c r="I41" s="8">
        <v>7850</v>
      </c>
      <c r="J41" s="9">
        <v>206</v>
      </c>
      <c r="K41" s="16">
        <v>0</v>
      </c>
    </row>
    <row r="42" spans="1:11" s="23" customFormat="1" x14ac:dyDescent="0.2">
      <c r="A42" s="10"/>
      <c r="B42" s="11">
        <f>B40+C41</f>
        <v>21246.974999999999</v>
      </c>
      <c r="C42" s="11">
        <f>B43-B42</f>
        <v>2.5000000001455192E-2</v>
      </c>
      <c r="D42" s="11">
        <v>305</v>
      </c>
      <c r="E42" s="11">
        <v>305</v>
      </c>
      <c r="F42" s="11">
        <v>120</v>
      </c>
      <c r="G42" s="11">
        <v>1</v>
      </c>
      <c r="H42" s="11">
        <v>0</v>
      </c>
      <c r="I42" s="11">
        <v>7850</v>
      </c>
      <c r="J42" s="12">
        <v>206</v>
      </c>
      <c r="K42" s="15">
        <v>0</v>
      </c>
    </row>
    <row r="43" spans="1:11" x14ac:dyDescent="0.2">
      <c r="A43" s="5">
        <v>33</v>
      </c>
      <c r="B43" s="4">
        <v>21247</v>
      </c>
      <c r="C43" s="4">
        <v>665</v>
      </c>
      <c r="D43" s="4">
        <v>305</v>
      </c>
      <c r="E43" s="4">
        <v>305</v>
      </c>
      <c r="F43" s="4">
        <v>120</v>
      </c>
      <c r="G43" s="4">
        <v>0</v>
      </c>
      <c r="H43" s="4">
        <v>0</v>
      </c>
      <c r="I43" s="4">
        <v>7850</v>
      </c>
      <c r="J43" s="6">
        <v>206</v>
      </c>
      <c r="K43" s="14">
        <v>0</v>
      </c>
    </row>
    <row r="44" spans="1:11" x14ac:dyDescent="0.2">
      <c r="A44" s="5">
        <v>34</v>
      </c>
      <c r="B44" s="4">
        <v>21912</v>
      </c>
      <c r="C44" s="4">
        <v>15</v>
      </c>
      <c r="D44" s="4">
        <v>305</v>
      </c>
      <c r="E44" s="4">
        <v>302.5</v>
      </c>
      <c r="F44" s="4">
        <v>120</v>
      </c>
      <c r="G44" s="4">
        <v>0</v>
      </c>
      <c r="H44" s="4">
        <v>0</v>
      </c>
      <c r="I44" s="4">
        <v>7850</v>
      </c>
      <c r="J44" s="6">
        <v>206</v>
      </c>
      <c r="K44" s="14">
        <v>0</v>
      </c>
    </row>
    <row r="45" spans="1:11" x14ac:dyDescent="0.2">
      <c r="A45" s="5">
        <v>35</v>
      </c>
      <c r="B45" s="4">
        <v>21927</v>
      </c>
      <c r="C45" s="4">
        <v>3395</v>
      </c>
      <c r="D45" s="4">
        <v>302.5</v>
      </c>
      <c r="E45" s="4">
        <v>300</v>
      </c>
      <c r="F45" s="4">
        <v>120</v>
      </c>
      <c r="G45" s="4">
        <v>0</v>
      </c>
      <c r="H45" s="4">
        <v>0</v>
      </c>
      <c r="I45" s="4">
        <v>7850</v>
      </c>
      <c r="J45" s="6">
        <v>206</v>
      </c>
      <c r="K45" s="14">
        <v>0</v>
      </c>
    </row>
    <row r="46" spans="1:11" x14ac:dyDescent="0.2">
      <c r="A46" s="5">
        <v>36</v>
      </c>
      <c r="B46" s="4">
        <v>25322</v>
      </c>
      <c r="C46" s="4">
        <v>15</v>
      </c>
      <c r="D46" s="4">
        <v>300</v>
      </c>
      <c r="E46" s="4">
        <v>302.5</v>
      </c>
      <c r="F46" s="4">
        <v>120</v>
      </c>
      <c r="G46" s="4">
        <v>0</v>
      </c>
      <c r="H46" s="4">
        <v>0</v>
      </c>
      <c r="I46" s="4">
        <v>7850</v>
      </c>
      <c r="J46" s="6">
        <v>206</v>
      </c>
      <c r="K46" s="14">
        <v>0</v>
      </c>
    </row>
    <row r="47" spans="1:11" x14ac:dyDescent="0.2">
      <c r="A47" s="5">
        <v>37</v>
      </c>
      <c r="B47" s="4">
        <v>25337</v>
      </c>
      <c r="C47" s="4">
        <f>B48-B47</f>
        <v>250</v>
      </c>
      <c r="D47" s="4">
        <v>302.5</v>
      </c>
      <c r="E47" s="4">
        <v>305</v>
      </c>
      <c r="F47" s="4">
        <v>120</v>
      </c>
      <c r="G47" s="4">
        <v>0</v>
      </c>
      <c r="H47" s="4">
        <v>0</v>
      </c>
      <c r="I47" s="4">
        <v>7850</v>
      </c>
      <c r="J47" s="6">
        <v>206</v>
      </c>
      <c r="K47" s="14">
        <v>0</v>
      </c>
    </row>
    <row r="48" spans="1:11" x14ac:dyDescent="0.2">
      <c r="A48" s="5">
        <v>38</v>
      </c>
      <c r="B48" s="4">
        <v>25587</v>
      </c>
      <c r="C48" s="4">
        <v>2.5000000000000001E-2</v>
      </c>
      <c r="D48" s="4">
        <v>305</v>
      </c>
      <c r="E48" s="4">
        <v>305</v>
      </c>
      <c r="F48" s="4">
        <v>120</v>
      </c>
      <c r="G48" s="4">
        <v>0</v>
      </c>
      <c r="H48" s="4">
        <v>0</v>
      </c>
      <c r="I48" s="4">
        <v>7850</v>
      </c>
      <c r="J48" s="6">
        <v>206</v>
      </c>
      <c r="K48" s="14">
        <v>0</v>
      </c>
    </row>
    <row r="49" spans="1:11" x14ac:dyDescent="0.2">
      <c r="A49" s="7"/>
      <c r="B49" s="8">
        <f>B48+C48</f>
        <v>25587.025000000001</v>
      </c>
      <c r="C49" s="8">
        <v>249.97499999999999</v>
      </c>
      <c r="D49" s="8">
        <v>305</v>
      </c>
      <c r="E49" s="8">
        <v>305</v>
      </c>
      <c r="F49" s="8">
        <v>120</v>
      </c>
      <c r="G49" s="8">
        <v>1</v>
      </c>
      <c r="H49" s="8">
        <v>0</v>
      </c>
      <c r="I49" s="8">
        <v>7850</v>
      </c>
      <c r="J49" s="9">
        <v>206</v>
      </c>
      <c r="K49" s="16">
        <v>0</v>
      </c>
    </row>
    <row r="50" spans="1:11" x14ac:dyDescent="0.2">
      <c r="A50" s="5"/>
      <c r="B50" s="8">
        <f>B48+C49</f>
        <v>25836.974999999999</v>
      </c>
      <c r="C50" s="4">
        <f>B51-B50</f>
        <v>2.5000000001455192E-2</v>
      </c>
      <c r="D50" s="8">
        <v>305</v>
      </c>
      <c r="E50" s="8">
        <v>305</v>
      </c>
      <c r="F50" s="8">
        <v>120</v>
      </c>
      <c r="G50" s="8">
        <v>1</v>
      </c>
      <c r="H50" s="8">
        <v>0</v>
      </c>
      <c r="I50" s="8">
        <v>7850</v>
      </c>
      <c r="J50" s="9">
        <v>206</v>
      </c>
      <c r="K50" s="16">
        <v>0</v>
      </c>
    </row>
    <row r="51" spans="1:11" x14ac:dyDescent="0.2">
      <c r="A51" s="5">
        <v>39</v>
      </c>
      <c r="B51" s="4">
        <v>25837</v>
      </c>
      <c r="C51" s="4">
        <v>250</v>
      </c>
      <c r="D51" s="4">
        <v>305</v>
      </c>
      <c r="E51" s="4">
        <v>305</v>
      </c>
      <c r="F51" s="4">
        <v>120</v>
      </c>
      <c r="G51" s="4">
        <v>0</v>
      </c>
      <c r="H51" s="4">
        <v>0</v>
      </c>
      <c r="I51" s="4">
        <v>7850</v>
      </c>
      <c r="J51" s="6">
        <v>206</v>
      </c>
      <c r="K51" s="14">
        <v>0</v>
      </c>
    </row>
    <row r="52" spans="1:11" x14ac:dyDescent="0.2">
      <c r="A52" s="5">
        <v>40</v>
      </c>
      <c r="B52" s="4">
        <v>26087</v>
      </c>
      <c r="C52" s="4">
        <v>15</v>
      </c>
      <c r="D52" s="4">
        <v>305</v>
      </c>
      <c r="E52" s="4">
        <v>302.5</v>
      </c>
      <c r="F52" s="4">
        <v>120</v>
      </c>
      <c r="G52" s="4">
        <v>0</v>
      </c>
      <c r="H52" s="4">
        <v>0</v>
      </c>
      <c r="I52" s="4">
        <v>7850</v>
      </c>
      <c r="J52" s="6">
        <v>206</v>
      </c>
      <c r="K52" s="14">
        <v>0</v>
      </c>
    </row>
    <row r="53" spans="1:11" x14ac:dyDescent="0.2">
      <c r="A53" s="5">
        <v>41</v>
      </c>
      <c r="B53" s="4">
        <v>26102</v>
      </c>
      <c r="C53" s="4">
        <v>1245</v>
      </c>
      <c r="D53" s="4">
        <v>302.5</v>
      </c>
      <c r="E53" s="4">
        <v>300</v>
      </c>
      <c r="F53" s="4">
        <v>120</v>
      </c>
      <c r="G53" s="4">
        <v>0</v>
      </c>
      <c r="H53" s="4">
        <v>0</v>
      </c>
      <c r="I53" s="4">
        <v>7850</v>
      </c>
      <c r="J53" s="6">
        <v>206</v>
      </c>
      <c r="K53" s="14">
        <v>0</v>
      </c>
    </row>
    <row r="54" spans="1:11" x14ac:dyDescent="0.2">
      <c r="A54" s="5">
        <v>42</v>
      </c>
      <c r="B54" s="4">
        <v>27347</v>
      </c>
      <c r="C54" s="4">
        <v>65</v>
      </c>
      <c r="D54" s="4">
        <v>300</v>
      </c>
      <c r="E54" s="4">
        <v>605</v>
      </c>
      <c r="F54" s="4">
        <v>120</v>
      </c>
      <c r="G54" s="4">
        <v>0</v>
      </c>
      <c r="H54" s="4">
        <v>0</v>
      </c>
      <c r="I54" s="4">
        <v>7850</v>
      </c>
      <c r="J54" s="6">
        <v>206</v>
      </c>
      <c r="K54" s="14">
        <v>0</v>
      </c>
    </row>
    <row r="55" spans="1:11" x14ac:dyDescent="0.2">
      <c r="A55" s="5">
        <v>43</v>
      </c>
      <c r="B55" s="4">
        <v>27412</v>
      </c>
      <c r="C55" s="4">
        <v>65</v>
      </c>
      <c r="D55" s="4">
        <v>605</v>
      </c>
      <c r="E55" s="4">
        <v>605</v>
      </c>
      <c r="F55" s="4">
        <v>120</v>
      </c>
      <c r="G55" s="4">
        <v>0</v>
      </c>
      <c r="H55" s="4">
        <v>0</v>
      </c>
      <c r="I55" s="4">
        <v>7850</v>
      </c>
      <c r="J55" s="6">
        <v>206</v>
      </c>
      <c r="K55" s="14">
        <v>0</v>
      </c>
    </row>
    <row r="56" spans="1:11" x14ac:dyDescent="0.2">
      <c r="A56" s="5">
        <v>44</v>
      </c>
      <c r="B56" s="4">
        <v>27477</v>
      </c>
      <c r="C56" s="4">
        <v>2340</v>
      </c>
      <c r="D56" s="4">
        <v>605</v>
      </c>
      <c r="E56" s="4">
        <v>300</v>
      </c>
      <c r="F56" s="4">
        <v>120</v>
      </c>
      <c r="G56" s="4">
        <v>0</v>
      </c>
      <c r="H56" s="4">
        <v>0</v>
      </c>
      <c r="I56" s="4">
        <v>7850</v>
      </c>
      <c r="J56" s="6">
        <v>206</v>
      </c>
      <c r="K56" s="14">
        <v>0</v>
      </c>
    </row>
    <row r="57" spans="1:11" x14ac:dyDescent="0.2">
      <c r="A57" s="5">
        <v>45</v>
      </c>
      <c r="B57" s="4">
        <v>29817</v>
      </c>
      <c r="C57" s="4">
        <v>15</v>
      </c>
      <c r="D57" s="4">
        <v>300</v>
      </c>
      <c r="E57" s="4">
        <v>302.5</v>
      </c>
      <c r="F57" s="4">
        <v>120</v>
      </c>
      <c r="G57" s="4">
        <v>0</v>
      </c>
      <c r="H57" s="4">
        <v>0</v>
      </c>
      <c r="I57" s="4">
        <v>7850</v>
      </c>
      <c r="J57" s="6">
        <v>206</v>
      </c>
      <c r="K57" s="14">
        <v>0</v>
      </c>
    </row>
    <row r="58" spans="1:11" x14ac:dyDescent="0.2">
      <c r="A58" s="5">
        <v>46</v>
      </c>
      <c r="B58" s="4">
        <v>29832</v>
      </c>
      <c r="C58" s="4">
        <v>250</v>
      </c>
      <c r="D58" s="4">
        <v>302.5</v>
      </c>
      <c r="E58" s="4">
        <v>305</v>
      </c>
      <c r="F58" s="4">
        <v>120</v>
      </c>
      <c r="G58" s="4">
        <v>0</v>
      </c>
      <c r="H58" s="4">
        <v>0</v>
      </c>
      <c r="I58" s="4">
        <v>7850</v>
      </c>
      <c r="J58" s="6">
        <v>206</v>
      </c>
      <c r="K58" s="14">
        <v>0</v>
      </c>
    </row>
    <row r="59" spans="1:11" x14ac:dyDescent="0.2">
      <c r="A59" s="5">
        <v>47</v>
      </c>
      <c r="B59" s="4">
        <v>30082</v>
      </c>
      <c r="C59" s="4">
        <v>2.5000000000000001E-2</v>
      </c>
      <c r="D59" s="4">
        <v>305</v>
      </c>
      <c r="E59" s="4">
        <v>305</v>
      </c>
      <c r="F59" s="4">
        <v>120</v>
      </c>
      <c r="G59" s="4">
        <v>0</v>
      </c>
      <c r="H59" s="4">
        <v>0</v>
      </c>
      <c r="I59" s="4">
        <v>7850</v>
      </c>
      <c r="J59" s="6">
        <v>206</v>
      </c>
      <c r="K59" s="14">
        <v>0</v>
      </c>
    </row>
    <row r="60" spans="1:11" x14ac:dyDescent="0.2">
      <c r="A60" s="7"/>
      <c r="B60" s="8">
        <v>30082.025000000001</v>
      </c>
      <c r="C60" s="8">
        <v>249.97499999999999</v>
      </c>
      <c r="D60" s="8">
        <v>305</v>
      </c>
      <c r="E60" s="8">
        <v>305</v>
      </c>
      <c r="F60" s="8">
        <v>120</v>
      </c>
      <c r="G60" s="8">
        <v>1</v>
      </c>
      <c r="H60" s="8">
        <v>0</v>
      </c>
      <c r="I60" s="8">
        <v>7850</v>
      </c>
      <c r="J60" s="9">
        <v>206</v>
      </c>
      <c r="K60" s="16">
        <v>0</v>
      </c>
    </row>
    <row r="61" spans="1:11" x14ac:dyDescent="0.2">
      <c r="A61" s="5"/>
      <c r="B61" s="4">
        <f>B59+C60</f>
        <v>30331.974999999999</v>
      </c>
      <c r="C61" s="4">
        <v>2.5000000000000001E-2</v>
      </c>
      <c r="D61" s="8">
        <v>305</v>
      </c>
      <c r="E61" s="8">
        <v>305</v>
      </c>
      <c r="F61" s="8">
        <v>120</v>
      </c>
      <c r="G61" s="8">
        <v>1</v>
      </c>
      <c r="H61" s="8">
        <v>0</v>
      </c>
      <c r="I61" s="8">
        <v>7850</v>
      </c>
      <c r="J61" s="9">
        <v>206</v>
      </c>
      <c r="K61" s="16">
        <v>0</v>
      </c>
    </row>
    <row r="62" spans="1:11" x14ac:dyDescent="0.2">
      <c r="A62" s="5">
        <v>48</v>
      </c>
      <c r="B62" s="4">
        <v>30332</v>
      </c>
      <c r="C62" s="4">
        <v>250</v>
      </c>
      <c r="D62" s="4">
        <v>305</v>
      </c>
      <c r="E62" s="4">
        <v>305</v>
      </c>
      <c r="F62" s="4">
        <v>120</v>
      </c>
      <c r="G62" s="4">
        <v>0</v>
      </c>
      <c r="H62" s="4">
        <v>0</v>
      </c>
      <c r="I62" s="4">
        <v>7850</v>
      </c>
      <c r="J62" s="6">
        <v>206</v>
      </c>
      <c r="K62" s="14">
        <v>0</v>
      </c>
    </row>
    <row r="63" spans="1:11" x14ac:dyDescent="0.2">
      <c r="A63" s="5">
        <v>49</v>
      </c>
      <c r="B63" s="4">
        <v>30582</v>
      </c>
      <c r="C63" s="4">
        <v>15</v>
      </c>
      <c r="D63" s="4">
        <v>305</v>
      </c>
      <c r="E63" s="4">
        <v>302.5</v>
      </c>
      <c r="F63" s="4">
        <v>120</v>
      </c>
      <c r="G63" s="4">
        <v>0</v>
      </c>
      <c r="H63" s="4">
        <v>0</v>
      </c>
      <c r="I63" s="4">
        <v>7850</v>
      </c>
      <c r="J63" s="6">
        <v>206</v>
      </c>
      <c r="K63" s="14">
        <v>0</v>
      </c>
    </row>
    <row r="64" spans="1:11" x14ac:dyDescent="0.2">
      <c r="A64" s="5">
        <v>50</v>
      </c>
      <c r="B64" s="4">
        <v>30597</v>
      </c>
      <c r="C64" s="4">
        <v>4750</v>
      </c>
      <c r="D64" s="4">
        <v>302.5</v>
      </c>
      <c r="E64" s="4">
        <v>300</v>
      </c>
      <c r="F64" s="4">
        <v>120</v>
      </c>
      <c r="G64" s="4">
        <v>0</v>
      </c>
      <c r="H64" s="4">
        <v>0</v>
      </c>
      <c r="I64" s="4">
        <v>7850</v>
      </c>
      <c r="J64" s="6">
        <v>206</v>
      </c>
      <c r="K64" s="14">
        <v>0</v>
      </c>
    </row>
    <row r="65" spans="1:11" x14ac:dyDescent="0.2">
      <c r="A65" s="5">
        <v>51</v>
      </c>
      <c r="B65" s="4">
        <v>35347</v>
      </c>
      <c r="C65" s="4">
        <v>65</v>
      </c>
      <c r="D65" s="4">
        <v>300</v>
      </c>
      <c r="E65" s="4">
        <v>605</v>
      </c>
      <c r="F65" s="4">
        <v>120</v>
      </c>
      <c r="G65" s="4">
        <v>0</v>
      </c>
      <c r="H65" s="4">
        <v>0</v>
      </c>
      <c r="I65" s="4">
        <v>7850</v>
      </c>
      <c r="J65" s="6">
        <v>206</v>
      </c>
      <c r="K65" s="14">
        <v>0</v>
      </c>
    </row>
    <row r="66" spans="1:11" x14ac:dyDescent="0.2">
      <c r="A66" s="5">
        <v>52</v>
      </c>
      <c r="B66" s="4">
        <v>35412</v>
      </c>
      <c r="C66" s="4">
        <v>65</v>
      </c>
      <c r="D66" s="4">
        <v>605</v>
      </c>
      <c r="E66" s="4">
        <v>605</v>
      </c>
      <c r="F66" s="4">
        <v>120</v>
      </c>
      <c r="G66" s="4">
        <v>0</v>
      </c>
      <c r="H66" s="4">
        <v>0</v>
      </c>
      <c r="I66" s="4">
        <v>7850</v>
      </c>
      <c r="J66" s="6">
        <v>206</v>
      </c>
      <c r="K66" s="14">
        <v>0</v>
      </c>
    </row>
    <row r="67" spans="1:11" x14ac:dyDescent="0.2">
      <c r="A67" s="5">
        <v>53</v>
      </c>
      <c r="B67" s="4">
        <v>35477</v>
      </c>
      <c r="C67" s="4">
        <v>815</v>
      </c>
      <c r="D67" s="4">
        <v>605</v>
      </c>
      <c r="E67" s="4">
        <v>300</v>
      </c>
      <c r="F67" s="4">
        <v>120</v>
      </c>
      <c r="G67" s="4">
        <v>0</v>
      </c>
      <c r="H67" s="4">
        <v>0</v>
      </c>
      <c r="I67" s="4">
        <v>7850</v>
      </c>
      <c r="J67" s="6">
        <v>206</v>
      </c>
      <c r="K67" s="14">
        <v>0</v>
      </c>
    </row>
    <row r="68" spans="1:11" x14ac:dyDescent="0.2">
      <c r="A68" s="5">
        <v>54</v>
      </c>
      <c r="B68" s="4">
        <v>36292</v>
      </c>
      <c r="C68" s="4">
        <v>15</v>
      </c>
      <c r="D68" s="4">
        <v>300</v>
      </c>
      <c r="E68" s="4">
        <v>302.5</v>
      </c>
      <c r="F68" s="4">
        <v>120</v>
      </c>
      <c r="G68" s="4">
        <v>0</v>
      </c>
      <c r="H68" s="4">
        <v>0</v>
      </c>
      <c r="I68" s="4">
        <v>7850</v>
      </c>
      <c r="J68" s="6">
        <v>206</v>
      </c>
      <c r="K68" s="14">
        <v>0</v>
      </c>
    </row>
    <row r="69" spans="1:11" x14ac:dyDescent="0.2">
      <c r="A69" s="5">
        <v>55</v>
      </c>
      <c r="B69" s="4">
        <v>36307</v>
      </c>
      <c r="C69" s="4">
        <v>250</v>
      </c>
      <c r="D69" s="4">
        <v>302.5</v>
      </c>
      <c r="E69" s="4">
        <v>305</v>
      </c>
      <c r="F69" s="4">
        <v>120</v>
      </c>
      <c r="G69" s="4">
        <v>0</v>
      </c>
      <c r="H69" s="4">
        <v>0</v>
      </c>
      <c r="I69" s="4">
        <v>7850</v>
      </c>
      <c r="J69" s="6">
        <v>206</v>
      </c>
      <c r="K69" s="14">
        <v>0</v>
      </c>
    </row>
    <row r="70" spans="1:11" x14ac:dyDescent="0.2">
      <c r="A70" s="5">
        <v>56</v>
      </c>
      <c r="B70" s="4">
        <v>36557</v>
      </c>
      <c r="C70" s="4">
        <v>2.5000000000000001E-2</v>
      </c>
      <c r="D70" s="4">
        <v>305</v>
      </c>
      <c r="E70" s="4">
        <v>305</v>
      </c>
      <c r="F70" s="4">
        <v>120</v>
      </c>
      <c r="G70" s="4">
        <v>0</v>
      </c>
      <c r="H70" s="4">
        <v>0</v>
      </c>
      <c r="I70" s="4">
        <v>7850</v>
      </c>
      <c r="J70" s="6">
        <v>206</v>
      </c>
      <c r="K70" s="14">
        <v>0</v>
      </c>
    </row>
    <row r="71" spans="1:11" x14ac:dyDescent="0.2">
      <c r="A71" s="7"/>
      <c r="B71" s="8">
        <f>B70+C70</f>
        <v>36557.025000000001</v>
      </c>
      <c r="C71" s="8">
        <v>249.97499999999999</v>
      </c>
      <c r="D71" s="8">
        <v>305</v>
      </c>
      <c r="E71" s="8">
        <v>305</v>
      </c>
      <c r="F71" s="8">
        <v>120</v>
      </c>
      <c r="G71" s="8">
        <v>1</v>
      </c>
      <c r="H71" s="8">
        <v>0</v>
      </c>
      <c r="I71" s="8">
        <v>7850</v>
      </c>
      <c r="J71" s="9">
        <v>206</v>
      </c>
      <c r="K71" s="16">
        <v>6.2500000000000003E-3</v>
      </c>
    </row>
    <row r="72" spans="1:11" x14ac:dyDescent="0.2">
      <c r="A72" s="5"/>
      <c r="B72" s="4">
        <f>B70+C71</f>
        <v>36806.974999999999</v>
      </c>
      <c r="C72" s="4">
        <f>B73-B72</f>
        <v>2.5000000001455192E-2</v>
      </c>
      <c r="D72" s="8">
        <v>305</v>
      </c>
      <c r="E72" s="8">
        <v>305</v>
      </c>
      <c r="F72" s="8">
        <v>120</v>
      </c>
      <c r="G72" s="8">
        <v>1</v>
      </c>
      <c r="H72" s="8">
        <v>0</v>
      </c>
      <c r="I72" s="8">
        <v>7850</v>
      </c>
      <c r="J72" s="9">
        <v>206</v>
      </c>
      <c r="K72" s="16">
        <v>-6.2500000000000003E-3</v>
      </c>
    </row>
    <row r="73" spans="1:11" x14ac:dyDescent="0.2">
      <c r="A73" s="5">
        <v>57</v>
      </c>
      <c r="B73" s="4">
        <v>36807</v>
      </c>
      <c r="C73" s="4">
        <v>250</v>
      </c>
      <c r="D73" s="4">
        <v>305</v>
      </c>
      <c r="E73" s="4">
        <v>305</v>
      </c>
      <c r="F73" s="4">
        <v>120</v>
      </c>
      <c r="G73" s="4">
        <v>0</v>
      </c>
      <c r="H73" s="4">
        <v>0</v>
      </c>
      <c r="I73" s="4">
        <v>7850</v>
      </c>
      <c r="J73" s="6">
        <v>206</v>
      </c>
      <c r="K73" s="14">
        <v>0</v>
      </c>
    </row>
    <row r="74" spans="1:11" x14ac:dyDescent="0.2">
      <c r="A74" s="5">
        <v>58</v>
      </c>
      <c r="B74" s="4">
        <v>37057</v>
      </c>
      <c r="C74" s="4">
        <v>15</v>
      </c>
      <c r="D74" s="4">
        <v>305</v>
      </c>
      <c r="E74" s="4">
        <v>302.5</v>
      </c>
      <c r="F74" s="4">
        <v>120</v>
      </c>
      <c r="G74" s="4">
        <v>0</v>
      </c>
      <c r="H74" s="4">
        <v>0</v>
      </c>
      <c r="I74" s="4">
        <v>7850</v>
      </c>
      <c r="J74" s="6">
        <v>206</v>
      </c>
      <c r="K74" s="14">
        <v>0</v>
      </c>
    </row>
    <row r="75" spans="1:11" x14ac:dyDescent="0.2">
      <c r="A75" s="5">
        <v>59</v>
      </c>
      <c r="B75" s="4">
        <v>37072</v>
      </c>
      <c r="C75" s="4">
        <v>2025</v>
      </c>
      <c r="D75" s="4">
        <v>302.5</v>
      </c>
      <c r="E75" s="4">
        <v>300</v>
      </c>
      <c r="F75" s="4">
        <v>120</v>
      </c>
      <c r="G75" s="4">
        <v>0</v>
      </c>
      <c r="H75" s="4">
        <v>0</v>
      </c>
      <c r="I75" s="4">
        <v>7850</v>
      </c>
      <c r="J75" s="6">
        <v>206</v>
      </c>
      <c r="K75" s="14">
        <v>0</v>
      </c>
    </row>
    <row r="76" spans="1:11" x14ac:dyDescent="0.2">
      <c r="A76" s="5">
        <v>60</v>
      </c>
      <c r="B76" s="4">
        <v>39097</v>
      </c>
      <c r="C76" s="4">
        <v>15</v>
      </c>
      <c r="D76" s="4">
        <v>300</v>
      </c>
      <c r="E76" s="4">
        <v>302.5</v>
      </c>
      <c r="F76" s="4">
        <v>120</v>
      </c>
      <c r="G76" s="4">
        <v>0</v>
      </c>
      <c r="H76" s="4">
        <v>0</v>
      </c>
      <c r="I76" s="4">
        <v>7850</v>
      </c>
      <c r="J76" s="6">
        <v>206</v>
      </c>
      <c r="K76" s="14">
        <v>0</v>
      </c>
    </row>
    <row r="77" spans="1:11" x14ac:dyDescent="0.2">
      <c r="A77" s="5">
        <v>61</v>
      </c>
      <c r="B77" s="4">
        <v>39112</v>
      </c>
      <c r="C77" s="4">
        <v>500</v>
      </c>
      <c r="D77" s="4">
        <v>302.5</v>
      </c>
      <c r="E77" s="4">
        <v>305</v>
      </c>
      <c r="F77" s="4">
        <v>120</v>
      </c>
      <c r="G77" s="4">
        <v>0</v>
      </c>
      <c r="H77" s="4">
        <v>0</v>
      </c>
      <c r="I77" s="4">
        <v>7850</v>
      </c>
      <c r="J77" s="6">
        <v>206</v>
      </c>
      <c r="K77" s="14">
        <v>0</v>
      </c>
    </row>
    <row r="78" spans="1:11" x14ac:dyDescent="0.2">
      <c r="A78" s="5">
        <v>62</v>
      </c>
      <c r="B78" s="4">
        <v>39612</v>
      </c>
      <c r="C78" s="4">
        <v>15</v>
      </c>
      <c r="D78" s="4">
        <v>305</v>
      </c>
      <c r="E78" s="4">
        <v>302.5</v>
      </c>
      <c r="F78" s="4">
        <v>120</v>
      </c>
      <c r="G78" s="4">
        <v>0</v>
      </c>
      <c r="H78" s="4">
        <v>0</v>
      </c>
      <c r="I78" s="4">
        <v>7850</v>
      </c>
      <c r="J78" s="6">
        <v>206</v>
      </c>
      <c r="K78" s="14">
        <v>0</v>
      </c>
    </row>
    <row r="79" spans="1:11" x14ac:dyDescent="0.2">
      <c r="A79" s="5">
        <v>63</v>
      </c>
      <c r="B79" s="4">
        <v>39627</v>
      </c>
      <c r="C79" s="4">
        <v>3171</v>
      </c>
      <c r="D79" s="4">
        <v>302.5</v>
      </c>
      <c r="E79" s="4">
        <v>300</v>
      </c>
      <c r="F79" s="4">
        <v>120</v>
      </c>
      <c r="G79" s="4">
        <v>0</v>
      </c>
      <c r="H79" s="4">
        <v>0</v>
      </c>
      <c r="I79" s="4">
        <v>7850</v>
      </c>
      <c r="J79" s="6">
        <v>206</v>
      </c>
      <c r="K79" s="14">
        <v>0</v>
      </c>
    </row>
    <row r="80" spans="1:11" x14ac:dyDescent="0.2">
      <c r="A80" s="5">
        <v>64</v>
      </c>
      <c r="B80" s="4">
        <v>42798</v>
      </c>
      <c r="C80" s="4">
        <v>75</v>
      </c>
      <c r="D80" s="4">
        <v>300</v>
      </c>
      <c r="E80" s="4">
        <v>610</v>
      </c>
      <c r="F80" s="4">
        <v>120</v>
      </c>
      <c r="G80" s="4">
        <v>0</v>
      </c>
      <c r="H80" s="4">
        <v>0</v>
      </c>
      <c r="I80" s="4">
        <v>7850</v>
      </c>
      <c r="J80" s="6">
        <v>206</v>
      </c>
      <c r="K80" s="14">
        <v>0</v>
      </c>
    </row>
    <row r="81" spans="1:11" x14ac:dyDescent="0.2">
      <c r="A81" s="5">
        <v>65</v>
      </c>
      <c r="B81" s="4">
        <v>42873</v>
      </c>
      <c r="C81" s="4">
        <v>150</v>
      </c>
      <c r="D81" s="4">
        <v>610</v>
      </c>
      <c r="E81" s="4">
        <v>610</v>
      </c>
      <c r="F81" s="4">
        <v>400</v>
      </c>
      <c r="G81" s="4">
        <v>0</v>
      </c>
      <c r="H81" s="4">
        <v>0</v>
      </c>
      <c r="I81" s="4">
        <v>7850</v>
      </c>
      <c r="J81" s="6">
        <v>206</v>
      </c>
      <c r="K81" s="14">
        <v>0</v>
      </c>
    </row>
    <row r="82" spans="1:11" x14ac:dyDescent="0.2">
      <c r="A82" s="5">
        <v>66</v>
      </c>
      <c r="B82" s="4">
        <v>43023</v>
      </c>
      <c r="C82" s="4">
        <v>75</v>
      </c>
      <c r="D82" s="4">
        <v>610</v>
      </c>
      <c r="E82" s="4">
        <v>610</v>
      </c>
      <c r="F82" s="4">
        <v>144</v>
      </c>
      <c r="G82" s="4">
        <v>0</v>
      </c>
      <c r="H82" s="4">
        <v>0</v>
      </c>
      <c r="I82" s="4">
        <v>7850</v>
      </c>
      <c r="J82" s="6">
        <v>206</v>
      </c>
      <c r="K82" s="14">
        <v>0</v>
      </c>
    </row>
    <row r="83" spans="1:11" x14ac:dyDescent="0.2">
      <c r="A83" s="5">
        <v>67</v>
      </c>
      <c r="B83" s="4">
        <v>43098</v>
      </c>
      <c r="C83" s="4">
        <v>15</v>
      </c>
      <c r="D83" s="4">
        <v>610</v>
      </c>
      <c r="E83" s="4">
        <v>354</v>
      </c>
      <c r="F83" s="4">
        <v>144</v>
      </c>
      <c r="G83" s="4">
        <v>0</v>
      </c>
      <c r="H83" s="4">
        <v>0</v>
      </c>
      <c r="I83" s="4">
        <v>7850</v>
      </c>
      <c r="J83" s="6">
        <v>206</v>
      </c>
      <c r="K83" s="14">
        <v>0</v>
      </c>
    </row>
    <row r="84" spans="1:11" x14ac:dyDescent="0.2">
      <c r="A84" s="5">
        <v>68</v>
      </c>
      <c r="B84" s="4">
        <v>43113</v>
      </c>
      <c r="C84" s="4">
        <v>85</v>
      </c>
      <c r="D84" s="4">
        <v>354</v>
      </c>
      <c r="E84" s="4">
        <v>354</v>
      </c>
      <c r="F84" s="4">
        <v>145</v>
      </c>
      <c r="G84" s="4">
        <v>0</v>
      </c>
      <c r="H84" s="4">
        <v>0</v>
      </c>
      <c r="I84" s="4">
        <v>7850</v>
      </c>
      <c r="J84" s="6">
        <v>206</v>
      </c>
      <c r="K84" s="14">
        <v>0</v>
      </c>
    </row>
    <row r="85" spans="1:11" x14ac:dyDescent="0.2">
      <c r="A85" s="5">
        <v>69</v>
      </c>
      <c r="B85" s="4">
        <v>43198</v>
      </c>
      <c r="C85" s="4">
        <v>25</v>
      </c>
      <c r="D85" s="4">
        <v>354</v>
      </c>
      <c r="E85" s="4">
        <v>355</v>
      </c>
      <c r="F85" s="4">
        <v>145</v>
      </c>
      <c r="G85" s="4">
        <v>0</v>
      </c>
      <c r="H85" s="4">
        <v>0</v>
      </c>
      <c r="I85" s="4">
        <v>7850</v>
      </c>
      <c r="J85" s="6">
        <v>206</v>
      </c>
      <c r="K85" s="14">
        <v>0</v>
      </c>
    </row>
    <row r="86" spans="1:11" x14ac:dyDescent="0.2">
      <c r="A86" s="5">
        <v>70</v>
      </c>
      <c r="B86" s="4">
        <v>43223</v>
      </c>
      <c r="C86" s="4">
        <v>125</v>
      </c>
      <c r="D86" s="4">
        <v>355</v>
      </c>
      <c r="E86" s="4">
        <v>355</v>
      </c>
      <c r="F86" s="4">
        <v>120</v>
      </c>
      <c r="G86" s="4">
        <v>0</v>
      </c>
      <c r="H86" s="4">
        <v>0</v>
      </c>
      <c r="I86" s="4">
        <v>7850</v>
      </c>
      <c r="J86" s="6">
        <v>206</v>
      </c>
      <c r="K86" s="14">
        <v>0</v>
      </c>
    </row>
    <row r="87" spans="1:11" x14ac:dyDescent="0.2">
      <c r="A87" s="5">
        <v>71</v>
      </c>
      <c r="B87" s="4">
        <v>43348</v>
      </c>
      <c r="C87" s="4">
        <v>2.6499999999999999E-2</v>
      </c>
      <c r="D87" s="4">
        <v>355</v>
      </c>
      <c r="E87" s="4">
        <v>355</v>
      </c>
      <c r="F87" s="4">
        <v>120</v>
      </c>
      <c r="G87" s="4">
        <v>0</v>
      </c>
      <c r="H87" s="4">
        <v>0</v>
      </c>
      <c r="I87" s="4">
        <v>7850</v>
      </c>
      <c r="J87" s="6">
        <v>206</v>
      </c>
      <c r="K87" s="14">
        <v>0</v>
      </c>
    </row>
    <row r="88" spans="1:11" x14ac:dyDescent="0.2">
      <c r="A88" s="5"/>
      <c r="B88" s="4">
        <f>B87+C87</f>
        <v>43348.0265</v>
      </c>
      <c r="C88" s="4">
        <v>132.5</v>
      </c>
      <c r="D88" s="8">
        <v>355</v>
      </c>
      <c r="E88" s="8">
        <v>355</v>
      </c>
      <c r="F88" s="8">
        <v>120</v>
      </c>
      <c r="G88" s="8">
        <v>1</v>
      </c>
      <c r="H88" s="8">
        <v>0</v>
      </c>
      <c r="I88" s="8">
        <v>7850</v>
      </c>
      <c r="J88" s="9">
        <v>206</v>
      </c>
      <c r="K88" s="16">
        <v>0.63</v>
      </c>
    </row>
    <row r="89" spans="1:11" x14ac:dyDescent="0.2">
      <c r="A89" s="7"/>
      <c r="B89" s="8">
        <f>B87+C88</f>
        <v>43480.5</v>
      </c>
      <c r="C89" s="8">
        <v>264.9735</v>
      </c>
      <c r="D89" s="8">
        <v>355</v>
      </c>
      <c r="E89" s="8">
        <v>355</v>
      </c>
      <c r="F89" s="8">
        <v>120</v>
      </c>
      <c r="G89" s="8">
        <v>1</v>
      </c>
      <c r="H89" s="8">
        <v>0</v>
      </c>
      <c r="I89" s="8">
        <v>7850</v>
      </c>
      <c r="J89" s="9">
        <v>206</v>
      </c>
      <c r="K89" s="16">
        <v>0.7</v>
      </c>
    </row>
    <row r="90" spans="1:11" x14ac:dyDescent="0.2">
      <c r="A90" s="5"/>
      <c r="B90" s="4">
        <f>B87+C89</f>
        <v>43612.9735</v>
      </c>
      <c r="C90" s="4">
        <f>B91-B90</f>
        <v>2.6499999999941792E-2</v>
      </c>
      <c r="D90" s="8">
        <v>355</v>
      </c>
      <c r="E90" s="8">
        <v>355</v>
      </c>
      <c r="F90" s="8">
        <v>120</v>
      </c>
      <c r="G90" s="8">
        <v>1</v>
      </c>
      <c r="H90" s="8">
        <v>0</v>
      </c>
      <c r="I90" s="8">
        <v>7850</v>
      </c>
      <c r="J90" s="9">
        <v>206</v>
      </c>
      <c r="K90" s="16">
        <v>0.77</v>
      </c>
    </row>
    <row r="91" spans="1:11" x14ac:dyDescent="0.2">
      <c r="A91" s="5">
        <v>72</v>
      </c>
      <c r="B91" s="4">
        <v>43613</v>
      </c>
      <c r="C91" s="4">
        <v>240</v>
      </c>
      <c r="D91" s="4">
        <v>355</v>
      </c>
      <c r="E91" s="4">
        <v>355</v>
      </c>
      <c r="F91" s="4">
        <v>120</v>
      </c>
      <c r="G91" s="4">
        <v>0</v>
      </c>
      <c r="H91" s="4">
        <v>0</v>
      </c>
      <c r="I91" s="4">
        <v>7850</v>
      </c>
      <c r="J91" s="6">
        <v>206</v>
      </c>
      <c r="K91" s="14">
        <v>0</v>
      </c>
    </row>
    <row r="92" spans="1:11" x14ac:dyDescent="0.2">
      <c r="A92" s="5">
        <v>73</v>
      </c>
      <c r="B92" s="4">
        <v>43853</v>
      </c>
      <c r="C92" s="4">
        <v>10</v>
      </c>
      <c r="D92" s="4">
        <v>355</v>
      </c>
      <c r="E92" s="4">
        <v>380</v>
      </c>
      <c r="F92" s="4">
        <v>120</v>
      </c>
      <c r="G92" s="4">
        <v>0</v>
      </c>
      <c r="H92" s="4">
        <v>0</v>
      </c>
      <c r="I92" s="4">
        <v>7850</v>
      </c>
      <c r="J92" s="6">
        <v>206</v>
      </c>
      <c r="K92" s="14">
        <v>0</v>
      </c>
    </row>
    <row r="93" spans="1:11" x14ac:dyDescent="0.2">
      <c r="A93" s="5">
        <v>74</v>
      </c>
      <c r="B93" s="4">
        <v>43863</v>
      </c>
      <c r="C93" s="4">
        <v>25</v>
      </c>
      <c r="D93" s="4">
        <v>380</v>
      </c>
      <c r="E93" s="4">
        <v>580</v>
      </c>
      <c r="F93" s="4">
        <v>120</v>
      </c>
      <c r="G93" s="4">
        <v>0</v>
      </c>
      <c r="H93" s="4">
        <v>0</v>
      </c>
      <c r="I93" s="4">
        <v>7850</v>
      </c>
      <c r="J93" s="6">
        <v>206</v>
      </c>
      <c r="K93" s="14">
        <v>0</v>
      </c>
    </row>
    <row r="94" spans="1:11" x14ac:dyDescent="0.2">
      <c r="A94" s="5">
        <v>75</v>
      </c>
      <c r="B94" s="4">
        <v>43888</v>
      </c>
      <c r="C94" s="4">
        <v>80</v>
      </c>
      <c r="D94" s="4">
        <v>580</v>
      </c>
      <c r="E94" s="4">
        <v>660</v>
      </c>
      <c r="F94" s="4">
        <v>120</v>
      </c>
      <c r="G94" s="4">
        <v>0</v>
      </c>
      <c r="H94" s="4">
        <v>0</v>
      </c>
      <c r="I94" s="4">
        <v>7850</v>
      </c>
      <c r="J94" s="6">
        <v>206</v>
      </c>
      <c r="K94" s="14">
        <v>0</v>
      </c>
    </row>
    <row r="95" spans="1:11" x14ac:dyDescent="0.2">
      <c r="A95" s="5">
        <v>76</v>
      </c>
      <c r="B95" s="4">
        <v>43968</v>
      </c>
      <c r="C95" s="4">
        <f>B96-B95</f>
        <v>95</v>
      </c>
      <c r="D95" s="4">
        <v>660</v>
      </c>
      <c r="E95" s="4">
        <v>1300</v>
      </c>
      <c r="F95" s="4">
        <v>120</v>
      </c>
      <c r="G95" s="4">
        <v>0</v>
      </c>
      <c r="H95" s="4">
        <v>0</v>
      </c>
      <c r="I95" s="4">
        <v>7850</v>
      </c>
      <c r="J95" s="6">
        <v>206</v>
      </c>
      <c r="K95" s="14">
        <v>0</v>
      </c>
    </row>
    <row r="96" spans="1:11" x14ac:dyDescent="0.2">
      <c r="A96" s="5"/>
      <c r="B96" s="4">
        <v>44063</v>
      </c>
      <c r="C96" s="4">
        <f>B97-B96</f>
        <v>95</v>
      </c>
      <c r="D96" s="4">
        <v>660</v>
      </c>
      <c r="E96" s="4">
        <v>1300</v>
      </c>
      <c r="F96" s="4">
        <v>120</v>
      </c>
      <c r="G96" s="4">
        <v>0</v>
      </c>
      <c r="H96" s="4">
        <v>13.0136</v>
      </c>
      <c r="I96" s="4">
        <v>7850</v>
      </c>
      <c r="J96" s="6">
        <v>206</v>
      </c>
      <c r="K96" s="14">
        <v>0</v>
      </c>
    </row>
    <row r="97" spans="1:11" x14ac:dyDescent="0.2">
      <c r="A97" s="5">
        <v>77</v>
      </c>
      <c r="B97" s="4">
        <v>44158</v>
      </c>
      <c r="C97" s="4">
        <v>80</v>
      </c>
      <c r="D97" s="4">
        <v>1300</v>
      </c>
      <c r="E97" s="4">
        <v>660</v>
      </c>
      <c r="F97" s="4">
        <v>120</v>
      </c>
      <c r="G97" s="4">
        <v>0</v>
      </c>
      <c r="H97" s="4">
        <v>0</v>
      </c>
      <c r="I97" s="4">
        <v>7850</v>
      </c>
      <c r="J97" s="6">
        <v>206</v>
      </c>
      <c r="K97" s="14">
        <v>0</v>
      </c>
    </row>
    <row r="98" spans="1:11" x14ac:dyDescent="0.2">
      <c r="A98" s="5">
        <v>78</v>
      </c>
      <c r="B98" s="4">
        <v>44238</v>
      </c>
      <c r="C98" s="4">
        <v>25</v>
      </c>
      <c r="D98" s="4">
        <v>660</v>
      </c>
      <c r="E98" s="4">
        <v>580</v>
      </c>
      <c r="F98" s="4">
        <v>120</v>
      </c>
      <c r="G98" s="4">
        <v>0</v>
      </c>
      <c r="H98" s="4">
        <v>0</v>
      </c>
      <c r="I98" s="4">
        <v>7850</v>
      </c>
      <c r="J98" s="6">
        <v>206</v>
      </c>
      <c r="K98" s="14">
        <v>0</v>
      </c>
    </row>
    <row r="99" spans="1:11" x14ac:dyDescent="0.2">
      <c r="A99" s="5">
        <v>79</v>
      </c>
      <c r="B99" s="4">
        <v>44263</v>
      </c>
      <c r="C99" s="4">
        <v>30</v>
      </c>
      <c r="D99" s="4">
        <v>580</v>
      </c>
      <c r="E99" s="4">
        <v>365.67</v>
      </c>
      <c r="F99" s="4">
        <v>120</v>
      </c>
      <c r="G99" s="4">
        <v>0</v>
      </c>
      <c r="H99" s="4">
        <v>0</v>
      </c>
      <c r="I99" s="4">
        <v>7850</v>
      </c>
      <c r="J99" s="6">
        <v>206</v>
      </c>
      <c r="K99" s="14">
        <v>0</v>
      </c>
    </row>
    <row r="100" spans="1:11" x14ac:dyDescent="0.2">
      <c r="A100" s="5">
        <v>80</v>
      </c>
      <c r="B100" s="4">
        <v>44293</v>
      </c>
      <c r="C100" s="4">
        <v>59</v>
      </c>
      <c r="D100" s="4">
        <v>365.67</v>
      </c>
      <c r="E100" s="4">
        <v>360</v>
      </c>
      <c r="F100" s="4">
        <v>120</v>
      </c>
      <c r="G100" s="4">
        <v>0</v>
      </c>
      <c r="H100" s="4">
        <v>0</v>
      </c>
      <c r="I100" s="4">
        <v>7850</v>
      </c>
      <c r="J100" s="6">
        <v>206</v>
      </c>
      <c r="K100" s="14">
        <v>0</v>
      </c>
    </row>
    <row r="101" spans="1:11" x14ac:dyDescent="0.2">
      <c r="A101" s="5">
        <v>81</v>
      </c>
      <c r="B101" s="4">
        <v>44352</v>
      </c>
      <c r="C101" s="4">
        <v>21</v>
      </c>
      <c r="D101" s="4">
        <v>360</v>
      </c>
      <c r="E101" s="4">
        <v>355</v>
      </c>
      <c r="F101" s="4">
        <v>120</v>
      </c>
      <c r="G101" s="4">
        <v>0</v>
      </c>
      <c r="H101" s="4">
        <v>0</v>
      </c>
      <c r="I101" s="4">
        <v>7850</v>
      </c>
      <c r="J101" s="6">
        <v>206</v>
      </c>
      <c r="K101" s="14">
        <v>0</v>
      </c>
    </row>
    <row r="102" spans="1:11" x14ac:dyDescent="0.2">
      <c r="A102" s="5">
        <v>82</v>
      </c>
      <c r="B102" s="4">
        <v>44373</v>
      </c>
      <c r="C102" s="4">
        <v>3.5499999999999997E-2</v>
      </c>
      <c r="D102" s="4">
        <v>355</v>
      </c>
      <c r="E102" s="4">
        <v>355</v>
      </c>
      <c r="F102" s="4">
        <v>120</v>
      </c>
      <c r="G102" s="4">
        <v>0</v>
      </c>
      <c r="H102" s="4">
        <v>0</v>
      </c>
      <c r="I102" s="4">
        <v>7850</v>
      </c>
      <c r="J102" s="6">
        <v>206</v>
      </c>
      <c r="K102" s="14">
        <v>0</v>
      </c>
    </row>
    <row r="103" spans="1:11" x14ac:dyDescent="0.2">
      <c r="A103" s="7"/>
      <c r="B103" s="8">
        <f>B102+C102</f>
        <v>44373.035499999998</v>
      </c>
      <c r="C103" s="8">
        <v>354.96449999999999</v>
      </c>
      <c r="D103" s="8">
        <v>355</v>
      </c>
      <c r="E103" s="8">
        <v>355</v>
      </c>
      <c r="F103" s="8">
        <v>120</v>
      </c>
      <c r="G103" s="8">
        <v>1</v>
      </c>
      <c r="H103" s="8">
        <v>0</v>
      </c>
      <c r="I103" s="8">
        <v>7850</v>
      </c>
      <c r="J103" s="9">
        <v>206</v>
      </c>
      <c r="K103" s="16">
        <v>1.2</v>
      </c>
    </row>
    <row r="104" spans="1:11" x14ac:dyDescent="0.2">
      <c r="A104" s="1"/>
      <c r="B104" s="2">
        <f>B102+C103</f>
        <v>44727.964500000002</v>
      </c>
      <c r="C104" s="2">
        <f>B105-B104</f>
        <v>3.5499999998137355E-2</v>
      </c>
      <c r="D104" s="8">
        <v>355</v>
      </c>
      <c r="E104" s="8">
        <v>355</v>
      </c>
      <c r="F104" s="8">
        <v>120</v>
      </c>
      <c r="G104" s="8">
        <v>1</v>
      </c>
      <c r="H104" s="8">
        <v>0</v>
      </c>
      <c r="I104" s="8">
        <v>7850</v>
      </c>
      <c r="J104" s="9">
        <v>206</v>
      </c>
      <c r="K104" s="16">
        <v>1.4</v>
      </c>
    </row>
    <row r="105" spans="1:11" x14ac:dyDescent="0.2">
      <c r="A105" s="1">
        <v>83</v>
      </c>
      <c r="B105" s="2">
        <v>44728</v>
      </c>
      <c r="C105" s="2">
        <v>43</v>
      </c>
      <c r="D105" s="2">
        <v>355</v>
      </c>
      <c r="E105" s="2">
        <v>355</v>
      </c>
      <c r="F105" s="2">
        <v>120</v>
      </c>
      <c r="G105" s="2">
        <v>0</v>
      </c>
      <c r="H105" s="2">
        <v>0</v>
      </c>
      <c r="I105" s="2">
        <v>7850</v>
      </c>
      <c r="J105" s="3">
        <v>206</v>
      </c>
      <c r="K105" s="13">
        <v>0</v>
      </c>
    </row>
    <row r="106" spans="1:11" x14ac:dyDescent="0.2">
      <c r="A106" s="5">
        <v>84</v>
      </c>
      <c r="B106" s="4">
        <v>44771</v>
      </c>
      <c r="C106" s="4">
        <v>120</v>
      </c>
      <c r="D106" s="4">
        <v>355</v>
      </c>
      <c r="E106" s="4">
        <v>754</v>
      </c>
      <c r="F106" s="4">
        <v>120</v>
      </c>
      <c r="G106" s="4">
        <v>0</v>
      </c>
      <c r="H106" s="4">
        <v>0</v>
      </c>
      <c r="I106" s="4">
        <v>7850</v>
      </c>
      <c r="J106" s="6">
        <v>206</v>
      </c>
      <c r="K106" s="14">
        <v>0</v>
      </c>
    </row>
    <row r="107" spans="1:11" x14ac:dyDescent="0.2">
      <c r="A107" s="5">
        <v>85</v>
      </c>
      <c r="B107" s="4">
        <v>44891</v>
      </c>
      <c r="C107" s="4">
        <v>5</v>
      </c>
      <c r="D107" s="4">
        <v>754</v>
      </c>
      <c r="E107" s="4">
        <v>280</v>
      </c>
      <c r="F107" s="4">
        <v>130</v>
      </c>
      <c r="G107" s="4">
        <v>0</v>
      </c>
      <c r="H107" s="4">
        <v>0</v>
      </c>
      <c r="I107" s="4">
        <v>7850</v>
      </c>
      <c r="J107" s="6">
        <v>206</v>
      </c>
      <c r="K107" s="14">
        <v>0</v>
      </c>
    </row>
    <row r="108" spans="1:11" x14ac:dyDescent="0.2">
      <c r="A108" s="5">
        <v>86</v>
      </c>
      <c r="B108" s="4">
        <v>44896</v>
      </c>
      <c r="C108" s="4">
        <v>170</v>
      </c>
      <c r="D108" s="4">
        <v>280</v>
      </c>
      <c r="E108" s="4">
        <v>200</v>
      </c>
      <c r="F108" s="4">
        <v>130</v>
      </c>
      <c r="G108" s="4">
        <v>0</v>
      </c>
      <c r="H108" s="4">
        <v>0</v>
      </c>
      <c r="I108" s="4">
        <v>7850</v>
      </c>
      <c r="J108" s="6">
        <v>206</v>
      </c>
      <c r="K108" s="14">
        <v>0</v>
      </c>
    </row>
    <row r="109" spans="1:11" x14ac:dyDescent="0.2">
      <c r="A109" s="10">
        <v>86</v>
      </c>
      <c r="B109" s="11">
        <v>45066</v>
      </c>
      <c r="C109" s="11">
        <v>0</v>
      </c>
      <c r="D109" s="11">
        <v>200</v>
      </c>
      <c r="E109" s="11">
        <v>0</v>
      </c>
      <c r="F109" s="11">
        <v>0</v>
      </c>
      <c r="G109" s="11">
        <v>0</v>
      </c>
      <c r="H109" s="11">
        <v>0</v>
      </c>
      <c r="I109" s="11">
        <v>7850</v>
      </c>
      <c r="J109" s="12">
        <v>206</v>
      </c>
      <c r="K109" s="15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验算</vt:lpstr>
      <vt:lpstr>Sheet4</vt:lpstr>
      <vt:lpstr>等效多支点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LFBF</dc:creator>
  <cp:lastModifiedBy>LFBF</cp:lastModifiedBy>
  <dcterms:created xsi:type="dcterms:W3CDTF">2023-08-30T09:13:16Z</dcterms:created>
  <dcterms:modified xsi:type="dcterms:W3CDTF">2024-04-14T05:40:25Z</dcterms:modified>
</cp:coreProperties>
</file>