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Telegram Desktop\"/>
    </mc:Choice>
  </mc:AlternateContent>
  <xr:revisionPtr revIDLastSave="0" documentId="13_ncr:1_{66867680-5941-47BB-A82B-BFFB1859019E}" xr6:coauthVersionLast="45" xr6:coauthVersionMax="46" xr10:uidLastSave="{00000000-0000-0000-0000-000000000000}"/>
  <bookViews>
    <workbookView xWindow="-21720" yWindow="-1005" windowWidth="21840" windowHeight="13140" activeTab="2" xr2:uid="{FB380B8F-014D-4622-884A-28CF53392905}"/>
  </bookViews>
  <sheets>
    <sheet name="data ori" sheetId="1" r:id="rId1"/>
    <sheet name="pivot" sheetId="2" r:id="rId2"/>
    <sheet name="Hasil" sheetId="3" r:id="rId3"/>
  </sheets>
  <definedNames>
    <definedName name="_xlnm._FilterDatabase" localSheetId="0" hidden="1">'data ori'!$A$1:$G$62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" i="3" l="1"/>
  <c r="I27" i="3"/>
  <c r="C24" i="3"/>
  <c r="I25" i="3"/>
  <c r="I23" i="3"/>
  <c r="H18" i="3"/>
  <c r="G18" i="3"/>
  <c r="G17" i="3"/>
  <c r="G16" i="3"/>
  <c r="G15" i="3"/>
  <c r="G14" i="3"/>
  <c r="G13" i="3"/>
  <c r="G12" i="3"/>
  <c r="G11" i="3"/>
  <c r="C23" i="3" l="1"/>
  <c r="C19" i="3"/>
  <c r="C9" i="3"/>
  <c r="C6" i="3"/>
  <c r="C10" i="3" s="1"/>
  <c r="C20" i="3" s="1"/>
  <c r="C26" i="3" s="1"/>
</calcChain>
</file>

<file path=xl/sharedStrings.xml><?xml version="1.0" encoding="utf-8"?>
<sst xmlns="http://schemas.openxmlformats.org/spreadsheetml/2006/main" count="307" uniqueCount="160">
  <si>
    <t>TahunBulan</t>
  </si>
  <si>
    <t>KODECOMPANY</t>
  </si>
  <si>
    <t>Aliasing</t>
  </si>
  <si>
    <t>KODEAKUN</t>
  </si>
  <si>
    <t>KETERANGAN</t>
  </si>
  <si>
    <t>DOK</t>
  </si>
  <si>
    <t>JumlahNPM</t>
  </si>
  <si>
    <t>PENJUALAN KASIR</t>
  </si>
  <si>
    <t>04.40.11.100</t>
  </si>
  <si>
    <t>PENJUALAN PUTUS BUKU-KASIR</t>
  </si>
  <si>
    <t>K</t>
  </si>
  <si>
    <t>PENJUALAN BO (BACK OFFICE)</t>
  </si>
  <si>
    <t>04.40.21.100</t>
  </si>
  <si>
    <t>PENJUALAN PUTUS BUKU-BO</t>
  </si>
  <si>
    <t>RETUR PENJUALAN KASIR</t>
  </si>
  <si>
    <t>04.42.11.100</t>
  </si>
  <si>
    <t>RETUR PENJUALAN PUTUS BUKU-KASIR</t>
  </si>
  <si>
    <t>D</t>
  </si>
  <si>
    <t>RETUR PENJUALAN BO (BACK OFFICE)</t>
  </si>
  <si>
    <t>04.42.21.100</t>
  </si>
  <si>
    <t>RETUR PENJUALAN PUTUS BUKU-BO</t>
  </si>
  <si>
    <t>HPP BARANG DAGANG PUTUS</t>
  </si>
  <si>
    <t>04.43.11.100</t>
  </si>
  <si>
    <t>HPP BARANG DAGANG PUTUS-BUKU</t>
  </si>
  <si>
    <t>HPP BARANG DAGANG KONSINYASI</t>
  </si>
  <si>
    <t>04.43.12.100</t>
  </si>
  <si>
    <t>HPP BARANG DAGANG KONSY-BUKU</t>
  </si>
  <si>
    <t>BIAYA MARKETING &amp; PENJUALAN</t>
  </si>
  <si>
    <t>04.50.01.100</t>
  </si>
  <si>
    <t>BY PACKING</t>
  </si>
  <si>
    <t>04.50.01.200</t>
  </si>
  <si>
    <t>BY EXPEDISI/PENGIRIMAN</t>
  </si>
  <si>
    <t>04.50.02.200</t>
  </si>
  <si>
    <t>BY PROMOSI</t>
  </si>
  <si>
    <t>BIAYA OPERASIONAL</t>
  </si>
  <si>
    <t>04.50.03.100</t>
  </si>
  <si>
    <t>BY LABEL BARCODE</t>
  </si>
  <si>
    <t>04.50.03.400</t>
  </si>
  <si>
    <t>BY SAMPUL PLASTIK</t>
  </si>
  <si>
    <t>04.50.03.500</t>
  </si>
  <si>
    <t>BY TAS KRESEK</t>
  </si>
  <si>
    <t>BIAYA GAJI, TUNJ DAN FASILITAS KARYAWAN</t>
  </si>
  <si>
    <t>04.60.01.120</t>
  </si>
  <si>
    <t>BY GAJI KARYAWAN</t>
  </si>
  <si>
    <t>04.60.01.130</t>
  </si>
  <si>
    <t>BY GAJI OUTSOURCHING</t>
  </si>
  <si>
    <t>04.60.01.200</t>
  </si>
  <si>
    <t>BY LEMBUR</t>
  </si>
  <si>
    <t>04.60.02.200</t>
  </si>
  <si>
    <t>BY INSENTIF/BONUS KARYAWAN</t>
  </si>
  <si>
    <t>04.60.02.300</t>
  </si>
  <si>
    <t>BY JAMSOSTEK</t>
  </si>
  <si>
    <t>BIAYA ADUM (ADM DAN UMUM)</t>
  </si>
  <si>
    <t>04.60.04.110</t>
  </si>
  <si>
    <t>BY BENDA POS</t>
  </si>
  <si>
    <t>04.60.04.120</t>
  </si>
  <si>
    <t>BY PAKET POS</t>
  </si>
  <si>
    <t>BIAYA UTILITY</t>
  </si>
  <si>
    <t>04.60.04.210</t>
  </si>
  <si>
    <t xml:space="preserve">BY BIAYA TELP </t>
  </si>
  <si>
    <t>04.60.04.220</t>
  </si>
  <si>
    <t>BY INTERNET FEE</t>
  </si>
  <si>
    <t>04.60.04.230</t>
  </si>
  <si>
    <t>BY KOMUNIKASI (PULSA HP)</t>
  </si>
  <si>
    <t>04.60.05.100</t>
  </si>
  <si>
    <t>BY PREMIUM KANTOR</t>
  </si>
  <si>
    <t>04.60.05.200</t>
  </si>
  <si>
    <t>BY PARKIR/TOL KANTOR</t>
  </si>
  <si>
    <t>04.60.05.600</t>
  </si>
  <si>
    <t>BY FOTO COPY</t>
  </si>
  <si>
    <t>04.60.05.700</t>
  </si>
  <si>
    <t>BY RTK</t>
  </si>
  <si>
    <t>04.60.05.800</t>
  </si>
  <si>
    <t>BY MAKAN &amp; MINUM</t>
  </si>
  <si>
    <t>04.60.06.100</t>
  </si>
  <si>
    <t>BY LISTRIK</t>
  </si>
  <si>
    <t>04.60.06.200</t>
  </si>
  <si>
    <t>BY AIR</t>
  </si>
  <si>
    <t>04.60.07.200</t>
  </si>
  <si>
    <t>BY ASURANSI KENDARAAN</t>
  </si>
  <si>
    <t>BIAYA SEWA DAN PENYUSUTAN</t>
  </si>
  <si>
    <t>04.60.08.110</t>
  </si>
  <si>
    <t>BY SEWA GEDUNG - KANTOR</t>
  </si>
  <si>
    <t>04.60.08.120</t>
  </si>
  <si>
    <t>BY SEWA GEDUNG - MESS</t>
  </si>
  <si>
    <t>04.60.08.300</t>
  </si>
  <si>
    <t>BY SEWA EDC</t>
  </si>
  <si>
    <t>04.60.09.100</t>
  </si>
  <si>
    <t>BY CLEANING SERVICE</t>
  </si>
  <si>
    <t>04.60.09.200</t>
  </si>
  <si>
    <t>BY IURAN</t>
  </si>
  <si>
    <t>04.60.09.500</t>
  </si>
  <si>
    <t>BY ENTERTAINMENT</t>
  </si>
  <si>
    <t>04.60.09.900</t>
  </si>
  <si>
    <t>BY UMUM LAINNYA</t>
  </si>
  <si>
    <t>04.60.10.100</t>
  </si>
  <si>
    <t>BY PP. GEDUNG</t>
  </si>
  <si>
    <t>04.60.10.200</t>
  </si>
  <si>
    <t>BY PP. KENDARAAN</t>
  </si>
  <si>
    <t>04.60.10.500</t>
  </si>
  <si>
    <t>BY PP. INVENTARIS TOKO</t>
  </si>
  <si>
    <t>04.60.10.700</t>
  </si>
  <si>
    <t>BY PP. INVENTARIS SARANA &amp; INSTALASI LISTRIK</t>
  </si>
  <si>
    <t>04.60.11.120</t>
  </si>
  <si>
    <t>BY PENY. KENDARAAN</t>
  </si>
  <si>
    <t>04.60.11.140</t>
  </si>
  <si>
    <t>BY PENY. INVENTARIS KANTOR</t>
  </si>
  <si>
    <t>04.60.11.150</t>
  </si>
  <si>
    <t>BY PENY. INVENTARIS TOKO</t>
  </si>
  <si>
    <t>04.60.11.230</t>
  </si>
  <si>
    <t>BY AMORTISASI RENOVASI GEDUNG</t>
  </si>
  <si>
    <t>04.60.12.200</t>
  </si>
  <si>
    <t>BY MAINTENANCE UNIT MANDIRI</t>
  </si>
  <si>
    <t>PAJAK</t>
  </si>
  <si>
    <t>04.60.14.110</t>
  </si>
  <si>
    <t>BY PPH PSL 21</t>
  </si>
  <si>
    <t>04.60.14.130</t>
  </si>
  <si>
    <t>BY PPH PSL 23</t>
  </si>
  <si>
    <t>PAJAK PENGHASILAN</t>
  </si>
  <si>
    <t>04.60.14.140</t>
  </si>
  <si>
    <t>BY PPH PSL 25</t>
  </si>
  <si>
    <t>04.60.14.150</t>
  </si>
  <si>
    <t>BY PPH PSL 29</t>
  </si>
  <si>
    <t>04.60.14.210</t>
  </si>
  <si>
    <t>BY PPH FINAL PS 4( 2)</t>
  </si>
  <si>
    <t>PAJAK YANG DIBAYARKAN</t>
  </si>
  <si>
    <t>04.60.14.410</t>
  </si>
  <si>
    <t>BY PPN (KELUARAN)</t>
  </si>
  <si>
    <t>PENDAPATAN DILUAR USAHA LAINNYA</t>
  </si>
  <si>
    <t>04.90.10.100</t>
  </si>
  <si>
    <t>PENDAPATAN BUNGA BANK</t>
  </si>
  <si>
    <t>04.90.10.200</t>
  </si>
  <si>
    <t>PENDAPATAN ATAS KELEBIHAN KASIR</t>
  </si>
  <si>
    <t>04.90.10.440</t>
  </si>
  <si>
    <t>PENDAPATAN TERIMA KOMISI D/PIHAK III</t>
  </si>
  <si>
    <t>04.90.10.499</t>
  </si>
  <si>
    <t>PENDAPATAN LAINNYA</t>
  </si>
  <si>
    <t>BIAYA DILUAR USAHA LAINNYA</t>
  </si>
  <si>
    <t>04.90.20.110</t>
  </si>
  <si>
    <t>BY ADMINISTRASI BANK</t>
  </si>
  <si>
    <t>04.90.20.230</t>
  </si>
  <si>
    <t>BY PAJAK BUNGA BANK</t>
  </si>
  <si>
    <t>04.90.20.910</t>
  </si>
  <si>
    <t>PEMBULATAN</t>
  </si>
  <si>
    <t>04.90.20.920</t>
  </si>
  <si>
    <t>BY KOMISI PIHAK III</t>
  </si>
  <si>
    <t>04.90.20.940</t>
  </si>
  <si>
    <t>BY KERUGIAN LAIN-LAIN</t>
  </si>
  <si>
    <t>Row Labels</t>
  </si>
  <si>
    <t>Grand Total</t>
  </si>
  <si>
    <t>Sum of JumlahNPM</t>
  </si>
  <si>
    <t>urutan</t>
  </si>
  <si>
    <t>PENDAPATAN BERSIH</t>
  </si>
  <si>
    <t>TOTAL HPP BARANG DAGANG</t>
  </si>
  <si>
    <t>TOTAL BEBAN USAHA</t>
  </si>
  <si>
    <t>LABA-RUGI KOTOR</t>
  </si>
  <si>
    <t>LABA-RUGI OPERASI</t>
  </si>
  <si>
    <t>TOTAL PENDAPATAN &amp; BIAYA DILUAR USAHA</t>
  </si>
  <si>
    <t>LABA-RUGI SEBELUM PAJAK</t>
  </si>
  <si>
    <t>LABA-RUGI SETELAH 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</si>
</sst>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Font="1"/>
    <xf numFmtId="165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  <xf numFmtId="164" fontId="0" fillId="0" borderId="1" xfId="1" applyFont="1" applyBorder="1"/>
    <xf numFmtId="0" fontId="3" fillId="0" borderId="1" xfId="0" applyFont="1" applyBorder="1"/>
    <xf numFmtId="164" fontId="3" fillId="0" borderId="1" xfId="1" applyFont="1" applyBorder="1"/>
    <xf numFmtId="0" fontId="2" fillId="0" borderId="1" xfId="0" applyFont="1" applyBorder="1"/>
    <xf numFmtId="164" fontId="2" fillId="0" borderId="1" xfId="1" applyFont="1" applyBorder="1"/>
    <xf numFmtId="43" fontId="0" fillId="0" borderId="0" xfId="0" applyNumberFormat="1"/>
    <xf numFmtId="43" fontId="4" fillId="0" borderId="0" xfId="0" applyNumberFormat="1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4202.599495601855" createdVersion="6" refreshedVersion="6" minRefreshableVersion="3" recordCount="61" xr:uid="{111529B2-D438-4471-BDA9-189552B105A4}">
  <cacheSource type="worksheet">
    <worksheetSource ref="A1:G62" sheet="data ori"/>
  </cacheSource>
  <cacheFields count="7">
    <cacheField name="TahunBulan" numFmtId="0">
      <sharedItems containsSemiMixedTypes="0" containsString="0" containsNumber="1" containsInteger="1" minValue="201904" maxValue="201904"/>
    </cacheField>
    <cacheField name="KODECOMPANY" numFmtId="0">
      <sharedItems containsSemiMixedTypes="0" containsString="0" containsNumber="1" containsInteger="1" minValue="4" maxValue="4"/>
    </cacheField>
    <cacheField name="Aliasing" numFmtId="0">
      <sharedItems count="17">
        <s v="PENJUALAN KASIR"/>
        <s v="PENJUALAN BO (BACK OFFICE)"/>
        <s v="RETUR PENJUALAN KASIR"/>
        <s v="RETUR PENJUALAN BO (BACK OFFICE)"/>
        <s v="HPP BARANG DAGANG PUTUS"/>
        <s v="HPP BARANG DAGANG KONSINYASI"/>
        <s v="BIAYA MARKETING &amp; PENJUALAN"/>
        <s v="BIAYA OPERASIONAL"/>
        <s v="BIAYA GAJI, TUNJ DAN FASILITAS KARYAWAN"/>
        <s v="BIAYA ADUM (ADM DAN UMUM)"/>
        <s v="BIAYA UTILITY"/>
        <s v="BIAYA SEWA DAN PENYUSUTAN"/>
        <s v="PAJAK"/>
        <s v="PAJAK PENGHASILAN"/>
        <s v="PAJAK YANG DIBAYARKAN"/>
        <s v="PENDAPATAN DILUAR USAHA LAINNYA"/>
        <s v="BIAYA DILUAR USAHA LAINNYA"/>
      </sharedItems>
    </cacheField>
    <cacheField name="KODEAKUN" numFmtId="0">
      <sharedItems/>
    </cacheField>
    <cacheField name="KETERANGAN" numFmtId="0">
      <sharedItems/>
    </cacheField>
    <cacheField name="DOK" numFmtId="0">
      <sharedItems/>
    </cacheField>
    <cacheField name="JumlahNPM" numFmtId="165">
      <sharedItems containsSemiMixedTypes="0" containsString="0" containsNumber="1" minValue="-1232.0999999999999" maxValue="14912081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n v="201904"/>
    <n v="4"/>
    <x v="0"/>
    <s v="04.40.11.100"/>
    <s v="PENJUALAN PUTUS BUKU-KASIR"/>
    <s v="K"/>
    <n v="1491208125"/>
  </r>
  <r>
    <n v="201904"/>
    <n v="4"/>
    <x v="1"/>
    <s v="04.40.21.100"/>
    <s v="PENJUALAN PUTUS BUKU-BO"/>
    <s v="K"/>
    <n v="36670387"/>
  </r>
  <r>
    <n v="201904"/>
    <n v="4"/>
    <x v="2"/>
    <s v="04.42.11.100"/>
    <s v="RETUR PENJUALAN PUTUS BUKU-KASIR"/>
    <s v="D"/>
    <n v="1607255"/>
  </r>
  <r>
    <n v="201904"/>
    <n v="4"/>
    <x v="3"/>
    <s v="04.42.21.100"/>
    <s v="RETUR PENJUALAN PUTUS BUKU-BO"/>
    <s v="D"/>
    <n v="276550"/>
  </r>
  <r>
    <n v="201904"/>
    <n v="4"/>
    <x v="4"/>
    <s v="04.43.11.100"/>
    <s v="HPP BARANG DAGANG PUTUS-BUKU"/>
    <s v="D"/>
    <n v="418955477"/>
  </r>
  <r>
    <n v="201904"/>
    <n v="4"/>
    <x v="5"/>
    <s v="04.43.12.100"/>
    <s v="HPP BARANG DAGANG KONSY-BUKU"/>
    <s v="D"/>
    <n v="692256012"/>
  </r>
  <r>
    <n v="201904"/>
    <n v="4"/>
    <x v="6"/>
    <s v="04.50.01.100"/>
    <s v="BY PACKING"/>
    <s v="D"/>
    <n v="574000"/>
  </r>
  <r>
    <n v="201904"/>
    <n v="4"/>
    <x v="6"/>
    <s v="04.50.01.200"/>
    <s v="BY EXPEDISI/PENGIRIMAN"/>
    <s v="D"/>
    <n v="3062100"/>
  </r>
  <r>
    <n v="201904"/>
    <n v="4"/>
    <x v="6"/>
    <s v="04.50.02.200"/>
    <s v="BY PROMOSI"/>
    <s v="D"/>
    <n v="1860750"/>
  </r>
  <r>
    <n v="201904"/>
    <n v="4"/>
    <x v="7"/>
    <s v="04.50.03.100"/>
    <s v="BY LABEL BARCODE"/>
    <s v="D"/>
    <n v="4931740"/>
  </r>
  <r>
    <n v="201904"/>
    <n v="4"/>
    <x v="7"/>
    <s v="04.50.03.400"/>
    <s v="BY SAMPUL PLASTIK"/>
    <s v="D"/>
    <n v="1980000"/>
  </r>
  <r>
    <n v="201904"/>
    <n v="4"/>
    <x v="7"/>
    <s v="04.50.03.500"/>
    <s v="BY TAS KRESEK"/>
    <s v="D"/>
    <n v="4175000"/>
  </r>
  <r>
    <n v="201904"/>
    <n v="4"/>
    <x v="8"/>
    <s v="04.60.01.120"/>
    <s v="BY GAJI KARYAWAN"/>
    <s v="D"/>
    <n v="152682401"/>
  </r>
  <r>
    <n v="201904"/>
    <n v="4"/>
    <x v="8"/>
    <s v="04.60.01.130"/>
    <s v="BY GAJI OUTSOURCHING"/>
    <s v="D"/>
    <n v="8900000"/>
  </r>
  <r>
    <n v="201904"/>
    <n v="4"/>
    <x v="8"/>
    <s v="04.60.01.200"/>
    <s v="BY LEMBUR"/>
    <s v="D"/>
    <n v="2745000"/>
  </r>
  <r>
    <n v="201904"/>
    <n v="4"/>
    <x v="8"/>
    <s v="04.60.02.200"/>
    <s v="BY INSENTIF/BONUS KARYAWAN"/>
    <s v="D"/>
    <n v="700000"/>
  </r>
  <r>
    <n v="201904"/>
    <n v="4"/>
    <x v="8"/>
    <s v="04.60.02.300"/>
    <s v="BY JAMSOSTEK"/>
    <s v="D"/>
    <n v="16234369"/>
  </r>
  <r>
    <n v="201904"/>
    <n v="4"/>
    <x v="9"/>
    <s v="04.60.04.110"/>
    <s v="BY BENDA POS"/>
    <s v="D"/>
    <n v="6000"/>
  </r>
  <r>
    <n v="201904"/>
    <n v="4"/>
    <x v="9"/>
    <s v="04.60.04.120"/>
    <s v="BY PAKET POS"/>
    <s v="D"/>
    <n v="697000"/>
  </r>
  <r>
    <n v="201904"/>
    <n v="4"/>
    <x v="10"/>
    <s v="04.60.04.210"/>
    <s v="BY BIAYA TELP "/>
    <s v="D"/>
    <n v="1241212"/>
  </r>
  <r>
    <n v="201904"/>
    <n v="4"/>
    <x v="10"/>
    <s v="04.60.04.220"/>
    <s v="BY INTERNET FEE"/>
    <s v="D"/>
    <n v="390500"/>
  </r>
  <r>
    <n v="201904"/>
    <n v="4"/>
    <x v="10"/>
    <s v="04.60.04.230"/>
    <s v="BY KOMUNIKASI (PULSA HP)"/>
    <s v="D"/>
    <n v="100000"/>
  </r>
  <r>
    <n v="201904"/>
    <n v="4"/>
    <x v="9"/>
    <s v="04.60.05.100"/>
    <s v="BY PREMIUM KANTOR"/>
    <s v="D"/>
    <n v="887858"/>
  </r>
  <r>
    <n v="201904"/>
    <n v="4"/>
    <x v="9"/>
    <s v="04.60.05.200"/>
    <s v="BY PARKIR/TOL KANTOR"/>
    <s v="D"/>
    <n v="130500"/>
  </r>
  <r>
    <n v="201904"/>
    <n v="4"/>
    <x v="9"/>
    <s v="04.60.05.600"/>
    <s v="BY FOTO COPY"/>
    <s v="D"/>
    <n v="20000"/>
  </r>
  <r>
    <n v="201904"/>
    <n v="4"/>
    <x v="9"/>
    <s v="04.60.05.700"/>
    <s v="BY RTK"/>
    <s v="D"/>
    <n v="150000"/>
  </r>
  <r>
    <n v="201904"/>
    <n v="4"/>
    <x v="9"/>
    <s v="04.60.05.800"/>
    <s v="BY MAKAN &amp; MINUM"/>
    <s v="D"/>
    <n v="944155"/>
  </r>
  <r>
    <n v="201904"/>
    <n v="4"/>
    <x v="10"/>
    <s v="04.60.06.100"/>
    <s v="BY LISTRIK"/>
    <s v="D"/>
    <n v="5627563"/>
  </r>
  <r>
    <n v="201904"/>
    <n v="4"/>
    <x v="10"/>
    <s v="04.60.06.200"/>
    <s v="BY AIR"/>
    <s v="D"/>
    <n v="723000"/>
  </r>
  <r>
    <n v="201904"/>
    <n v="4"/>
    <x v="9"/>
    <s v="04.60.07.200"/>
    <s v="BY ASURANSI KENDARAAN"/>
    <s v="D"/>
    <n v="591584"/>
  </r>
  <r>
    <n v="201904"/>
    <n v="4"/>
    <x v="11"/>
    <s v="04.60.08.110"/>
    <s v="BY SEWA GEDUNG - KANTOR"/>
    <s v="D"/>
    <n v="41666667"/>
  </r>
  <r>
    <n v="201904"/>
    <n v="4"/>
    <x v="11"/>
    <s v="04.60.08.120"/>
    <s v="BY SEWA GEDUNG - MESS"/>
    <s v="D"/>
    <n v="1875000"/>
  </r>
  <r>
    <n v="201904"/>
    <n v="4"/>
    <x v="11"/>
    <s v="04.60.08.300"/>
    <s v="BY SEWA EDC"/>
    <s v="D"/>
    <n v="200000"/>
  </r>
  <r>
    <n v="201904"/>
    <n v="4"/>
    <x v="9"/>
    <s v="04.60.09.100"/>
    <s v="BY CLEANING SERVICE"/>
    <s v="D"/>
    <n v="820790"/>
  </r>
  <r>
    <n v="201904"/>
    <n v="4"/>
    <x v="9"/>
    <s v="04.60.09.200"/>
    <s v="BY IURAN"/>
    <s v="D"/>
    <n v="1570000"/>
  </r>
  <r>
    <n v="201904"/>
    <n v="4"/>
    <x v="9"/>
    <s v="04.60.09.500"/>
    <s v="BY ENTERTAINMENT"/>
    <s v="D"/>
    <n v="147975"/>
  </r>
  <r>
    <n v="201904"/>
    <n v="4"/>
    <x v="9"/>
    <s v="04.60.09.900"/>
    <s v="BY UMUM LAINNYA"/>
    <s v="D"/>
    <n v="66650"/>
  </r>
  <r>
    <n v="201904"/>
    <n v="4"/>
    <x v="9"/>
    <s v="04.60.10.100"/>
    <s v="BY PP. GEDUNG"/>
    <s v="D"/>
    <n v="32000"/>
  </r>
  <r>
    <n v="201904"/>
    <n v="4"/>
    <x v="9"/>
    <s v="04.60.10.200"/>
    <s v="BY PP. KENDARAAN"/>
    <s v="D"/>
    <n v="350000"/>
  </r>
  <r>
    <n v="201904"/>
    <n v="4"/>
    <x v="9"/>
    <s v="04.60.10.500"/>
    <s v="BY PP. INVENTARIS TOKO"/>
    <s v="D"/>
    <n v="68000"/>
  </r>
  <r>
    <n v="201904"/>
    <n v="4"/>
    <x v="9"/>
    <s v="04.60.10.700"/>
    <s v="BY PP. INVENTARIS SARANA &amp; INSTALASI LISTRIK"/>
    <s v="D"/>
    <n v="1169500"/>
  </r>
  <r>
    <n v="201904"/>
    <n v="4"/>
    <x v="11"/>
    <s v="04.60.11.120"/>
    <s v="BY PENY. KENDARAAN"/>
    <s v="D"/>
    <n v="369083.3333"/>
  </r>
  <r>
    <n v="201904"/>
    <n v="4"/>
    <x v="11"/>
    <s v="04.60.11.140"/>
    <s v="BY PENY. INVENTARIS KANTOR"/>
    <s v="D"/>
    <n v="226229.1667"/>
  </r>
  <r>
    <n v="201904"/>
    <n v="4"/>
    <x v="11"/>
    <s v="04.60.11.150"/>
    <s v="BY PENY. INVENTARIS TOKO"/>
    <s v="D"/>
    <n v="2996889.4446"/>
  </r>
  <r>
    <n v="201904"/>
    <n v="4"/>
    <x v="11"/>
    <s v="04.60.11.230"/>
    <s v="BY AMORTISASI RENOVASI GEDUNG"/>
    <s v="D"/>
    <n v="2302516.6666999999"/>
  </r>
  <r>
    <n v="201904"/>
    <n v="4"/>
    <x v="9"/>
    <s v="04.60.12.200"/>
    <s v="BY MAINTENANCE UNIT MANDIRI"/>
    <s v="D"/>
    <n v="20000000"/>
  </r>
  <r>
    <n v="201904"/>
    <n v="4"/>
    <x v="12"/>
    <s v="04.60.14.110"/>
    <s v="BY PPH PSL 21"/>
    <s v="D"/>
    <n v="284510"/>
  </r>
  <r>
    <n v="201904"/>
    <n v="4"/>
    <x v="12"/>
    <s v="04.60.14.130"/>
    <s v="BY PPH PSL 23"/>
    <s v="D"/>
    <n v="400000"/>
  </r>
  <r>
    <n v="201904"/>
    <n v="4"/>
    <x v="13"/>
    <s v="04.60.14.140"/>
    <s v="BY PPH PSL 25"/>
    <s v="D"/>
    <n v="22213200"/>
  </r>
  <r>
    <n v="201904"/>
    <n v="4"/>
    <x v="13"/>
    <s v="04.60.14.150"/>
    <s v="BY PPH PSL 29"/>
    <s v="D"/>
    <n v="83857893"/>
  </r>
  <r>
    <n v="201904"/>
    <n v="4"/>
    <x v="12"/>
    <s v="04.60.14.210"/>
    <s v="BY PPH FINAL PS 4( 2)"/>
    <s v="D"/>
    <n v="2916667"/>
  </r>
  <r>
    <n v="201904"/>
    <n v="4"/>
    <x v="14"/>
    <s v="04.60.14.410"/>
    <s v="BY PPN (KELUARAN)"/>
    <s v="D"/>
    <n v="38953196"/>
  </r>
  <r>
    <n v="201904"/>
    <n v="4"/>
    <x v="15"/>
    <s v="04.90.10.100"/>
    <s v="PENDAPATAN BUNGA BANK"/>
    <s v="K"/>
    <n v="47308.72"/>
  </r>
  <r>
    <n v="201904"/>
    <n v="4"/>
    <x v="15"/>
    <s v="04.90.10.200"/>
    <s v="PENDAPATAN ATAS KELEBIHAN KASIR"/>
    <s v="K"/>
    <n v="2071428"/>
  </r>
  <r>
    <n v="201904"/>
    <n v="4"/>
    <x v="15"/>
    <s v="04.90.10.440"/>
    <s v="PENDAPATAN TERIMA KOMISI D/PIHAK III"/>
    <s v="K"/>
    <n v="7629100"/>
  </r>
  <r>
    <n v="201904"/>
    <n v="4"/>
    <x v="15"/>
    <s v="04.90.10.499"/>
    <s v="PENDAPATAN LAINNYA"/>
    <s v="K"/>
    <n v="14343724"/>
  </r>
  <r>
    <n v="201904"/>
    <n v="4"/>
    <x v="16"/>
    <s v="04.90.20.110"/>
    <s v="BY ADMINISTRASI BANK"/>
    <s v="D"/>
    <n v="3429128.57"/>
  </r>
  <r>
    <n v="201904"/>
    <n v="4"/>
    <x v="16"/>
    <s v="04.90.20.230"/>
    <s v="BY PAJAK BUNGA BANK"/>
    <s v="D"/>
    <n v="9461.5499999999993"/>
  </r>
  <r>
    <n v="201904"/>
    <n v="4"/>
    <x v="16"/>
    <s v="04.90.20.910"/>
    <s v="PEMBULATAN"/>
    <s v="D"/>
    <n v="-1232.0999999999999"/>
  </r>
  <r>
    <n v="201904"/>
    <n v="4"/>
    <x v="16"/>
    <s v="04.90.20.920"/>
    <s v="BY KOMISI PIHAK III"/>
    <s v="D"/>
    <n v="72600"/>
  </r>
  <r>
    <n v="201904"/>
    <n v="4"/>
    <x v="16"/>
    <s v="04.90.20.940"/>
    <s v="BY KERUGIAN LAIN-LAIN"/>
    <s v="D"/>
    <n v="463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6F5D46-F7DF-4EEE-A52E-988F02900F7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1" firstHeaderRow="1" firstDataRow="1" firstDataCol="1"/>
  <pivotFields count="7">
    <pivotField showAll="0"/>
    <pivotField showAll="0"/>
    <pivotField axis="axisRow" showAll="0">
      <items count="18">
        <item x="9"/>
        <item x="16"/>
        <item x="8"/>
        <item x="6"/>
        <item x="7"/>
        <item x="11"/>
        <item x="10"/>
        <item x="5"/>
        <item x="4"/>
        <item x="12"/>
        <item x="13"/>
        <item x="14"/>
        <item x="15"/>
        <item x="1"/>
        <item x="0"/>
        <item x="3"/>
        <item x="2"/>
        <item t="default"/>
      </items>
    </pivotField>
    <pivotField showAll="0"/>
    <pivotField showAll="0"/>
    <pivotField showAll="0"/>
    <pivotField dataField="1" numFmtId="165" showAll="0"/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JumlahNPM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072D-8D8C-44AC-8C26-7D883EA28A88}">
  <dimension ref="A1:G62"/>
  <sheetViews>
    <sheetView workbookViewId="0">
      <selection activeCell="C8" sqref="C8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41.28515625" bestFit="1" customWidth="1"/>
    <col min="4" max="4" width="11.7109375" bestFit="1" customWidth="1"/>
    <col min="5" max="5" width="44.5703125" bestFit="1" customWidth="1"/>
    <col min="7" max="7" width="16.855468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25">
      <c r="A2">
        <v>201904</v>
      </c>
      <c r="B2">
        <v>4</v>
      </c>
      <c r="C2" t="s">
        <v>7</v>
      </c>
      <c r="D2" t="s">
        <v>8</v>
      </c>
      <c r="E2" t="s">
        <v>9</v>
      </c>
      <c r="F2" t="s">
        <v>10</v>
      </c>
      <c r="G2" s="2">
        <v>1491208125</v>
      </c>
    </row>
    <row r="3" spans="1:7" x14ac:dyDescent="0.25">
      <c r="A3">
        <v>201904</v>
      </c>
      <c r="B3">
        <v>4</v>
      </c>
      <c r="C3" t="s">
        <v>11</v>
      </c>
      <c r="D3" t="s">
        <v>12</v>
      </c>
      <c r="E3" t="s">
        <v>13</v>
      </c>
      <c r="F3" t="s">
        <v>10</v>
      </c>
      <c r="G3" s="2">
        <v>36670387</v>
      </c>
    </row>
    <row r="4" spans="1:7" x14ac:dyDescent="0.25">
      <c r="A4">
        <v>201904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 s="2">
        <v>1607255</v>
      </c>
    </row>
    <row r="5" spans="1:7" x14ac:dyDescent="0.25">
      <c r="A5">
        <v>201904</v>
      </c>
      <c r="B5">
        <v>4</v>
      </c>
      <c r="C5" t="s">
        <v>18</v>
      </c>
      <c r="D5" t="s">
        <v>19</v>
      </c>
      <c r="E5" t="s">
        <v>20</v>
      </c>
      <c r="F5" t="s">
        <v>17</v>
      </c>
      <c r="G5" s="2">
        <v>276550</v>
      </c>
    </row>
    <row r="6" spans="1:7" x14ac:dyDescent="0.25">
      <c r="A6">
        <v>201904</v>
      </c>
      <c r="B6">
        <v>4</v>
      </c>
      <c r="C6" t="s">
        <v>21</v>
      </c>
      <c r="D6" t="s">
        <v>22</v>
      </c>
      <c r="E6" t="s">
        <v>23</v>
      </c>
      <c r="F6" t="s">
        <v>17</v>
      </c>
      <c r="G6" s="2">
        <v>418955477</v>
      </c>
    </row>
    <row r="7" spans="1:7" x14ac:dyDescent="0.25">
      <c r="A7">
        <v>201904</v>
      </c>
      <c r="B7">
        <v>4</v>
      </c>
      <c r="C7" t="s">
        <v>24</v>
      </c>
      <c r="D7" t="s">
        <v>25</v>
      </c>
      <c r="E7" t="s">
        <v>26</v>
      </c>
      <c r="F7" t="s">
        <v>17</v>
      </c>
      <c r="G7" s="2">
        <v>692256012</v>
      </c>
    </row>
    <row r="8" spans="1:7" x14ac:dyDescent="0.25">
      <c r="A8">
        <v>201904</v>
      </c>
      <c r="B8">
        <v>4</v>
      </c>
      <c r="C8" t="s">
        <v>27</v>
      </c>
      <c r="D8" t="s">
        <v>28</v>
      </c>
      <c r="E8" t="s">
        <v>29</v>
      </c>
      <c r="F8" t="s">
        <v>17</v>
      </c>
      <c r="G8" s="2">
        <v>574000</v>
      </c>
    </row>
    <row r="9" spans="1:7" x14ac:dyDescent="0.25">
      <c r="A9">
        <v>201904</v>
      </c>
      <c r="B9">
        <v>4</v>
      </c>
      <c r="C9" t="s">
        <v>27</v>
      </c>
      <c r="D9" t="s">
        <v>30</v>
      </c>
      <c r="E9" t="s">
        <v>31</v>
      </c>
      <c r="F9" t="s">
        <v>17</v>
      </c>
      <c r="G9" s="2">
        <v>3062100</v>
      </c>
    </row>
    <row r="10" spans="1:7" x14ac:dyDescent="0.25">
      <c r="A10">
        <v>201904</v>
      </c>
      <c r="B10">
        <v>4</v>
      </c>
      <c r="C10" t="s">
        <v>27</v>
      </c>
      <c r="D10" t="s">
        <v>32</v>
      </c>
      <c r="E10" t="s">
        <v>33</v>
      </c>
      <c r="F10" t="s">
        <v>17</v>
      </c>
      <c r="G10" s="2">
        <v>1860750</v>
      </c>
    </row>
    <row r="11" spans="1:7" x14ac:dyDescent="0.25">
      <c r="A11">
        <v>201904</v>
      </c>
      <c r="B11">
        <v>4</v>
      </c>
      <c r="C11" t="s">
        <v>34</v>
      </c>
      <c r="D11" t="s">
        <v>35</v>
      </c>
      <c r="E11" t="s">
        <v>36</v>
      </c>
      <c r="F11" t="s">
        <v>17</v>
      </c>
      <c r="G11" s="2">
        <v>4931740</v>
      </c>
    </row>
    <row r="12" spans="1:7" x14ac:dyDescent="0.25">
      <c r="A12">
        <v>201904</v>
      </c>
      <c r="B12">
        <v>4</v>
      </c>
      <c r="C12" t="s">
        <v>34</v>
      </c>
      <c r="D12" t="s">
        <v>37</v>
      </c>
      <c r="E12" t="s">
        <v>38</v>
      </c>
      <c r="F12" t="s">
        <v>17</v>
      </c>
      <c r="G12" s="2">
        <v>1980000</v>
      </c>
    </row>
    <row r="13" spans="1:7" x14ac:dyDescent="0.25">
      <c r="A13">
        <v>201904</v>
      </c>
      <c r="B13">
        <v>4</v>
      </c>
      <c r="C13" t="s">
        <v>34</v>
      </c>
      <c r="D13" t="s">
        <v>39</v>
      </c>
      <c r="E13" t="s">
        <v>40</v>
      </c>
      <c r="F13" t="s">
        <v>17</v>
      </c>
      <c r="G13" s="2">
        <v>4175000</v>
      </c>
    </row>
    <row r="14" spans="1:7" x14ac:dyDescent="0.25">
      <c r="A14">
        <v>201904</v>
      </c>
      <c r="B14">
        <v>4</v>
      </c>
      <c r="C14" t="s">
        <v>41</v>
      </c>
      <c r="D14" t="s">
        <v>42</v>
      </c>
      <c r="E14" t="s">
        <v>43</v>
      </c>
      <c r="F14" t="s">
        <v>17</v>
      </c>
      <c r="G14" s="2">
        <v>152682401</v>
      </c>
    </row>
    <row r="15" spans="1:7" x14ac:dyDescent="0.25">
      <c r="A15">
        <v>201904</v>
      </c>
      <c r="B15">
        <v>4</v>
      </c>
      <c r="C15" t="s">
        <v>41</v>
      </c>
      <c r="D15" t="s">
        <v>44</v>
      </c>
      <c r="E15" t="s">
        <v>45</v>
      </c>
      <c r="F15" t="s">
        <v>17</v>
      </c>
      <c r="G15" s="2">
        <v>8900000</v>
      </c>
    </row>
    <row r="16" spans="1:7" x14ac:dyDescent="0.25">
      <c r="A16">
        <v>201904</v>
      </c>
      <c r="B16">
        <v>4</v>
      </c>
      <c r="C16" t="s">
        <v>41</v>
      </c>
      <c r="D16" t="s">
        <v>46</v>
      </c>
      <c r="E16" t="s">
        <v>47</v>
      </c>
      <c r="F16" t="s">
        <v>17</v>
      </c>
      <c r="G16" s="2">
        <v>2745000</v>
      </c>
    </row>
    <row r="17" spans="1:7" x14ac:dyDescent="0.25">
      <c r="A17">
        <v>201904</v>
      </c>
      <c r="B17">
        <v>4</v>
      </c>
      <c r="C17" t="s">
        <v>41</v>
      </c>
      <c r="D17" t="s">
        <v>48</v>
      </c>
      <c r="E17" t="s">
        <v>49</v>
      </c>
      <c r="F17" t="s">
        <v>17</v>
      </c>
      <c r="G17" s="2">
        <v>700000</v>
      </c>
    </row>
    <row r="18" spans="1:7" x14ac:dyDescent="0.25">
      <c r="A18">
        <v>201904</v>
      </c>
      <c r="B18">
        <v>4</v>
      </c>
      <c r="C18" t="s">
        <v>41</v>
      </c>
      <c r="D18" t="s">
        <v>50</v>
      </c>
      <c r="E18" t="s">
        <v>51</v>
      </c>
      <c r="F18" t="s">
        <v>17</v>
      </c>
      <c r="G18" s="2">
        <v>16234369</v>
      </c>
    </row>
    <row r="19" spans="1:7" x14ac:dyDescent="0.25">
      <c r="A19">
        <v>201904</v>
      </c>
      <c r="B19">
        <v>4</v>
      </c>
      <c r="C19" t="s">
        <v>52</v>
      </c>
      <c r="D19" t="s">
        <v>53</v>
      </c>
      <c r="E19" t="s">
        <v>54</v>
      </c>
      <c r="F19" t="s">
        <v>17</v>
      </c>
      <c r="G19" s="2">
        <v>6000</v>
      </c>
    </row>
    <row r="20" spans="1:7" x14ac:dyDescent="0.25">
      <c r="A20">
        <v>201904</v>
      </c>
      <c r="B20">
        <v>4</v>
      </c>
      <c r="C20" t="s">
        <v>52</v>
      </c>
      <c r="D20" t="s">
        <v>55</v>
      </c>
      <c r="E20" t="s">
        <v>56</v>
      </c>
      <c r="F20" t="s">
        <v>17</v>
      </c>
      <c r="G20" s="2">
        <v>697000</v>
      </c>
    </row>
    <row r="21" spans="1:7" x14ac:dyDescent="0.25">
      <c r="A21">
        <v>201904</v>
      </c>
      <c r="B21">
        <v>4</v>
      </c>
      <c r="C21" t="s">
        <v>57</v>
      </c>
      <c r="D21" t="s">
        <v>58</v>
      </c>
      <c r="E21" t="s">
        <v>59</v>
      </c>
      <c r="F21" t="s">
        <v>17</v>
      </c>
      <c r="G21" s="2">
        <v>1241212</v>
      </c>
    </row>
    <row r="22" spans="1:7" x14ac:dyDescent="0.25">
      <c r="A22">
        <v>201904</v>
      </c>
      <c r="B22">
        <v>4</v>
      </c>
      <c r="C22" t="s">
        <v>57</v>
      </c>
      <c r="D22" t="s">
        <v>60</v>
      </c>
      <c r="E22" t="s">
        <v>61</v>
      </c>
      <c r="F22" t="s">
        <v>17</v>
      </c>
      <c r="G22" s="2">
        <v>390500</v>
      </c>
    </row>
    <row r="23" spans="1:7" x14ac:dyDescent="0.25">
      <c r="A23">
        <v>201904</v>
      </c>
      <c r="B23">
        <v>4</v>
      </c>
      <c r="C23" t="s">
        <v>57</v>
      </c>
      <c r="D23" t="s">
        <v>62</v>
      </c>
      <c r="E23" t="s">
        <v>63</v>
      </c>
      <c r="F23" t="s">
        <v>17</v>
      </c>
      <c r="G23" s="2">
        <v>100000</v>
      </c>
    </row>
    <row r="24" spans="1:7" x14ac:dyDescent="0.25">
      <c r="A24">
        <v>201904</v>
      </c>
      <c r="B24">
        <v>4</v>
      </c>
      <c r="C24" t="s">
        <v>52</v>
      </c>
      <c r="D24" t="s">
        <v>64</v>
      </c>
      <c r="E24" t="s">
        <v>65</v>
      </c>
      <c r="F24" t="s">
        <v>17</v>
      </c>
      <c r="G24" s="2">
        <v>887858</v>
      </c>
    </row>
    <row r="25" spans="1:7" x14ac:dyDescent="0.25">
      <c r="A25">
        <v>201904</v>
      </c>
      <c r="B25">
        <v>4</v>
      </c>
      <c r="C25" t="s">
        <v>52</v>
      </c>
      <c r="D25" t="s">
        <v>66</v>
      </c>
      <c r="E25" t="s">
        <v>67</v>
      </c>
      <c r="F25" t="s">
        <v>17</v>
      </c>
      <c r="G25" s="2">
        <v>130500</v>
      </c>
    </row>
    <row r="26" spans="1:7" x14ac:dyDescent="0.25">
      <c r="A26">
        <v>201904</v>
      </c>
      <c r="B26">
        <v>4</v>
      </c>
      <c r="C26" t="s">
        <v>52</v>
      </c>
      <c r="D26" t="s">
        <v>68</v>
      </c>
      <c r="E26" t="s">
        <v>69</v>
      </c>
      <c r="F26" t="s">
        <v>17</v>
      </c>
      <c r="G26" s="2">
        <v>20000</v>
      </c>
    </row>
    <row r="27" spans="1:7" x14ac:dyDescent="0.25">
      <c r="A27">
        <v>201904</v>
      </c>
      <c r="B27">
        <v>4</v>
      </c>
      <c r="C27" t="s">
        <v>52</v>
      </c>
      <c r="D27" t="s">
        <v>70</v>
      </c>
      <c r="E27" t="s">
        <v>71</v>
      </c>
      <c r="F27" t="s">
        <v>17</v>
      </c>
      <c r="G27" s="2">
        <v>150000</v>
      </c>
    </row>
    <row r="28" spans="1:7" x14ac:dyDescent="0.25">
      <c r="A28">
        <v>201904</v>
      </c>
      <c r="B28">
        <v>4</v>
      </c>
      <c r="C28" t="s">
        <v>52</v>
      </c>
      <c r="D28" t="s">
        <v>72</v>
      </c>
      <c r="E28" t="s">
        <v>73</v>
      </c>
      <c r="F28" t="s">
        <v>17</v>
      </c>
      <c r="G28" s="2">
        <v>944155</v>
      </c>
    </row>
    <row r="29" spans="1:7" x14ac:dyDescent="0.25">
      <c r="A29">
        <v>201904</v>
      </c>
      <c r="B29">
        <v>4</v>
      </c>
      <c r="C29" t="s">
        <v>57</v>
      </c>
      <c r="D29" t="s">
        <v>74</v>
      </c>
      <c r="E29" t="s">
        <v>75</v>
      </c>
      <c r="F29" t="s">
        <v>17</v>
      </c>
      <c r="G29" s="2">
        <v>5627563</v>
      </c>
    </row>
    <row r="30" spans="1:7" x14ac:dyDescent="0.25">
      <c r="A30">
        <v>201904</v>
      </c>
      <c r="B30">
        <v>4</v>
      </c>
      <c r="C30" t="s">
        <v>57</v>
      </c>
      <c r="D30" t="s">
        <v>76</v>
      </c>
      <c r="E30" t="s">
        <v>77</v>
      </c>
      <c r="F30" t="s">
        <v>17</v>
      </c>
      <c r="G30" s="2">
        <v>723000</v>
      </c>
    </row>
    <row r="31" spans="1:7" x14ac:dyDescent="0.25">
      <c r="A31">
        <v>201904</v>
      </c>
      <c r="B31">
        <v>4</v>
      </c>
      <c r="C31" t="s">
        <v>52</v>
      </c>
      <c r="D31" t="s">
        <v>78</v>
      </c>
      <c r="E31" t="s">
        <v>79</v>
      </c>
      <c r="F31" t="s">
        <v>17</v>
      </c>
      <c r="G31" s="2">
        <v>591584</v>
      </c>
    </row>
    <row r="32" spans="1:7" x14ac:dyDescent="0.25">
      <c r="A32">
        <v>201904</v>
      </c>
      <c r="B32">
        <v>4</v>
      </c>
      <c r="C32" t="s">
        <v>80</v>
      </c>
      <c r="D32" t="s">
        <v>81</v>
      </c>
      <c r="E32" t="s">
        <v>82</v>
      </c>
      <c r="F32" t="s">
        <v>17</v>
      </c>
      <c r="G32" s="2">
        <v>41666667</v>
      </c>
    </row>
    <row r="33" spans="1:7" x14ac:dyDescent="0.25">
      <c r="A33">
        <v>201904</v>
      </c>
      <c r="B33">
        <v>4</v>
      </c>
      <c r="C33" t="s">
        <v>80</v>
      </c>
      <c r="D33" t="s">
        <v>83</v>
      </c>
      <c r="E33" t="s">
        <v>84</v>
      </c>
      <c r="F33" t="s">
        <v>17</v>
      </c>
      <c r="G33" s="2">
        <v>1875000</v>
      </c>
    </row>
    <row r="34" spans="1:7" x14ac:dyDescent="0.25">
      <c r="A34">
        <v>201904</v>
      </c>
      <c r="B34">
        <v>4</v>
      </c>
      <c r="C34" t="s">
        <v>80</v>
      </c>
      <c r="D34" t="s">
        <v>85</v>
      </c>
      <c r="E34" t="s">
        <v>86</v>
      </c>
      <c r="F34" t="s">
        <v>17</v>
      </c>
      <c r="G34" s="2">
        <v>200000</v>
      </c>
    </row>
    <row r="35" spans="1:7" x14ac:dyDescent="0.25">
      <c r="A35">
        <v>201904</v>
      </c>
      <c r="B35">
        <v>4</v>
      </c>
      <c r="C35" t="s">
        <v>52</v>
      </c>
      <c r="D35" t="s">
        <v>87</v>
      </c>
      <c r="E35" t="s">
        <v>88</v>
      </c>
      <c r="F35" t="s">
        <v>17</v>
      </c>
      <c r="G35" s="2">
        <v>820790</v>
      </c>
    </row>
    <row r="36" spans="1:7" x14ac:dyDescent="0.25">
      <c r="A36">
        <v>201904</v>
      </c>
      <c r="B36">
        <v>4</v>
      </c>
      <c r="C36" t="s">
        <v>52</v>
      </c>
      <c r="D36" t="s">
        <v>89</v>
      </c>
      <c r="E36" t="s">
        <v>90</v>
      </c>
      <c r="F36" t="s">
        <v>17</v>
      </c>
      <c r="G36" s="2">
        <v>1570000</v>
      </c>
    </row>
    <row r="37" spans="1:7" x14ac:dyDescent="0.25">
      <c r="A37">
        <v>201904</v>
      </c>
      <c r="B37">
        <v>4</v>
      </c>
      <c r="C37" t="s">
        <v>52</v>
      </c>
      <c r="D37" t="s">
        <v>91</v>
      </c>
      <c r="E37" t="s">
        <v>92</v>
      </c>
      <c r="F37" t="s">
        <v>17</v>
      </c>
      <c r="G37" s="2">
        <v>147975</v>
      </c>
    </row>
    <row r="38" spans="1:7" x14ac:dyDescent="0.25">
      <c r="A38">
        <v>201904</v>
      </c>
      <c r="B38">
        <v>4</v>
      </c>
      <c r="C38" t="s">
        <v>52</v>
      </c>
      <c r="D38" t="s">
        <v>93</v>
      </c>
      <c r="E38" t="s">
        <v>94</v>
      </c>
      <c r="F38" t="s">
        <v>17</v>
      </c>
      <c r="G38" s="2">
        <v>66650</v>
      </c>
    </row>
    <row r="39" spans="1:7" x14ac:dyDescent="0.25">
      <c r="A39">
        <v>201904</v>
      </c>
      <c r="B39">
        <v>4</v>
      </c>
      <c r="C39" t="s">
        <v>52</v>
      </c>
      <c r="D39" t="s">
        <v>95</v>
      </c>
      <c r="E39" t="s">
        <v>96</v>
      </c>
      <c r="F39" t="s">
        <v>17</v>
      </c>
      <c r="G39" s="2">
        <v>32000</v>
      </c>
    </row>
    <row r="40" spans="1:7" x14ac:dyDescent="0.25">
      <c r="A40">
        <v>201904</v>
      </c>
      <c r="B40">
        <v>4</v>
      </c>
      <c r="C40" t="s">
        <v>52</v>
      </c>
      <c r="D40" t="s">
        <v>97</v>
      </c>
      <c r="E40" t="s">
        <v>98</v>
      </c>
      <c r="F40" t="s">
        <v>17</v>
      </c>
      <c r="G40" s="2">
        <v>350000</v>
      </c>
    </row>
    <row r="41" spans="1:7" x14ac:dyDescent="0.25">
      <c r="A41">
        <v>201904</v>
      </c>
      <c r="B41">
        <v>4</v>
      </c>
      <c r="C41" t="s">
        <v>52</v>
      </c>
      <c r="D41" t="s">
        <v>99</v>
      </c>
      <c r="E41" t="s">
        <v>100</v>
      </c>
      <c r="F41" t="s">
        <v>17</v>
      </c>
      <c r="G41" s="2">
        <v>68000</v>
      </c>
    </row>
    <row r="42" spans="1:7" x14ac:dyDescent="0.25">
      <c r="A42">
        <v>201904</v>
      </c>
      <c r="B42">
        <v>4</v>
      </c>
      <c r="C42" t="s">
        <v>52</v>
      </c>
      <c r="D42" t="s">
        <v>101</v>
      </c>
      <c r="E42" t="s">
        <v>102</v>
      </c>
      <c r="F42" t="s">
        <v>17</v>
      </c>
      <c r="G42" s="2">
        <v>1169500</v>
      </c>
    </row>
    <row r="43" spans="1:7" x14ac:dyDescent="0.25">
      <c r="A43">
        <v>201904</v>
      </c>
      <c r="B43">
        <v>4</v>
      </c>
      <c r="C43" t="s">
        <v>80</v>
      </c>
      <c r="D43" t="s">
        <v>103</v>
      </c>
      <c r="E43" t="s">
        <v>104</v>
      </c>
      <c r="F43" t="s">
        <v>17</v>
      </c>
      <c r="G43" s="2">
        <v>369083.3333</v>
      </c>
    </row>
    <row r="44" spans="1:7" x14ac:dyDescent="0.25">
      <c r="A44">
        <v>201904</v>
      </c>
      <c r="B44">
        <v>4</v>
      </c>
      <c r="C44" t="s">
        <v>80</v>
      </c>
      <c r="D44" t="s">
        <v>105</v>
      </c>
      <c r="E44" t="s">
        <v>106</v>
      </c>
      <c r="F44" t="s">
        <v>17</v>
      </c>
      <c r="G44" s="2">
        <v>226229.1667</v>
      </c>
    </row>
    <row r="45" spans="1:7" x14ac:dyDescent="0.25">
      <c r="A45">
        <v>201904</v>
      </c>
      <c r="B45">
        <v>4</v>
      </c>
      <c r="C45" t="s">
        <v>80</v>
      </c>
      <c r="D45" t="s">
        <v>107</v>
      </c>
      <c r="E45" t="s">
        <v>108</v>
      </c>
      <c r="F45" t="s">
        <v>17</v>
      </c>
      <c r="G45" s="2">
        <v>2996889.4446</v>
      </c>
    </row>
    <row r="46" spans="1:7" x14ac:dyDescent="0.25">
      <c r="A46">
        <v>201904</v>
      </c>
      <c r="B46">
        <v>4</v>
      </c>
      <c r="C46" t="s">
        <v>80</v>
      </c>
      <c r="D46" t="s">
        <v>109</v>
      </c>
      <c r="E46" t="s">
        <v>110</v>
      </c>
      <c r="F46" t="s">
        <v>17</v>
      </c>
      <c r="G46" s="2">
        <v>2302516.6666999999</v>
      </c>
    </row>
    <row r="47" spans="1:7" x14ac:dyDescent="0.25">
      <c r="A47">
        <v>201904</v>
      </c>
      <c r="B47">
        <v>4</v>
      </c>
      <c r="C47" t="s">
        <v>52</v>
      </c>
      <c r="D47" t="s">
        <v>111</v>
      </c>
      <c r="E47" t="s">
        <v>112</v>
      </c>
      <c r="F47" t="s">
        <v>17</v>
      </c>
      <c r="G47" s="2">
        <v>20000000</v>
      </c>
    </row>
    <row r="48" spans="1:7" x14ac:dyDescent="0.25">
      <c r="A48">
        <v>201904</v>
      </c>
      <c r="B48">
        <v>4</v>
      </c>
      <c r="C48" t="s">
        <v>113</v>
      </c>
      <c r="D48" t="s">
        <v>114</v>
      </c>
      <c r="E48" t="s">
        <v>115</v>
      </c>
      <c r="F48" t="s">
        <v>17</v>
      </c>
      <c r="G48" s="2">
        <v>284510</v>
      </c>
    </row>
    <row r="49" spans="1:7" x14ac:dyDescent="0.25">
      <c r="A49">
        <v>201904</v>
      </c>
      <c r="B49">
        <v>4</v>
      </c>
      <c r="C49" t="s">
        <v>113</v>
      </c>
      <c r="D49" t="s">
        <v>116</v>
      </c>
      <c r="E49" t="s">
        <v>117</v>
      </c>
      <c r="F49" t="s">
        <v>17</v>
      </c>
      <c r="G49" s="2">
        <v>400000</v>
      </c>
    </row>
    <row r="50" spans="1:7" x14ac:dyDescent="0.25">
      <c r="A50">
        <v>201904</v>
      </c>
      <c r="B50">
        <v>4</v>
      </c>
      <c r="C50" t="s">
        <v>118</v>
      </c>
      <c r="D50" t="s">
        <v>119</v>
      </c>
      <c r="E50" t="s">
        <v>120</v>
      </c>
      <c r="F50" t="s">
        <v>17</v>
      </c>
      <c r="G50" s="2">
        <v>22213200</v>
      </c>
    </row>
    <row r="51" spans="1:7" x14ac:dyDescent="0.25">
      <c r="A51">
        <v>201904</v>
      </c>
      <c r="B51">
        <v>4</v>
      </c>
      <c r="C51" t="s">
        <v>118</v>
      </c>
      <c r="D51" t="s">
        <v>121</v>
      </c>
      <c r="E51" t="s">
        <v>122</v>
      </c>
      <c r="F51" t="s">
        <v>17</v>
      </c>
      <c r="G51" s="2">
        <v>83857893</v>
      </c>
    </row>
    <row r="52" spans="1:7" x14ac:dyDescent="0.25">
      <c r="A52">
        <v>201904</v>
      </c>
      <c r="B52">
        <v>4</v>
      </c>
      <c r="C52" t="s">
        <v>113</v>
      </c>
      <c r="D52" t="s">
        <v>123</v>
      </c>
      <c r="E52" t="s">
        <v>124</v>
      </c>
      <c r="F52" t="s">
        <v>17</v>
      </c>
      <c r="G52" s="2">
        <v>2916667</v>
      </c>
    </row>
    <row r="53" spans="1:7" x14ac:dyDescent="0.25">
      <c r="A53">
        <v>201904</v>
      </c>
      <c r="B53">
        <v>4</v>
      </c>
      <c r="C53" t="s">
        <v>125</v>
      </c>
      <c r="D53" t="s">
        <v>126</v>
      </c>
      <c r="E53" t="s">
        <v>127</v>
      </c>
      <c r="F53" t="s">
        <v>17</v>
      </c>
      <c r="G53" s="2">
        <v>38953196</v>
      </c>
    </row>
    <row r="54" spans="1:7" x14ac:dyDescent="0.25">
      <c r="A54">
        <v>201904</v>
      </c>
      <c r="B54">
        <v>4</v>
      </c>
      <c r="C54" t="s">
        <v>128</v>
      </c>
      <c r="D54" t="s">
        <v>129</v>
      </c>
      <c r="E54" t="s">
        <v>130</v>
      </c>
      <c r="F54" t="s">
        <v>10</v>
      </c>
      <c r="G54" s="2">
        <v>47308.72</v>
      </c>
    </row>
    <row r="55" spans="1:7" x14ac:dyDescent="0.25">
      <c r="A55">
        <v>201904</v>
      </c>
      <c r="B55">
        <v>4</v>
      </c>
      <c r="C55" t="s">
        <v>128</v>
      </c>
      <c r="D55" t="s">
        <v>131</v>
      </c>
      <c r="E55" t="s">
        <v>132</v>
      </c>
      <c r="F55" t="s">
        <v>10</v>
      </c>
      <c r="G55" s="2">
        <v>2071428</v>
      </c>
    </row>
    <row r="56" spans="1:7" x14ac:dyDescent="0.25">
      <c r="A56">
        <v>201904</v>
      </c>
      <c r="B56">
        <v>4</v>
      </c>
      <c r="C56" t="s">
        <v>128</v>
      </c>
      <c r="D56" t="s">
        <v>133</v>
      </c>
      <c r="E56" t="s">
        <v>134</v>
      </c>
      <c r="F56" t="s">
        <v>10</v>
      </c>
      <c r="G56" s="2">
        <v>7629100</v>
      </c>
    </row>
    <row r="57" spans="1:7" x14ac:dyDescent="0.25">
      <c r="A57">
        <v>201904</v>
      </c>
      <c r="B57">
        <v>4</v>
      </c>
      <c r="C57" t="s">
        <v>128</v>
      </c>
      <c r="D57" t="s">
        <v>135</v>
      </c>
      <c r="E57" t="s">
        <v>136</v>
      </c>
      <c r="F57" t="s">
        <v>10</v>
      </c>
      <c r="G57" s="2">
        <v>14343724</v>
      </c>
    </row>
    <row r="58" spans="1:7" x14ac:dyDescent="0.25">
      <c r="A58">
        <v>201904</v>
      </c>
      <c r="B58">
        <v>4</v>
      </c>
      <c r="C58" t="s">
        <v>137</v>
      </c>
      <c r="D58" t="s">
        <v>138</v>
      </c>
      <c r="E58" t="s">
        <v>139</v>
      </c>
      <c r="F58" t="s">
        <v>17</v>
      </c>
      <c r="G58" s="2">
        <v>3429128.57</v>
      </c>
    </row>
    <row r="59" spans="1:7" x14ac:dyDescent="0.25">
      <c r="A59">
        <v>201904</v>
      </c>
      <c r="B59">
        <v>4</v>
      </c>
      <c r="C59" t="s">
        <v>137</v>
      </c>
      <c r="D59" t="s">
        <v>140</v>
      </c>
      <c r="E59" t="s">
        <v>141</v>
      </c>
      <c r="F59" t="s">
        <v>17</v>
      </c>
      <c r="G59" s="2">
        <v>9461.5499999999993</v>
      </c>
    </row>
    <row r="60" spans="1:7" x14ac:dyDescent="0.25">
      <c r="A60">
        <v>201904</v>
      </c>
      <c r="B60">
        <v>4</v>
      </c>
      <c r="C60" t="s">
        <v>137</v>
      </c>
      <c r="D60" t="s">
        <v>142</v>
      </c>
      <c r="E60" t="s">
        <v>143</v>
      </c>
      <c r="F60" t="s">
        <v>17</v>
      </c>
      <c r="G60" s="2">
        <v>-1232.0999999999999</v>
      </c>
    </row>
    <row r="61" spans="1:7" x14ac:dyDescent="0.25">
      <c r="A61">
        <v>201904</v>
      </c>
      <c r="B61">
        <v>4</v>
      </c>
      <c r="C61" t="s">
        <v>137</v>
      </c>
      <c r="D61" t="s">
        <v>144</v>
      </c>
      <c r="E61" t="s">
        <v>145</v>
      </c>
      <c r="F61" t="s">
        <v>17</v>
      </c>
      <c r="G61" s="2">
        <v>72600</v>
      </c>
    </row>
    <row r="62" spans="1:7" x14ac:dyDescent="0.25">
      <c r="A62">
        <v>201904</v>
      </c>
      <c r="B62">
        <v>4</v>
      </c>
      <c r="C62" t="s">
        <v>137</v>
      </c>
      <c r="D62" t="s">
        <v>146</v>
      </c>
      <c r="E62" t="s">
        <v>147</v>
      </c>
      <c r="F62" t="s">
        <v>17</v>
      </c>
      <c r="G62" s="2">
        <v>46330</v>
      </c>
    </row>
  </sheetData>
  <autoFilter ref="A1:G62" xr:uid="{87D3C89D-CDBE-48AA-9C47-E3C4C43F001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E8CD-FD6F-4D64-9E49-E9756CACE04C}">
  <dimension ref="A3:B21"/>
  <sheetViews>
    <sheetView workbookViewId="0">
      <selection activeCell="A3" sqref="A3:B21"/>
    </sheetView>
  </sheetViews>
  <sheetFormatPr defaultRowHeight="15" x14ac:dyDescent="0.25"/>
  <cols>
    <col min="1" max="1" width="41.28515625" bestFit="1" customWidth="1"/>
    <col min="2" max="2" width="18.5703125" bestFit="1" customWidth="1"/>
  </cols>
  <sheetData>
    <row r="3" spans="1:2" x14ac:dyDescent="0.25">
      <c r="A3" s="3" t="s">
        <v>148</v>
      </c>
      <c r="B3" t="s">
        <v>150</v>
      </c>
    </row>
    <row r="4" spans="1:2" x14ac:dyDescent="0.25">
      <c r="A4" s="4" t="s">
        <v>52</v>
      </c>
      <c r="B4" s="5">
        <v>27652012</v>
      </c>
    </row>
    <row r="5" spans="1:2" x14ac:dyDescent="0.25">
      <c r="A5" s="4" t="s">
        <v>137</v>
      </c>
      <c r="B5" s="5">
        <v>3556288.0199999996</v>
      </c>
    </row>
    <row r="6" spans="1:2" x14ac:dyDescent="0.25">
      <c r="A6" s="4" t="s">
        <v>41</v>
      </c>
      <c r="B6" s="5">
        <v>181261770</v>
      </c>
    </row>
    <row r="7" spans="1:2" x14ac:dyDescent="0.25">
      <c r="A7" s="4" t="s">
        <v>27</v>
      </c>
      <c r="B7" s="5">
        <v>5496850</v>
      </c>
    </row>
    <row r="8" spans="1:2" x14ac:dyDescent="0.25">
      <c r="A8" s="4" t="s">
        <v>34</v>
      </c>
      <c r="B8" s="5">
        <v>11086740</v>
      </c>
    </row>
    <row r="9" spans="1:2" x14ac:dyDescent="0.25">
      <c r="A9" s="4" t="s">
        <v>80</v>
      </c>
      <c r="B9" s="5">
        <v>49636385.611299999</v>
      </c>
    </row>
    <row r="10" spans="1:2" x14ac:dyDescent="0.25">
      <c r="A10" s="4" t="s">
        <v>57</v>
      </c>
      <c r="B10" s="5">
        <v>8082275</v>
      </c>
    </row>
    <row r="11" spans="1:2" x14ac:dyDescent="0.25">
      <c r="A11" s="4" t="s">
        <v>24</v>
      </c>
      <c r="B11" s="5">
        <v>692256012</v>
      </c>
    </row>
    <row r="12" spans="1:2" x14ac:dyDescent="0.25">
      <c r="A12" s="4" t="s">
        <v>21</v>
      </c>
      <c r="B12" s="5">
        <v>418955477</v>
      </c>
    </row>
    <row r="13" spans="1:2" x14ac:dyDescent="0.25">
      <c r="A13" s="4" t="s">
        <v>113</v>
      </c>
      <c r="B13" s="5">
        <v>3601177</v>
      </c>
    </row>
    <row r="14" spans="1:2" x14ac:dyDescent="0.25">
      <c r="A14" s="4" t="s">
        <v>118</v>
      </c>
      <c r="B14" s="5">
        <v>106071093</v>
      </c>
    </row>
    <row r="15" spans="1:2" x14ac:dyDescent="0.25">
      <c r="A15" s="4" t="s">
        <v>125</v>
      </c>
      <c r="B15" s="5">
        <v>38953196</v>
      </c>
    </row>
    <row r="16" spans="1:2" x14ac:dyDescent="0.25">
      <c r="A16" s="4" t="s">
        <v>128</v>
      </c>
      <c r="B16" s="5">
        <v>24091560.719999999</v>
      </c>
    </row>
    <row r="17" spans="1:2" x14ac:dyDescent="0.25">
      <c r="A17" s="4" t="s">
        <v>11</v>
      </c>
      <c r="B17" s="5">
        <v>36670387</v>
      </c>
    </row>
    <row r="18" spans="1:2" x14ac:dyDescent="0.25">
      <c r="A18" s="4" t="s">
        <v>7</v>
      </c>
      <c r="B18" s="5">
        <v>1491208125</v>
      </c>
    </row>
    <row r="19" spans="1:2" x14ac:dyDescent="0.25">
      <c r="A19" s="4" t="s">
        <v>18</v>
      </c>
      <c r="B19" s="5">
        <v>276550</v>
      </c>
    </row>
    <row r="20" spans="1:2" x14ac:dyDescent="0.25">
      <c r="A20" s="4" t="s">
        <v>14</v>
      </c>
      <c r="B20" s="5">
        <v>1607255</v>
      </c>
    </row>
    <row r="21" spans="1:2" x14ac:dyDescent="0.25">
      <c r="A21" s="4" t="s">
        <v>149</v>
      </c>
      <c r="B21" s="5">
        <v>3100463153.3513002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4151-1174-4F40-BB00-A513A933A61A}">
  <dimension ref="A1:I29"/>
  <sheetViews>
    <sheetView tabSelected="1" topLeftCell="A4" zoomScaleNormal="100" workbookViewId="0">
      <selection activeCell="K18" sqref="K18"/>
    </sheetView>
  </sheetViews>
  <sheetFormatPr defaultRowHeight="15" x14ac:dyDescent="0.25"/>
  <cols>
    <col min="2" max="2" width="41.28515625" bestFit="1" customWidth="1"/>
    <col min="3" max="3" width="18.42578125" style="1" bestFit="1" customWidth="1"/>
    <col min="5" max="5" width="41.28515625" bestFit="1" customWidth="1"/>
    <col min="6" max="6" width="12" bestFit="1" customWidth="1"/>
    <col min="8" max="8" width="14.28515625" bestFit="1" customWidth="1"/>
    <col min="9" max="9" width="15.28515625" bestFit="1" customWidth="1"/>
  </cols>
  <sheetData>
    <row r="1" spans="1:7" x14ac:dyDescent="0.25">
      <c r="A1" s="10" t="s">
        <v>151</v>
      </c>
      <c r="B1" s="10" t="s">
        <v>148</v>
      </c>
      <c r="C1" s="11" t="s">
        <v>150</v>
      </c>
    </row>
    <row r="2" spans="1:7" x14ac:dyDescent="0.25">
      <c r="A2" s="6">
        <v>1</v>
      </c>
      <c r="B2" s="6" t="s">
        <v>7</v>
      </c>
      <c r="C2" s="7">
        <v>1491208125</v>
      </c>
    </row>
    <row r="3" spans="1:7" x14ac:dyDescent="0.25">
      <c r="A3" s="6">
        <v>2</v>
      </c>
      <c r="B3" s="6" t="s">
        <v>11</v>
      </c>
      <c r="C3" s="7">
        <v>36670387</v>
      </c>
    </row>
    <row r="4" spans="1:7" x14ac:dyDescent="0.25">
      <c r="A4" s="6">
        <v>3</v>
      </c>
      <c r="B4" s="6" t="s">
        <v>14</v>
      </c>
      <c r="C4" s="7">
        <v>1607255</v>
      </c>
    </row>
    <row r="5" spans="1:7" x14ac:dyDescent="0.25">
      <c r="A5" s="6">
        <v>4</v>
      </c>
      <c r="B5" s="6" t="s">
        <v>18</v>
      </c>
      <c r="C5" s="7">
        <v>276550</v>
      </c>
    </row>
    <row r="6" spans="1:7" x14ac:dyDescent="0.25">
      <c r="A6" s="6"/>
      <c r="B6" s="8" t="s">
        <v>152</v>
      </c>
      <c r="C6" s="9">
        <f>SUM(C2:C3)-SUM(C4:C5)</f>
        <v>1525994707</v>
      </c>
    </row>
    <row r="7" spans="1:7" x14ac:dyDescent="0.25">
      <c r="A7" s="6">
        <v>5</v>
      </c>
      <c r="B7" s="6" t="s">
        <v>24</v>
      </c>
      <c r="C7" s="7">
        <v>692256012</v>
      </c>
    </row>
    <row r="8" spans="1:7" x14ac:dyDescent="0.25">
      <c r="A8" s="6">
        <v>6</v>
      </c>
      <c r="B8" s="6" t="s">
        <v>21</v>
      </c>
      <c r="C8" s="7">
        <v>418955477</v>
      </c>
    </row>
    <row r="9" spans="1:7" x14ac:dyDescent="0.25">
      <c r="A9" s="6"/>
      <c r="B9" s="10" t="s">
        <v>153</v>
      </c>
      <c r="C9" s="11">
        <f>SUM(C7:C8)</f>
        <v>1111211489</v>
      </c>
    </row>
    <row r="10" spans="1:7" x14ac:dyDescent="0.25">
      <c r="A10" s="6"/>
      <c r="B10" s="8" t="s">
        <v>155</v>
      </c>
      <c r="C10" s="9">
        <f>C6-C9</f>
        <v>414783218</v>
      </c>
    </row>
    <row r="11" spans="1:7" x14ac:dyDescent="0.25">
      <c r="A11" s="6">
        <v>7</v>
      </c>
      <c r="B11" s="6" t="s">
        <v>27</v>
      </c>
      <c r="C11" s="7">
        <v>5496850</v>
      </c>
      <c r="E11" t="s">
        <v>52</v>
      </c>
      <c r="F11">
        <v>27652012</v>
      </c>
      <c r="G11" t="str">
        <f>IF(F11=C15,"TRUE","FALSE")</f>
        <v>TRUE</v>
      </c>
    </row>
    <row r="12" spans="1:7" x14ac:dyDescent="0.25">
      <c r="A12" s="6">
        <v>8</v>
      </c>
      <c r="B12" s="6" t="s">
        <v>41</v>
      </c>
      <c r="C12" s="7">
        <v>181261770</v>
      </c>
      <c r="E12" t="s">
        <v>41</v>
      </c>
      <c r="F12">
        <v>181261770</v>
      </c>
      <c r="G12" t="str">
        <f>IF(F12=C12,"TRUE","FALSE")</f>
        <v>TRUE</v>
      </c>
    </row>
    <row r="13" spans="1:7" x14ac:dyDescent="0.25">
      <c r="A13" s="6">
        <v>9</v>
      </c>
      <c r="B13" s="6" t="s">
        <v>34</v>
      </c>
      <c r="C13" s="7">
        <v>11086740</v>
      </c>
      <c r="E13" t="s">
        <v>27</v>
      </c>
      <c r="F13">
        <v>5496850</v>
      </c>
      <c r="G13" t="str">
        <f>IF(F13=C11,"TRUE","FALSE")</f>
        <v>TRUE</v>
      </c>
    </row>
    <row r="14" spans="1:7" x14ac:dyDescent="0.25">
      <c r="A14" s="6">
        <v>10</v>
      </c>
      <c r="B14" s="6" t="s">
        <v>57</v>
      </c>
      <c r="C14" s="7">
        <v>8082275</v>
      </c>
      <c r="E14" t="s">
        <v>34</v>
      </c>
      <c r="F14">
        <v>11086740</v>
      </c>
      <c r="G14" t="str">
        <f>IF(F14=C13,"TRUE","FALSE")</f>
        <v>TRUE</v>
      </c>
    </row>
    <row r="15" spans="1:7" x14ac:dyDescent="0.25">
      <c r="A15" s="6">
        <v>11</v>
      </c>
      <c r="B15" s="6" t="s">
        <v>52</v>
      </c>
      <c r="C15" s="7">
        <v>27652012</v>
      </c>
      <c r="E15" t="s">
        <v>80</v>
      </c>
      <c r="F15">
        <v>49636385.611299999</v>
      </c>
      <c r="G15" t="str">
        <f>IF(F15=C16,"TRUE","FALSE")</f>
        <v>TRUE</v>
      </c>
    </row>
    <row r="16" spans="1:7" x14ac:dyDescent="0.25">
      <c r="A16" s="6">
        <v>12</v>
      </c>
      <c r="B16" s="6" t="s">
        <v>80</v>
      </c>
      <c r="C16" s="7">
        <v>49636385.611299999</v>
      </c>
      <c r="E16" t="s">
        <v>57</v>
      </c>
      <c r="F16">
        <v>8082275</v>
      </c>
      <c r="G16" t="str">
        <f>IF(F16=C14,"TRUE","FALSE")</f>
        <v>TRUE</v>
      </c>
    </row>
    <row r="17" spans="1:9" x14ac:dyDescent="0.25">
      <c r="A17" s="6">
        <v>13</v>
      </c>
      <c r="B17" s="6" t="s">
        <v>113</v>
      </c>
      <c r="C17" s="7">
        <v>3601177</v>
      </c>
      <c r="E17" t="s">
        <v>113</v>
      </c>
      <c r="F17">
        <v>3601177</v>
      </c>
      <c r="G17" t="str">
        <f>IF(F17=C17,"TRUE","FALSE")</f>
        <v>TRUE</v>
      </c>
    </row>
    <row r="18" spans="1:9" x14ac:dyDescent="0.25">
      <c r="A18" s="6">
        <v>14</v>
      </c>
      <c r="B18" s="6" t="s">
        <v>125</v>
      </c>
      <c r="C18" s="7">
        <v>38953196</v>
      </c>
      <c r="E18" s="14" t="s">
        <v>125</v>
      </c>
      <c r="F18">
        <v>19476598</v>
      </c>
      <c r="G18" t="str">
        <f>IF(F18=C18,"TRUE","FALSE")</f>
        <v>FALSE</v>
      </c>
      <c r="H18" s="13">
        <f>C18-F18</f>
        <v>19476598</v>
      </c>
    </row>
    <row r="19" spans="1:9" x14ac:dyDescent="0.25">
      <c r="A19" s="6"/>
      <c r="B19" s="10" t="s">
        <v>154</v>
      </c>
      <c r="C19" s="11">
        <f>SUM(C11:C18)</f>
        <v>325770405.61129999</v>
      </c>
    </row>
    <row r="20" spans="1:9" x14ac:dyDescent="0.25">
      <c r="A20" s="6"/>
      <c r="B20" s="8" t="s">
        <v>156</v>
      </c>
      <c r="C20" s="9">
        <f>C10-C19</f>
        <v>89012812.388700008</v>
      </c>
    </row>
    <row r="21" spans="1:9" x14ac:dyDescent="0.25">
      <c r="A21" s="6">
        <v>15</v>
      </c>
      <c r="B21" s="6" t="s">
        <v>128</v>
      </c>
      <c r="C21" s="7">
        <v>24091560.719999999</v>
      </c>
    </row>
    <row r="22" spans="1:9" x14ac:dyDescent="0.25">
      <c r="A22" s="6">
        <v>16</v>
      </c>
      <c r="B22" s="6" t="s">
        <v>137</v>
      </c>
      <c r="C22" s="7">
        <v>3556288.0199999996</v>
      </c>
    </row>
    <row r="23" spans="1:9" x14ac:dyDescent="0.25">
      <c r="A23" s="6"/>
      <c r="B23" s="8" t="s">
        <v>157</v>
      </c>
      <c r="C23" s="9">
        <f>C21-C22</f>
        <v>20535272.699999999</v>
      </c>
      <c r="H23">
        <v>306293807.61129999</v>
      </c>
      <c r="I23" s="12">
        <f>H23+H18</f>
        <v>325770405.61129999</v>
      </c>
    </row>
    <row r="24" spans="1:9" x14ac:dyDescent="0.25">
      <c r="A24" s="6"/>
      <c r="B24" s="8" t="s">
        <v>158</v>
      </c>
      <c r="C24" s="9">
        <f>C20+C23</f>
        <v>109548085.08870001</v>
      </c>
    </row>
    <row r="25" spans="1:9" x14ac:dyDescent="0.25">
      <c r="A25" s="6">
        <v>17</v>
      </c>
      <c r="B25" s="6" t="s">
        <v>118</v>
      </c>
      <c r="C25" s="7">
        <v>106071093</v>
      </c>
      <c r="H25">
        <v>108489410.38869999</v>
      </c>
      <c r="I25" s="12">
        <f>H25-H18</f>
        <v>89012812.388699993</v>
      </c>
    </row>
    <row r="26" spans="1:9" x14ac:dyDescent="0.25">
      <c r="A26" s="6"/>
      <c r="B26" s="8" t="s">
        <v>159</v>
      </c>
      <c r="C26" s="9">
        <f>C24-C25</f>
        <v>3476992.0887000114</v>
      </c>
    </row>
    <row r="27" spans="1:9" x14ac:dyDescent="0.25">
      <c r="H27">
        <v>129024683.0887</v>
      </c>
      <c r="I27" s="12">
        <f>H27-H18</f>
        <v>109548085.0887</v>
      </c>
    </row>
    <row r="29" spans="1:9" x14ac:dyDescent="0.25">
      <c r="H29">
        <v>22953590.0887</v>
      </c>
      <c r="I29" s="12">
        <f>H29-H18</f>
        <v>3476992.0887000002</v>
      </c>
    </row>
  </sheetData>
  <sortState xmlns:xlrd2="http://schemas.microsoft.com/office/spreadsheetml/2017/richdata2" ref="A2:C25">
    <sortCondition ref="A2:A25"/>
  </sortState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ori</vt:lpstr>
      <vt:lpstr>pivot</vt:lpstr>
      <vt:lpstr>Hasil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2021-01-06T06:43:02Z</dcterms:created>
  <dcterms:modified xsi:type="dcterms:W3CDTF">2021-01-08T06:48:26Z</dcterms:modified>
</cp:coreProperties>
</file>