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E18" i="1" s="1"/>
  <c r="D18" i="1" l="1"/>
  <c r="D30" i="1" s="1"/>
  <c r="B18" i="1"/>
  <c r="B30" i="1" s="1"/>
  <c r="F18" i="1"/>
  <c r="F30" i="1" s="1"/>
  <c r="C18" i="1"/>
  <c r="C30" i="1" s="1"/>
  <c r="F29" i="1"/>
  <c r="E31" i="1"/>
  <c r="E30" i="1"/>
  <c r="E29" i="1"/>
  <c r="E28" i="1"/>
  <c r="E27" i="1"/>
  <c r="E26" i="1"/>
  <c r="E25" i="1"/>
  <c r="E24" i="1"/>
  <c r="B27" i="1"/>
  <c r="E23" i="1"/>
  <c r="E22" i="1"/>
  <c r="C22" i="1"/>
  <c r="B24" i="1" l="1"/>
  <c r="C27" i="1"/>
  <c r="C31" i="1"/>
  <c r="F26" i="1"/>
  <c r="B25" i="1"/>
  <c r="B23" i="1"/>
  <c r="B31" i="1"/>
  <c r="B29" i="1"/>
  <c r="D25" i="1"/>
  <c r="B28" i="1"/>
  <c r="B22" i="1"/>
  <c r="B26" i="1"/>
  <c r="D29" i="1"/>
  <c r="D23" i="1"/>
  <c r="D31" i="1"/>
  <c r="F23" i="1"/>
  <c r="D27" i="1"/>
  <c r="F25" i="1"/>
  <c r="C23" i="1"/>
  <c r="C24" i="1"/>
  <c r="C28" i="1"/>
  <c r="C25" i="1"/>
  <c r="C29" i="1"/>
  <c r="C26" i="1"/>
  <c r="F31" i="1"/>
  <c r="D22" i="1"/>
  <c r="D24" i="1"/>
  <c r="D28" i="1"/>
  <c r="F24" i="1"/>
  <c r="F28" i="1"/>
  <c r="F22" i="1"/>
  <c r="D26" i="1"/>
  <c r="F27" i="1"/>
  <c r="G30" i="1"/>
  <c r="G31" i="1" l="1"/>
  <c r="G27" i="1"/>
  <c r="G29" i="1"/>
  <c r="G23" i="1"/>
  <c r="G22" i="1"/>
  <c r="G28" i="1"/>
  <c r="G25" i="1"/>
  <c r="G26" i="1"/>
  <c r="G24" i="1"/>
  <c r="G32" i="1" l="1"/>
  <c r="B37" i="1" s="1"/>
  <c r="B36" i="1" l="1"/>
  <c r="B40" i="1"/>
  <c r="B44" i="1"/>
  <c r="B38" i="1"/>
  <c r="B42" i="1"/>
  <c r="B39" i="1"/>
  <c r="B41" i="1"/>
  <c r="B43" i="1"/>
  <c r="B35" i="1"/>
</calcChain>
</file>

<file path=xl/sharedStrings.xml><?xml version="1.0" encoding="utf-8"?>
<sst xmlns="http://schemas.openxmlformats.org/spreadsheetml/2006/main" count="122" uniqueCount="90">
  <si>
    <t>metode diskusi</t>
  </si>
  <si>
    <t>metode demonstrasi</t>
  </si>
  <si>
    <t>metode problem solving</t>
  </si>
  <si>
    <t>metode tanya jawab</t>
  </si>
  <si>
    <t>metode latihan</t>
  </si>
  <si>
    <t>metode ceramah</t>
  </si>
  <si>
    <t>metode eksperimen</t>
  </si>
  <si>
    <t>metode membaca dan diskusi</t>
  </si>
  <si>
    <t>metode role playing</t>
  </si>
  <si>
    <t>jml siswa</t>
  </si>
  <si>
    <t>keaktifan siswa</t>
  </si>
  <si>
    <t>kondisi kelas</t>
  </si>
  <si>
    <t>fasilitas</t>
  </si>
  <si>
    <t>pengajar</t>
  </si>
  <si>
    <t>Jumlah Siswa</t>
  </si>
  <si>
    <t>Point</t>
  </si>
  <si>
    <t>=&gt; 26</t>
  </si>
  <si>
    <t>21 - 25</t>
  </si>
  <si>
    <t>15 - 20</t>
  </si>
  <si>
    <t>&lt;= 10</t>
  </si>
  <si>
    <t>kodisi</t>
  </si>
  <si>
    <t>point</t>
  </si>
  <si>
    <t>Jml Siswa Aktif</t>
  </si>
  <si>
    <t>011 - 14</t>
  </si>
  <si>
    <t>Kualitas Pengajar</t>
  </si>
  <si>
    <t>011-14</t>
  </si>
  <si>
    <t>W(bobot)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</si>
  <si>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</si>
  <si>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</si>
  <si>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</si>
  <si>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</si>
  <si>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</si>
  <si>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</si>
  <si>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</si>
  <si>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</si>
  <si>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</si>
  <si>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JUMLAH S</t>
  </si>
  <si>
    <t>W1</t>
  </si>
  <si>
    <t>W2</t>
  </si>
  <si>
    <t>W3</t>
  </si>
  <si>
    <t>W4</t>
  </si>
  <si>
    <t>W5</t>
  </si>
  <si>
    <t>Vektor S</t>
  </si>
  <si>
    <t>Preferensi V</t>
  </si>
  <si>
    <t>menghitung vektor S</t>
  </si>
  <si>
    <t>Normalisasi Bobot</t>
  </si>
  <si>
    <t>matrik keputusan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</si>
  <si>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</si>
  <si>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</si>
  <si>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</si>
  <si>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</si>
  <si>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</si>
  <si>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</si>
  <si>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</si>
  <si>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</si>
  <si>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</si>
  <si>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</si>
  <si>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S6</t>
  </si>
  <si>
    <t xml:space="preserve"> </t>
  </si>
  <si>
    <t>Score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</si>
  <si>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</si>
  <si>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</si>
  <si>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</si>
  <si>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</si>
  <si>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</si>
  <si>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</si>
  <si>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</si>
  <si>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</si>
  <si>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</si>
  <si>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</si>
  <si>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pkt1</t>
  </si>
  <si>
    <t>pkt2</t>
  </si>
  <si>
    <t>pkt3</t>
  </si>
  <si>
    <t>pkt4</t>
  </si>
  <si>
    <t>pkt5</t>
  </si>
  <si>
    <t>Alternatif</t>
  </si>
  <si>
    <t>30.00</t>
  </si>
  <si>
    <t>20.00</t>
  </si>
  <si>
    <t>10.00</t>
  </si>
  <si>
    <t>ada</t>
  </si>
  <si>
    <t>tidak ada</t>
  </si>
  <si>
    <t>kondisi sekolah</t>
  </si>
  <si>
    <t>jauh dari pusat keramaian</t>
  </si>
  <si>
    <t>dipusat keramain</t>
  </si>
  <si>
    <t>dekat dengan keramaian</t>
  </si>
  <si>
    <t>sangat baik</t>
  </si>
  <si>
    <t xml:space="preserve">baik </t>
  </si>
  <si>
    <t>buruk</t>
  </si>
  <si>
    <t>metode Resitasi</t>
  </si>
  <si>
    <t>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</si>
</sst>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/>
    <xf numFmtId="2" fontId="0" fillId="0" borderId="0" xfId="0" applyNumberFormat="1"/>
    <xf numFmtId="0" fontId="2" fillId="0" borderId="0" xfId="0" applyFont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7" fontId="3" fillId="2" borderId="1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20" fontId="2" fillId="0" borderId="0" xfId="0" applyNumberFormat="1" applyFont="1" applyAlignment="1">
      <alignment horizontal="center"/>
    </xf>
    <xf numFmtId="46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6" workbookViewId="0">
      <selection activeCell="B35" sqref="B35"/>
    </sheetView>
  </sheetViews>
  <sheetFormatPr defaultRowHeight="15" x14ac:dyDescent="0.25"/>
  <cols>
    <col min="1" max="1" width="12.5703125" customWidth="1"/>
    <col min="2" max="2" width="10.5703125" customWidth="1"/>
    <col min="3" max="3" width="15.85546875" customWidth="1"/>
    <col min="4" max="4" width="14.5703125" customWidth="1"/>
    <col min="5" max="5" width="16.5703125" customWidth="1"/>
    <col min="6" max="6" width="15" customWidth="1"/>
    <col min="7" max="7" width="16.85546875" customWidth="1"/>
    <col min="8" max="8" width="24" customWidth="1"/>
    <col min="9" max="9" width="13.5703125" customWidth="1"/>
    <col min="10" max="10" width="26" customWidth="1"/>
    <col min="11" max="11" width="13.28515625" customWidth="1"/>
  </cols>
  <sheetData>
    <row r="1" spans="1:12" ht="15.75" thickBot="1" x14ac:dyDescent="0.3">
      <c r="H1" s="19" t="s">
        <v>75</v>
      </c>
      <c r="I1" s="19"/>
      <c r="L1" t="s">
        <v>58</v>
      </c>
    </row>
    <row r="2" spans="1:12" ht="15.75" thickBot="1" x14ac:dyDescent="0.3">
      <c r="A2" s="20" t="s">
        <v>46</v>
      </c>
      <c r="B2" s="20"/>
      <c r="C2" s="20"/>
      <c r="D2" s="20"/>
      <c r="E2" s="20"/>
      <c r="F2" s="20"/>
      <c r="H2" t="s">
        <v>0</v>
      </c>
      <c r="I2" s="11" t="s">
        <v>60</v>
      </c>
      <c r="J2" t="s">
        <v>22</v>
      </c>
      <c r="K2" t="s">
        <v>15</v>
      </c>
    </row>
    <row r="3" spans="1:12" ht="16.5" thickTop="1" thickBot="1" x14ac:dyDescent="0.3">
      <c r="B3" t="s">
        <v>9</v>
      </c>
      <c r="C3" t="s">
        <v>10</v>
      </c>
      <c r="D3" t="s">
        <v>11</v>
      </c>
      <c r="E3" t="s">
        <v>12</v>
      </c>
      <c r="F3" t="s">
        <v>13</v>
      </c>
      <c r="H3" t="s">
        <v>1</v>
      </c>
      <c r="I3" s="12" t="s">
        <v>61</v>
      </c>
      <c r="J3" t="s">
        <v>16</v>
      </c>
      <c r="K3" s="2">
        <v>2.0833333333333335</v>
      </c>
    </row>
    <row r="4" spans="1:12" ht="15.75" thickBot="1" x14ac:dyDescent="0.3">
      <c r="A4" t="s">
        <v>60</v>
      </c>
      <c r="B4">
        <v>50</v>
      </c>
      <c r="C4">
        <v>30</v>
      </c>
      <c r="D4">
        <v>30</v>
      </c>
      <c r="E4">
        <v>50</v>
      </c>
      <c r="F4">
        <v>30</v>
      </c>
      <c r="H4" t="s">
        <v>2</v>
      </c>
      <c r="I4" s="13" t="s">
        <v>62</v>
      </c>
      <c r="J4" t="s">
        <v>17</v>
      </c>
      <c r="K4" s="2">
        <v>1.6666666666666667</v>
      </c>
    </row>
    <row r="5" spans="1:12" ht="15.75" thickBot="1" x14ac:dyDescent="0.3">
      <c r="A5" t="s">
        <v>61</v>
      </c>
      <c r="B5">
        <v>50</v>
      </c>
      <c r="C5">
        <v>20</v>
      </c>
      <c r="D5">
        <v>30</v>
      </c>
      <c r="E5">
        <v>30</v>
      </c>
      <c r="F5">
        <v>30</v>
      </c>
      <c r="H5" t="s">
        <v>3</v>
      </c>
      <c r="I5" s="12" t="s">
        <v>63</v>
      </c>
      <c r="J5" t="s">
        <v>18</v>
      </c>
      <c r="K5" s="2">
        <v>1.25</v>
      </c>
    </row>
    <row r="6" spans="1:12" ht="15.75" thickBot="1" x14ac:dyDescent="0.3">
      <c r="A6" t="s">
        <v>62</v>
      </c>
      <c r="B6">
        <v>50</v>
      </c>
      <c r="C6">
        <v>40</v>
      </c>
      <c r="D6">
        <v>30</v>
      </c>
      <c r="E6">
        <v>50</v>
      </c>
      <c r="F6">
        <v>30</v>
      </c>
      <c r="H6" t="s">
        <v>4</v>
      </c>
      <c r="I6" s="14" t="s">
        <v>64</v>
      </c>
      <c r="J6" s="3" t="s">
        <v>23</v>
      </c>
      <c r="K6" s="1">
        <v>0.83333333333333337</v>
      </c>
    </row>
    <row r="7" spans="1:12" ht="15.75" thickBot="1" x14ac:dyDescent="0.3">
      <c r="A7" t="s">
        <v>63</v>
      </c>
      <c r="B7">
        <v>50</v>
      </c>
      <c r="C7">
        <v>40</v>
      </c>
      <c r="D7">
        <v>30</v>
      </c>
      <c r="E7">
        <v>30</v>
      </c>
      <c r="F7">
        <v>30</v>
      </c>
      <c r="H7" t="s">
        <v>5</v>
      </c>
      <c r="I7" s="12" t="s">
        <v>65</v>
      </c>
      <c r="J7" t="s">
        <v>19</v>
      </c>
      <c r="K7" s="1">
        <v>0.41666666666666669</v>
      </c>
    </row>
    <row r="8" spans="1:12" x14ac:dyDescent="0.25">
      <c r="A8" t="s">
        <v>64</v>
      </c>
      <c r="B8">
        <v>50</v>
      </c>
      <c r="C8">
        <v>30</v>
      </c>
      <c r="D8">
        <v>30</v>
      </c>
      <c r="E8">
        <v>30</v>
      </c>
      <c r="F8">
        <v>30</v>
      </c>
      <c r="H8" t="s">
        <v>6</v>
      </c>
      <c r="I8" s="15" t="s">
        <v>66</v>
      </c>
    </row>
    <row r="9" spans="1:12" x14ac:dyDescent="0.25">
      <c r="A9" t="s">
        <v>65</v>
      </c>
      <c r="B9">
        <v>50</v>
      </c>
      <c r="C9">
        <v>10</v>
      </c>
      <c r="D9">
        <v>30</v>
      </c>
      <c r="E9">
        <v>50</v>
      </c>
      <c r="F9">
        <v>30</v>
      </c>
      <c r="H9" t="s">
        <v>7</v>
      </c>
      <c r="I9" s="15" t="s">
        <v>67</v>
      </c>
      <c r="J9" s="4" t="s">
        <v>81</v>
      </c>
      <c r="K9" s="4"/>
    </row>
    <row r="10" spans="1:12" x14ac:dyDescent="0.25">
      <c r="A10" t="s">
        <v>66</v>
      </c>
      <c r="B10">
        <v>50</v>
      </c>
      <c r="C10">
        <v>50</v>
      </c>
      <c r="D10">
        <v>30</v>
      </c>
      <c r="E10">
        <v>30</v>
      </c>
      <c r="F10">
        <v>30</v>
      </c>
      <c r="H10" t="s">
        <v>8</v>
      </c>
      <c r="I10" s="15" t="s">
        <v>68</v>
      </c>
      <c r="J10" t="s">
        <v>20</v>
      </c>
      <c r="K10" t="s">
        <v>21</v>
      </c>
    </row>
    <row r="11" spans="1:12" x14ac:dyDescent="0.25">
      <c r="A11" t="s">
        <v>67</v>
      </c>
      <c r="B11">
        <v>50</v>
      </c>
      <c r="C11">
        <v>40</v>
      </c>
      <c r="D11">
        <v>30</v>
      </c>
      <c r="E11">
        <v>50</v>
      </c>
      <c r="F11">
        <v>30</v>
      </c>
      <c r="H11" t="s">
        <v>88</v>
      </c>
      <c r="I11" s="16" t="s">
        <v>69</v>
      </c>
      <c r="J11" t="s">
        <v>82</v>
      </c>
      <c r="K11" s="17" t="s">
        <v>76</v>
      </c>
    </row>
    <row r="12" spans="1:12" x14ac:dyDescent="0.25">
      <c r="A12" t="s">
        <v>68</v>
      </c>
      <c r="B12">
        <v>50</v>
      </c>
      <c r="C12">
        <v>50</v>
      </c>
      <c r="D12">
        <v>30</v>
      </c>
      <c r="E12">
        <v>30</v>
      </c>
      <c r="F12">
        <v>30</v>
      </c>
      <c r="J12" t="s">
        <v>84</v>
      </c>
      <c r="K12" s="1">
        <v>0.83333333333333337</v>
      </c>
    </row>
    <row r="13" spans="1:12" x14ac:dyDescent="0.25">
      <c r="A13" t="s">
        <v>69</v>
      </c>
      <c r="B13">
        <v>50</v>
      </c>
      <c r="C13">
        <v>50</v>
      </c>
      <c r="D13">
        <v>30</v>
      </c>
      <c r="E13">
        <v>30</v>
      </c>
      <c r="F13">
        <v>30</v>
      </c>
      <c r="J13" t="s">
        <v>83</v>
      </c>
      <c r="K13" s="1">
        <v>0.41666666666666669</v>
      </c>
    </row>
    <row r="14" spans="1:12" x14ac:dyDescent="0.25">
      <c r="A14" t="s">
        <v>26</v>
      </c>
      <c r="B14" s="8">
        <v>0.1</v>
      </c>
      <c r="C14" s="8">
        <v>0.25</v>
      </c>
      <c r="D14" s="8">
        <v>0.25</v>
      </c>
      <c r="E14" s="8">
        <v>0.2</v>
      </c>
      <c r="F14" s="8">
        <v>0.2</v>
      </c>
      <c r="G14" s="8">
        <f>SUM(B14:F14)</f>
        <v>1</v>
      </c>
    </row>
    <row r="15" spans="1:12" x14ac:dyDescent="0.25">
      <c r="J15" t="s">
        <v>24</v>
      </c>
      <c r="K15" t="s">
        <v>15</v>
      </c>
    </row>
    <row r="16" spans="1:12" x14ac:dyDescent="0.25">
      <c r="A16" s="19" t="s">
        <v>45</v>
      </c>
      <c r="B16" s="19"/>
      <c r="C16" s="19"/>
      <c r="D16" s="19"/>
      <c r="E16" s="19"/>
      <c r="F16" s="19"/>
      <c r="J16" t="s">
        <v>85</v>
      </c>
      <c r="K16" s="18" t="s">
        <v>76</v>
      </c>
    </row>
    <row r="17" spans="1:11" x14ac:dyDescent="0.25">
      <c r="A17" s="6"/>
      <c r="B17" s="10" t="s">
        <v>37</v>
      </c>
      <c r="C17" s="10" t="s">
        <v>38</v>
      </c>
      <c r="D17" s="10" t="s">
        <v>39</v>
      </c>
      <c r="E17" s="10" t="s">
        <v>40</v>
      </c>
      <c r="F17" s="10" t="s">
        <v>41</v>
      </c>
      <c r="J17" t="s">
        <v>86</v>
      </c>
      <c r="K17" s="17" t="s">
        <v>77</v>
      </c>
    </row>
    <row r="18" spans="1:11" x14ac:dyDescent="0.25">
      <c r="A18" s="6"/>
      <c r="B18" s="5">
        <f>B14/G14</f>
        <v>0.1</v>
      </c>
      <c r="C18" s="5">
        <f>C14/G14</f>
        <v>0.25</v>
      </c>
      <c r="D18" s="5">
        <f>D14/G14</f>
        <v>0.25</v>
      </c>
      <c r="E18" s="5">
        <f>E14/G14</f>
        <v>0.2</v>
      </c>
      <c r="F18" s="5">
        <f>F14/G14</f>
        <v>0.2</v>
      </c>
      <c r="J18" t="s">
        <v>87</v>
      </c>
      <c r="K18" s="17" t="s">
        <v>78</v>
      </c>
    </row>
    <row r="19" spans="1:11" x14ac:dyDescent="0.25">
      <c r="K19" s="1"/>
    </row>
    <row r="20" spans="1:11" x14ac:dyDescent="0.25">
      <c r="A20" s="20" t="s">
        <v>44</v>
      </c>
      <c r="B20" s="20"/>
      <c r="C20" s="20"/>
      <c r="D20" s="20"/>
      <c r="E20" s="20"/>
      <c r="F20" s="20"/>
      <c r="G20" s="20"/>
      <c r="K20" s="1"/>
    </row>
    <row r="21" spans="1:11" x14ac:dyDescent="0.25">
      <c r="B21" s="7" t="s">
        <v>70</v>
      </c>
      <c r="C21" s="7" t="s">
        <v>71</v>
      </c>
      <c r="D21" s="7" t="s">
        <v>72</v>
      </c>
      <c r="E21" s="7" t="s">
        <v>73</v>
      </c>
      <c r="F21" s="7" t="s">
        <v>74</v>
      </c>
      <c r="G21" s="7" t="s">
        <v>42</v>
      </c>
    </row>
    <row r="22" spans="1:11" x14ac:dyDescent="0.25">
      <c r="A22" t="s">
        <v>27</v>
      </c>
      <c r="B22">
        <f>POWER(B4, B18)</f>
        <v>1.4787576366283137</v>
      </c>
      <c r="C22">
        <f>POWER(C4,C18)</f>
        <v>2.340347319320716</v>
      </c>
      <c r="D22">
        <f>POWER(D4,D18)</f>
        <v>2.340347319320716</v>
      </c>
      <c r="E22">
        <f>POWER(E4,E18)</f>
        <v>2.1867241478865562</v>
      </c>
      <c r="F22">
        <f>POWER(F4,F18)</f>
        <v>1.97435048583482</v>
      </c>
      <c r="G22">
        <f t="shared" ref="G22:G31" si="0">(B22*C22*D22*E22*F22)</f>
        <v>34.968409520721472</v>
      </c>
      <c r="J22" t="s">
        <v>14</v>
      </c>
      <c r="K22" t="s">
        <v>15</v>
      </c>
    </row>
    <row r="23" spans="1:11" x14ac:dyDescent="0.25">
      <c r="A23" t="s">
        <v>28</v>
      </c>
      <c r="B23">
        <f>POWER(B5,B18)</f>
        <v>1.4787576366283137</v>
      </c>
      <c r="C23">
        <f>POWER(C5,C18)</f>
        <v>2.1147425268811282</v>
      </c>
      <c r="D23">
        <f>POWER(D5,D18)</f>
        <v>2.340347319320716</v>
      </c>
      <c r="E23">
        <f>POWER(E5,E18)</f>
        <v>1.97435048583482</v>
      </c>
      <c r="F23">
        <f>POWER(F5,F18)</f>
        <v>1.97435048583482</v>
      </c>
      <c r="G23">
        <f t="shared" si="0"/>
        <v>28.528787551726904</v>
      </c>
      <c r="J23" t="s">
        <v>16</v>
      </c>
      <c r="K23" s="2">
        <v>2.0833333333333335</v>
      </c>
    </row>
    <row r="24" spans="1:11" x14ac:dyDescent="0.25">
      <c r="A24" t="s">
        <v>29</v>
      </c>
      <c r="B24">
        <f>POWER(B6,B18)</f>
        <v>1.4787576366283137</v>
      </c>
      <c r="C24">
        <f>POWER(C6,C18)</f>
        <v>2.514866859365871</v>
      </c>
      <c r="D24">
        <f>POWER(D6,D18)</f>
        <v>2.340347319320716</v>
      </c>
      <c r="E24">
        <f>POWER(E6,E18)</f>
        <v>2.1867241478865562</v>
      </c>
      <c r="F24">
        <f>POWER(F6,F18)</f>
        <v>1.97435048583482</v>
      </c>
      <c r="G24">
        <f t="shared" si="0"/>
        <v>37.576001434659375</v>
      </c>
      <c r="J24" t="s">
        <v>17</v>
      </c>
      <c r="K24" s="2">
        <v>1.6666666666666667</v>
      </c>
    </row>
    <row r="25" spans="1:11" x14ac:dyDescent="0.25">
      <c r="A25" t="s">
        <v>30</v>
      </c>
      <c r="B25">
        <f>POWER(B7,B18)</f>
        <v>1.4787576366283137</v>
      </c>
      <c r="C25">
        <f>POWER(C7,C18)</f>
        <v>2.514866859365871</v>
      </c>
      <c r="D25">
        <f>POWER(D7,D18)</f>
        <v>2.340347319320716</v>
      </c>
      <c r="E25">
        <f>POWER(E7,E18)</f>
        <v>1.97435048583482</v>
      </c>
      <c r="F25">
        <f>POWER(F7,F18)</f>
        <v>1.97435048583482</v>
      </c>
      <c r="G25">
        <f t="shared" si="0"/>
        <v>33.926637138914693</v>
      </c>
      <c r="J25" t="s">
        <v>18</v>
      </c>
      <c r="K25" s="2">
        <v>1.25</v>
      </c>
    </row>
    <row r="26" spans="1:11" x14ac:dyDescent="0.25">
      <c r="A26" t="s">
        <v>31</v>
      </c>
      <c r="B26">
        <f>POWER(B8,B18)</f>
        <v>1.4787576366283137</v>
      </c>
      <c r="C26">
        <f>POWER(C8,C18)</f>
        <v>2.340347319320716</v>
      </c>
      <c r="D26">
        <f>POWER(D8,D18)</f>
        <v>2.340347319320716</v>
      </c>
      <c r="E26">
        <f>POWER(E8,E18)</f>
        <v>1.97435048583482</v>
      </c>
      <c r="F26">
        <f>POWER(F8,F18)</f>
        <v>1.97435048583482</v>
      </c>
      <c r="G26">
        <f t="shared" si="0"/>
        <v>31.572293374467765</v>
      </c>
      <c r="J26" s="3" t="s">
        <v>25</v>
      </c>
      <c r="K26" s="1">
        <v>0.83333333333333337</v>
      </c>
    </row>
    <row r="27" spans="1:11" x14ac:dyDescent="0.25">
      <c r="A27" t="s">
        <v>57</v>
      </c>
      <c r="B27">
        <f>POWER(B9,B18)</f>
        <v>1.4787576366283137</v>
      </c>
      <c r="C27">
        <f>POWER(C9,C18)</f>
        <v>1.778279410038923</v>
      </c>
      <c r="D27">
        <f>POWER(D9,D18)</f>
        <v>2.340347319320716</v>
      </c>
      <c r="E27">
        <f>POWER(E9,E18)</f>
        <v>2.1867241478865562</v>
      </c>
      <c r="F27">
        <f>POWER(F9,F18)</f>
        <v>1.97435048583482</v>
      </c>
      <c r="G27">
        <f t="shared" si="0"/>
        <v>26.57024542432308</v>
      </c>
      <c r="J27" t="s">
        <v>19</v>
      </c>
      <c r="K27" s="1">
        <v>0.41666666666666669</v>
      </c>
    </row>
    <row r="28" spans="1:11" x14ac:dyDescent="0.25">
      <c r="A28" t="s">
        <v>32</v>
      </c>
      <c r="B28">
        <f>POWER(B10,B18)</f>
        <v>1.4787576366283137</v>
      </c>
      <c r="C28">
        <f>POWER(C10,C18)</f>
        <v>2.6591479484724942</v>
      </c>
      <c r="D28">
        <f>POWER(D10,D18)</f>
        <v>2.340347319320716</v>
      </c>
      <c r="E28">
        <f>POWER(E10,E18)</f>
        <v>1.97435048583482</v>
      </c>
      <c r="F28">
        <f>POWER(F10,F18)</f>
        <v>1.97435048583482</v>
      </c>
      <c r="G28">
        <f t="shared" si="0"/>
        <v>35.873051175863793</v>
      </c>
    </row>
    <row r="29" spans="1:11" x14ac:dyDescent="0.25">
      <c r="A29" t="s">
        <v>33</v>
      </c>
      <c r="B29">
        <f>POWER(B11,B18)</f>
        <v>1.4787576366283137</v>
      </c>
      <c r="C29">
        <f>POWER(C11,C18)</f>
        <v>2.514866859365871</v>
      </c>
      <c r="D29">
        <f>POWER(D11,D18)</f>
        <v>2.340347319320716</v>
      </c>
      <c r="E29">
        <f>POWER(E11,E18)</f>
        <v>2.1867241478865562</v>
      </c>
      <c r="F29">
        <f>POWER(F11,F18)</f>
        <v>1.97435048583482</v>
      </c>
      <c r="G29">
        <f t="shared" si="0"/>
        <v>37.576001434659375</v>
      </c>
      <c r="J29" t="s">
        <v>12</v>
      </c>
      <c r="K29" t="s">
        <v>21</v>
      </c>
    </row>
    <row r="30" spans="1:11" x14ac:dyDescent="0.25">
      <c r="A30" t="s">
        <v>34</v>
      </c>
      <c r="B30">
        <f>POWER(B12,B18)</f>
        <v>1.4787576366283137</v>
      </c>
      <c r="C30">
        <f>POWER(C12,C18)</f>
        <v>2.6591479484724942</v>
      </c>
      <c r="D30">
        <f>POWER(D12,D18)</f>
        <v>2.340347319320716</v>
      </c>
      <c r="E30">
        <f>POWER(E12,E18)</f>
        <v>1.97435048583482</v>
      </c>
      <c r="F30">
        <f>POWER(F12,F18)</f>
        <v>1.97435048583482</v>
      </c>
      <c r="G30">
        <f t="shared" si="0"/>
        <v>35.873051175863793</v>
      </c>
      <c r="J30" t="s">
        <v>79</v>
      </c>
      <c r="K30" s="2" t="s">
        <v>89</v>
      </c>
    </row>
    <row r="31" spans="1:11" x14ac:dyDescent="0.25">
      <c r="A31" t="s">
        <v>35</v>
      </c>
      <c r="B31">
        <f>POWER(B13,B18)</f>
        <v>1.4787576366283137</v>
      </c>
      <c r="C31">
        <f>POWER(C13,C18)</f>
        <v>2.6591479484724942</v>
      </c>
      <c r="D31">
        <f>POWER(D13,D18)</f>
        <v>2.340347319320716</v>
      </c>
      <c r="E31">
        <f>POWER(E13,E18)</f>
        <v>1.97435048583482</v>
      </c>
      <c r="F31">
        <f>POWER(F13,F18)</f>
        <v>1.97435048583482</v>
      </c>
      <c r="G31">
        <f t="shared" si="0"/>
        <v>35.873051175863793</v>
      </c>
      <c r="J31" t="s">
        <v>80</v>
      </c>
      <c r="K31" s="2" t="s">
        <v>76</v>
      </c>
    </row>
    <row r="32" spans="1:11" x14ac:dyDescent="0.25">
      <c r="F32" s="7" t="s">
        <v>36</v>
      </c>
      <c r="G32">
        <f>SUM(G22:G31)</f>
        <v>338.33752940706404</v>
      </c>
      <c r="K32" s="2"/>
    </row>
    <row r="33" spans="1:11" x14ac:dyDescent="0.25">
      <c r="K33" s="1"/>
    </row>
    <row r="34" spans="1:11" x14ac:dyDescent="0.25">
      <c r="A34" s="9" t="s">
        <v>43</v>
      </c>
      <c r="B34" s="9" t="s">
        <v>59</v>
      </c>
      <c r="D34" s="7" t="s">
        <v>43</v>
      </c>
      <c r="E34" s="7" t="s">
        <v>59</v>
      </c>
      <c r="K34" s="1"/>
    </row>
    <row r="35" spans="1:11" x14ac:dyDescent="0.25">
      <c r="A35" t="s">
        <v>47</v>
      </c>
      <c r="B35">
        <f>(G22/G32)</f>
        <v>0.1033536231762511</v>
      </c>
      <c r="D35" t="s">
        <v>54</v>
      </c>
      <c r="E35">
        <v>0.11839938175399509</v>
      </c>
    </row>
    <row r="36" spans="1:11" x14ac:dyDescent="0.25">
      <c r="A36" t="s">
        <v>48</v>
      </c>
      <c r="B36">
        <f>(G23/G32)</f>
        <v>8.4320493803107077E-2</v>
      </c>
      <c r="D36" t="s">
        <v>47</v>
      </c>
      <c r="E36">
        <v>0.1101830399749523</v>
      </c>
    </row>
    <row r="37" spans="1:11" x14ac:dyDescent="0.25">
      <c r="A37" t="s">
        <v>49</v>
      </c>
      <c r="B37">
        <f>(G24/G32)</f>
        <v>0.11106069581022021</v>
      </c>
      <c r="D37" t="s">
        <v>53</v>
      </c>
      <c r="E37">
        <v>0.1081862632471846</v>
      </c>
    </row>
    <row r="38" spans="1:11" x14ac:dyDescent="0.25">
      <c r="A38" t="s">
        <v>50</v>
      </c>
      <c r="B38">
        <f>(G25/G32)</f>
        <v>0.10027453117119779</v>
      </c>
      <c r="D38" t="s">
        <v>55</v>
      </c>
      <c r="E38">
        <v>0.1081862632471846</v>
      </c>
    </row>
    <row r="39" spans="1:11" x14ac:dyDescent="0.25">
      <c r="A39" t="s">
        <v>51</v>
      </c>
      <c r="B39">
        <f>(G26/G32)</f>
        <v>9.3315965952101607E-2</v>
      </c>
      <c r="D39" t="s">
        <v>56</v>
      </c>
      <c r="E39">
        <v>0.10213730002532963</v>
      </c>
    </row>
    <row r="40" spans="1:11" x14ac:dyDescent="0.25">
      <c r="A40" t="s">
        <v>52</v>
      </c>
      <c r="B40">
        <f>(G27/G32)</f>
        <v>7.8531771130703087E-2</v>
      </c>
      <c r="D40" t="s">
        <v>50</v>
      </c>
      <c r="E40">
        <v>9.6595494465195372E-2</v>
      </c>
    </row>
    <row r="41" spans="1:11" x14ac:dyDescent="0.25">
      <c r="A41" t="s">
        <v>53</v>
      </c>
      <c r="B41">
        <f>(G28/G32)</f>
        <v>0.10602740771539963</v>
      </c>
      <c r="D41" t="s">
        <v>48</v>
      </c>
      <c r="E41">
        <v>9.5216000043666912E-2</v>
      </c>
    </row>
    <row r="42" spans="1:11" x14ac:dyDescent="0.25">
      <c r="A42" t="s">
        <v>54</v>
      </c>
      <c r="B42">
        <f>(G29/G32)</f>
        <v>0.11106069581022021</v>
      </c>
      <c r="D42" t="s">
        <v>51</v>
      </c>
      <c r="E42">
        <v>9.5216000043666885E-2</v>
      </c>
    </row>
    <row r="43" spans="1:11" x14ac:dyDescent="0.25">
      <c r="A43" t="s">
        <v>55</v>
      </c>
      <c r="B43">
        <f>(G30/G32)</f>
        <v>0.10602740771539963</v>
      </c>
      <c r="D43" t="s">
        <v>49</v>
      </c>
      <c r="E43">
        <v>8.5813464087307639E-2</v>
      </c>
    </row>
    <row r="44" spans="1:11" x14ac:dyDescent="0.25">
      <c r="A44" t="s">
        <v>56</v>
      </c>
      <c r="B44">
        <f>(G31/G32)</f>
        <v>0.10602740771539963</v>
      </c>
      <c r="D44" t="s">
        <v>52</v>
      </c>
      <c r="E44">
        <v>8.0066793111517029E-2</v>
      </c>
    </row>
  </sheetData>
  <sortState ref="D35:E44">
    <sortCondition descending="1" ref="E35:E44"/>
  </sortState>
  <mergeCells count="4">
    <mergeCell ref="H1:I1"/>
    <mergeCell ref="A2:F2"/>
    <mergeCell ref="A20:G20"/>
    <mergeCell ref="A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</dc:creator>
  <cp:lastModifiedBy>blah</cp:lastModifiedBy>
  <cp:lastPrinted>2015-11-30T07:18:28Z</cp:lastPrinted>
  <dcterms:created xsi:type="dcterms:W3CDTF">2015-11-28T16:03:36Z</dcterms:created>
  <dcterms:modified xsi:type="dcterms:W3CDTF">2016-01-23T06:04:09Z</dcterms:modified>
</cp:coreProperties>
</file>