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1435" windowHeight="9795" activeTab="1"/>
  </bookViews>
  <sheets>
    <sheet name="原始" sheetId="1" r:id="rId1"/>
    <sheet name="计算" sheetId="2" r:id="rId2"/>
    <sheet name="总量" sheetId="3" r:id="rId3"/>
  </sheets>
  <calcPr calcId="125725"/>
</workbook>
</file>

<file path=xl/calcChain.xml><?xml version="1.0" encoding="utf-8"?>
<calcChain xmlns="http://schemas.openxmlformats.org/spreadsheetml/2006/main">
  <c r="AA16" i="2"/>
  <c r="AA15"/>
  <c r="B25" i="3"/>
  <c r="B26"/>
  <c r="B27"/>
  <c r="B28"/>
  <c r="B29"/>
  <c r="B30"/>
  <c r="B31"/>
  <c r="B32"/>
  <c r="B1"/>
  <c r="B2"/>
  <c r="B3" s="1"/>
  <c r="B4" s="1"/>
  <c r="B5" s="1"/>
  <c r="B6" s="1"/>
  <c r="B7" s="1"/>
  <c r="B8" s="1"/>
  <c r="B9" s="1"/>
  <c r="B10" s="1"/>
  <c r="B11" s="1"/>
  <c r="B12" s="1"/>
  <c r="B13" s="1"/>
  <c r="B14" s="1"/>
  <c r="B15" s="1"/>
  <c r="B16" s="1"/>
  <c r="B17" s="1"/>
  <c r="B18" s="1"/>
  <c r="B19" s="1"/>
  <c r="B20" s="1"/>
  <c r="B21" s="1"/>
  <c r="B22" s="1"/>
  <c r="B23" s="1"/>
  <c r="B24" s="1"/>
  <c r="AF9" i="2"/>
  <c r="AE9"/>
  <c r="AD9"/>
  <c r="AC9"/>
  <c r="AF7"/>
  <c r="AF13" s="1"/>
  <c r="AE7"/>
  <c r="AE13" s="1"/>
  <c r="AD7"/>
  <c r="AD13" s="1"/>
  <c r="AC7"/>
  <c r="AC13" s="1"/>
  <c r="W7"/>
  <c r="X7"/>
  <c r="Y7"/>
  <c r="Z7"/>
  <c r="AA7"/>
  <c r="W9"/>
  <c r="X9"/>
  <c r="Y9"/>
  <c r="Z9"/>
  <c r="AA9"/>
  <c r="W13"/>
  <c r="X13"/>
  <c r="Y13"/>
  <c r="Z13"/>
  <c r="AA13"/>
  <c r="U7"/>
  <c r="V7"/>
  <c r="U9"/>
  <c r="V9"/>
  <c r="U13"/>
  <c r="V13"/>
  <c r="M7"/>
  <c r="N7"/>
  <c r="O7"/>
  <c r="P7"/>
  <c r="Q7"/>
  <c r="R7"/>
  <c r="S7"/>
  <c r="T7"/>
  <c r="M9"/>
  <c r="N9"/>
  <c r="O9"/>
  <c r="P9"/>
  <c r="Q9"/>
  <c r="R9"/>
  <c r="S9"/>
  <c r="T9"/>
  <c r="M13"/>
  <c r="N13"/>
  <c r="O13"/>
  <c r="P13"/>
  <c r="Q13"/>
  <c r="R13"/>
  <c r="S13"/>
  <c r="T13"/>
  <c r="L9"/>
  <c r="K9"/>
  <c r="J9"/>
  <c r="I9"/>
  <c r="H9"/>
  <c r="G9"/>
  <c r="F9"/>
  <c r="L7"/>
  <c r="L13" s="1"/>
  <c r="K7"/>
  <c r="K13" s="1"/>
  <c r="J7"/>
  <c r="J13" s="1"/>
  <c r="I7"/>
  <c r="I13" s="1"/>
  <c r="H7"/>
  <c r="H13" s="1"/>
  <c r="G7"/>
  <c r="G13" s="1"/>
  <c r="F7"/>
  <c r="F13" s="1"/>
  <c r="G13" i="1"/>
  <c r="H13"/>
  <c r="L13"/>
  <c r="G7"/>
  <c r="H7"/>
  <c r="I7"/>
  <c r="J7"/>
  <c r="K7"/>
  <c r="L7"/>
  <c r="F13"/>
  <c r="F7"/>
  <c r="G9"/>
  <c r="H9"/>
  <c r="I9"/>
  <c r="J9"/>
  <c r="K9"/>
  <c r="L9"/>
  <c r="F9"/>
  <c r="K13" l="1"/>
  <c r="J13"/>
  <c r="I13"/>
</calcChain>
</file>

<file path=xl/sharedStrings.xml><?xml version="1.0" encoding="utf-8"?>
<sst xmlns="http://schemas.openxmlformats.org/spreadsheetml/2006/main" count="73" uniqueCount="54">
  <si>
    <t>硬件能力</t>
    <phoneticPr fontId="2" type="noConversion"/>
  </si>
  <si>
    <t>带宽</t>
    <phoneticPr fontId="2" type="noConversion"/>
  </si>
  <si>
    <t>带宽因子</t>
    <phoneticPr fontId="2" type="noConversion"/>
  </si>
  <si>
    <t>存储值</t>
    <phoneticPr fontId="2" type="noConversion"/>
  </si>
  <si>
    <t>存储因子</t>
    <phoneticPr fontId="2" type="noConversion"/>
  </si>
  <si>
    <t>在线时长</t>
    <phoneticPr fontId="2" type="noConversion"/>
  </si>
  <si>
    <t>玩客云1代</t>
    <phoneticPr fontId="2" type="noConversion"/>
  </si>
  <si>
    <t>内存因子</t>
    <phoneticPr fontId="2" type="noConversion"/>
  </si>
  <si>
    <t>9-20</t>
    <phoneticPr fontId="2" type="noConversion"/>
  </si>
  <si>
    <t>200-1000</t>
    <phoneticPr fontId="2" type="noConversion"/>
  </si>
  <si>
    <t>1000+</t>
    <phoneticPr fontId="2" type="noConversion"/>
  </si>
  <si>
    <t>21-100+</t>
    <phoneticPr fontId="2" type="noConversion"/>
  </si>
  <si>
    <t>一</t>
    <phoneticPr fontId="2" type="noConversion"/>
  </si>
  <si>
    <t>CPU因子</t>
    <phoneticPr fontId="2" type="noConversion"/>
  </si>
  <si>
    <t>1-8</t>
    <phoneticPr fontId="2" type="noConversion"/>
  </si>
  <si>
    <t>分数</t>
    <phoneticPr fontId="2" type="noConversion"/>
  </si>
  <si>
    <t>二</t>
    <phoneticPr fontId="2" type="noConversion"/>
  </si>
  <si>
    <t>三</t>
    <phoneticPr fontId="2" type="noConversion"/>
  </si>
  <si>
    <t>四</t>
    <phoneticPr fontId="2" type="noConversion"/>
  </si>
  <si>
    <t>五</t>
    <phoneticPr fontId="2" type="noConversion"/>
  </si>
  <si>
    <t>六</t>
    <phoneticPr fontId="2" type="noConversion"/>
  </si>
  <si>
    <t>七</t>
    <phoneticPr fontId="2" type="noConversion"/>
  </si>
  <si>
    <t>规定</t>
    <phoneticPr fontId="2" type="noConversion"/>
  </si>
  <si>
    <t>带宽分数</t>
    <phoneticPr fontId="2" type="noConversion"/>
  </si>
  <si>
    <t>1</t>
    <phoneticPr fontId="2" type="noConversion"/>
  </si>
  <si>
    <t>2</t>
    <phoneticPr fontId="2" type="noConversion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</si>
  <si>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</si>
  <si>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</si>
  <si>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</si>
  <si>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</si>
  <si>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</si>
  <si>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</si>
  <si>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</si>
  <si>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</si>
  <si>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</si>
  <si>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</si>
  <si>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</si>
  <si>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</si>
  <si>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</si>
  <si>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</si>
  <si>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</si>
  <si>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</si>
  <si>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</si>
  <si>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</si>
  <si>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</si>
  <si>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</si>
  <si>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</si>
  <si>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</si>
  <si>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</si>
  <si>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</si>
  <si>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</si>
  <si>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线性</t>
    <phoneticPr fontId="2" type="noConversion"/>
  </si>
  <si>
    <t>总分数（万分）</t>
    <phoneticPr fontId="2" type="noConversion"/>
  </si>
  <si>
    <t>部署台数约万台</t>
    <phoneticPr fontId="2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</si>
</sst>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FF"/>
      <name val="宋体"/>
      <family val="2"/>
      <charset val="134"/>
      <scheme val="minor"/>
    </font>
    <font>
      <sz val="11"/>
      <color rgb="FF0000F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0" fontId="1" fillId="0" borderId="1" xfId="0" applyFont="1" applyBorder="1">
      <alignment vertical="center"/>
    </xf>
    <xf numFmtId="49" fontId="0" fillId="2" borderId="1" xfId="0" applyNumberFormat="1" applyFill="1" applyBorder="1">
      <alignment vertical="center"/>
    </xf>
    <xf numFmtId="0" fontId="0" fillId="0" borderId="1" xfId="0" applyBorder="1">
      <alignment vertical="center"/>
    </xf>
    <xf numFmtId="0" fontId="3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4" fillId="0" borderId="0" xfId="0" applyFont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49" fontId="4" fillId="3" borderId="1" xfId="0" applyNumberFormat="1" applyFont="1" applyFill="1" applyBorder="1">
      <alignment vertical="center"/>
    </xf>
    <xf numFmtId="0" fontId="0" fillId="3" borderId="1" xfId="0" applyFill="1" applyBorder="1">
      <alignment vertical="center"/>
    </xf>
    <xf numFmtId="0" fontId="4" fillId="3" borderId="1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3" borderId="1" xfId="0" applyFont="1" applyFill="1" applyBorder="1">
      <alignment vertical="center"/>
    </xf>
    <xf numFmtId="0" fontId="7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5" fillId="2" borderId="1" xfId="0" applyFont="1" applyFill="1" applyBorder="1">
      <alignment vertical="center"/>
    </xf>
    <xf numFmtId="49" fontId="0" fillId="0" borderId="1" xfId="0" applyNumberFormat="1" applyBorder="1" applyAlignment="1">
      <alignment vertical="center" wrapText="1"/>
    </xf>
    <xf numFmtId="49" fontId="0" fillId="2" borderId="1" xfId="0" applyNumberFormat="1" applyFill="1" applyBorder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3" borderId="2" xfId="0" applyNumberFormat="1" applyFill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 wrapText="1"/>
    </xf>
    <xf numFmtId="49" fontId="0" fillId="3" borderId="3" xfId="0" applyNumberFormat="1" applyFill="1" applyBorder="1" applyAlignment="1">
      <alignment horizontal="center" vertical="center" wrapText="1"/>
    </xf>
    <xf numFmtId="49" fontId="0" fillId="3" borderId="4" xfId="0" applyNumberForma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workbookViewId="0">
      <selection activeCell="D25" sqref="D25"/>
    </sheetView>
  </sheetViews>
  <sheetFormatPr defaultRowHeight="13.5"/>
  <cols>
    <col min="6" max="12" width="4.75" customWidth="1"/>
  </cols>
  <sheetData>
    <row r="1" spans="1:12" s="1" customFormat="1">
      <c r="A1" s="2"/>
      <c r="B1" s="2" t="s">
        <v>6</v>
      </c>
      <c r="C1" s="26" t="s">
        <v>22</v>
      </c>
      <c r="D1" s="27"/>
      <c r="E1" s="28"/>
      <c r="F1" s="4" t="s">
        <v>12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21</v>
      </c>
    </row>
    <row r="2" spans="1:12" s="20" customFormat="1">
      <c r="A2" s="17" t="s">
        <v>0</v>
      </c>
      <c r="B2" s="18">
        <v>1</v>
      </c>
      <c r="C2" s="19">
        <v>1</v>
      </c>
      <c r="D2" s="19">
        <v>1</v>
      </c>
      <c r="E2" s="19">
        <v>1</v>
      </c>
      <c r="F2" s="18">
        <v>1</v>
      </c>
      <c r="G2" s="18">
        <v>1</v>
      </c>
      <c r="H2" s="18">
        <v>1</v>
      </c>
      <c r="I2" s="18">
        <v>1</v>
      </c>
      <c r="J2" s="18">
        <v>1</v>
      </c>
      <c r="K2" s="18">
        <v>1</v>
      </c>
      <c r="L2" s="18">
        <v>1</v>
      </c>
    </row>
    <row r="3" spans="1:12" s="20" customFormat="1">
      <c r="A3" s="18" t="s">
        <v>13</v>
      </c>
      <c r="B3" s="18">
        <v>20</v>
      </c>
      <c r="C3" s="19">
        <v>20</v>
      </c>
      <c r="D3" s="19">
        <v>20</v>
      </c>
      <c r="E3" s="19">
        <v>20</v>
      </c>
      <c r="F3" s="18">
        <v>20</v>
      </c>
      <c r="G3" s="18">
        <v>20</v>
      </c>
      <c r="H3" s="18">
        <v>20</v>
      </c>
      <c r="I3" s="18">
        <v>20</v>
      </c>
      <c r="J3" s="18">
        <v>20</v>
      </c>
      <c r="K3" s="18">
        <v>20</v>
      </c>
      <c r="L3" s="18">
        <v>20</v>
      </c>
    </row>
    <row r="4" spans="1:12" s="20" customFormat="1">
      <c r="A4" s="18" t="s">
        <v>7</v>
      </c>
      <c r="B4" s="18">
        <v>10</v>
      </c>
      <c r="C4" s="19">
        <v>10</v>
      </c>
      <c r="D4" s="19">
        <v>10</v>
      </c>
      <c r="E4" s="19">
        <v>10</v>
      </c>
      <c r="F4" s="18">
        <v>10</v>
      </c>
      <c r="G4" s="18">
        <v>10</v>
      </c>
      <c r="H4" s="18">
        <v>10</v>
      </c>
      <c r="I4" s="18">
        <v>10</v>
      </c>
      <c r="J4" s="18">
        <v>10</v>
      </c>
      <c r="K4" s="18">
        <v>10</v>
      </c>
      <c r="L4" s="18">
        <v>10</v>
      </c>
    </row>
    <row r="5" spans="1:12" s="8" customFormat="1">
      <c r="A5" s="6" t="s">
        <v>1</v>
      </c>
      <c r="B5" s="7"/>
      <c r="C5" s="13" t="s">
        <v>14</v>
      </c>
      <c r="D5" s="13" t="s">
        <v>8</v>
      </c>
      <c r="E5" s="13" t="s">
        <v>11</v>
      </c>
      <c r="F5" s="7">
        <v>1</v>
      </c>
      <c r="G5" s="7">
        <v>8</v>
      </c>
      <c r="H5" s="7">
        <v>9</v>
      </c>
      <c r="I5" s="7">
        <v>20</v>
      </c>
      <c r="J5" s="7">
        <v>21</v>
      </c>
      <c r="K5" s="7">
        <v>100</v>
      </c>
      <c r="L5" s="7"/>
    </row>
    <row r="6" spans="1:12" s="12" customFormat="1">
      <c r="A6" s="21" t="s">
        <v>2</v>
      </c>
      <c r="B6" s="22"/>
      <c r="C6" s="16">
        <v>10</v>
      </c>
      <c r="D6" s="16">
        <v>5</v>
      </c>
      <c r="E6" s="16">
        <v>1</v>
      </c>
      <c r="F6" s="22"/>
      <c r="G6" s="22"/>
      <c r="H6" s="22"/>
      <c r="I6" s="22"/>
      <c r="J6" s="22"/>
      <c r="K6" s="22"/>
      <c r="L6" s="22"/>
    </row>
    <row r="7" spans="1:12" s="12" customFormat="1">
      <c r="A7" s="21" t="s">
        <v>23</v>
      </c>
      <c r="B7" s="22"/>
      <c r="C7" s="16"/>
      <c r="D7" s="16"/>
      <c r="E7" s="16"/>
      <c r="F7" s="22">
        <f>IF(
 AND(F5&lt;=8,F5&gt;=1),
 F5*10,
 (IF(
  AND(F5&gt;=9,F5&lt;=20),
  8*10+(F5-8)*5,
  (IF(
   AND(F5&gt;=21,F5&lt;100),
   8*10+(20-8)*5+(F5-20)*1,
   (IF(
    F5&gt;=100,
    8*10+(20-8)*5+(100-20)*1,
    0))
  ))
 ))
)</f>
        <v>10</v>
      </c>
      <c r="G7" s="22">
        <f t="shared" ref="G7:L7" si="0">IF(
 AND(G5&lt;=8,G5&gt;=1),
 G5*10,
 (IF(
  AND(G5&gt;=9,G5&lt;=20),
  8*10+(G5-8)*5,
  (IF(
   AND(G5&gt;=21,G5&lt;100),
   8*10+(20-8)*5+(G5-20)*1,
   (IF(
    G5&gt;=100,
    8*10+(20-8)*5+(100-20)*1,
    0))
  ))
 ))
)</f>
        <v>80</v>
      </c>
      <c r="H7" s="22">
        <f t="shared" si="0"/>
        <v>85</v>
      </c>
      <c r="I7" s="22">
        <f t="shared" si="0"/>
        <v>140</v>
      </c>
      <c r="J7" s="22">
        <f t="shared" si="0"/>
        <v>141</v>
      </c>
      <c r="K7" s="22">
        <f t="shared" si="0"/>
        <v>220</v>
      </c>
      <c r="L7" s="22">
        <f t="shared" si="0"/>
        <v>0</v>
      </c>
    </row>
    <row r="8" spans="1:12" s="8" customFormat="1">
      <c r="A8" s="9" t="s">
        <v>3</v>
      </c>
      <c r="B8" s="10"/>
      <c r="C8" s="15">
        <v>-200</v>
      </c>
      <c r="D8" s="15" t="s">
        <v>9</v>
      </c>
      <c r="E8" s="15" t="s">
        <v>10</v>
      </c>
      <c r="F8" s="10">
        <v>100</v>
      </c>
      <c r="G8" s="10">
        <v>300</v>
      </c>
      <c r="H8" s="10">
        <v>300</v>
      </c>
      <c r="I8" s="10">
        <v>500</v>
      </c>
      <c r="J8" s="10">
        <v>500</v>
      </c>
      <c r="K8" s="10">
        <v>500</v>
      </c>
      <c r="L8" s="10"/>
    </row>
    <row r="9" spans="1:12" s="12" customFormat="1">
      <c r="A9" s="3" t="s">
        <v>3</v>
      </c>
      <c r="B9" s="11"/>
      <c r="C9" s="16">
        <v>0</v>
      </c>
      <c r="D9" s="16">
        <v>1</v>
      </c>
      <c r="E9" s="16">
        <v>2</v>
      </c>
      <c r="F9" s="11">
        <f>IF(F8&lt;200,0,(IF(AND(F8&gt;=200,F8&lt;1000),1,2)))</f>
        <v>0</v>
      </c>
      <c r="G9" s="11">
        <f t="shared" ref="G9:L9" si="1">IF(G8&lt;200,0,(IF(AND(G8&gt;=200,G8&lt;1000),1,2)))</f>
        <v>1</v>
      </c>
      <c r="H9" s="11">
        <f t="shared" si="1"/>
        <v>1</v>
      </c>
      <c r="I9" s="11">
        <f t="shared" si="1"/>
        <v>1</v>
      </c>
      <c r="J9" s="11">
        <f t="shared" si="1"/>
        <v>1</v>
      </c>
      <c r="K9" s="11">
        <f t="shared" si="1"/>
        <v>1</v>
      </c>
      <c r="L9" s="11">
        <f t="shared" si="1"/>
        <v>0</v>
      </c>
    </row>
    <row r="10" spans="1:12" s="20" customFormat="1">
      <c r="A10" s="17" t="s">
        <v>4</v>
      </c>
      <c r="B10" s="18">
        <v>5</v>
      </c>
      <c r="C10" s="19">
        <v>5</v>
      </c>
      <c r="D10" s="19">
        <v>5</v>
      </c>
      <c r="E10" s="19">
        <v>5</v>
      </c>
      <c r="F10" s="18">
        <v>5</v>
      </c>
      <c r="G10" s="18">
        <v>5</v>
      </c>
      <c r="H10" s="18">
        <v>5</v>
      </c>
      <c r="I10" s="18">
        <v>5</v>
      </c>
      <c r="J10" s="18">
        <v>5</v>
      </c>
      <c r="K10" s="18">
        <v>5</v>
      </c>
      <c r="L10" s="18">
        <v>5</v>
      </c>
    </row>
    <row r="11" spans="1:12" s="8" customFormat="1">
      <c r="A11" s="6" t="s">
        <v>5</v>
      </c>
      <c r="B11" s="7"/>
      <c r="C11" s="15"/>
      <c r="D11" s="15"/>
      <c r="E11" s="15"/>
      <c r="F11" s="7">
        <v>24</v>
      </c>
      <c r="G11" s="7">
        <v>24</v>
      </c>
      <c r="H11" s="7">
        <v>24</v>
      </c>
      <c r="I11" s="7">
        <v>24</v>
      </c>
      <c r="J11" s="7">
        <v>24</v>
      </c>
      <c r="K11" s="7">
        <v>24</v>
      </c>
      <c r="L11" s="7">
        <v>24</v>
      </c>
    </row>
    <row r="12" spans="1:12">
      <c r="A12" s="5"/>
      <c r="B12" s="5"/>
      <c r="C12" s="14"/>
      <c r="D12" s="14"/>
      <c r="E12" s="14"/>
      <c r="F12" s="5"/>
      <c r="G12" s="5"/>
      <c r="H12" s="5"/>
      <c r="I12" s="5"/>
      <c r="J12" s="5"/>
      <c r="K12" s="5"/>
      <c r="L12" s="5"/>
    </row>
    <row r="13" spans="1:12" s="12" customFormat="1">
      <c r="A13" s="3" t="s">
        <v>15</v>
      </c>
      <c r="B13" s="11"/>
      <c r="C13" s="16"/>
      <c r="D13" s="16"/>
      <c r="E13" s="16"/>
      <c r="F13" s="11">
        <f>(F2*(F3+F4)+F7+F9*F10)*(F11/24)</f>
        <v>40</v>
      </c>
      <c r="G13" s="11">
        <f t="shared" ref="G13:L13" si="2">(G2*(G3+G4)+G7+G9*G10)*(G11/24)</f>
        <v>115</v>
      </c>
      <c r="H13" s="11">
        <f t="shared" si="2"/>
        <v>120</v>
      </c>
      <c r="I13" s="11">
        <f t="shared" si="2"/>
        <v>175</v>
      </c>
      <c r="J13" s="11">
        <f t="shared" si="2"/>
        <v>176</v>
      </c>
      <c r="K13" s="11">
        <f t="shared" si="2"/>
        <v>255</v>
      </c>
      <c r="L13" s="11">
        <f t="shared" si="2"/>
        <v>30</v>
      </c>
    </row>
  </sheetData>
  <mergeCells count="1">
    <mergeCell ref="C1:E1"/>
  </mergeCells>
  <phoneticPr fontId="2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16"/>
  <sheetViews>
    <sheetView tabSelected="1" workbookViewId="0">
      <selection activeCell="AA16" sqref="AA16"/>
    </sheetView>
  </sheetViews>
  <sheetFormatPr defaultRowHeight="13.5"/>
  <cols>
    <col min="2" max="2" width="4.75" customWidth="1"/>
    <col min="3" max="5" width="4.375" customWidth="1"/>
    <col min="6" max="26" width="4.625" customWidth="1"/>
    <col min="27" max="27" width="5.875" customWidth="1"/>
    <col min="28" max="32" width="4.625" customWidth="1"/>
  </cols>
  <sheetData>
    <row r="1" spans="1:32" s="25" customFormat="1" ht="40.5">
      <c r="A1" s="23"/>
      <c r="B1" s="23" t="s">
        <v>6</v>
      </c>
      <c r="C1" s="29" t="s">
        <v>22</v>
      </c>
      <c r="D1" s="30"/>
      <c r="E1" s="31"/>
      <c r="F1" s="24" t="s">
        <v>24</v>
      </c>
      <c r="G1" s="24" t="s">
        <v>25</v>
      </c>
      <c r="H1" s="24" t="s">
        <v>26</v>
      </c>
      <c r="I1" s="24" t="s">
        <v>27</v>
      </c>
      <c r="J1" s="24" t="s">
        <v>28</v>
      </c>
      <c r="K1" s="24" t="s">
        <v>29</v>
      </c>
      <c r="L1" s="24" t="s">
        <v>30</v>
      </c>
      <c r="M1" s="24" t="s">
        <v>31</v>
      </c>
      <c r="N1" s="24" t="s">
        <v>32</v>
      </c>
      <c r="O1" s="24" t="s">
        <v>33</v>
      </c>
      <c r="P1" s="24" t="s">
        <v>34</v>
      </c>
      <c r="Q1" s="24" t="s">
        <v>35</v>
      </c>
      <c r="R1" s="24" t="s">
        <v>36</v>
      </c>
      <c r="S1" s="24" t="s">
        <v>37</v>
      </c>
      <c r="T1" s="24" t="s">
        <v>38</v>
      </c>
      <c r="U1" s="24" t="s">
        <v>39</v>
      </c>
      <c r="V1" s="24" t="s">
        <v>40</v>
      </c>
      <c r="W1" s="24" t="s">
        <v>41</v>
      </c>
      <c r="X1" s="24" t="s">
        <v>42</v>
      </c>
      <c r="Y1" s="24" t="s">
        <v>43</v>
      </c>
      <c r="Z1" s="24" t="s">
        <v>44</v>
      </c>
      <c r="AA1" s="24" t="s">
        <v>45</v>
      </c>
      <c r="AB1" s="24" t="s">
        <v>46</v>
      </c>
      <c r="AC1" s="24" t="s">
        <v>47</v>
      </c>
      <c r="AD1" s="24" t="s">
        <v>48</v>
      </c>
      <c r="AE1" s="24" t="s">
        <v>49</v>
      </c>
      <c r="AF1" s="24" t="s">
        <v>50</v>
      </c>
    </row>
    <row r="2" spans="1:32" s="20" customFormat="1">
      <c r="A2" s="17" t="s">
        <v>0</v>
      </c>
      <c r="B2" s="18">
        <v>1</v>
      </c>
      <c r="C2" s="19">
        <v>1</v>
      </c>
      <c r="D2" s="19">
        <v>1</v>
      </c>
      <c r="E2" s="19">
        <v>1</v>
      </c>
      <c r="F2" s="18">
        <v>1</v>
      </c>
      <c r="G2" s="18">
        <v>1</v>
      </c>
      <c r="H2" s="18">
        <v>1</v>
      </c>
      <c r="I2" s="18">
        <v>1</v>
      </c>
      <c r="J2" s="18">
        <v>1</v>
      </c>
      <c r="K2" s="18">
        <v>1</v>
      </c>
      <c r="L2" s="18">
        <v>1</v>
      </c>
      <c r="M2" s="18">
        <v>1</v>
      </c>
      <c r="N2" s="18">
        <v>1</v>
      </c>
      <c r="O2" s="18">
        <v>1</v>
      </c>
      <c r="P2" s="18">
        <v>1</v>
      </c>
      <c r="Q2" s="18">
        <v>1</v>
      </c>
      <c r="R2" s="18">
        <v>1</v>
      </c>
      <c r="S2" s="18">
        <v>1</v>
      </c>
      <c r="T2" s="18">
        <v>1</v>
      </c>
      <c r="U2" s="18">
        <v>1</v>
      </c>
      <c r="V2" s="18">
        <v>1</v>
      </c>
      <c r="W2" s="18">
        <v>1</v>
      </c>
      <c r="X2" s="18">
        <v>1</v>
      </c>
      <c r="Y2" s="18">
        <v>1</v>
      </c>
      <c r="Z2" s="18">
        <v>1</v>
      </c>
      <c r="AA2" s="18">
        <v>1</v>
      </c>
      <c r="AB2" s="18"/>
      <c r="AC2" s="18">
        <v>1</v>
      </c>
      <c r="AD2" s="18">
        <v>1</v>
      </c>
      <c r="AE2" s="18">
        <v>1</v>
      </c>
      <c r="AF2" s="18">
        <v>1</v>
      </c>
    </row>
    <row r="3" spans="1:32" s="20" customFormat="1">
      <c r="A3" s="18" t="s">
        <v>13</v>
      </c>
      <c r="B3" s="18">
        <v>20</v>
      </c>
      <c r="C3" s="19">
        <v>20</v>
      </c>
      <c r="D3" s="19">
        <v>20</v>
      </c>
      <c r="E3" s="19">
        <v>20</v>
      </c>
      <c r="F3" s="18">
        <v>20</v>
      </c>
      <c r="G3" s="18">
        <v>20</v>
      </c>
      <c r="H3" s="18">
        <v>20</v>
      </c>
      <c r="I3" s="18">
        <v>20</v>
      </c>
      <c r="J3" s="18">
        <v>20</v>
      </c>
      <c r="K3" s="18">
        <v>20</v>
      </c>
      <c r="L3" s="18">
        <v>20</v>
      </c>
      <c r="M3" s="18">
        <v>20</v>
      </c>
      <c r="N3" s="18">
        <v>20</v>
      </c>
      <c r="O3" s="18">
        <v>20</v>
      </c>
      <c r="P3" s="18">
        <v>20</v>
      </c>
      <c r="Q3" s="18">
        <v>20</v>
      </c>
      <c r="R3" s="18">
        <v>20</v>
      </c>
      <c r="S3" s="18">
        <v>20</v>
      </c>
      <c r="T3" s="18">
        <v>20</v>
      </c>
      <c r="U3" s="18">
        <v>20</v>
      </c>
      <c r="V3" s="18">
        <v>20</v>
      </c>
      <c r="W3" s="18">
        <v>20</v>
      </c>
      <c r="X3" s="18">
        <v>20</v>
      </c>
      <c r="Y3" s="18">
        <v>20</v>
      </c>
      <c r="Z3" s="18">
        <v>20</v>
      </c>
      <c r="AA3" s="18">
        <v>20</v>
      </c>
      <c r="AB3" s="18"/>
      <c r="AC3" s="18">
        <v>20</v>
      </c>
      <c r="AD3" s="18">
        <v>20</v>
      </c>
      <c r="AE3" s="18">
        <v>20</v>
      </c>
      <c r="AF3" s="18">
        <v>20</v>
      </c>
    </row>
    <row r="4" spans="1:32" s="20" customFormat="1">
      <c r="A4" s="18" t="s">
        <v>7</v>
      </c>
      <c r="B4" s="18">
        <v>10</v>
      </c>
      <c r="C4" s="19">
        <v>10</v>
      </c>
      <c r="D4" s="19">
        <v>10</v>
      </c>
      <c r="E4" s="19">
        <v>10</v>
      </c>
      <c r="F4" s="18">
        <v>10</v>
      </c>
      <c r="G4" s="18">
        <v>10</v>
      </c>
      <c r="H4" s="18">
        <v>10</v>
      </c>
      <c r="I4" s="18">
        <v>10</v>
      </c>
      <c r="J4" s="18">
        <v>10</v>
      </c>
      <c r="K4" s="18">
        <v>10</v>
      </c>
      <c r="L4" s="18">
        <v>10</v>
      </c>
      <c r="M4" s="18">
        <v>10</v>
      </c>
      <c r="N4" s="18">
        <v>10</v>
      </c>
      <c r="O4" s="18">
        <v>10</v>
      </c>
      <c r="P4" s="18">
        <v>10</v>
      </c>
      <c r="Q4" s="18">
        <v>10</v>
      </c>
      <c r="R4" s="18">
        <v>10</v>
      </c>
      <c r="S4" s="18">
        <v>10</v>
      </c>
      <c r="T4" s="18">
        <v>10</v>
      </c>
      <c r="U4" s="18">
        <v>10</v>
      </c>
      <c r="V4" s="18">
        <v>10</v>
      </c>
      <c r="W4" s="18">
        <v>10</v>
      </c>
      <c r="X4" s="18">
        <v>10</v>
      </c>
      <c r="Y4" s="18">
        <v>10</v>
      </c>
      <c r="Z4" s="18">
        <v>10</v>
      </c>
      <c r="AA4" s="18">
        <v>10</v>
      </c>
      <c r="AB4" s="18"/>
      <c r="AC4" s="18">
        <v>10</v>
      </c>
      <c r="AD4" s="18">
        <v>10</v>
      </c>
      <c r="AE4" s="18">
        <v>10</v>
      </c>
      <c r="AF4" s="18">
        <v>10</v>
      </c>
    </row>
    <row r="5" spans="1:32" s="8" customFormat="1">
      <c r="A5" s="6" t="s">
        <v>1</v>
      </c>
      <c r="B5" s="7"/>
      <c r="C5" s="13" t="s">
        <v>14</v>
      </c>
      <c r="D5" s="13" t="s">
        <v>8</v>
      </c>
      <c r="E5" s="13" t="s">
        <v>11</v>
      </c>
      <c r="F5" s="7">
        <v>1</v>
      </c>
      <c r="G5" s="7">
        <v>2</v>
      </c>
      <c r="H5" s="7">
        <v>3</v>
      </c>
      <c r="I5" s="7">
        <v>4</v>
      </c>
      <c r="J5" s="7">
        <v>5</v>
      </c>
      <c r="K5" s="7">
        <v>6</v>
      </c>
      <c r="L5" s="7">
        <v>7</v>
      </c>
      <c r="M5" s="7">
        <v>8</v>
      </c>
      <c r="N5" s="7">
        <v>9</v>
      </c>
      <c r="O5" s="7">
        <v>10</v>
      </c>
      <c r="P5" s="7">
        <v>11</v>
      </c>
      <c r="Q5" s="7">
        <v>12</v>
      </c>
      <c r="R5" s="7">
        <v>13</v>
      </c>
      <c r="S5" s="7">
        <v>14</v>
      </c>
      <c r="T5" s="7">
        <v>15</v>
      </c>
      <c r="U5" s="7">
        <v>16</v>
      </c>
      <c r="V5" s="7">
        <v>17</v>
      </c>
      <c r="W5" s="7">
        <v>18</v>
      </c>
      <c r="X5" s="7">
        <v>19</v>
      </c>
      <c r="Y5" s="7">
        <v>20</v>
      </c>
      <c r="Z5" s="7">
        <v>21</v>
      </c>
      <c r="AA5" s="7">
        <v>50</v>
      </c>
      <c r="AB5" s="7"/>
      <c r="AC5" s="7">
        <v>98</v>
      </c>
      <c r="AD5" s="7">
        <v>99</v>
      </c>
      <c r="AE5" s="7">
        <v>100</v>
      </c>
      <c r="AF5" s="7">
        <v>101</v>
      </c>
    </row>
    <row r="6" spans="1:32" s="12" customFormat="1">
      <c r="A6" s="21" t="s">
        <v>2</v>
      </c>
      <c r="B6" s="22"/>
      <c r="C6" s="16">
        <v>10</v>
      </c>
      <c r="D6" s="16">
        <v>5</v>
      </c>
      <c r="E6" s="16">
        <v>1</v>
      </c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</row>
    <row r="7" spans="1:32" s="12" customFormat="1">
      <c r="A7" s="21" t="s">
        <v>23</v>
      </c>
      <c r="B7" s="22"/>
      <c r="C7" s="16"/>
      <c r="D7" s="16"/>
      <c r="E7" s="16"/>
      <c r="F7" s="22">
        <f>IF(
 AND(F5&lt;=8,F5&gt;=1),
 F5*10,
 (IF(
  AND(F5&gt;=9,F5&lt;=20),
  8*10+(F5-8)*5,
  (IF(
   AND(F5&gt;=21,F5&lt;100),
   8*10+(20-8)*5+(F5-20)*1,
   (IF(
    F5&gt;=100,
    8*10+(20-8)*5+(100-20)*1,
    0))
  ))
 ))
)</f>
        <v>10</v>
      </c>
      <c r="G7" s="22">
        <f t="shared" ref="G7:L7" si="0">IF(
 AND(G5&lt;=8,G5&gt;=1),
 G5*10,
 (IF(
  AND(G5&gt;=9,G5&lt;=20),
  8*10+(G5-8)*5,
  (IF(
   AND(G5&gt;=21,G5&lt;100),
   8*10+(20-8)*5+(G5-20)*1,
   (IF(
    G5&gt;=100,
    8*10+(20-8)*5+(100-20)*1,
    0))
  ))
 ))
)</f>
        <v>20</v>
      </c>
      <c r="H7" s="22">
        <f t="shared" si="0"/>
        <v>30</v>
      </c>
      <c r="I7" s="22">
        <f t="shared" si="0"/>
        <v>40</v>
      </c>
      <c r="J7" s="22">
        <f t="shared" si="0"/>
        <v>50</v>
      </c>
      <c r="K7" s="22">
        <f t="shared" si="0"/>
        <v>60</v>
      </c>
      <c r="L7" s="22">
        <f t="shared" si="0"/>
        <v>70</v>
      </c>
      <c r="M7" s="22">
        <f t="shared" ref="M7:U7" si="1">IF(
 AND(M5&lt;=8,M5&gt;=1),
 M5*10,
 (IF(
  AND(M5&gt;=9,M5&lt;=20),
  8*10+(M5-8)*5,
  (IF(
   AND(M5&gt;=21,M5&lt;100),
   8*10+(20-8)*5+(M5-20)*1,
   (IF(
    M5&gt;=100,
    8*10+(20-8)*5+(100-20)*1,
    0))
  ))
 ))
)</f>
        <v>80</v>
      </c>
      <c r="N7" s="22">
        <f t="shared" si="1"/>
        <v>85</v>
      </c>
      <c r="O7" s="22">
        <f t="shared" si="1"/>
        <v>90</v>
      </c>
      <c r="P7" s="22">
        <f t="shared" si="1"/>
        <v>95</v>
      </c>
      <c r="Q7" s="22">
        <f t="shared" si="1"/>
        <v>100</v>
      </c>
      <c r="R7" s="22">
        <f t="shared" si="1"/>
        <v>105</v>
      </c>
      <c r="S7" s="22">
        <f t="shared" si="1"/>
        <v>110</v>
      </c>
      <c r="T7" s="22">
        <f t="shared" si="1"/>
        <v>115</v>
      </c>
      <c r="U7" s="22">
        <f t="shared" si="1"/>
        <v>120</v>
      </c>
      <c r="V7" s="22">
        <f t="shared" ref="V7:AA7" si="2">IF(
 AND(V5&lt;=8,V5&gt;=1),
 V5*10,
 (IF(
  AND(V5&gt;=9,V5&lt;=20),
  8*10+(V5-8)*5,
  (IF(
   AND(V5&gt;=21,V5&lt;100),
   8*10+(20-8)*5+(V5-20)*1,
   (IF(
    V5&gt;=100,
    8*10+(20-8)*5+(100-20)*1,
    0))
  ))
 ))
)</f>
        <v>125</v>
      </c>
      <c r="W7" s="22">
        <f t="shared" si="2"/>
        <v>130</v>
      </c>
      <c r="X7" s="22">
        <f t="shared" si="2"/>
        <v>135</v>
      </c>
      <c r="Y7" s="22">
        <f t="shared" si="2"/>
        <v>140</v>
      </c>
      <c r="Z7" s="22">
        <f t="shared" si="2"/>
        <v>141</v>
      </c>
      <c r="AA7" s="22">
        <f t="shared" si="2"/>
        <v>170</v>
      </c>
      <c r="AB7" s="22"/>
      <c r="AC7" s="22">
        <f t="shared" ref="AC7:AF7" si="3">IF(
 AND(AC5&lt;=8,AC5&gt;=1),
 AC5*10,
 (IF(
  AND(AC5&gt;=9,AC5&lt;=20),
  8*10+(AC5-8)*5,
  (IF(
   AND(AC5&gt;=21,AC5&lt;100),
   8*10+(20-8)*5+(AC5-20)*1,
   (IF(
    AC5&gt;=100,
    8*10+(20-8)*5+(100-20)*1,
    0))
  ))
 ))
)</f>
        <v>218</v>
      </c>
      <c r="AD7" s="22">
        <f t="shared" si="3"/>
        <v>219</v>
      </c>
      <c r="AE7" s="22">
        <f t="shared" si="3"/>
        <v>220</v>
      </c>
      <c r="AF7" s="22">
        <f t="shared" si="3"/>
        <v>220</v>
      </c>
    </row>
    <row r="8" spans="1:32" s="8" customFormat="1">
      <c r="A8" s="9" t="s">
        <v>3</v>
      </c>
      <c r="B8" s="10"/>
      <c r="C8" s="15">
        <v>-200</v>
      </c>
      <c r="D8" s="15" t="s">
        <v>9</v>
      </c>
      <c r="E8" s="15" t="s">
        <v>10</v>
      </c>
      <c r="F8" s="10">
        <v>1200</v>
      </c>
      <c r="G8" s="10">
        <v>1200</v>
      </c>
      <c r="H8" s="10">
        <v>1200</v>
      </c>
      <c r="I8" s="10">
        <v>1200</v>
      </c>
      <c r="J8" s="10">
        <v>1200</v>
      </c>
      <c r="K8" s="10">
        <v>1200</v>
      </c>
      <c r="L8" s="10">
        <v>1200</v>
      </c>
      <c r="M8" s="10">
        <v>1200</v>
      </c>
      <c r="N8" s="10">
        <v>1200</v>
      </c>
      <c r="O8" s="10">
        <v>1200</v>
      </c>
      <c r="P8" s="10">
        <v>1200</v>
      </c>
      <c r="Q8" s="10">
        <v>1200</v>
      </c>
      <c r="R8" s="10">
        <v>1200</v>
      </c>
      <c r="S8" s="10">
        <v>1200</v>
      </c>
      <c r="T8" s="10">
        <v>1200</v>
      </c>
      <c r="U8" s="10">
        <v>1200</v>
      </c>
      <c r="V8" s="10">
        <v>1200</v>
      </c>
      <c r="W8" s="10">
        <v>1200</v>
      </c>
      <c r="X8" s="10">
        <v>1200</v>
      </c>
      <c r="Y8" s="10">
        <v>1200</v>
      </c>
      <c r="Z8" s="10">
        <v>1200</v>
      </c>
      <c r="AA8" s="10">
        <v>1200</v>
      </c>
      <c r="AB8" s="10"/>
      <c r="AC8" s="10">
        <v>1200</v>
      </c>
      <c r="AD8" s="10">
        <v>1200</v>
      </c>
      <c r="AE8" s="10">
        <v>1200</v>
      </c>
      <c r="AF8" s="10">
        <v>1200</v>
      </c>
    </row>
    <row r="9" spans="1:32" s="12" customFormat="1">
      <c r="A9" s="3" t="s">
        <v>3</v>
      </c>
      <c r="B9" s="11"/>
      <c r="C9" s="16">
        <v>0</v>
      </c>
      <c r="D9" s="16">
        <v>1</v>
      </c>
      <c r="E9" s="16">
        <v>2</v>
      </c>
      <c r="F9" s="11">
        <f>IF(F8&lt;200,0,(IF(AND(F8&gt;=200,F8&lt;1000),1,2)))</f>
        <v>2</v>
      </c>
      <c r="G9" s="11">
        <f t="shared" ref="G9:L9" si="4">IF(G8&lt;200,0,(IF(AND(G8&gt;=200,G8&lt;1000),1,2)))</f>
        <v>2</v>
      </c>
      <c r="H9" s="11">
        <f t="shared" si="4"/>
        <v>2</v>
      </c>
      <c r="I9" s="11">
        <f t="shared" si="4"/>
        <v>2</v>
      </c>
      <c r="J9" s="11">
        <f t="shared" si="4"/>
        <v>2</v>
      </c>
      <c r="K9" s="11">
        <f t="shared" si="4"/>
        <v>2</v>
      </c>
      <c r="L9" s="11">
        <f t="shared" si="4"/>
        <v>2</v>
      </c>
      <c r="M9" s="11">
        <f t="shared" ref="M9" si="5">IF(M8&lt;200,0,(IF(AND(M8&gt;=200,M8&lt;1000),1,2)))</f>
        <v>2</v>
      </c>
      <c r="N9" s="11">
        <f t="shared" ref="N9" si="6">IF(N8&lt;200,0,(IF(AND(N8&gt;=200,N8&lt;1000),1,2)))</f>
        <v>2</v>
      </c>
      <c r="O9" s="11">
        <f t="shared" ref="O9" si="7">IF(O8&lt;200,0,(IF(AND(O8&gt;=200,O8&lt;1000),1,2)))</f>
        <v>2</v>
      </c>
      <c r="P9" s="11">
        <f t="shared" ref="P9" si="8">IF(P8&lt;200,0,(IF(AND(P8&gt;=200,P8&lt;1000),1,2)))</f>
        <v>2</v>
      </c>
      <c r="Q9" s="11">
        <f t="shared" ref="Q9" si="9">IF(Q8&lt;200,0,(IF(AND(Q8&gt;=200,Q8&lt;1000),1,2)))</f>
        <v>2</v>
      </c>
      <c r="R9" s="11">
        <f t="shared" ref="R9" si="10">IF(R8&lt;200,0,(IF(AND(R8&gt;=200,R8&lt;1000),1,2)))</f>
        <v>2</v>
      </c>
      <c r="S9" s="11">
        <f t="shared" ref="S9" si="11">IF(S8&lt;200,0,(IF(AND(S8&gt;=200,S8&lt;1000),1,2)))</f>
        <v>2</v>
      </c>
      <c r="T9" s="11">
        <f t="shared" ref="T9" si="12">IF(T8&lt;200,0,(IF(AND(T8&gt;=200,T8&lt;1000),1,2)))</f>
        <v>2</v>
      </c>
      <c r="U9" s="11">
        <f t="shared" ref="U9" si="13">IF(U8&lt;200,0,(IF(AND(U8&gt;=200,U8&lt;1000),1,2)))</f>
        <v>2</v>
      </c>
      <c r="V9" s="11">
        <f t="shared" ref="V9" si="14">IF(V8&lt;200,0,(IF(AND(V8&gt;=200,V8&lt;1000),1,2)))</f>
        <v>2</v>
      </c>
      <c r="W9" s="11">
        <f t="shared" ref="W9" si="15">IF(W8&lt;200,0,(IF(AND(W8&gt;=200,W8&lt;1000),1,2)))</f>
        <v>2</v>
      </c>
      <c r="X9" s="11">
        <f t="shared" ref="X9" si="16">IF(X8&lt;200,0,(IF(AND(X8&gt;=200,X8&lt;1000),1,2)))</f>
        <v>2</v>
      </c>
      <c r="Y9" s="11">
        <f t="shared" ref="Y9" si="17">IF(Y8&lt;200,0,(IF(AND(Y8&gt;=200,Y8&lt;1000),1,2)))</f>
        <v>2</v>
      </c>
      <c r="Z9" s="11">
        <f t="shared" ref="Z9" si="18">IF(Z8&lt;200,0,(IF(AND(Z8&gt;=200,Z8&lt;1000),1,2)))</f>
        <v>2</v>
      </c>
      <c r="AA9" s="11">
        <f t="shared" ref="AA9" si="19">IF(AA8&lt;200,0,(IF(AND(AA8&gt;=200,AA8&lt;1000),1,2)))</f>
        <v>2</v>
      </c>
      <c r="AB9" s="11"/>
      <c r="AC9" s="11">
        <f t="shared" ref="AC9" si="20">IF(AC8&lt;200,0,(IF(AND(AC8&gt;=200,AC8&lt;1000),1,2)))</f>
        <v>2</v>
      </c>
      <c r="AD9" s="11">
        <f t="shared" ref="AD9" si="21">IF(AD8&lt;200,0,(IF(AND(AD8&gt;=200,AD8&lt;1000),1,2)))</f>
        <v>2</v>
      </c>
      <c r="AE9" s="11">
        <f t="shared" ref="AE9" si="22">IF(AE8&lt;200,0,(IF(AND(AE8&gt;=200,AE8&lt;1000),1,2)))</f>
        <v>2</v>
      </c>
      <c r="AF9" s="11">
        <f t="shared" ref="AF9" si="23">IF(AF8&lt;200,0,(IF(AND(AF8&gt;=200,AF8&lt;1000),1,2)))</f>
        <v>2</v>
      </c>
    </row>
    <row r="10" spans="1:32" s="20" customFormat="1">
      <c r="A10" s="17" t="s">
        <v>4</v>
      </c>
      <c r="B10" s="18">
        <v>5</v>
      </c>
      <c r="C10" s="19">
        <v>5</v>
      </c>
      <c r="D10" s="19">
        <v>5</v>
      </c>
      <c r="E10" s="19">
        <v>5</v>
      </c>
      <c r="F10" s="18">
        <v>5</v>
      </c>
      <c r="G10" s="18">
        <v>5</v>
      </c>
      <c r="H10" s="18">
        <v>5</v>
      </c>
      <c r="I10" s="18">
        <v>5</v>
      </c>
      <c r="J10" s="18">
        <v>5</v>
      </c>
      <c r="K10" s="18">
        <v>5</v>
      </c>
      <c r="L10" s="18">
        <v>5</v>
      </c>
      <c r="M10" s="18">
        <v>5</v>
      </c>
      <c r="N10" s="18">
        <v>5</v>
      </c>
      <c r="O10" s="18">
        <v>5</v>
      </c>
      <c r="P10" s="18">
        <v>5</v>
      </c>
      <c r="Q10" s="18">
        <v>5</v>
      </c>
      <c r="R10" s="18">
        <v>5</v>
      </c>
      <c r="S10" s="18">
        <v>5</v>
      </c>
      <c r="T10" s="18">
        <v>5</v>
      </c>
      <c r="U10" s="18">
        <v>5</v>
      </c>
      <c r="V10" s="18">
        <v>5</v>
      </c>
      <c r="W10" s="18">
        <v>5</v>
      </c>
      <c r="X10" s="18">
        <v>5</v>
      </c>
      <c r="Y10" s="18">
        <v>5</v>
      </c>
      <c r="Z10" s="18">
        <v>5</v>
      </c>
      <c r="AA10" s="18">
        <v>5</v>
      </c>
      <c r="AB10" s="18"/>
      <c r="AC10" s="18">
        <v>5</v>
      </c>
      <c r="AD10" s="18">
        <v>5</v>
      </c>
      <c r="AE10" s="18">
        <v>5</v>
      </c>
      <c r="AF10" s="18">
        <v>5</v>
      </c>
    </row>
    <row r="11" spans="1:32" s="8" customFormat="1">
      <c r="A11" s="6" t="s">
        <v>5</v>
      </c>
      <c r="B11" s="7"/>
      <c r="C11" s="15"/>
      <c r="D11" s="15"/>
      <c r="E11" s="15"/>
      <c r="F11" s="7">
        <v>24</v>
      </c>
      <c r="G11" s="7">
        <v>24</v>
      </c>
      <c r="H11" s="7">
        <v>24</v>
      </c>
      <c r="I11" s="7">
        <v>24</v>
      </c>
      <c r="J11" s="7">
        <v>24</v>
      </c>
      <c r="K11" s="7">
        <v>24</v>
      </c>
      <c r="L11" s="7">
        <v>24</v>
      </c>
      <c r="M11" s="7">
        <v>24</v>
      </c>
      <c r="N11" s="7">
        <v>24</v>
      </c>
      <c r="O11" s="7">
        <v>24</v>
      </c>
      <c r="P11" s="7">
        <v>24</v>
      </c>
      <c r="Q11" s="7">
        <v>24</v>
      </c>
      <c r="R11" s="7">
        <v>24</v>
      </c>
      <c r="S11" s="7">
        <v>24</v>
      </c>
      <c r="T11" s="7">
        <v>24</v>
      </c>
      <c r="U11" s="7">
        <v>24</v>
      </c>
      <c r="V11" s="7">
        <v>24</v>
      </c>
      <c r="W11" s="7">
        <v>24</v>
      </c>
      <c r="X11" s="7">
        <v>24</v>
      </c>
      <c r="Y11" s="7">
        <v>24</v>
      </c>
      <c r="Z11" s="7">
        <v>24</v>
      </c>
      <c r="AA11" s="7">
        <v>24</v>
      </c>
      <c r="AB11" s="7"/>
      <c r="AC11" s="7">
        <v>24</v>
      </c>
      <c r="AD11" s="7">
        <v>24</v>
      </c>
      <c r="AE11" s="7">
        <v>24</v>
      </c>
      <c r="AF11" s="7">
        <v>24</v>
      </c>
    </row>
    <row r="12" spans="1:32">
      <c r="A12" s="5"/>
      <c r="B12" s="5"/>
      <c r="C12" s="14"/>
      <c r="D12" s="14"/>
      <c r="E12" s="14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</row>
    <row r="13" spans="1:32" s="12" customFormat="1">
      <c r="A13" s="3" t="s">
        <v>15</v>
      </c>
      <c r="B13" s="11"/>
      <c r="C13" s="16"/>
      <c r="D13" s="16"/>
      <c r="E13" s="16"/>
      <c r="F13" s="11">
        <f>(F2*(F3+F4)+F7+F9*F10)*(F11/24)</f>
        <v>50</v>
      </c>
      <c r="G13" s="11">
        <f t="shared" ref="G13:L13" si="24">(G2*(G3+G4)+G7+G9*G10)*(G11/24)</f>
        <v>60</v>
      </c>
      <c r="H13" s="11">
        <f t="shared" si="24"/>
        <v>70</v>
      </c>
      <c r="I13" s="11">
        <f t="shared" si="24"/>
        <v>80</v>
      </c>
      <c r="J13" s="11">
        <f t="shared" si="24"/>
        <v>90</v>
      </c>
      <c r="K13" s="11">
        <f t="shared" si="24"/>
        <v>100</v>
      </c>
      <c r="L13" s="11">
        <f t="shared" si="24"/>
        <v>110</v>
      </c>
      <c r="M13" s="11">
        <f t="shared" ref="M13:U13" si="25">(M2*(M3+M4)+M7+M9*M10)*(M11/24)</f>
        <v>120</v>
      </c>
      <c r="N13" s="11">
        <f t="shared" si="25"/>
        <v>125</v>
      </c>
      <c r="O13" s="11">
        <f t="shared" si="25"/>
        <v>130</v>
      </c>
      <c r="P13" s="11">
        <f t="shared" si="25"/>
        <v>135</v>
      </c>
      <c r="Q13" s="11">
        <f t="shared" si="25"/>
        <v>140</v>
      </c>
      <c r="R13" s="11">
        <f t="shared" si="25"/>
        <v>145</v>
      </c>
      <c r="S13" s="11">
        <f t="shared" si="25"/>
        <v>150</v>
      </c>
      <c r="T13" s="11">
        <f t="shared" si="25"/>
        <v>155</v>
      </c>
      <c r="U13" s="11">
        <f t="shared" si="25"/>
        <v>160</v>
      </c>
      <c r="V13" s="11">
        <f t="shared" ref="V13:AA13" si="26">(V2*(V3+V4)+V7+V9*V10)*(V11/24)</f>
        <v>165</v>
      </c>
      <c r="W13" s="11">
        <f t="shared" si="26"/>
        <v>170</v>
      </c>
      <c r="X13" s="11">
        <f t="shared" si="26"/>
        <v>175</v>
      </c>
      <c r="Y13" s="11">
        <f t="shared" si="26"/>
        <v>180</v>
      </c>
      <c r="Z13" s="11">
        <f t="shared" si="26"/>
        <v>181</v>
      </c>
      <c r="AA13" s="11">
        <f t="shared" si="26"/>
        <v>210</v>
      </c>
      <c r="AB13" s="10" t="s">
        <v>51</v>
      </c>
      <c r="AC13" s="11">
        <f t="shared" ref="AC13:AF13" si="27">(AC2*(AC3+AC4)+AC7+AC9*AC10)*(AC11/24)</f>
        <v>258</v>
      </c>
      <c r="AD13" s="11">
        <f t="shared" si="27"/>
        <v>259</v>
      </c>
      <c r="AE13" s="11">
        <f t="shared" si="27"/>
        <v>260</v>
      </c>
      <c r="AF13" s="11">
        <f t="shared" si="27"/>
        <v>260</v>
      </c>
    </row>
    <row r="14" spans="1:32">
      <c r="AA14">
        <v>3.29824911</v>
      </c>
    </row>
    <row r="15" spans="1:32">
      <c r="A15" t="s">
        <v>52</v>
      </c>
      <c r="AA15">
        <f>AA13/AA14*164</f>
        <v>10441.903825754387</v>
      </c>
    </row>
    <row r="16" spans="1:32">
      <c r="A16" t="s">
        <v>53</v>
      </c>
      <c r="AA16">
        <f>AA15/260</f>
        <v>40.161168560593794</v>
      </c>
    </row>
  </sheetData>
  <mergeCells count="1">
    <mergeCell ref="C1:E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2"/>
  <sheetViews>
    <sheetView workbookViewId="0">
      <selection activeCell="B32" sqref="B32"/>
    </sheetView>
  </sheetViews>
  <sheetFormatPr defaultRowHeight="13.5"/>
  <sheetData>
    <row r="1" spans="1:2">
      <c r="A1">
        <v>1</v>
      </c>
      <c r="B1">
        <f>164*365</f>
        <v>59860</v>
      </c>
    </row>
    <row r="2" spans="1:2">
      <c r="A2">
        <v>2</v>
      </c>
      <c r="B2">
        <f>B1/2</f>
        <v>29930</v>
      </c>
    </row>
    <row r="3" spans="1:2">
      <c r="A3">
        <v>3</v>
      </c>
      <c r="B3">
        <f t="shared" ref="B3:B24" si="0">B2/2</f>
        <v>14965</v>
      </c>
    </row>
    <row r="4" spans="1:2">
      <c r="A4">
        <v>4</v>
      </c>
      <c r="B4">
        <f t="shared" si="0"/>
        <v>7482.5</v>
      </c>
    </row>
    <row r="5" spans="1:2">
      <c r="A5">
        <v>5</v>
      </c>
      <c r="B5">
        <f t="shared" si="0"/>
        <v>3741.25</v>
      </c>
    </row>
    <row r="6" spans="1:2">
      <c r="A6">
        <v>6</v>
      </c>
      <c r="B6">
        <f t="shared" si="0"/>
        <v>1870.625</v>
      </c>
    </row>
    <row r="7" spans="1:2">
      <c r="A7">
        <v>7</v>
      </c>
      <c r="B7">
        <f t="shared" si="0"/>
        <v>935.3125</v>
      </c>
    </row>
    <row r="8" spans="1:2">
      <c r="A8">
        <v>8</v>
      </c>
      <c r="B8">
        <f t="shared" si="0"/>
        <v>467.65625</v>
      </c>
    </row>
    <row r="9" spans="1:2">
      <c r="A9">
        <v>9</v>
      </c>
      <c r="B9">
        <f t="shared" si="0"/>
        <v>233.828125</v>
      </c>
    </row>
    <row r="10" spans="1:2">
      <c r="A10">
        <v>10</v>
      </c>
      <c r="B10">
        <f t="shared" si="0"/>
        <v>116.9140625</v>
      </c>
    </row>
    <row r="11" spans="1:2">
      <c r="A11">
        <v>11</v>
      </c>
      <c r="B11">
        <f t="shared" si="0"/>
        <v>58.45703125</v>
      </c>
    </row>
    <row r="12" spans="1:2">
      <c r="A12">
        <v>12</v>
      </c>
      <c r="B12">
        <f t="shared" si="0"/>
        <v>29.228515625</v>
      </c>
    </row>
    <row r="13" spans="1:2">
      <c r="A13">
        <v>13</v>
      </c>
      <c r="B13">
        <f t="shared" si="0"/>
        <v>14.6142578125</v>
      </c>
    </row>
    <row r="14" spans="1:2">
      <c r="A14">
        <v>14</v>
      </c>
      <c r="B14">
        <f t="shared" si="0"/>
        <v>7.30712890625</v>
      </c>
    </row>
    <row r="15" spans="1:2">
      <c r="A15">
        <v>15</v>
      </c>
      <c r="B15">
        <f t="shared" si="0"/>
        <v>3.653564453125</v>
      </c>
    </row>
    <row r="16" spans="1:2">
      <c r="A16">
        <v>16</v>
      </c>
      <c r="B16">
        <f t="shared" si="0"/>
        <v>1.8267822265625</v>
      </c>
    </row>
    <row r="17" spans="1:2">
      <c r="A17">
        <v>17</v>
      </c>
      <c r="B17">
        <f t="shared" si="0"/>
        <v>0.91339111328125</v>
      </c>
    </row>
    <row r="18" spans="1:2">
      <c r="A18">
        <v>18</v>
      </c>
      <c r="B18">
        <f t="shared" si="0"/>
        <v>0.456695556640625</v>
      </c>
    </row>
    <row r="19" spans="1:2">
      <c r="A19">
        <v>19</v>
      </c>
      <c r="B19">
        <f t="shared" si="0"/>
        <v>0.2283477783203125</v>
      </c>
    </row>
    <row r="20" spans="1:2">
      <c r="A20">
        <v>20</v>
      </c>
      <c r="B20">
        <f t="shared" si="0"/>
        <v>0.11417388916015625</v>
      </c>
    </row>
    <row r="21" spans="1:2">
      <c r="A21">
        <v>21</v>
      </c>
      <c r="B21">
        <f t="shared" si="0"/>
        <v>5.7086944580078125E-2</v>
      </c>
    </row>
    <row r="22" spans="1:2">
      <c r="A22">
        <v>22</v>
      </c>
      <c r="B22">
        <f t="shared" si="0"/>
        <v>2.8543472290039063E-2</v>
      </c>
    </row>
    <row r="23" spans="1:2">
      <c r="A23">
        <v>23</v>
      </c>
      <c r="B23">
        <f t="shared" si="0"/>
        <v>1.4271736145019531E-2</v>
      </c>
    </row>
    <row r="24" spans="1:2">
      <c r="A24">
        <v>24</v>
      </c>
      <c r="B24">
        <f t="shared" si="0"/>
        <v>7.1358680725097656E-3</v>
      </c>
    </row>
    <row r="25" spans="1:2">
      <c r="A25">
        <v>25</v>
      </c>
      <c r="B25">
        <f t="shared" ref="B25:B32" si="1">B24/2</f>
        <v>3.5679340362548828E-3</v>
      </c>
    </row>
    <row r="26" spans="1:2">
      <c r="A26">
        <v>26</v>
      </c>
      <c r="B26">
        <f t="shared" si="1"/>
        <v>1.7839670181274414E-3</v>
      </c>
    </row>
    <row r="27" spans="1:2">
      <c r="A27">
        <v>27</v>
      </c>
      <c r="B27">
        <f t="shared" si="1"/>
        <v>8.919835090637207E-4</v>
      </c>
    </row>
    <row r="28" spans="1:2">
      <c r="A28">
        <v>28</v>
      </c>
      <c r="B28">
        <f t="shared" si="1"/>
        <v>4.4599175453186035E-4</v>
      </c>
    </row>
    <row r="29" spans="1:2">
      <c r="A29">
        <v>29</v>
      </c>
      <c r="B29">
        <f t="shared" si="1"/>
        <v>2.2299587726593018E-4</v>
      </c>
    </row>
    <row r="30" spans="1:2">
      <c r="A30">
        <v>30</v>
      </c>
      <c r="B30">
        <f t="shared" si="1"/>
        <v>1.1149793863296509E-4</v>
      </c>
    </row>
    <row r="31" spans="1:2">
      <c r="A31">
        <v>31</v>
      </c>
      <c r="B31">
        <f t="shared" si="1"/>
        <v>5.5748969316482544E-5</v>
      </c>
    </row>
    <row r="32" spans="1:2">
      <c r="A32">
        <v>32</v>
      </c>
      <c r="B32">
        <f t="shared" si="1"/>
        <v>2.7874484658241272E-5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原始</vt:lpstr>
      <vt:lpstr>计算</vt:lpstr>
      <vt:lpstr>总量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scb</dc:creator>
  <cp:lastModifiedBy>scb</cp:lastModifiedBy>
  <dcterms:created xsi:type="dcterms:W3CDTF">2018-01-03T02:53:47Z</dcterms:created>
  <dcterms:modified xsi:type="dcterms:W3CDTF">2018-01-04T03:18:03Z</dcterms:modified>
</cp:coreProperties>
</file>