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PythonDocuments\empire-migrations-coursework\data\"/>
    </mc:Choice>
  </mc:AlternateContent>
  <xr:revisionPtr revIDLastSave="0" documentId="13_ncr:1_{2F2C7FC4-AF43-4235-ABDE-4971AC43B6A5}" xr6:coauthVersionLast="46" xr6:coauthVersionMax="46" xr10:uidLastSave="{00000000-0000-0000-0000-000000000000}"/>
  <bookViews>
    <workbookView xWindow="-108" yWindow="-108" windowWidth="23256" windowHeight="12576" tabRatio="630" activeTab="1" xr2:uid="{00000000-000D-0000-FFFF-FFFF00000000}"/>
  </bookViews>
  <sheets>
    <sheet name="Source &amp; notes" sheetId="2" r:id="rId1"/>
    <sheet name="(1) 1897, reported %'s" sheetId="1" r:id="rId2"/>
    <sheet name="(2) Eur Russ 1897 head counts" sheetId="3" r:id="rId3"/>
    <sheet name="(3) Eur Russ 1904 head counts" sheetId="4" r:id="rId4"/>
  </sheets>
  <calcPr calcId="191029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2" i="1" l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102" i="1"/>
  <c r="C104" i="1"/>
  <c r="C106" i="1"/>
  <c r="C108" i="1"/>
  <c r="C110" i="1"/>
  <c r="C114" i="1"/>
  <c r="C116" i="1"/>
  <c r="C118" i="1"/>
  <c r="C120" i="1"/>
  <c r="C122" i="1"/>
  <c r="C124" i="1"/>
  <c r="C126" i="1"/>
  <c r="C128" i="1"/>
  <c r="C130" i="1"/>
  <c r="C132" i="1"/>
  <c r="C133" i="1"/>
  <c r="C134" i="1"/>
  <c r="C136" i="1"/>
  <c r="C138" i="1"/>
  <c r="C140" i="1"/>
  <c r="C142" i="1"/>
  <c r="C144" i="1"/>
  <c r="C146" i="1"/>
  <c r="C148" i="1"/>
  <c r="C150" i="1"/>
  <c r="C152" i="1"/>
  <c r="C154" i="1"/>
  <c r="C156" i="1"/>
  <c r="C160" i="1"/>
  <c r="C162" i="1"/>
  <c r="C164" i="1"/>
  <c r="C166" i="1"/>
  <c r="C168" i="1"/>
  <c r="C170" i="1"/>
  <c r="C172" i="1"/>
  <c r="C174" i="1"/>
  <c r="C176" i="1"/>
  <c r="C180" i="1"/>
  <c r="C182" i="1"/>
  <c r="C184" i="1"/>
  <c r="C186" i="1"/>
  <c r="C188" i="1"/>
  <c r="C190" i="1"/>
  <c r="C192" i="1"/>
  <c r="C194" i="1"/>
  <c r="C196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4" i="1"/>
  <c r="AH203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F211" i="1"/>
  <c r="F210" i="1"/>
  <c r="F212" i="1"/>
  <c r="L206" i="1"/>
  <c r="L205" i="1"/>
  <c r="AG200" i="1"/>
  <c r="L200" i="1"/>
  <c r="AG199" i="1"/>
  <c r="L199" i="1"/>
  <c r="AG198" i="1"/>
  <c r="L198" i="1"/>
  <c r="AG197" i="1"/>
  <c r="L197" i="1"/>
  <c r="AG196" i="1"/>
  <c r="L196" i="1"/>
  <c r="AG195" i="1"/>
  <c r="L195" i="1"/>
  <c r="B181" i="1"/>
  <c r="B183" i="1"/>
  <c r="B185" i="1"/>
  <c r="B187" i="1"/>
  <c r="B189" i="1"/>
  <c r="B191" i="1"/>
  <c r="B193" i="1"/>
  <c r="B195" i="1"/>
  <c r="AG194" i="1"/>
  <c r="L194" i="1"/>
  <c r="AG193" i="1"/>
  <c r="L193" i="1"/>
  <c r="AG192" i="1"/>
  <c r="L192" i="1"/>
  <c r="AG191" i="1"/>
  <c r="L191" i="1"/>
  <c r="AG190" i="1"/>
  <c r="L190" i="1"/>
  <c r="AG189" i="1"/>
  <c r="L189" i="1"/>
  <c r="AG188" i="1"/>
  <c r="L188" i="1"/>
  <c r="AG187" i="1"/>
  <c r="L187" i="1"/>
  <c r="AG186" i="1"/>
  <c r="L186" i="1"/>
  <c r="AG185" i="1"/>
  <c r="L185" i="1"/>
  <c r="AG184" i="1"/>
  <c r="L184" i="1"/>
  <c r="AG183" i="1"/>
  <c r="L183" i="1"/>
  <c r="AG182" i="1"/>
  <c r="L182" i="1"/>
  <c r="AG181" i="1"/>
  <c r="L181" i="1"/>
  <c r="AG180" i="1"/>
  <c r="L180" i="1"/>
  <c r="AG179" i="1"/>
  <c r="L179" i="1"/>
  <c r="AG178" i="1"/>
  <c r="L178" i="1"/>
  <c r="AG177" i="1"/>
  <c r="L177" i="1"/>
  <c r="AG176" i="1"/>
  <c r="L176" i="1"/>
  <c r="AG175" i="1"/>
  <c r="L175" i="1"/>
  <c r="B161" i="1"/>
  <c r="B163" i="1"/>
  <c r="B165" i="1"/>
  <c r="B167" i="1"/>
  <c r="B169" i="1"/>
  <c r="B171" i="1"/>
  <c r="B173" i="1"/>
  <c r="B175" i="1"/>
  <c r="AG174" i="1"/>
  <c r="L174" i="1"/>
  <c r="AG173" i="1"/>
  <c r="L173" i="1"/>
  <c r="AG172" i="1"/>
  <c r="L172" i="1"/>
  <c r="AG171" i="1"/>
  <c r="L171" i="1"/>
  <c r="AG170" i="1"/>
  <c r="L170" i="1"/>
  <c r="AG169" i="1"/>
  <c r="L169" i="1"/>
  <c r="AG168" i="1"/>
  <c r="L168" i="1"/>
  <c r="AG167" i="1"/>
  <c r="L167" i="1"/>
  <c r="AG166" i="1"/>
  <c r="L166" i="1"/>
  <c r="AG165" i="1"/>
  <c r="L165" i="1"/>
  <c r="AG164" i="1"/>
  <c r="L164" i="1"/>
  <c r="AG163" i="1"/>
  <c r="L163" i="1"/>
  <c r="AG162" i="1"/>
  <c r="L162" i="1"/>
  <c r="AG161" i="1"/>
  <c r="L161" i="1"/>
  <c r="AG160" i="1"/>
  <c r="L160" i="1"/>
  <c r="AG159" i="1"/>
  <c r="L159" i="1"/>
  <c r="AG158" i="1"/>
  <c r="L158" i="1"/>
  <c r="AG157" i="1"/>
  <c r="L157" i="1"/>
  <c r="AG156" i="1"/>
  <c r="L156" i="1"/>
  <c r="AG155" i="1"/>
  <c r="L155" i="1"/>
  <c r="B137" i="1"/>
  <c r="B139" i="1"/>
  <c r="B141" i="1"/>
  <c r="B143" i="1"/>
  <c r="B145" i="1"/>
  <c r="B147" i="1"/>
  <c r="B149" i="1"/>
  <c r="B151" i="1"/>
  <c r="B153" i="1"/>
  <c r="B155" i="1"/>
  <c r="AG154" i="1"/>
  <c r="L154" i="1"/>
  <c r="AG153" i="1"/>
  <c r="L153" i="1"/>
  <c r="AG152" i="1"/>
  <c r="L152" i="1"/>
  <c r="AG151" i="1"/>
  <c r="L151" i="1"/>
  <c r="AG150" i="1"/>
  <c r="L150" i="1"/>
  <c r="AG149" i="1"/>
  <c r="L149" i="1"/>
  <c r="AG148" i="1"/>
  <c r="L148" i="1"/>
  <c r="AG147" i="1"/>
  <c r="L147" i="1"/>
  <c r="AG146" i="1"/>
  <c r="L146" i="1"/>
  <c r="AG145" i="1"/>
  <c r="L145" i="1"/>
  <c r="AG144" i="1"/>
  <c r="L144" i="1"/>
  <c r="AG143" i="1"/>
  <c r="L143" i="1"/>
  <c r="AG142" i="1"/>
  <c r="L142" i="1"/>
  <c r="AG141" i="1"/>
  <c r="L141" i="1"/>
  <c r="AG140" i="1"/>
  <c r="L140" i="1"/>
  <c r="AG139" i="1"/>
  <c r="L139" i="1"/>
  <c r="AG138" i="1"/>
  <c r="L138" i="1"/>
  <c r="AG137" i="1"/>
  <c r="L137" i="1"/>
  <c r="AG136" i="1"/>
  <c r="L136" i="1"/>
  <c r="AG135" i="1"/>
  <c r="L135" i="1"/>
  <c r="AG134" i="1"/>
  <c r="L134" i="1"/>
  <c r="AG133" i="1"/>
  <c r="L133" i="1"/>
  <c r="AG132" i="1"/>
  <c r="L132" i="1"/>
  <c r="AG131" i="1"/>
  <c r="L131" i="1"/>
  <c r="B115" i="1"/>
  <c r="B117" i="1"/>
  <c r="B119" i="1"/>
  <c r="B121" i="1"/>
  <c r="B123" i="1"/>
  <c r="B125" i="1"/>
  <c r="B127" i="1"/>
  <c r="B129" i="1"/>
  <c r="B131" i="1"/>
  <c r="AG130" i="1"/>
  <c r="L130" i="1"/>
  <c r="AG129" i="1"/>
  <c r="L129" i="1"/>
  <c r="AG128" i="1"/>
  <c r="L128" i="1"/>
  <c r="AG127" i="1"/>
  <c r="L127" i="1"/>
  <c r="AG126" i="1"/>
  <c r="L126" i="1"/>
  <c r="AG125" i="1"/>
  <c r="L125" i="1"/>
  <c r="AG124" i="1"/>
  <c r="L124" i="1"/>
  <c r="AG123" i="1"/>
  <c r="L123" i="1"/>
  <c r="AG122" i="1"/>
  <c r="L122" i="1"/>
  <c r="AG121" i="1"/>
  <c r="L121" i="1"/>
  <c r="AG120" i="1"/>
  <c r="L120" i="1"/>
  <c r="AG119" i="1"/>
  <c r="L119" i="1"/>
  <c r="AG118" i="1"/>
  <c r="L118" i="1"/>
  <c r="AG117" i="1"/>
  <c r="L117" i="1"/>
  <c r="AG116" i="1"/>
  <c r="L116" i="1"/>
  <c r="AG115" i="1"/>
  <c r="L115" i="1"/>
  <c r="AG114" i="1"/>
  <c r="L114" i="1"/>
  <c r="AG113" i="1"/>
  <c r="L113" i="1"/>
  <c r="AG112" i="1"/>
  <c r="L112" i="1"/>
  <c r="AG111" i="1"/>
  <c r="L111" i="1"/>
  <c r="AG110" i="1"/>
  <c r="L110" i="1"/>
  <c r="AG109" i="1"/>
  <c r="L109" i="1"/>
  <c r="B15" i="1"/>
  <c r="B17" i="1"/>
  <c r="B19" i="1"/>
  <c r="B21" i="1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B59" i="1"/>
  <c r="B61" i="1"/>
  <c r="B63" i="1"/>
  <c r="B65" i="1"/>
  <c r="B67" i="1"/>
  <c r="B69" i="1"/>
  <c r="B71" i="1"/>
  <c r="B73" i="1"/>
  <c r="B75" i="1"/>
  <c r="B77" i="1"/>
  <c r="B79" i="1"/>
  <c r="B81" i="1"/>
  <c r="B83" i="1"/>
  <c r="B85" i="1"/>
  <c r="B87" i="1"/>
  <c r="B89" i="1"/>
  <c r="B91" i="1"/>
  <c r="B93" i="1"/>
  <c r="B95" i="1"/>
  <c r="B97" i="1"/>
  <c r="B99" i="1"/>
  <c r="B101" i="1"/>
  <c r="B103" i="1"/>
  <c r="B105" i="1"/>
  <c r="B107" i="1"/>
  <c r="B109" i="1"/>
  <c r="AG108" i="1"/>
  <c r="L108" i="1"/>
  <c r="AG107" i="1"/>
  <c r="L107" i="1"/>
  <c r="AG106" i="1"/>
  <c r="L106" i="1"/>
  <c r="AG105" i="1"/>
  <c r="L105" i="1"/>
  <c r="AG104" i="1"/>
  <c r="L104" i="1"/>
  <c r="AG103" i="1"/>
  <c r="L103" i="1"/>
  <c r="AG102" i="1"/>
  <c r="L102" i="1"/>
  <c r="AG101" i="1"/>
  <c r="L101" i="1"/>
  <c r="AG100" i="1"/>
  <c r="L100" i="1"/>
  <c r="AG99" i="1"/>
  <c r="L99" i="1"/>
  <c r="AG98" i="1"/>
  <c r="L98" i="1"/>
  <c r="AG97" i="1"/>
  <c r="L97" i="1"/>
  <c r="AG96" i="1"/>
  <c r="L96" i="1"/>
  <c r="AG95" i="1"/>
  <c r="L95" i="1"/>
  <c r="AG94" i="1"/>
  <c r="L94" i="1"/>
  <c r="AG93" i="1"/>
  <c r="L93" i="1"/>
  <c r="AG92" i="1"/>
  <c r="L92" i="1"/>
  <c r="AG91" i="1"/>
  <c r="L91" i="1"/>
  <c r="AG90" i="1"/>
  <c r="L90" i="1"/>
  <c r="AG89" i="1"/>
  <c r="L89" i="1"/>
  <c r="AG88" i="1"/>
  <c r="L88" i="1"/>
  <c r="AG87" i="1"/>
  <c r="L87" i="1"/>
  <c r="AG86" i="1"/>
  <c r="L86" i="1"/>
  <c r="AG85" i="1"/>
  <c r="L85" i="1"/>
  <c r="AG84" i="1"/>
  <c r="L84" i="1"/>
  <c r="AG83" i="1"/>
  <c r="L83" i="1"/>
  <c r="AG82" i="1"/>
  <c r="L82" i="1"/>
  <c r="AG81" i="1"/>
  <c r="L81" i="1"/>
  <c r="AG80" i="1"/>
  <c r="L80" i="1"/>
  <c r="AG79" i="1"/>
  <c r="L79" i="1"/>
  <c r="AG78" i="1"/>
  <c r="L78" i="1"/>
  <c r="AG77" i="1"/>
  <c r="L77" i="1"/>
  <c r="AG76" i="1"/>
  <c r="L76" i="1"/>
  <c r="AG75" i="1"/>
  <c r="L75" i="1"/>
  <c r="AG74" i="1"/>
  <c r="L74" i="1"/>
  <c r="AG73" i="1"/>
  <c r="L73" i="1"/>
  <c r="AG72" i="1"/>
  <c r="L72" i="1"/>
  <c r="AG71" i="1"/>
  <c r="L71" i="1"/>
  <c r="AG70" i="1"/>
  <c r="L70" i="1"/>
  <c r="AG69" i="1"/>
  <c r="L69" i="1"/>
  <c r="AG68" i="1"/>
  <c r="L68" i="1"/>
  <c r="AG67" i="1"/>
  <c r="L67" i="1"/>
  <c r="AG66" i="1"/>
  <c r="L66" i="1"/>
  <c r="AG65" i="1"/>
  <c r="L65" i="1"/>
  <c r="AG64" i="1"/>
  <c r="L64" i="1"/>
  <c r="AG63" i="1"/>
  <c r="L63" i="1"/>
  <c r="AG62" i="1"/>
  <c r="L62" i="1"/>
  <c r="AG61" i="1"/>
  <c r="L61" i="1"/>
  <c r="AG60" i="1"/>
  <c r="L60" i="1"/>
  <c r="AG59" i="1"/>
  <c r="L59" i="1"/>
  <c r="AG58" i="1"/>
  <c r="L58" i="1"/>
  <c r="AG57" i="1"/>
  <c r="L57" i="1"/>
  <c r="AG56" i="1"/>
  <c r="L56" i="1"/>
  <c r="AG55" i="1"/>
  <c r="L55" i="1"/>
  <c r="AG54" i="1"/>
  <c r="L54" i="1"/>
  <c r="AG53" i="1"/>
  <c r="L53" i="1"/>
  <c r="AG52" i="1"/>
  <c r="L52" i="1"/>
  <c r="AG51" i="1"/>
  <c r="L51" i="1"/>
  <c r="AG50" i="1"/>
  <c r="L50" i="1"/>
  <c r="AG49" i="1"/>
  <c r="L49" i="1"/>
  <c r="AG48" i="1"/>
  <c r="L48" i="1"/>
  <c r="AG47" i="1"/>
  <c r="L47" i="1"/>
  <c r="AG46" i="1"/>
  <c r="L46" i="1"/>
  <c r="AG45" i="1"/>
  <c r="L45" i="1"/>
  <c r="AG44" i="1"/>
  <c r="L44" i="1"/>
  <c r="AG43" i="1"/>
  <c r="L43" i="1"/>
  <c r="AG42" i="1"/>
  <c r="L42" i="1"/>
  <c r="AG41" i="1"/>
  <c r="L41" i="1"/>
  <c r="AG40" i="1"/>
  <c r="L40" i="1"/>
  <c r="AG39" i="1"/>
  <c r="L39" i="1"/>
  <c r="AG38" i="1"/>
  <c r="L38" i="1"/>
  <c r="AG37" i="1"/>
  <c r="L37" i="1"/>
  <c r="AG36" i="1"/>
  <c r="L36" i="1"/>
  <c r="AG35" i="1"/>
  <c r="L35" i="1"/>
  <c r="AG34" i="1"/>
  <c r="L34" i="1"/>
  <c r="AG33" i="1"/>
  <c r="L33" i="1"/>
  <c r="AG32" i="1"/>
  <c r="L32" i="1"/>
  <c r="AG31" i="1"/>
  <c r="L31" i="1"/>
  <c r="AG30" i="1"/>
  <c r="L30" i="1"/>
  <c r="AG29" i="1"/>
  <c r="L29" i="1"/>
  <c r="AG28" i="1"/>
  <c r="L28" i="1"/>
  <c r="AG27" i="1"/>
  <c r="L27" i="1"/>
  <c r="AG26" i="1"/>
  <c r="L26" i="1"/>
  <c r="AG25" i="1"/>
  <c r="L25" i="1"/>
  <c r="AG24" i="1"/>
  <c r="L24" i="1"/>
  <c r="AG23" i="1"/>
  <c r="L23" i="1"/>
  <c r="AG22" i="1"/>
  <c r="L22" i="1"/>
  <c r="AG21" i="1"/>
  <c r="L21" i="1"/>
  <c r="AG20" i="1"/>
  <c r="L20" i="1"/>
  <c r="AG19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AG12" i="1"/>
  <c r="L12" i="1"/>
  <c r="AG11" i="1"/>
  <c r="L11" i="1"/>
  <c r="G11" i="3"/>
  <c r="AI11" i="3"/>
  <c r="AN11" i="3"/>
  <c r="AO11" i="3"/>
  <c r="AY11" i="3"/>
  <c r="AZ11" i="3"/>
  <c r="BA11" i="3"/>
  <c r="BB11" i="3"/>
  <c r="BH11" i="3"/>
  <c r="G12" i="3"/>
  <c r="AI12" i="3"/>
  <c r="AN12" i="3"/>
  <c r="AO12" i="3"/>
  <c r="AY12" i="3"/>
  <c r="AZ12" i="3"/>
  <c r="BA12" i="3"/>
  <c r="BB12" i="3"/>
  <c r="BH12" i="3"/>
  <c r="G13" i="3"/>
  <c r="AI13" i="3"/>
  <c r="AN13" i="3"/>
  <c r="AO13" i="3"/>
  <c r="AY13" i="3"/>
  <c r="AZ13" i="3"/>
  <c r="BA13" i="3"/>
  <c r="BB13" i="3"/>
  <c r="BH13" i="3"/>
  <c r="G14" i="3"/>
  <c r="AI14" i="3"/>
  <c r="AN14" i="3"/>
  <c r="AO14" i="3"/>
  <c r="AY14" i="3"/>
  <c r="AZ14" i="3"/>
  <c r="BA14" i="3"/>
  <c r="BB14" i="3"/>
  <c r="BH14" i="3"/>
  <c r="G15" i="3"/>
  <c r="AI15" i="3"/>
  <c r="AN15" i="3"/>
  <c r="AO15" i="3"/>
  <c r="AY15" i="3"/>
  <c r="AZ15" i="3"/>
  <c r="BA15" i="3"/>
  <c r="BB15" i="3"/>
  <c r="BH15" i="3"/>
  <c r="G16" i="3"/>
  <c r="AI16" i="3"/>
  <c r="AN16" i="3"/>
  <c r="AO16" i="3"/>
  <c r="AY16" i="3"/>
  <c r="AZ16" i="3"/>
  <c r="BA16" i="3"/>
  <c r="BB16" i="3"/>
  <c r="BH16" i="3"/>
  <c r="G17" i="3"/>
  <c r="AI17" i="3"/>
  <c r="AN17" i="3"/>
  <c r="AO17" i="3"/>
  <c r="AY17" i="3"/>
  <c r="AZ17" i="3"/>
  <c r="BA17" i="3"/>
  <c r="BB17" i="3"/>
  <c r="BH17" i="3"/>
  <c r="G18" i="3"/>
  <c r="AI18" i="3"/>
  <c r="AN18" i="3"/>
  <c r="AO18" i="3"/>
  <c r="AY18" i="3"/>
  <c r="AZ18" i="3"/>
  <c r="BA18" i="3"/>
  <c r="BB18" i="3"/>
  <c r="BH18" i="3"/>
  <c r="G19" i="3"/>
  <c r="AI19" i="3"/>
  <c r="AN19" i="3"/>
  <c r="AO19" i="3"/>
  <c r="AY19" i="3"/>
  <c r="AZ19" i="3"/>
  <c r="BA19" i="3"/>
  <c r="BB19" i="3"/>
  <c r="BH19" i="3"/>
  <c r="G20" i="3"/>
  <c r="AI20" i="3"/>
  <c r="AN20" i="3"/>
  <c r="AO20" i="3"/>
  <c r="AY20" i="3"/>
  <c r="AZ20" i="3"/>
  <c r="BA20" i="3"/>
  <c r="BB20" i="3"/>
  <c r="BH20" i="3"/>
  <c r="G21" i="3"/>
  <c r="AI21" i="3"/>
  <c r="AN21" i="3"/>
  <c r="AO21" i="3"/>
  <c r="AY21" i="3"/>
  <c r="AZ21" i="3"/>
  <c r="BA21" i="3"/>
  <c r="BB21" i="3"/>
  <c r="BH21" i="3"/>
  <c r="G22" i="3"/>
  <c r="AI22" i="3"/>
  <c r="AN22" i="3"/>
  <c r="AO22" i="3"/>
  <c r="AY22" i="3"/>
  <c r="AZ22" i="3"/>
  <c r="BA22" i="3"/>
  <c r="BB22" i="3"/>
  <c r="BH22" i="3"/>
  <c r="G23" i="3"/>
  <c r="AI23" i="3"/>
  <c r="AN23" i="3"/>
  <c r="AO23" i="3"/>
  <c r="AY23" i="3"/>
  <c r="AZ23" i="3"/>
  <c r="BA23" i="3"/>
  <c r="BB23" i="3"/>
  <c r="BH23" i="3"/>
  <c r="G24" i="3"/>
  <c r="AI24" i="3"/>
  <c r="AN24" i="3"/>
  <c r="AO24" i="3"/>
  <c r="AY24" i="3"/>
  <c r="AZ24" i="3"/>
  <c r="BA24" i="3"/>
  <c r="BB24" i="3"/>
  <c r="BH24" i="3"/>
  <c r="G25" i="3"/>
  <c r="AI25" i="3"/>
  <c r="AN25" i="3"/>
  <c r="AO25" i="3"/>
  <c r="AY25" i="3"/>
  <c r="AZ25" i="3"/>
  <c r="BA25" i="3"/>
  <c r="BB25" i="3"/>
  <c r="BH25" i="3"/>
  <c r="G26" i="3"/>
  <c r="AI26" i="3"/>
  <c r="AN26" i="3"/>
  <c r="AO26" i="3"/>
  <c r="AY26" i="3"/>
  <c r="AZ26" i="3"/>
  <c r="BA26" i="3"/>
  <c r="BB26" i="3"/>
  <c r="BH26" i="3"/>
  <c r="G27" i="3"/>
  <c r="AI27" i="3"/>
  <c r="AN27" i="3"/>
  <c r="AO27" i="3"/>
  <c r="AY27" i="3"/>
  <c r="AZ27" i="3"/>
  <c r="BA27" i="3"/>
  <c r="BB27" i="3"/>
  <c r="BH27" i="3"/>
  <c r="G28" i="3"/>
  <c r="AI28" i="3"/>
  <c r="AN28" i="3"/>
  <c r="AO28" i="3"/>
  <c r="AY28" i="3"/>
  <c r="AZ28" i="3"/>
  <c r="BA28" i="3"/>
  <c r="BB28" i="3"/>
  <c r="BH28" i="3"/>
  <c r="G29" i="3"/>
  <c r="AI29" i="3"/>
  <c r="AN29" i="3"/>
  <c r="AO29" i="3"/>
  <c r="AY29" i="3"/>
  <c r="AZ29" i="3"/>
  <c r="BA29" i="3"/>
  <c r="BB29" i="3"/>
  <c r="BH29" i="3"/>
  <c r="G30" i="3"/>
  <c r="AI30" i="3"/>
  <c r="AN30" i="3"/>
  <c r="AO30" i="3"/>
  <c r="AY30" i="3"/>
  <c r="AZ30" i="3"/>
  <c r="BA30" i="3"/>
  <c r="BB30" i="3"/>
  <c r="BH30" i="3"/>
  <c r="G31" i="3"/>
  <c r="AI31" i="3"/>
  <c r="AN31" i="3"/>
  <c r="AO31" i="3"/>
  <c r="AY31" i="3"/>
  <c r="AZ31" i="3"/>
  <c r="BA31" i="3"/>
  <c r="BB31" i="3"/>
  <c r="BH31" i="3"/>
  <c r="G32" i="3"/>
  <c r="AI32" i="3"/>
  <c r="AN32" i="3"/>
  <c r="AO32" i="3"/>
  <c r="AY32" i="3"/>
  <c r="AZ32" i="3"/>
  <c r="BA32" i="3"/>
  <c r="BB32" i="3"/>
  <c r="BH32" i="3"/>
  <c r="G33" i="3"/>
  <c r="AI33" i="3"/>
  <c r="AO33" i="3"/>
  <c r="AY33" i="3"/>
  <c r="AZ33" i="3"/>
  <c r="BA33" i="3"/>
  <c r="BB33" i="3"/>
  <c r="BH33" i="3"/>
  <c r="G34" i="3"/>
  <c r="AI34" i="3"/>
  <c r="AN34" i="3"/>
  <c r="AO34" i="3"/>
  <c r="AY34" i="3"/>
  <c r="AZ34" i="3"/>
  <c r="BA34" i="3"/>
  <c r="BB34" i="3"/>
  <c r="BH34" i="3"/>
  <c r="G35" i="3"/>
  <c r="AI35" i="3"/>
  <c r="AN35" i="3"/>
  <c r="AO35" i="3"/>
  <c r="AY35" i="3"/>
  <c r="AZ35" i="3"/>
  <c r="BA35" i="3"/>
  <c r="BB35" i="3"/>
  <c r="BH35" i="3"/>
  <c r="G36" i="3"/>
  <c r="AI36" i="3"/>
  <c r="AN36" i="3"/>
  <c r="AO36" i="3"/>
  <c r="AY36" i="3"/>
  <c r="AZ36" i="3"/>
  <c r="BA36" i="3"/>
  <c r="BB36" i="3"/>
  <c r="BH36" i="3"/>
  <c r="G37" i="3"/>
  <c r="AI37" i="3"/>
  <c r="AN37" i="3"/>
  <c r="AO37" i="3"/>
  <c r="AY37" i="3"/>
  <c r="AZ37" i="3"/>
  <c r="BA37" i="3"/>
  <c r="BB37" i="3"/>
  <c r="BH37" i="3"/>
  <c r="G38" i="3"/>
  <c r="AI38" i="3"/>
  <c r="AN38" i="3"/>
  <c r="AO38" i="3"/>
  <c r="AY38" i="3"/>
  <c r="AZ38" i="3"/>
  <c r="BA38" i="3"/>
  <c r="BB38" i="3"/>
  <c r="BH38" i="3"/>
  <c r="G39" i="3"/>
  <c r="AI39" i="3"/>
  <c r="AN39" i="3"/>
  <c r="AO39" i="3"/>
  <c r="AY39" i="3"/>
  <c r="AZ39" i="3"/>
  <c r="BA39" i="3"/>
  <c r="BB39" i="3"/>
  <c r="BH39" i="3"/>
  <c r="G40" i="3"/>
  <c r="AI40" i="3"/>
  <c r="AN40" i="3"/>
  <c r="AO40" i="3"/>
  <c r="AY40" i="3"/>
  <c r="AZ40" i="3"/>
  <c r="BA40" i="3"/>
  <c r="BB40" i="3"/>
  <c r="BH40" i="3"/>
  <c r="G41" i="3"/>
  <c r="AI41" i="3"/>
  <c r="AN41" i="3"/>
  <c r="AO41" i="3"/>
  <c r="AY41" i="3"/>
  <c r="AZ41" i="3"/>
  <c r="BA41" i="3"/>
  <c r="BB41" i="3"/>
  <c r="BH41" i="3"/>
  <c r="G42" i="3"/>
  <c r="AI42" i="3"/>
  <c r="AN42" i="3"/>
  <c r="AO42" i="3"/>
  <c r="AY42" i="3"/>
  <c r="AZ42" i="3"/>
  <c r="BA42" i="3"/>
  <c r="BB42" i="3"/>
  <c r="BH42" i="3"/>
  <c r="G43" i="3"/>
  <c r="AI43" i="3"/>
  <c r="AN43" i="3"/>
  <c r="AO43" i="3"/>
  <c r="AY43" i="3"/>
  <c r="AZ43" i="3"/>
  <c r="BA43" i="3"/>
  <c r="BB43" i="3"/>
  <c r="BH43" i="3"/>
  <c r="G44" i="3"/>
  <c r="AI44" i="3"/>
  <c r="AO44" i="3"/>
  <c r="AY44" i="3"/>
  <c r="AZ44" i="3"/>
  <c r="BA44" i="3"/>
  <c r="BB44" i="3"/>
  <c r="BH44" i="3"/>
  <c r="G45" i="3"/>
  <c r="AI45" i="3"/>
  <c r="AN45" i="3"/>
  <c r="AO45" i="3"/>
  <c r="AY45" i="3"/>
  <c r="AZ45" i="3"/>
  <c r="BA45" i="3"/>
  <c r="BB45" i="3"/>
  <c r="BH45" i="3"/>
  <c r="G46" i="3"/>
  <c r="AI46" i="3"/>
  <c r="AN46" i="3"/>
  <c r="AO46" i="3"/>
  <c r="AY46" i="3"/>
  <c r="AZ46" i="3"/>
  <c r="BA46" i="3"/>
  <c r="BB46" i="3"/>
  <c r="BH46" i="3"/>
  <c r="G47" i="3"/>
  <c r="AI47" i="3"/>
  <c r="AN47" i="3"/>
  <c r="AO47" i="3"/>
  <c r="AY47" i="3"/>
  <c r="AZ47" i="3"/>
  <c r="BA47" i="3"/>
  <c r="BB47" i="3"/>
  <c r="BH47" i="3"/>
  <c r="G48" i="3"/>
  <c r="AI48" i="3"/>
  <c r="AN48" i="3"/>
  <c r="AO48" i="3"/>
  <c r="AY48" i="3"/>
  <c r="AZ48" i="3"/>
  <c r="BA48" i="3"/>
  <c r="BB48" i="3"/>
  <c r="BH48" i="3"/>
  <c r="G49" i="3"/>
  <c r="AI49" i="3"/>
  <c r="AN49" i="3"/>
  <c r="AO49" i="3"/>
  <c r="AY49" i="3"/>
  <c r="AZ49" i="3"/>
  <c r="BA49" i="3"/>
  <c r="BB49" i="3"/>
  <c r="BH49" i="3"/>
  <c r="G50" i="3"/>
  <c r="AI50" i="3"/>
  <c r="AN50" i="3"/>
  <c r="AO50" i="3"/>
  <c r="AY50" i="3"/>
  <c r="AZ50" i="3"/>
  <c r="BA50" i="3"/>
  <c r="BB50" i="3"/>
  <c r="BH50" i="3"/>
  <c r="G51" i="3"/>
  <c r="AI51" i="3"/>
  <c r="AN51" i="3"/>
  <c r="AO51" i="3"/>
  <c r="AY51" i="3"/>
  <c r="AZ51" i="3"/>
  <c r="BA51" i="3"/>
  <c r="BB51" i="3"/>
  <c r="BH51" i="3"/>
  <c r="G52" i="3"/>
  <c r="AI52" i="3"/>
  <c r="AN52" i="3"/>
  <c r="AO52" i="3"/>
  <c r="AY52" i="3"/>
  <c r="AZ52" i="3"/>
  <c r="BA52" i="3"/>
  <c r="BB52" i="3"/>
  <c r="BH52" i="3"/>
  <c r="G53" i="3"/>
  <c r="AI53" i="3"/>
  <c r="AN53" i="3"/>
  <c r="AO53" i="3"/>
  <c r="AY53" i="3"/>
  <c r="AZ53" i="3"/>
  <c r="BA53" i="3"/>
  <c r="BB53" i="3"/>
  <c r="BH53" i="3"/>
  <c r="G54" i="3"/>
  <c r="AI54" i="3"/>
  <c r="AN54" i="3"/>
  <c r="AO54" i="3"/>
  <c r="AY54" i="3"/>
  <c r="AZ54" i="3"/>
  <c r="BA54" i="3"/>
  <c r="BB54" i="3"/>
  <c r="BH54" i="3"/>
  <c r="G55" i="3"/>
  <c r="AI55" i="3"/>
  <c r="AN55" i="3"/>
  <c r="AO55" i="3"/>
  <c r="AY55" i="3"/>
  <c r="AZ55" i="3"/>
  <c r="BA55" i="3"/>
  <c r="BB55" i="3"/>
  <c r="BH55" i="3"/>
  <c r="G56" i="3"/>
  <c r="AI56" i="3"/>
  <c r="AN56" i="3"/>
  <c r="AO56" i="3"/>
  <c r="AY56" i="3"/>
  <c r="AZ56" i="3"/>
  <c r="BA56" i="3"/>
  <c r="BB56" i="3"/>
  <c r="BH56" i="3"/>
  <c r="G57" i="3"/>
  <c r="AI57" i="3"/>
  <c r="AN57" i="3"/>
  <c r="AO57" i="3"/>
  <c r="AY57" i="3"/>
  <c r="AZ57" i="3"/>
  <c r="BA57" i="3"/>
  <c r="BB57" i="3"/>
  <c r="BH57" i="3"/>
  <c r="G58" i="3"/>
  <c r="AI58" i="3"/>
  <c r="AN58" i="3"/>
  <c r="AO58" i="3"/>
  <c r="AY58" i="3"/>
  <c r="AZ58" i="3"/>
  <c r="BA58" i="3"/>
  <c r="BB58" i="3"/>
  <c r="BH58" i="3"/>
  <c r="G59" i="3"/>
  <c r="AI59" i="3"/>
  <c r="AN59" i="3"/>
  <c r="AO59" i="3"/>
  <c r="AY59" i="3"/>
  <c r="AZ59" i="3"/>
  <c r="BA59" i="3"/>
  <c r="BB59" i="3"/>
  <c r="BH59" i="3"/>
  <c r="G60" i="3"/>
  <c r="AI60" i="3"/>
  <c r="AN60" i="3"/>
  <c r="AO60" i="3"/>
  <c r="AY60" i="3"/>
  <c r="AZ60" i="3"/>
  <c r="BA60" i="3"/>
  <c r="BB60" i="3"/>
  <c r="BH60" i="3"/>
  <c r="BH61" i="3"/>
  <c r="G62" i="3"/>
  <c r="AI62" i="3"/>
  <c r="AN62" i="3"/>
  <c r="AO62" i="3"/>
  <c r="AY62" i="3"/>
  <c r="AZ62" i="3"/>
  <c r="BA62" i="3"/>
  <c r="BB62" i="3"/>
  <c r="BH62" i="3"/>
  <c r="G63" i="3"/>
  <c r="AI63" i="3"/>
  <c r="AN63" i="3"/>
  <c r="AO63" i="3"/>
  <c r="AZ63" i="3"/>
  <c r="BB63" i="3"/>
  <c r="BH63" i="3"/>
  <c r="G64" i="3"/>
  <c r="AI64" i="3"/>
  <c r="AN64" i="3"/>
  <c r="AO64" i="3"/>
  <c r="AY64" i="3"/>
  <c r="AZ64" i="3"/>
  <c r="BA64" i="3"/>
  <c r="BB64" i="3"/>
  <c r="BH64" i="3"/>
  <c r="G65" i="3"/>
  <c r="AI65" i="3"/>
  <c r="AN65" i="3"/>
  <c r="AO65" i="3"/>
  <c r="AY65" i="3"/>
  <c r="AZ65" i="3"/>
  <c r="BA65" i="3"/>
  <c r="BB65" i="3"/>
  <c r="BH65" i="3"/>
  <c r="G66" i="3"/>
  <c r="AI66" i="3"/>
  <c r="AN66" i="3"/>
  <c r="AO66" i="3"/>
  <c r="AY66" i="3"/>
  <c r="AZ66" i="3"/>
  <c r="BA66" i="3"/>
  <c r="BB66" i="3"/>
  <c r="BH66" i="3"/>
  <c r="G67" i="3"/>
  <c r="AI67" i="3"/>
  <c r="AN67" i="3"/>
  <c r="AO67" i="3"/>
  <c r="AY67" i="3"/>
  <c r="AZ67" i="3"/>
  <c r="BA67" i="3"/>
  <c r="BB67" i="3"/>
  <c r="BH67" i="3"/>
  <c r="G68" i="3"/>
  <c r="AI68" i="3"/>
  <c r="AN68" i="3"/>
  <c r="AO68" i="3"/>
  <c r="AY68" i="3"/>
  <c r="AZ68" i="3"/>
  <c r="BA68" i="3"/>
  <c r="BB68" i="3"/>
  <c r="BH68" i="3"/>
  <c r="G69" i="3"/>
  <c r="AI69" i="3"/>
  <c r="AN69" i="3"/>
  <c r="AO69" i="3"/>
  <c r="AY69" i="3"/>
  <c r="AZ69" i="3"/>
  <c r="BA69" i="3"/>
  <c r="BB69" i="3"/>
  <c r="BH69" i="3"/>
  <c r="G70" i="3"/>
  <c r="AI70" i="3"/>
  <c r="AN70" i="3"/>
  <c r="AO70" i="3"/>
  <c r="AY70" i="3"/>
  <c r="AZ70" i="3"/>
  <c r="BA70" i="3"/>
  <c r="BB70" i="3"/>
  <c r="BH70" i="3"/>
  <c r="G71" i="3"/>
  <c r="AI71" i="3"/>
  <c r="AN71" i="3"/>
  <c r="AO71" i="3"/>
  <c r="AY71" i="3"/>
  <c r="AZ71" i="3"/>
  <c r="BA71" i="3"/>
  <c r="BB71" i="3"/>
  <c r="BH71" i="3"/>
  <c r="G72" i="3"/>
  <c r="AI72" i="3"/>
  <c r="AN72" i="3"/>
  <c r="AO72" i="3"/>
  <c r="AY72" i="3"/>
  <c r="AZ72" i="3"/>
  <c r="BA72" i="3"/>
  <c r="BB72" i="3"/>
  <c r="BH72" i="3"/>
  <c r="G73" i="3"/>
  <c r="AI73" i="3"/>
  <c r="AN73" i="3"/>
  <c r="AO73" i="3"/>
  <c r="AY73" i="3"/>
  <c r="AZ73" i="3"/>
  <c r="BA73" i="3"/>
  <c r="BB73" i="3"/>
  <c r="BH73" i="3"/>
  <c r="G74" i="3"/>
  <c r="AI74" i="3"/>
  <c r="AN74" i="3"/>
  <c r="AO74" i="3"/>
  <c r="AY74" i="3"/>
  <c r="AZ74" i="3"/>
  <c r="BA74" i="3"/>
  <c r="BB74" i="3"/>
  <c r="BH74" i="3"/>
  <c r="G75" i="3"/>
  <c r="AI75" i="3"/>
  <c r="AN75" i="3"/>
  <c r="AO75" i="3"/>
  <c r="AY75" i="3"/>
  <c r="AZ75" i="3"/>
  <c r="BA75" i="3"/>
  <c r="BB75" i="3"/>
  <c r="BH75" i="3"/>
  <c r="G76" i="3"/>
  <c r="AI76" i="3"/>
  <c r="AN76" i="3"/>
  <c r="AO76" i="3"/>
  <c r="AY76" i="3"/>
  <c r="AZ76" i="3"/>
  <c r="BA76" i="3"/>
  <c r="BB76" i="3"/>
  <c r="BH76" i="3"/>
  <c r="G77" i="3"/>
  <c r="AI77" i="3"/>
  <c r="AN77" i="3"/>
  <c r="AO77" i="3"/>
  <c r="AY77" i="3"/>
  <c r="AZ77" i="3"/>
  <c r="BA77" i="3"/>
  <c r="BB77" i="3"/>
  <c r="BH77" i="3"/>
  <c r="G78" i="3"/>
  <c r="AI78" i="3"/>
  <c r="AN78" i="3"/>
  <c r="AO78" i="3"/>
  <c r="AY78" i="3"/>
  <c r="AZ78" i="3"/>
  <c r="BA78" i="3"/>
  <c r="BB78" i="3"/>
  <c r="BH78" i="3"/>
  <c r="G79" i="3"/>
  <c r="AI79" i="3"/>
  <c r="AN79" i="3"/>
  <c r="AO79" i="3"/>
  <c r="AY79" i="3"/>
  <c r="AZ79" i="3"/>
  <c r="BA79" i="3"/>
  <c r="BB79" i="3"/>
  <c r="BH79" i="3"/>
  <c r="G80" i="3"/>
  <c r="AI80" i="3"/>
  <c r="AN80" i="3"/>
  <c r="AO80" i="3"/>
  <c r="AY80" i="3"/>
  <c r="AZ80" i="3"/>
  <c r="BA80" i="3"/>
  <c r="BB80" i="3"/>
  <c r="BH80" i="3"/>
  <c r="G81" i="3"/>
  <c r="AI81" i="3"/>
  <c r="AN81" i="3"/>
  <c r="AO81" i="3"/>
  <c r="AY81" i="3"/>
  <c r="AZ81" i="3"/>
  <c r="BA81" i="3"/>
  <c r="BB81" i="3"/>
  <c r="BH81" i="3"/>
  <c r="G82" i="3"/>
  <c r="AI82" i="3"/>
  <c r="AN82" i="3"/>
  <c r="AO82" i="3"/>
  <c r="AY82" i="3"/>
  <c r="AZ82" i="3"/>
  <c r="BA82" i="3"/>
  <c r="BB82" i="3"/>
  <c r="BH82" i="3"/>
  <c r="G83" i="3"/>
  <c r="AI83" i="3"/>
  <c r="AN83" i="3"/>
  <c r="AO83" i="3"/>
  <c r="AY83" i="3"/>
  <c r="AZ83" i="3"/>
  <c r="BA83" i="3"/>
  <c r="BB83" i="3"/>
  <c r="BH83" i="3"/>
  <c r="G84" i="3"/>
  <c r="AI84" i="3"/>
  <c r="AN84" i="3"/>
  <c r="AO84" i="3"/>
  <c r="AY84" i="3"/>
  <c r="AZ84" i="3"/>
  <c r="BA84" i="3"/>
  <c r="BB84" i="3"/>
  <c r="BH84" i="3"/>
  <c r="G85" i="3"/>
  <c r="AI85" i="3"/>
  <c r="AN85" i="3"/>
  <c r="AO85" i="3"/>
  <c r="AY85" i="3"/>
  <c r="AZ85" i="3"/>
  <c r="BA85" i="3"/>
  <c r="BB85" i="3"/>
  <c r="BH85" i="3"/>
  <c r="G86" i="3"/>
  <c r="AI86" i="3"/>
  <c r="AN86" i="3"/>
  <c r="AO86" i="3"/>
  <c r="AY86" i="3"/>
  <c r="AZ86" i="3"/>
  <c r="BA86" i="3"/>
  <c r="BB86" i="3"/>
  <c r="BH86" i="3"/>
  <c r="G87" i="3"/>
  <c r="AI87" i="3"/>
  <c r="AN87" i="3"/>
  <c r="AO87" i="3"/>
  <c r="AY87" i="3"/>
  <c r="AZ87" i="3"/>
  <c r="BA87" i="3"/>
  <c r="BB87" i="3"/>
  <c r="BH87" i="3"/>
  <c r="G88" i="3"/>
  <c r="AI88" i="3"/>
  <c r="AN88" i="3"/>
  <c r="AO88" i="3"/>
  <c r="AY88" i="3"/>
  <c r="AZ88" i="3"/>
  <c r="BA88" i="3"/>
  <c r="BB88" i="3"/>
  <c r="BH88" i="3"/>
  <c r="G89" i="3"/>
  <c r="AI89" i="3"/>
  <c r="AN89" i="3"/>
  <c r="AO89" i="3"/>
  <c r="AY89" i="3"/>
  <c r="AZ89" i="3"/>
  <c r="BA89" i="3"/>
  <c r="BB89" i="3"/>
  <c r="BH89" i="3"/>
  <c r="G90" i="3"/>
  <c r="AI90" i="3"/>
  <c r="AN90" i="3"/>
  <c r="AO90" i="3"/>
  <c r="AY90" i="3"/>
  <c r="AZ90" i="3"/>
  <c r="BA90" i="3"/>
  <c r="BB90" i="3"/>
  <c r="BH90" i="3"/>
  <c r="G91" i="3"/>
  <c r="AI91" i="3"/>
  <c r="AN91" i="3"/>
  <c r="AO91" i="3"/>
  <c r="AY91" i="3"/>
  <c r="AZ91" i="3"/>
  <c r="BA91" i="3"/>
  <c r="BB91" i="3"/>
  <c r="BH91" i="3"/>
  <c r="G92" i="3"/>
  <c r="AI92" i="3"/>
  <c r="AN92" i="3"/>
  <c r="AO92" i="3"/>
  <c r="AY92" i="3"/>
  <c r="AZ92" i="3"/>
  <c r="BA92" i="3"/>
  <c r="BB92" i="3"/>
  <c r="BH92" i="3"/>
  <c r="G93" i="3"/>
  <c r="AI93" i="3"/>
  <c r="AN93" i="3"/>
  <c r="AO93" i="3"/>
  <c r="AY93" i="3"/>
  <c r="AZ93" i="3"/>
  <c r="BA93" i="3"/>
  <c r="BB93" i="3"/>
  <c r="BH93" i="3"/>
  <c r="G94" i="3"/>
  <c r="AI94" i="3"/>
  <c r="AN94" i="3"/>
  <c r="AO94" i="3"/>
  <c r="AY94" i="3"/>
  <c r="AZ94" i="3"/>
  <c r="BA94" i="3"/>
  <c r="BB94" i="3"/>
  <c r="BH94" i="3"/>
  <c r="G95" i="3"/>
  <c r="AI95" i="3"/>
  <c r="AN95" i="3"/>
  <c r="AO95" i="3"/>
  <c r="AY95" i="3"/>
  <c r="AZ95" i="3"/>
  <c r="BA95" i="3"/>
  <c r="BB95" i="3"/>
  <c r="BH95" i="3"/>
  <c r="G96" i="3"/>
  <c r="AI96" i="3"/>
  <c r="AN96" i="3"/>
  <c r="AO96" i="3"/>
  <c r="AY96" i="3"/>
  <c r="AZ96" i="3"/>
  <c r="BA96" i="3"/>
  <c r="BB96" i="3"/>
  <c r="BH96" i="3"/>
  <c r="G97" i="3"/>
  <c r="AI97" i="3"/>
  <c r="AN97" i="3"/>
  <c r="AO97" i="3"/>
  <c r="AY97" i="3"/>
  <c r="AZ97" i="3"/>
  <c r="BA97" i="3"/>
  <c r="BB97" i="3"/>
  <c r="BH97" i="3"/>
  <c r="G98" i="3"/>
  <c r="AI98" i="3"/>
  <c r="AN98" i="3"/>
  <c r="AO98" i="3"/>
  <c r="AY98" i="3"/>
  <c r="AZ98" i="3"/>
  <c r="BA98" i="3"/>
  <c r="BB98" i="3"/>
  <c r="BH98" i="3"/>
  <c r="G99" i="3"/>
  <c r="AI99" i="3"/>
  <c r="AN99" i="3"/>
  <c r="AO99" i="3"/>
  <c r="AY99" i="3"/>
  <c r="AZ99" i="3"/>
  <c r="BA99" i="3"/>
  <c r="BB99" i="3"/>
  <c r="BH99" i="3"/>
  <c r="G100" i="3"/>
  <c r="AI100" i="3"/>
  <c r="AN100" i="3"/>
  <c r="AO100" i="3"/>
  <c r="AY100" i="3"/>
  <c r="AZ100" i="3"/>
  <c r="BA100" i="3"/>
  <c r="BB100" i="3"/>
  <c r="BH100" i="3"/>
  <c r="G101" i="3"/>
  <c r="AI101" i="3"/>
  <c r="AN101" i="3"/>
  <c r="AO101" i="3"/>
  <c r="AY101" i="3"/>
  <c r="AZ101" i="3"/>
  <c r="BA101" i="3"/>
  <c r="BB101" i="3"/>
  <c r="BH101" i="3"/>
  <c r="G102" i="3"/>
  <c r="AI102" i="3"/>
  <c r="AN102" i="3"/>
  <c r="AO102" i="3"/>
  <c r="AY102" i="3"/>
  <c r="AZ102" i="3"/>
  <c r="BA102" i="3"/>
  <c r="BB102" i="3"/>
  <c r="BH102" i="3"/>
  <c r="G103" i="3"/>
  <c r="AI103" i="3"/>
  <c r="AN103" i="3"/>
  <c r="AO103" i="3"/>
  <c r="AY103" i="3"/>
  <c r="AZ103" i="3"/>
  <c r="BA103" i="3"/>
  <c r="BB103" i="3"/>
  <c r="BH103" i="3"/>
  <c r="G104" i="3"/>
  <c r="AI104" i="3"/>
  <c r="AN104" i="3"/>
  <c r="AO104" i="3"/>
  <c r="AY104" i="3"/>
  <c r="AZ104" i="3"/>
  <c r="BA104" i="3"/>
  <c r="BB104" i="3"/>
  <c r="BH104" i="3"/>
  <c r="G105" i="3"/>
  <c r="AI105" i="3"/>
  <c r="AN105" i="3"/>
  <c r="AO105" i="3"/>
  <c r="AY105" i="3"/>
  <c r="AZ105" i="3"/>
  <c r="BA105" i="3"/>
  <c r="BB105" i="3"/>
  <c r="BH105" i="3"/>
  <c r="G106" i="3"/>
  <c r="AI106" i="3"/>
  <c r="AN106" i="3"/>
  <c r="AO106" i="3"/>
  <c r="AY106" i="3"/>
  <c r="AZ106" i="3"/>
  <c r="BA106" i="3"/>
  <c r="BB106" i="3"/>
  <c r="BH106" i="3"/>
  <c r="G107" i="3"/>
  <c r="AI107" i="3"/>
  <c r="AN107" i="3"/>
  <c r="AO107" i="3"/>
  <c r="AY107" i="3"/>
  <c r="AZ107" i="3"/>
  <c r="BA107" i="3"/>
  <c r="BB107" i="3"/>
  <c r="BH107" i="3"/>
  <c r="G108" i="3"/>
  <c r="AI108" i="3"/>
  <c r="AN108" i="3"/>
  <c r="AO108" i="3"/>
  <c r="AY108" i="3"/>
  <c r="AZ108" i="3"/>
  <c r="BA108" i="3"/>
  <c r="BB108" i="3"/>
  <c r="BH108" i="3"/>
  <c r="G109" i="3"/>
  <c r="AI109" i="3"/>
  <c r="AN109" i="3"/>
  <c r="AO109" i="3"/>
  <c r="AY109" i="3"/>
  <c r="AZ109" i="3"/>
  <c r="BA109" i="3"/>
  <c r="BB109" i="3"/>
  <c r="BH109" i="3"/>
  <c r="G110" i="3"/>
  <c r="AI110" i="3"/>
  <c r="AN110" i="3"/>
  <c r="AO110" i="3"/>
  <c r="AY110" i="3"/>
  <c r="AZ110" i="3"/>
  <c r="BA110" i="3"/>
  <c r="BB110" i="3"/>
  <c r="BH110" i="3"/>
  <c r="G111" i="3"/>
  <c r="AI111" i="3"/>
  <c r="AN111" i="3"/>
  <c r="AO111" i="3"/>
  <c r="AY111" i="3"/>
  <c r="AZ111" i="3"/>
  <c r="BA111" i="3"/>
  <c r="BB111" i="3"/>
  <c r="BH111" i="3"/>
  <c r="BH112" i="3"/>
  <c r="AI113" i="3"/>
  <c r="AN113" i="3"/>
  <c r="AO113" i="3"/>
  <c r="AY113" i="3"/>
  <c r="AZ113" i="3"/>
  <c r="BA113" i="3"/>
  <c r="BB113" i="3"/>
  <c r="BH113" i="3"/>
  <c r="AI114" i="3"/>
  <c r="AN114" i="3"/>
  <c r="AO114" i="3"/>
  <c r="AY114" i="3"/>
  <c r="AZ114" i="3"/>
  <c r="BA114" i="3"/>
  <c r="BB114" i="3"/>
  <c r="BH114" i="3"/>
  <c r="AI115" i="3"/>
  <c r="AN115" i="3"/>
  <c r="AO115" i="3"/>
  <c r="AY115" i="3"/>
  <c r="AZ115" i="3"/>
  <c r="BA115" i="3"/>
  <c r="BB115" i="3"/>
  <c r="BH115" i="3"/>
  <c r="AI116" i="3"/>
  <c r="AN116" i="3"/>
  <c r="AO116" i="3"/>
  <c r="AY116" i="3"/>
  <c r="AZ116" i="3"/>
  <c r="BA116" i="3"/>
  <c r="BB116" i="3"/>
  <c r="BH116" i="3"/>
  <c r="AI117" i="3"/>
  <c r="AN117" i="3"/>
  <c r="AO117" i="3"/>
  <c r="AY117" i="3"/>
  <c r="AZ117" i="3"/>
  <c r="BA117" i="3"/>
  <c r="BB117" i="3"/>
  <c r="BH117" i="3"/>
  <c r="AI118" i="3"/>
  <c r="AN118" i="3"/>
  <c r="AO118" i="3"/>
  <c r="AY118" i="3"/>
  <c r="AZ118" i="3"/>
  <c r="BA118" i="3"/>
  <c r="BB118" i="3"/>
  <c r="BH118" i="3"/>
  <c r="AI119" i="3"/>
  <c r="AN119" i="3"/>
  <c r="AO119" i="3"/>
  <c r="AY119" i="3"/>
  <c r="AZ119" i="3"/>
  <c r="BA119" i="3"/>
  <c r="BB119" i="3"/>
  <c r="BH119" i="3"/>
  <c r="AI120" i="3"/>
  <c r="AN120" i="3"/>
  <c r="AO120" i="3"/>
  <c r="AY120" i="3"/>
  <c r="AZ120" i="3"/>
  <c r="BA120" i="3"/>
  <c r="BB120" i="3"/>
  <c r="BH120" i="3"/>
  <c r="AI121" i="3"/>
  <c r="AN121" i="3"/>
  <c r="AO121" i="3"/>
  <c r="AY121" i="3"/>
  <c r="AZ121" i="3"/>
  <c r="BA121" i="3"/>
  <c r="BB121" i="3"/>
  <c r="BH121" i="3"/>
  <c r="AI122" i="3"/>
  <c r="AN122" i="3"/>
  <c r="AO122" i="3"/>
  <c r="AY122" i="3"/>
  <c r="AZ122" i="3"/>
  <c r="BA122" i="3"/>
  <c r="BB122" i="3"/>
  <c r="BH122" i="3"/>
  <c r="AI123" i="3"/>
  <c r="AN123" i="3"/>
  <c r="AO123" i="3"/>
  <c r="AY123" i="3"/>
  <c r="AZ123" i="3"/>
  <c r="BA123" i="3"/>
  <c r="BB123" i="3"/>
  <c r="BH123" i="3"/>
  <c r="AI124" i="3"/>
  <c r="AN124" i="3"/>
  <c r="AO124" i="3"/>
  <c r="AY124" i="3"/>
  <c r="AZ124" i="3"/>
  <c r="BA124" i="3"/>
  <c r="BB124" i="3"/>
  <c r="BH124" i="3"/>
  <c r="AI125" i="3"/>
  <c r="AN125" i="3"/>
  <c r="AO125" i="3"/>
  <c r="AY125" i="3"/>
  <c r="AZ125" i="3"/>
  <c r="BA125" i="3"/>
  <c r="BB125" i="3"/>
  <c r="BH125" i="3"/>
  <c r="AI126" i="3"/>
  <c r="AN126" i="3"/>
  <c r="AO126" i="3"/>
  <c r="AY126" i="3"/>
  <c r="AZ126" i="3"/>
  <c r="BA126" i="3"/>
  <c r="BB126" i="3"/>
  <c r="BH126" i="3"/>
  <c r="AI127" i="3"/>
  <c r="AN127" i="3"/>
  <c r="AO127" i="3"/>
  <c r="AY127" i="3"/>
  <c r="AZ127" i="3"/>
  <c r="BA127" i="3"/>
  <c r="BB127" i="3"/>
  <c r="BH127" i="3"/>
  <c r="AI128" i="3"/>
  <c r="AN128" i="3"/>
  <c r="AO128" i="3"/>
  <c r="AY128" i="3"/>
  <c r="AZ128" i="3"/>
  <c r="BA128" i="3"/>
  <c r="BB128" i="3"/>
  <c r="BH128" i="3"/>
  <c r="AI129" i="3"/>
  <c r="AN129" i="3"/>
  <c r="AO129" i="3"/>
  <c r="AY129" i="3"/>
  <c r="AZ129" i="3"/>
  <c r="BA129" i="3"/>
  <c r="BB129" i="3"/>
  <c r="BH129" i="3"/>
  <c r="AI130" i="3"/>
  <c r="AN130" i="3"/>
  <c r="AO130" i="3"/>
  <c r="AY130" i="3"/>
  <c r="AZ130" i="3"/>
  <c r="BA130" i="3"/>
  <c r="BB130" i="3"/>
  <c r="BH130" i="3"/>
  <c r="AI131" i="3"/>
  <c r="AN131" i="3"/>
  <c r="AO131" i="3"/>
  <c r="AY131" i="3"/>
  <c r="AZ131" i="3"/>
  <c r="BA131" i="3"/>
  <c r="BB131" i="3"/>
  <c r="BH131" i="3"/>
  <c r="AI132" i="3"/>
  <c r="AN132" i="3"/>
  <c r="AO132" i="3"/>
  <c r="AY132" i="3"/>
  <c r="AZ132" i="3"/>
  <c r="BA132" i="3"/>
  <c r="BB132" i="3"/>
  <c r="BH132" i="3"/>
  <c r="AI133" i="3"/>
  <c r="AN133" i="3"/>
  <c r="AO133" i="3"/>
  <c r="AY133" i="3"/>
  <c r="AZ133" i="3"/>
  <c r="BA133" i="3"/>
  <c r="BB133" i="3"/>
  <c r="BH133" i="3"/>
  <c r="AI134" i="3"/>
  <c r="AN134" i="3"/>
  <c r="AO134" i="3"/>
  <c r="AY134" i="3"/>
  <c r="AZ134" i="3"/>
  <c r="BA134" i="3"/>
  <c r="BB134" i="3"/>
  <c r="BH134" i="3"/>
  <c r="AI135" i="3"/>
  <c r="AN135" i="3"/>
  <c r="AO135" i="3"/>
  <c r="AY135" i="3"/>
  <c r="AZ135" i="3"/>
  <c r="BA135" i="3"/>
  <c r="BB135" i="3"/>
  <c r="BH135" i="3"/>
  <c r="AI136" i="3"/>
  <c r="AN136" i="3"/>
  <c r="AO136" i="3"/>
  <c r="AY136" i="3"/>
  <c r="AZ136" i="3"/>
  <c r="BA136" i="3"/>
  <c r="BB136" i="3"/>
  <c r="BH136" i="3"/>
  <c r="AI137" i="3"/>
  <c r="AN137" i="3"/>
  <c r="AO137" i="3"/>
  <c r="AY137" i="3"/>
  <c r="AZ137" i="3"/>
  <c r="BA137" i="3"/>
  <c r="BB137" i="3"/>
  <c r="BH137" i="3"/>
  <c r="AI138" i="3"/>
  <c r="AN138" i="3"/>
  <c r="AO138" i="3"/>
  <c r="AY138" i="3"/>
  <c r="AZ138" i="3"/>
  <c r="BA138" i="3"/>
  <c r="BB138" i="3"/>
  <c r="BH138" i="3"/>
  <c r="AI139" i="3"/>
  <c r="AN139" i="3"/>
  <c r="AO139" i="3"/>
  <c r="AY139" i="3"/>
  <c r="AZ139" i="3"/>
  <c r="BA139" i="3"/>
  <c r="BB139" i="3"/>
  <c r="BH139" i="3"/>
  <c r="AI140" i="3"/>
  <c r="AN140" i="3"/>
  <c r="AO140" i="3"/>
  <c r="AY140" i="3"/>
  <c r="AZ140" i="3"/>
  <c r="BA140" i="3"/>
  <c r="BB140" i="3"/>
  <c r="BH140" i="3"/>
  <c r="AI141" i="3"/>
  <c r="AN141" i="3"/>
  <c r="AO141" i="3"/>
  <c r="AY141" i="3"/>
  <c r="AZ141" i="3"/>
  <c r="BA141" i="3"/>
  <c r="BB141" i="3"/>
  <c r="BH141" i="3"/>
  <c r="AI142" i="3"/>
  <c r="AN142" i="3"/>
  <c r="AO142" i="3"/>
  <c r="AY142" i="3"/>
  <c r="AZ142" i="3"/>
  <c r="BA142" i="3"/>
  <c r="BB142" i="3"/>
  <c r="BH142" i="3"/>
  <c r="AI143" i="3"/>
  <c r="AN143" i="3"/>
  <c r="AO143" i="3"/>
  <c r="AY143" i="3"/>
  <c r="AZ143" i="3"/>
  <c r="BA143" i="3"/>
  <c r="BB143" i="3"/>
  <c r="BH143" i="3"/>
  <c r="AI144" i="3"/>
  <c r="AN144" i="3"/>
  <c r="AO144" i="3"/>
  <c r="AY144" i="3"/>
  <c r="AZ144" i="3"/>
  <c r="BA144" i="3"/>
  <c r="BB144" i="3"/>
  <c r="BH144" i="3"/>
  <c r="AI145" i="3"/>
  <c r="AN145" i="3"/>
  <c r="AO145" i="3"/>
  <c r="AY145" i="3"/>
  <c r="AZ145" i="3"/>
  <c r="BA145" i="3"/>
  <c r="BB145" i="3"/>
  <c r="BH145" i="3"/>
  <c r="AI146" i="3"/>
  <c r="AN146" i="3"/>
  <c r="AO146" i="3"/>
  <c r="AY146" i="3"/>
  <c r="AZ146" i="3"/>
  <c r="BA146" i="3"/>
  <c r="BB146" i="3"/>
  <c r="BH146" i="3"/>
  <c r="AI147" i="3"/>
  <c r="AN147" i="3"/>
  <c r="AO147" i="3"/>
  <c r="AY147" i="3"/>
  <c r="AZ147" i="3"/>
  <c r="BA147" i="3"/>
  <c r="BB147" i="3"/>
  <c r="BH147" i="3"/>
  <c r="AI148" i="3"/>
  <c r="AN148" i="3"/>
  <c r="AO148" i="3"/>
  <c r="AY148" i="3"/>
  <c r="AZ148" i="3"/>
  <c r="BA148" i="3"/>
  <c r="BB148" i="3"/>
  <c r="BH148" i="3"/>
  <c r="AI149" i="3"/>
  <c r="AN149" i="3"/>
  <c r="AO149" i="3"/>
  <c r="AY149" i="3"/>
  <c r="AZ149" i="3"/>
  <c r="BA149" i="3"/>
  <c r="BB149" i="3"/>
  <c r="BH149" i="3"/>
  <c r="AI150" i="3"/>
  <c r="AN150" i="3"/>
  <c r="AO150" i="3"/>
  <c r="AY150" i="3"/>
  <c r="AZ150" i="3"/>
  <c r="BA150" i="3"/>
  <c r="BB150" i="3"/>
  <c r="BH150" i="3"/>
  <c r="AI151" i="3"/>
  <c r="AN151" i="3"/>
  <c r="AO151" i="3"/>
  <c r="AY151" i="3"/>
  <c r="AZ151" i="3"/>
  <c r="BA151" i="3"/>
  <c r="BB151" i="3"/>
  <c r="BH151" i="3"/>
  <c r="AI152" i="3"/>
  <c r="AN152" i="3"/>
  <c r="AO152" i="3"/>
  <c r="AY152" i="3"/>
  <c r="AZ152" i="3"/>
  <c r="BA152" i="3"/>
  <c r="BB152" i="3"/>
  <c r="BH152" i="3"/>
  <c r="AI153" i="3"/>
  <c r="AN153" i="3"/>
  <c r="AO153" i="3"/>
  <c r="AY153" i="3"/>
  <c r="AZ153" i="3"/>
  <c r="BA153" i="3"/>
  <c r="BB153" i="3"/>
  <c r="BH153" i="3"/>
  <c r="AI154" i="3"/>
  <c r="AN154" i="3"/>
  <c r="AO154" i="3"/>
  <c r="AY154" i="3"/>
  <c r="AZ154" i="3"/>
  <c r="BA154" i="3"/>
  <c r="BB154" i="3"/>
  <c r="BH154" i="3"/>
  <c r="AI155" i="3"/>
  <c r="AN155" i="3"/>
  <c r="AO155" i="3"/>
  <c r="AY155" i="3"/>
  <c r="AZ155" i="3"/>
  <c r="BA155" i="3"/>
  <c r="BB155" i="3"/>
  <c r="BH155" i="3"/>
  <c r="AI156" i="3"/>
  <c r="AN156" i="3"/>
  <c r="AO156" i="3"/>
  <c r="AY156" i="3"/>
  <c r="AZ156" i="3"/>
  <c r="BA156" i="3"/>
  <c r="BB156" i="3"/>
  <c r="BH156" i="3"/>
  <c r="AI157" i="3"/>
  <c r="AN157" i="3"/>
  <c r="AO157" i="3"/>
  <c r="AY157" i="3"/>
  <c r="AZ157" i="3"/>
  <c r="BA157" i="3"/>
  <c r="BB157" i="3"/>
  <c r="BH157" i="3"/>
  <c r="AI158" i="3"/>
  <c r="AN158" i="3"/>
  <c r="AO158" i="3"/>
  <c r="AY158" i="3"/>
  <c r="AZ158" i="3"/>
  <c r="BA158" i="3"/>
  <c r="BB158" i="3"/>
  <c r="BH158" i="3"/>
  <c r="AI159" i="3"/>
  <c r="AN159" i="3"/>
  <c r="AO159" i="3"/>
  <c r="AY159" i="3"/>
  <c r="AZ159" i="3"/>
  <c r="BA159" i="3"/>
  <c r="BB159" i="3"/>
  <c r="BH159" i="3"/>
  <c r="AI160" i="3"/>
  <c r="AN160" i="3"/>
  <c r="AO160" i="3"/>
  <c r="AY160" i="3"/>
  <c r="AZ160" i="3"/>
  <c r="BA160" i="3"/>
  <c r="BB160" i="3"/>
  <c r="BH160" i="3"/>
  <c r="AI161" i="3"/>
  <c r="AN161" i="3"/>
  <c r="AO161" i="3"/>
  <c r="AY161" i="3"/>
  <c r="AZ161" i="3"/>
  <c r="BA161" i="3"/>
  <c r="BB161" i="3"/>
  <c r="BH161" i="3"/>
  <c r="AI162" i="3"/>
  <c r="AN162" i="3"/>
  <c r="AO162" i="3"/>
  <c r="AY162" i="3"/>
  <c r="AZ162" i="3"/>
  <c r="BA162" i="3"/>
  <c r="BB162" i="3"/>
  <c r="BH162" i="3"/>
  <c r="BH163" i="3"/>
  <c r="BA166" i="3"/>
  <c r="AY166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14" i="3"/>
  <c r="G113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75" i="3"/>
  <c r="BD76" i="3"/>
  <c r="BD77" i="3"/>
  <c r="BD78" i="3"/>
  <c r="BD79" i="3"/>
  <c r="BD80" i="3"/>
  <c r="BD81" i="3"/>
  <c r="BD82" i="3"/>
  <c r="BD83" i="3"/>
  <c r="BD84" i="3"/>
  <c r="BD85" i="3"/>
  <c r="BD86" i="3"/>
  <c r="BD87" i="3"/>
  <c r="BD88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" i="3"/>
  <c r="BD113" i="3"/>
  <c r="BD12" i="3"/>
  <c r="BD114" i="3"/>
  <c r="BD13" i="3"/>
  <c r="BD115" i="3"/>
  <c r="BD14" i="3"/>
  <c r="BD116" i="3"/>
  <c r="BD15" i="3"/>
  <c r="BD117" i="3"/>
  <c r="BD16" i="3"/>
  <c r="BD118" i="3"/>
  <c r="BD17" i="3"/>
  <c r="BD119" i="3"/>
  <c r="BD18" i="3"/>
  <c r="BD120" i="3"/>
  <c r="BD19" i="3"/>
  <c r="BD121" i="3"/>
  <c r="BD20" i="3"/>
  <c r="BD122" i="3"/>
  <c r="BD21" i="3"/>
  <c r="BD123" i="3"/>
  <c r="BD22" i="3"/>
  <c r="BD124" i="3"/>
  <c r="BD23" i="3"/>
  <c r="BD125" i="3"/>
  <c r="BD24" i="3"/>
  <c r="BD126" i="3"/>
  <c r="BD25" i="3"/>
  <c r="BD127" i="3"/>
  <c r="BD26" i="3"/>
  <c r="BD128" i="3"/>
  <c r="BD27" i="3"/>
  <c r="BD129" i="3"/>
  <c r="BD28" i="3"/>
  <c r="BD130" i="3"/>
  <c r="BD29" i="3"/>
  <c r="BD131" i="3"/>
  <c r="BD30" i="3"/>
  <c r="BD132" i="3"/>
  <c r="BD31" i="3"/>
  <c r="BD133" i="3"/>
  <c r="BD32" i="3"/>
  <c r="BD134" i="3"/>
  <c r="BD33" i="3"/>
  <c r="BD135" i="3"/>
  <c r="BD34" i="3"/>
  <c r="BD136" i="3"/>
  <c r="BD35" i="3"/>
  <c r="BD137" i="3"/>
  <c r="BD36" i="3"/>
  <c r="BD138" i="3"/>
  <c r="BD37" i="3"/>
  <c r="BD139" i="3"/>
  <c r="BD38" i="3"/>
  <c r="BD140" i="3"/>
  <c r="BD39" i="3"/>
  <c r="BD141" i="3"/>
  <c r="BD40" i="3"/>
  <c r="BD142" i="3"/>
  <c r="BD41" i="3"/>
  <c r="BD143" i="3"/>
  <c r="BD42" i="3"/>
  <c r="BD144" i="3"/>
  <c r="BD43" i="3"/>
  <c r="BD145" i="3"/>
  <c r="BD44" i="3"/>
  <c r="BD146" i="3"/>
  <c r="BD45" i="3"/>
  <c r="BD147" i="3"/>
  <c r="BD46" i="3"/>
  <c r="BD148" i="3"/>
  <c r="BD47" i="3"/>
  <c r="BD149" i="3"/>
  <c r="BD48" i="3"/>
  <c r="BD150" i="3"/>
  <c r="BD49" i="3"/>
  <c r="BD151" i="3"/>
  <c r="BD50" i="3"/>
  <c r="BD152" i="3"/>
  <c r="BD51" i="3"/>
  <c r="BD153" i="3"/>
  <c r="BD52" i="3"/>
  <c r="BD154" i="3"/>
  <c r="BD53" i="3"/>
  <c r="BD155" i="3"/>
  <c r="BD54" i="3"/>
  <c r="BD156" i="3"/>
  <c r="BD55" i="3"/>
  <c r="BD157" i="3"/>
  <c r="BD56" i="3"/>
  <c r="BD158" i="3"/>
  <c r="BD57" i="3"/>
  <c r="BD159" i="3"/>
  <c r="BD58" i="3"/>
  <c r="BD160" i="3"/>
  <c r="BD59" i="3"/>
  <c r="BD161" i="3"/>
  <c r="BD60" i="3"/>
  <c r="BD162" i="3"/>
  <c r="BD163" i="3"/>
  <c r="BD61" i="3"/>
  <c r="BD164" i="3"/>
  <c r="BD165" i="3"/>
  <c r="BE62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76" i="3"/>
  <c r="BE77" i="3"/>
  <c r="BE78" i="3"/>
  <c r="BE79" i="3"/>
  <c r="BE80" i="3"/>
  <c r="BE81" i="3"/>
  <c r="BE82" i="3"/>
  <c r="BE83" i="3"/>
  <c r="BE84" i="3"/>
  <c r="BE85" i="3"/>
  <c r="BE86" i="3"/>
  <c r="BE87" i="3"/>
  <c r="BE88" i="3"/>
  <c r="BE89" i="3"/>
  <c r="BE90" i="3"/>
  <c r="BE91" i="3"/>
  <c r="BE92" i="3"/>
  <c r="BE93" i="3"/>
  <c r="BE9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" i="3"/>
  <c r="BE113" i="3"/>
  <c r="BE12" i="3"/>
  <c r="BE114" i="3"/>
  <c r="BE13" i="3"/>
  <c r="BE115" i="3"/>
  <c r="BE14" i="3"/>
  <c r="BE116" i="3"/>
  <c r="BE15" i="3"/>
  <c r="BE117" i="3"/>
  <c r="BE16" i="3"/>
  <c r="BE118" i="3"/>
  <c r="BE17" i="3"/>
  <c r="BE119" i="3"/>
  <c r="BE18" i="3"/>
  <c r="BE120" i="3"/>
  <c r="BE19" i="3"/>
  <c r="BE121" i="3"/>
  <c r="BE20" i="3"/>
  <c r="BE122" i="3"/>
  <c r="BE21" i="3"/>
  <c r="BE123" i="3"/>
  <c r="BE22" i="3"/>
  <c r="BE124" i="3"/>
  <c r="BE23" i="3"/>
  <c r="BE125" i="3"/>
  <c r="BE24" i="3"/>
  <c r="BE126" i="3"/>
  <c r="BE25" i="3"/>
  <c r="BE127" i="3"/>
  <c r="BE26" i="3"/>
  <c r="BE128" i="3"/>
  <c r="BE27" i="3"/>
  <c r="BE129" i="3"/>
  <c r="BE28" i="3"/>
  <c r="BE130" i="3"/>
  <c r="BE29" i="3"/>
  <c r="BE131" i="3"/>
  <c r="BE30" i="3"/>
  <c r="BE132" i="3"/>
  <c r="BE31" i="3"/>
  <c r="BE133" i="3"/>
  <c r="BE32" i="3"/>
  <c r="BE134" i="3"/>
  <c r="BE33" i="3"/>
  <c r="BE135" i="3"/>
  <c r="BE34" i="3"/>
  <c r="BE136" i="3"/>
  <c r="BE35" i="3"/>
  <c r="BE137" i="3"/>
  <c r="BE36" i="3"/>
  <c r="BE138" i="3"/>
  <c r="BE37" i="3"/>
  <c r="BE139" i="3"/>
  <c r="BE38" i="3"/>
  <c r="BE140" i="3"/>
  <c r="BE39" i="3"/>
  <c r="BE141" i="3"/>
  <c r="BE40" i="3"/>
  <c r="BE142" i="3"/>
  <c r="BE41" i="3"/>
  <c r="BE143" i="3"/>
  <c r="BE42" i="3"/>
  <c r="BE144" i="3"/>
  <c r="BE43" i="3"/>
  <c r="BE145" i="3"/>
  <c r="BE44" i="3"/>
  <c r="BE146" i="3"/>
  <c r="BE45" i="3"/>
  <c r="BE147" i="3"/>
  <c r="BE46" i="3"/>
  <c r="BE148" i="3"/>
  <c r="BE47" i="3"/>
  <c r="BE149" i="3"/>
  <c r="BE48" i="3"/>
  <c r="BE150" i="3"/>
  <c r="BE49" i="3"/>
  <c r="BE151" i="3"/>
  <c r="BE50" i="3"/>
  <c r="BE152" i="3"/>
  <c r="BE51" i="3"/>
  <c r="BE153" i="3"/>
  <c r="BE52" i="3"/>
  <c r="BE154" i="3"/>
  <c r="BE53" i="3"/>
  <c r="BE155" i="3"/>
  <c r="BE54" i="3"/>
  <c r="BE156" i="3"/>
  <c r="BE55" i="3"/>
  <c r="BE157" i="3"/>
  <c r="BE56" i="3"/>
  <c r="BE158" i="3"/>
  <c r="BE57" i="3"/>
  <c r="BE159" i="3"/>
  <c r="BE58" i="3"/>
  <c r="BE160" i="3"/>
  <c r="BE59" i="3"/>
  <c r="BE161" i="3"/>
  <c r="BE60" i="3"/>
  <c r="BE162" i="3"/>
  <c r="BE163" i="3"/>
  <c r="BE61" i="3"/>
  <c r="BE164" i="3"/>
  <c r="BE165" i="3"/>
  <c r="BF62" i="3"/>
  <c r="BF63" i="3"/>
  <c r="BF64" i="3"/>
  <c r="BF65" i="3"/>
  <c r="BF66" i="3"/>
  <c r="BF67" i="3"/>
  <c r="BF68" i="3"/>
  <c r="BF69" i="3"/>
  <c r="BF70" i="3"/>
  <c r="BF71" i="3"/>
  <c r="BF72" i="3"/>
  <c r="BF73" i="3"/>
  <c r="BF74" i="3"/>
  <c r="BF75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90" i="3"/>
  <c r="BF91" i="3"/>
  <c r="BF92" i="3"/>
  <c r="BF93" i="3"/>
  <c r="BF94" i="3"/>
  <c r="BF95" i="3"/>
  <c r="BF96" i="3"/>
  <c r="BF97" i="3"/>
  <c r="BF98" i="3"/>
  <c r="BF99" i="3"/>
  <c r="BF100" i="3"/>
  <c r="BF101" i="3"/>
  <c r="BF102" i="3"/>
  <c r="BF103" i="3"/>
  <c r="BF104" i="3"/>
  <c r="BF105" i="3"/>
  <c r="BF106" i="3"/>
  <c r="BF107" i="3"/>
  <c r="BF108" i="3"/>
  <c r="BF109" i="3"/>
  <c r="BF110" i="3"/>
  <c r="BF111" i="3"/>
  <c r="BF112" i="3"/>
  <c r="BF11" i="3"/>
  <c r="BF113" i="3"/>
  <c r="BF12" i="3"/>
  <c r="BF114" i="3"/>
  <c r="BF13" i="3"/>
  <c r="BF115" i="3"/>
  <c r="BF14" i="3"/>
  <c r="BF116" i="3"/>
  <c r="BF15" i="3"/>
  <c r="BF117" i="3"/>
  <c r="BF16" i="3"/>
  <c r="BF118" i="3"/>
  <c r="BF17" i="3"/>
  <c r="BF119" i="3"/>
  <c r="BF18" i="3"/>
  <c r="BF120" i="3"/>
  <c r="BF19" i="3"/>
  <c r="BF121" i="3"/>
  <c r="BF20" i="3"/>
  <c r="BF122" i="3"/>
  <c r="BF21" i="3"/>
  <c r="BF123" i="3"/>
  <c r="BF22" i="3"/>
  <c r="BF124" i="3"/>
  <c r="BF23" i="3"/>
  <c r="BF125" i="3"/>
  <c r="BF24" i="3"/>
  <c r="BF126" i="3"/>
  <c r="BF25" i="3"/>
  <c r="BF127" i="3"/>
  <c r="BF26" i="3"/>
  <c r="BF128" i="3"/>
  <c r="BF27" i="3"/>
  <c r="BF129" i="3"/>
  <c r="BF28" i="3"/>
  <c r="BF130" i="3"/>
  <c r="BF29" i="3"/>
  <c r="BF131" i="3"/>
  <c r="BF30" i="3"/>
  <c r="BF132" i="3"/>
  <c r="BF31" i="3"/>
  <c r="BF133" i="3"/>
  <c r="BF32" i="3"/>
  <c r="BF134" i="3"/>
  <c r="BF33" i="3"/>
  <c r="BF135" i="3"/>
  <c r="BF34" i="3"/>
  <c r="BF136" i="3"/>
  <c r="BF35" i="3"/>
  <c r="BF137" i="3"/>
  <c r="BF36" i="3"/>
  <c r="BF138" i="3"/>
  <c r="BF37" i="3"/>
  <c r="BF139" i="3"/>
  <c r="BF38" i="3"/>
  <c r="BF140" i="3"/>
  <c r="BF39" i="3"/>
  <c r="BF141" i="3"/>
  <c r="BF40" i="3"/>
  <c r="BF142" i="3"/>
  <c r="BF41" i="3"/>
  <c r="BF143" i="3"/>
  <c r="BF42" i="3"/>
  <c r="BF144" i="3"/>
  <c r="BF43" i="3"/>
  <c r="BF145" i="3"/>
  <c r="BF44" i="3"/>
  <c r="BF146" i="3"/>
  <c r="BF45" i="3"/>
  <c r="BF147" i="3"/>
  <c r="BF46" i="3"/>
  <c r="BF148" i="3"/>
  <c r="BF47" i="3"/>
  <c r="BF149" i="3"/>
  <c r="BF48" i="3"/>
  <c r="BF150" i="3"/>
  <c r="BF49" i="3"/>
  <c r="BF151" i="3"/>
  <c r="BF50" i="3"/>
  <c r="BF152" i="3"/>
  <c r="BF51" i="3"/>
  <c r="BF153" i="3"/>
  <c r="BF52" i="3"/>
  <c r="BF154" i="3"/>
  <c r="BF53" i="3"/>
  <c r="BF155" i="3"/>
  <c r="BF54" i="3"/>
  <c r="BF156" i="3"/>
  <c r="BF55" i="3"/>
  <c r="BF157" i="3"/>
  <c r="BF56" i="3"/>
  <c r="BF158" i="3"/>
  <c r="BF57" i="3"/>
  <c r="BF159" i="3"/>
  <c r="BF58" i="3"/>
  <c r="BF160" i="3"/>
  <c r="BF59" i="3"/>
  <c r="BF161" i="3"/>
  <c r="BF60" i="3"/>
  <c r="BF162" i="3"/>
  <c r="BF163" i="3"/>
  <c r="BF61" i="3"/>
  <c r="BF164" i="3"/>
  <c r="BF165" i="3"/>
  <c r="BC62" i="3"/>
  <c r="BG62" i="3"/>
  <c r="BC63" i="3"/>
  <c r="BG63" i="3"/>
  <c r="BC64" i="3"/>
  <c r="BG64" i="3"/>
  <c r="BC65" i="3"/>
  <c r="BG65" i="3"/>
  <c r="BC66" i="3"/>
  <c r="BG66" i="3"/>
  <c r="BC67" i="3"/>
  <c r="BG67" i="3"/>
  <c r="BC68" i="3"/>
  <c r="BG68" i="3"/>
  <c r="BC69" i="3"/>
  <c r="BG69" i="3"/>
  <c r="BC70" i="3"/>
  <c r="BG70" i="3"/>
  <c r="BC71" i="3"/>
  <c r="BG71" i="3"/>
  <c r="BC72" i="3"/>
  <c r="BG72" i="3"/>
  <c r="BC73" i="3"/>
  <c r="BG73" i="3"/>
  <c r="BC74" i="3"/>
  <c r="BG74" i="3"/>
  <c r="BC75" i="3"/>
  <c r="BG75" i="3"/>
  <c r="BC76" i="3"/>
  <c r="BG76" i="3"/>
  <c r="BC77" i="3"/>
  <c r="BG77" i="3"/>
  <c r="BC78" i="3"/>
  <c r="BG78" i="3"/>
  <c r="BC79" i="3"/>
  <c r="BG79" i="3"/>
  <c r="BC80" i="3"/>
  <c r="BG80" i="3"/>
  <c r="BC81" i="3"/>
  <c r="BG81" i="3"/>
  <c r="BC82" i="3"/>
  <c r="BG82" i="3"/>
  <c r="BC83" i="3"/>
  <c r="BG83" i="3"/>
  <c r="BC84" i="3"/>
  <c r="BG84" i="3"/>
  <c r="BC85" i="3"/>
  <c r="BG85" i="3"/>
  <c r="BC86" i="3"/>
  <c r="BG86" i="3"/>
  <c r="BC87" i="3"/>
  <c r="BG87" i="3"/>
  <c r="BC88" i="3"/>
  <c r="BG88" i="3"/>
  <c r="BC89" i="3"/>
  <c r="BG89" i="3"/>
  <c r="BC90" i="3"/>
  <c r="BG90" i="3"/>
  <c r="BC91" i="3"/>
  <c r="BG91" i="3"/>
  <c r="BC92" i="3"/>
  <c r="BG92" i="3"/>
  <c r="BC93" i="3"/>
  <c r="BG93" i="3"/>
  <c r="BC94" i="3"/>
  <c r="BG94" i="3"/>
  <c r="BC95" i="3"/>
  <c r="BG95" i="3"/>
  <c r="BC96" i="3"/>
  <c r="BG96" i="3"/>
  <c r="BC97" i="3"/>
  <c r="BG97" i="3"/>
  <c r="BC98" i="3"/>
  <c r="BG98" i="3"/>
  <c r="BC99" i="3"/>
  <c r="BG99" i="3"/>
  <c r="BC100" i="3"/>
  <c r="BG100" i="3"/>
  <c r="BC101" i="3"/>
  <c r="BG101" i="3"/>
  <c r="BC102" i="3"/>
  <c r="BG102" i="3"/>
  <c r="BC103" i="3"/>
  <c r="BG103" i="3"/>
  <c r="BC104" i="3"/>
  <c r="BG104" i="3"/>
  <c r="BC105" i="3"/>
  <c r="BG105" i="3"/>
  <c r="BC106" i="3"/>
  <c r="BG106" i="3"/>
  <c r="BC107" i="3"/>
  <c r="BG107" i="3"/>
  <c r="BC108" i="3"/>
  <c r="BG108" i="3"/>
  <c r="BC109" i="3"/>
  <c r="BG109" i="3"/>
  <c r="BC110" i="3"/>
  <c r="BG110" i="3"/>
  <c r="BC111" i="3"/>
  <c r="BG111" i="3"/>
  <c r="BG112" i="3"/>
  <c r="BC11" i="3"/>
  <c r="BC113" i="3"/>
  <c r="BG113" i="3"/>
  <c r="BC12" i="3"/>
  <c r="BC114" i="3"/>
  <c r="BG114" i="3"/>
  <c r="BC13" i="3"/>
  <c r="BC115" i="3"/>
  <c r="BG115" i="3"/>
  <c r="BC14" i="3"/>
  <c r="BC116" i="3"/>
  <c r="BG116" i="3"/>
  <c r="BC15" i="3"/>
  <c r="BC117" i="3"/>
  <c r="BG117" i="3"/>
  <c r="BC16" i="3"/>
  <c r="BC118" i="3"/>
  <c r="BG118" i="3"/>
  <c r="BC17" i="3"/>
  <c r="BC119" i="3"/>
  <c r="BG119" i="3"/>
  <c r="BC18" i="3"/>
  <c r="BC120" i="3"/>
  <c r="BG120" i="3"/>
  <c r="BC19" i="3"/>
  <c r="BC121" i="3"/>
  <c r="BG121" i="3"/>
  <c r="BC20" i="3"/>
  <c r="BC122" i="3"/>
  <c r="BG122" i="3"/>
  <c r="BC21" i="3"/>
  <c r="BC123" i="3"/>
  <c r="BG123" i="3"/>
  <c r="BC22" i="3"/>
  <c r="BC124" i="3"/>
  <c r="BG124" i="3"/>
  <c r="BC23" i="3"/>
  <c r="BC125" i="3"/>
  <c r="BG125" i="3"/>
  <c r="BC24" i="3"/>
  <c r="BC126" i="3"/>
  <c r="BG126" i="3"/>
  <c r="BC25" i="3"/>
  <c r="BC127" i="3"/>
  <c r="BG127" i="3"/>
  <c r="BC26" i="3"/>
  <c r="BC128" i="3"/>
  <c r="BG128" i="3"/>
  <c r="BC27" i="3"/>
  <c r="BC129" i="3"/>
  <c r="BG129" i="3"/>
  <c r="BC28" i="3"/>
  <c r="BC130" i="3"/>
  <c r="BG130" i="3"/>
  <c r="BC29" i="3"/>
  <c r="BC131" i="3"/>
  <c r="BG131" i="3"/>
  <c r="BC30" i="3"/>
  <c r="BC132" i="3"/>
  <c r="BG132" i="3"/>
  <c r="BC31" i="3"/>
  <c r="BC133" i="3"/>
  <c r="BG133" i="3"/>
  <c r="BC32" i="3"/>
  <c r="BC134" i="3"/>
  <c r="BG134" i="3"/>
  <c r="BC33" i="3"/>
  <c r="BC135" i="3"/>
  <c r="BG135" i="3"/>
  <c r="BC34" i="3"/>
  <c r="BC136" i="3"/>
  <c r="BG136" i="3"/>
  <c r="BC35" i="3"/>
  <c r="BC137" i="3"/>
  <c r="BG137" i="3"/>
  <c r="BC36" i="3"/>
  <c r="BC138" i="3"/>
  <c r="BG138" i="3"/>
  <c r="BC37" i="3"/>
  <c r="BC139" i="3"/>
  <c r="BG139" i="3"/>
  <c r="BC38" i="3"/>
  <c r="BC140" i="3"/>
  <c r="BG140" i="3"/>
  <c r="BC39" i="3"/>
  <c r="BC141" i="3"/>
  <c r="BG141" i="3"/>
  <c r="BC40" i="3"/>
  <c r="BC142" i="3"/>
  <c r="BG142" i="3"/>
  <c r="BC41" i="3"/>
  <c r="BC143" i="3"/>
  <c r="BG143" i="3"/>
  <c r="BC42" i="3"/>
  <c r="BC144" i="3"/>
  <c r="BG144" i="3"/>
  <c r="BC43" i="3"/>
  <c r="BC145" i="3"/>
  <c r="BG145" i="3"/>
  <c r="BC44" i="3"/>
  <c r="BC146" i="3"/>
  <c r="BG146" i="3"/>
  <c r="BC45" i="3"/>
  <c r="BC147" i="3"/>
  <c r="BG147" i="3"/>
  <c r="BC46" i="3"/>
  <c r="BC148" i="3"/>
  <c r="BG148" i="3"/>
  <c r="BC47" i="3"/>
  <c r="BC149" i="3"/>
  <c r="BG149" i="3"/>
  <c r="BC48" i="3"/>
  <c r="BC150" i="3"/>
  <c r="BG150" i="3"/>
  <c r="BC49" i="3"/>
  <c r="BC151" i="3"/>
  <c r="BG151" i="3"/>
  <c r="BC50" i="3"/>
  <c r="BC152" i="3"/>
  <c r="BG152" i="3"/>
  <c r="BC51" i="3"/>
  <c r="BC153" i="3"/>
  <c r="BG153" i="3"/>
  <c r="BC52" i="3"/>
  <c r="BC154" i="3"/>
  <c r="BG154" i="3"/>
  <c r="BC53" i="3"/>
  <c r="BC155" i="3"/>
  <c r="BG155" i="3"/>
  <c r="BC54" i="3"/>
  <c r="BC156" i="3"/>
  <c r="BG156" i="3"/>
  <c r="BC55" i="3"/>
  <c r="BC157" i="3"/>
  <c r="BG157" i="3"/>
  <c r="BC56" i="3"/>
  <c r="BC158" i="3"/>
  <c r="BG158" i="3"/>
  <c r="BC57" i="3"/>
  <c r="BC159" i="3"/>
  <c r="BG159" i="3"/>
  <c r="BC58" i="3"/>
  <c r="BC160" i="3"/>
  <c r="BG160" i="3"/>
  <c r="BC59" i="3"/>
  <c r="BC161" i="3"/>
  <c r="BG161" i="3"/>
  <c r="BC60" i="3"/>
  <c r="BC162" i="3"/>
  <c r="BG162" i="3"/>
  <c r="BG163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164" i="3"/>
  <c r="BG165" i="3"/>
  <c r="BC112" i="3"/>
  <c r="BC163" i="3"/>
  <c r="BC61" i="3"/>
  <c r="BC164" i="3"/>
  <c r="BC165" i="3"/>
  <c r="BB112" i="3"/>
  <c r="BB163" i="3"/>
  <c r="BB61" i="3"/>
  <c r="BB164" i="3"/>
  <c r="BB165" i="3"/>
  <c r="BA112" i="3"/>
  <c r="BA163" i="3"/>
  <c r="BA61" i="3"/>
  <c r="BA164" i="3"/>
  <c r="BA165" i="3"/>
  <c r="AZ112" i="3"/>
  <c r="AZ163" i="3"/>
  <c r="AZ61" i="3"/>
  <c r="AZ164" i="3"/>
  <c r="AZ165" i="3"/>
  <c r="AY112" i="3"/>
  <c r="AY163" i="3"/>
  <c r="AY61" i="3"/>
  <c r="AY164" i="3"/>
  <c r="AY165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" i="3"/>
  <c r="AT113" i="3"/>
  <c r="AT12" i="3"/>
  <c r="AT114" i="3"/>
  <c r="AT13" i="3"/>
  <c r="AT115" i="3"/>
  <c r="AT14" i="3"/>
  <c r="AT116" i="3"/>
  <c r="AT15" i="3"/>
  <c r="AT117" i="3"/>
  <c r="AT16" i="3"/>
  <c r="AT118" i="3"/>
  <c r="AT17" i="3"/>
  <c r="AT119" i="3"/>
  <c r="AT18" i="3"/>
  <c r="AT120" i="3"/>
  <c r="AT19" i="3"/>
  <c r="AT121" i="3"/>
  <c r="AT20" i="3"/>
  <c r="AT122" i="3"/>
  <c r="AT21" i="3"/>
  <c r="AT123" i="3"/>
  <c r="AT22" i="3"/>
  <c r="AT124" i="3"/>
  <c r="AT23" i="3"/>
  <c r="AT125" i="3"/>
  <c r="AT24" i="3"/>
  <c r="AT126" i="3"/>
  <c r="AT25" i="3"/>
  <c r="AT127" i="3"/>
  <c r="AT26" i="3"/>
  <c r="AT128" i="3"/>
  <c r="AT27" i="3"/>
  <c r="AT129" i="3"/>
  <c r="AT28" i="3"/>
  <c r="AT130" i="3"/>
  <c r="AT29" i="3"/>
  <c r="AT131" i="3"/>
  <c r="AT30" i="3"/>
  <c r="AT132" i="3"/>
  <c r="AT31" i="3"/>
  <c r="AT133" i="3"/>
  <c r="AT32" i="3"/>
  <c r="AT134" i="3"/>
  <c r="AT33" i="3"/>
  <c r="AT135" i="3"/>
  <c r="AT34" i="3"/>
  <c r="AT136" i="3"/>
  <c r="AT35" i="3"/>
  <c r="AT137" i="3"/>
  <c r="AT36" i="3"/>
  <c r="AT138" i="3"/>
  <c r="AT37" i="3"/>
  <c r="AT139" i="3"/>
  <c r="AT38" i="3"/>
  <c r="AT140" i="3"/>
  <c r="AT39" i="3"/>
  <c r="AT141" i="3"/>
  <c r="AT40" i="3"/>
  <c r="AT142" i="3"/>
  <c r="AT41" i="3"/>
  <c r="AT143" i="3"/>
  <c r="AT42" i="3"/>
  <c r="AT144" i="3"/>
  <c r="AT43" i="3"/>
  <c r="AT145" i="3"/>
  <c r="AT44" i="3"/>
  <c r="AT146" i="3"/>
  <c r="AT45" i="3"/>
  <c r="AT147" i="3"/>
  <c r="AT46" i="3"/>
  <c r="AT148" i="3"/>
  <c r="AT47" i="3"/>
  <c r="AT149" i="3"/>
  <c r="AT48" i="3"/>
  <c r="AT150" i="3"/>
  <c r="AT49" i="3"/>
  <c r="AT151" i="3"/>
  <c r="AT50" i="3"/>
  <c r="AT152" i="3"/>
  <c r="AT51" i="3"/>
  <c r="AT153" i="3"/>
  <c r="AT52" i="3"/>
  <c r="AT154" i="3"/>
  <c r="AT53" i="3"/>
  <c r="AT155" i="3"/>
  <c r="AT54" i="3"/>
  <c r="AT156" i="3"/>
  <c r="AT55" i="3"/>
  <c r="AT157" i="3"/>
  <c r="AT56" i="3"/>
  <c r="AT158" i="3"/>
  <c r="AT57" i="3"/>
  <c r="AT159" i="3"/>
  <c r="AT58" i="3"/>
  <c r="AT160" i="3"/>
  <c r="AT59" i="3"/>
  <c r="AT161" i="3"/>
  <c r="AT60" i="3"/>
  <c r="AT162" i="3"/>
  <c r="AT163" i="3"/>
  <c r="AT61" i="3"/>
  <c r="AT164" i="3"/>
  <c r="AT165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" i="3"/>
  <c r="AU113" i="3"/>
  <c r="AU12" i="3"/>
  <c r="AU114" i="3"/>
  <c r="AU13" i="3"/>
  <c r="AU115" i="3"/>
  <c r="AU14" i="3"/>
  <c r="AU116" i="3"/>
  <c r="AU15" i="3"/>
  <c r="AU117" i="3"/>
  <c r="AU16" i="3"/>
  <c r="AU118" i="3"/>
  <c r="AU17" i="3"/>
  <c r="AU119" i="3"/>
  <c r="AU18" i="3"/>
  <c r="AU120" i="3"/>
  <c r="AU19" i="3"/>
  <c r="AU121" i="3"/>
  <c r="AU20" i="3"/>
  <c r="AU122" i="3"/>
  <c r="AU21" i="3"/>
  <c r="AU123" i="3"/>
  <c r="AU22" i="3"/>
  <c r="AU124" i="3"/>
  <c r="AU23" i="3"/>
  <c r="AU125" i="3"/>
  <c r="AU24" i="3"/>
  <c r="AU126" i="3"/>
  <c r="AU25" i="3"/>
  <c r="AU127" i="3"/>
  <c r="AU26" i="3"/>
  <c r="AU128" i="3"/>
  <c r="AU27" i="3"/>
  <c r="AU129" i="3"/>
  <c r="AU28" i="3"/>
  <c r="AU130" i="3"/>
  <c r="AU29" i="3"/>
  <c r="AU131" i="3"/>
  <c r="AU30" i="3"/>
  <c r="AU132" i="3"/>
  <c r="AU31" i="3"/>
  <c r="AU133" i="3"/>
  <c r="AU32" i="3"/>
  <c r="AU134" i="3"/>
  <c r="AU33" i="3"/>
  <c r="AU135" i="3"/>
  <c r="AU34" i="3"/>
  <c r="AU136" i="3"/>
  <c r="AU35" i="3"/>
  <c r="AU137" i="3"/>
  <c r="AU36" i="3"/>
  <c r="AU138" i="3"/>
  <c r="AU37" i="3"/>
  <c r="AU139" i="3"/>
  <c r="AU38" i="3"/>
  <c r="AU140" i="3"/>
  <c r="AU39" i="3"/>
  <c r="AU141" i="3"/>
  <c r="AU40" i="3"/>
  <c r="AU142" i="3"/>
  <c r="AU41" i="3"/>
  <c r="AU143" i="3"/>
  <c r="AU42" i="3"/>
  <c r="AU144" i="3"/>
  <c r="AU43" i="3"/>
  <c r="AU145" i="3"/>
  <c r="AU44" i="3"/>
  <c r="AU146" i="3"/>
  <c r="AU45" i="3"/>
  <c r="AU147" i="3"/>
  <c r="AU46" i="3"/>
  <c r="AU148" i="3"/>
  <c r="AU47" i="3"/>
  <c r="AU149" i="3"/>
  <c r="AU48" i="3"/>
  <c r="AU150" i="3"/>
  <c r="AU49" i="3"/>
  <c r="AU151" i="3"/>
  <c r="AU50" i="3"/>
  <c r="AU152" i="3"/>
  <c r="AU51" i="3"/>
  <c r="AU153" i="3"/>
  <c r="AU52" i="3"/>
  <c r="AU154" i="3"/>
  <c r="AU53" i="3"/>
  <c r="AU155" i="3"/>
  <c r="AU54" i="3"/>
  <c r="AU156" i="3"/>
  <c r="AU55" i="3"/>
  <c r="AU157" i="3"/>
  <c r="AU56" i="3"/>
  <c r="AU158" i="3"/>
  <c r="AU57" i="3"/>
  <c r="AU159" i="3"/>
  <c r="AU58" i="3"/>
  <c r="AU160" i="3"/>
  <c r="AU59" i="3"/>
  <c r="AU161" i="3"/>
  <c r="AU60" i="3"/>
  <c r="AU162" i="3"/>
  <c r="AU163" i="3"/>
  <c r="AU61" i="3"/>
  <c r="AU164" i="3"/>
  <c r="AU165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" i="3"/>
  <c r="AV113" i="3"/>
  <c r="AV12" i="3"/>
  <c r="AV114" i="3"/>
  <c r="AV13" i="3"/>
  <c r="AV115" i="3"/>
  <c r="AV14" i="3"/>
  <c r="AV116" i="3"/>
  <c r="AV15" i="3"/>
  <c r="AV117" i="3"/>
  <c r="AV16" i="3"/>
  <c r="AV118" i="3"/>
  <c r="AV17" i="3"/>
  <c r="AV119" i="3"/>
  <c r="AV18" i="3"/>
  <c r="AV120" i="3"/>
  <c r="AV19" i="3"/>
  <c r="AV121" i="3"/>
  <c r="AV20" i="3"/>
  <c r="AV122" i="3"/>
  <c r="AV21" i="3"/>
  <c r="AV123" i="3"/>
  <c r="AV22" i="3"/>
  <c r="AV124" i="3"/>
  <c r="AV23" i="3"/>
  <c r="AV125" i="3"/>
  <c r="AV24" i="3"/>
  <c r="AV126" i="3"/>
  <c r="AV25" i="3"/>
  <c r="AV127" i="3"/>
  <c r="AV26" i="3"/>
  <c r="AV128" i="3"/>
  <c r="AV27" i="3"/>
  <c r="AV129" i="3"/>
  <c r="AV28" i="3"/>
  <c r="AV130" i="3"/>
  <c r="AV29" i="3"/>
  <c r="AV131" i="3"/>
  <c r="AV30" i="3"/>
  <c r="AV132" i="3"/>
  <c r="AV31" i="3"/>
  <c r="AV133" i="3"/>
  <c r="AV32" i="3"/>
  <c r="AV134" i="3"/>
  <c r="AV33" i="3"/>
  <c r="AV135" i="3"/>
  <c r="AV34" i="3"/>
  <c r="AV136" i="3"/>
  <c r="AV35" i="3"/>
  <c r="AV137" i="3"/>
  <c r="AV36" i="3"/>
  <c r="AV138" i="3"/>
  <c r="AV37" i="3"/>
  <c r="AV139" i="3"/>
  <c r="AV38" i="3"/>
  <c r="AV140" i="3"/>
  <c r="AV39" i="3"/>
  <c r="AV141" i="3"/>
  <c r="AV40" i="3"/>
  <c r="AV142" i="3"/>
  <c r="AV41" i="3"/>
  <c r="AV143" i="3"/>
  <c r="AV42" i="3"/>
  <c r="AV144" i="3"/>
  <c r="AV43" i="3"/>
  <c r="AV145" i="3"/>
  <c r="AV44" i="3"/>
  <c r="AV146" i="3"/>
  <c r="AV45" i="3"/>
  <c r="AV147" i="3"/>
  <c r="AV46" i="3"/>
  <c r="AV148" i="3"/>
  <c r="AV47" i="3"/>
  <c r="AV149" i="3"/>
  <c r="AV48" i="3"/>
  <c r="AV150" i="3"/>
  <c r="AV49" i="3"/>
  <c r="AV151" i="3"/>
  <c r="AV50" i="3"/>
  <c r="AV152" i="3"/>
  <c r="AV51" i="3"/>
  <c r="AV153" i="3"/>
  <c r="AV52" i="3"/>
  <c r="AV154" i="3"/>
  <c r="AV53" i="3"/>
  <c r="AV155" i="3"/>
  <c r="AV54" i="3"/>
  <c r="AV156" i="3"/>
  <c r="AV55" i="3"/>
  <c r="AV157" i="3"/>
  <c r="AV56" i="3"/>
  <c r="AV158" i="3"/>
  <c r="AV57" i="3"/>
  <c r="AV159" i="3"/>
  <c r="AV58" i="3"/>
  <c r="AV160" i="3"/>
  <c r="AV59" i="3"/>
  <c r="AV161" i="3"/>
  <c r="AV60" i="3"/>
  <c r="AV162" i="3"/>
  <c r="AV163" i="3"/>
  <c r="AV61" i="3"/>
  <c r="AV164" i="3"/>
  <c r="AV165" i="3"/>
  <c r="AP62" i="3"/>
  <c r="AS62" i="3"/>
  <c r="AW62" i="3"/>
  <c r="AP63" i="3"/>
  <c r="AS63" i="3"/>
  <c r="AW63" i="3"/>
  <c r="AP64" i="3"/>
  <c r="AS64" i="3"/>
  <c r="AW64" i="3"/>
  <c r="AP65" i="3"/>
  <c r="AS65" i="3"/>
  <c r="AW65" i="3"/>
  <c r="AP66" i="3"/>
  <c r="AS66" i="3"/>
  <c r="AW66" i="3"/>
  <c r="AP67" i="3"/>
  <c r="AS67" i="3"/>
  <c r="AW67" i="3"/>
  <c r="AP68" i="3"/>
  <c r="AS68" i="3"/>
  <c r="AW68" i="3"/>
  <c r="AP69" i="3"/>
  <c r="AS69" i="3"/>
  <c r="AW69" i="3"/>
  <c r="AP70" i="3"/>
  <c r="AS70" i="3"/>
  <c r="AW70" i="3"/>
  <c r="AP71" i="3"/>
  <c r="AS71" i="3"/>
  <c r="AW71" i="3"/>
  <c r="AP72" i="3"/>
  <c r="AS72" i="3"/>
  <c r="AW72" i="3"/>
  <c r="AP73" i="3"/>
  <c r="AS73" i="3"/>
  <c r="AW73" i="3"/>
  <c r="AP74" i="3"/>
  <c r="AS74" i="3"/>
  <c r="AW74" i="3"/>
  <c r="AP75" i="3"/>
  <c r="AS75" i="3"/>
  <c r="AW75" i="3"/>
  <c r="AP76" i="3"/>
  <c r="AS76" i="3"/>
  <c r="AW76" i="3"/>
  <c r="AP77" i="3"/>
  <c r="AS77" i="3"/>
  <c r="AW77" i="3"/>
  <c r="AP78" i="3"/>
  <c r="AS78" i="3"/>
  <c r="AW78" i="3"/>
  <c r="AP79" i="3"/>
  <c r="AS79" i="3"/>
  <c r="AW79" i="3"/>
  <c r="AP80" i="3"/>
  <c r="AS80" i="3"/>
  <c r="AW80" i="3"/>
  <c r="AP81" i="3"/>
  <c r="AS81" i="3"/>
  <c r="AW81" i="3"/>
  <c r="AP82" i="3"/>
  <c r="AS82" i="3"/>
  <c r="AW82" i="3"/>
  <c r="AP83" i="3"/>
  <c r="AS83" i="3"/>
  <c r="AW83" i="3"/>
  <c r="AP84" i="3"/>
  <c r="AS84" i="3"/>
  <c r="AW84" i="3"/>
  <c r="AP85" i="3"/>
  <c r="AS85" i="3"/>
  <c r="AW85" i="3"/>
  <c r="AP86" i="3"/>
  <c r="AS86" i="3"/>
  <c r="AW86" i="3"/>
  <c r="AP87" i="3"/>
  <c r="AS87" i="3"/>
  <c r="AW87" i="3"/>
  <c r="AP88" i="3"/>
  <c r="AS88" i="3"/>
  <c r="AW88" i="3"/>
  <c r="AP89" i="3"/>
  <c r="AS89" i="3"/>
  <c r="AW89" i="3"/>
  <c r="AP90" i="3"/>
  <c r="AS90" i="3"/>
  <c r="AW90" i="3"/>
  <c r="AP91" i="3"/>
  <c r="AS91" i="3"/>
  <c r="AW91" i="3"/>
  <c r="AP92" i="3"/>
  <c r="AS92" i="3"/>
  <c r="AW92" i="3"/>
  <c r="AP93" i="3"/>
  <c r="AS93" i="3"/>
  <c r="AW93" i="3"/>
  <c r="AP94" i="3"/>
  <c r="AS94" i="3"/>
  <c r="AW94" i="3"/>
  <c r="AP95" i="3"/>
  <c r="AS95" i="3"/>
  <c r="AW95" i="3"/>
  <c r="AP96" i="3"/>
  <c r="AS96" i="3"/>
  <c r="AW96" i="3"/>
  <c r="AP97" i="3"/>
  <c r="AS97" i="3"/>
  <c r="AW97" i="3"/>
  <c r="AP98" i="3"/>
  <c r="AS98" i="3"/>
  <c r="AW98" i="3"/>
  <c r="AP99" i="3"/>
  <c r="AS99" i="3"/>
  <c r="AW99" i="3"/>
  <c r="AP100" i="3"/>
  <c r="AS100" i="3"/>
  <c r="AW100" i="3"/>
  <c r="AP101" i="3"/>
  <c r="AS101" i="3"/>
  <c r="AW101" i="3"/>
  <c r="AP102" i="3"/>
  <c r="AS102" i="3"/>
  <c r="AW102" i="3"/>
  <c r="AP103" i="3"/>
  <c r="AS103" i="3"/>
  <c r="AW103" i="3"/>
  <c r="AP104" i="3"/>
  <c r="AS104" i="3"/>
  <c r="AW104" i="3"/>
  <c r="AP105" i="3"/>
  <c r="AS105" i="3"/>
  <c r="AW105" i="3"/>
  <c r="AP106" i="3"/>
  <c r="AS106" i="3"/>
  <c r="AW106" i="3"/>
  <c r="AP107" i="3"/>
  <c r="AS107" i="3"/>
  <c r="AW107" i="3"/>
  <c r="AP108" i="3"/>
  <c r="AS108" i="3"/>
  <c r="AW108" i="3"/>
  <c r="AP109" i="3"/>
  <c r="AS109" i="3"/>
  <c r="AW109" i="3"/>
  <c r="AP110" i="3"/>
  <c r="AS110" i="3"/>
  <c r="AW110" i="3"/>
  <c r="AP111" i="3"/>
  <c r="AS111" i="3"/>
  <c r="AW111" i="3"/>
  <c r="AW112" i="3"/>
  <c r="AP11" i="3"/>
  <c r="AP113" i="3"/>
  <c r="AS11" i="3"/>
  <c r="AS113" i="3"/>
  <c r="AW113" i="3"/>
  <c r="AP12" i="3"/>
  <c r="AP114" i="3"/>
  <c r="AS12" i="3"/>
  <c r="AS114" i="3"/>
  <c r="AW114" i="3"/>
  <c r="AP13" i="3"/>
  <c r="AP115" i="3"/>
  <c r="AS13" i="3"/>
  <c r="AS115" i="3"/>
  <c r="AW115" i="3"/>
  <c r="AP14" i="3"/>
  <c r="AP116" i="3"/>
  <c r="AS14" i="3"/>
  <c r="AS116" i="3"/>
  <c r="AW116" i="3"/>
  <c r="AP15" i="3"/>
  <c r="AP117" i="3"/>
  <c r="AS15" i="3"/>
  <c r="AS117" i="3"/>
  <c r="AW117" i="3"/>
  <c r="AP16" i="3"/>
  <c r="AP118" i="3"/>
  <c r="AS16" i="3"/>
  <c r="AS118" i="3"/>
  <c r="AW118" i="3"/>
  <c r="AP17" i="3"/>
  <c r="AP119" i="3"/>
  <c r="AS17" i="3"/>
  <c r="AS119" i="3"/>
  <c r="AW119" i="3"/>
  <c r="AP18" i="3"/>
  <c r="AP120" i="3"/>
  <c r="AS18" i="3"/>
  <c r="AS120" i="3"/>
  <c r="AW120" i="3"/>
  <c r="AP19" i="3"/>
  <c r="AP121" i="3"/>
  <c r="AS19" i="3"/>
  <c r="AS121" i="3"/>
  <c r="AW121" i="3"/>
  <c r="AP20" i="3"/>
  <c r="AP122" i="3"/>
  <c r="AS20" i="3"/>
  <c r="AS122" i="3"/>
  <c r="AW122" i="3"/>
  <c r="AP21" i="3"/>
  <c r="AP123" i="3"/>
  <c r="AS21" i="3"/>
  <c r="AS123" i="3"/>
  <c r="AW123" i="3"/>
  <c r="AP22" i="3"/>
  <c r="AP124" i="3"/>
  <c r="AS22" i="3"/>
  <c r="AS124" i="3"/>
  <c r="AW124" i="3"/>
  <c r="AP23" i="3"/>
  <c r="AP125" i="3"/>
  <c r="AS23" i="3"/>
  <c r="AS125" i="3"/>
  <c r="AW125" i="3"/>
  <c r="AP24" i="3"/>
  <c r="AP126" i="3"/>
  <c r="AS24" i="3"/>
  <c r="AS126" i="3"/>
  <c r="AW126" i="3"/>
  <c r="AP25" i="3"/>
  <c r="AP127" i="3"/>
  <c r="AS25" i="3"/>
  <c r="AS127" i="3"/>
  <c r="AW127" i="3"/>
  <c r="AP26" i="3"/>
  <c r="AP128" i="3"/>
  <c r="AS26" i="3"/>
  <c r="AS128" i="3"/>
  <c r="AW128" i="3"/>
  <c r="AP27" i="3"/>
  <c r="AP129" i="3"/>
  <c r="AS27" i="3"/>
  <c r="AS129" i="3"/>
  <c r="AW129" i="3"/>
  <c r="AP28" i="3"/>
  <c r="AP130" i="3"/>
  <c r="AS28" i="3"/>
  <c r="AS130" i="3"/>
  <c r="AW130" i="3"/>
  <c r="AP29" i="3"/>
  <c r="AP131" i="3"/>
  <c r="AS29" i="3"/>
  <c r="AS131" i="3"/>
  <c r="AW131" i="3"/>
  <c r="AP30" i="3"/>
  <c r="AP132" i="3"/>
  <c r="AS30" i="3"/>
  <c r="AS132" i="3"/>
  <c r="AW132" i="3"/>
  <c r="AP31" i="3"/>
  <c r="AP133" i="3"/>
  <c r="AS31" i="3"/>
  <c r="AS133" i="3"/>
  <c r="AW133" i="3"/>
  <c r="AP32" i="3"/>
  <c r="AP134" i="3"/>
  <c r="AS32" i="3"/>
  <c r="AS134" i="3"/>
  <c r="AW134" i="3"/>
  <c r="AP33" i="3"/>
  <c r="AP135" i="3"/>
  <c r="AS33" i="3"/>
  <c r="AS135" i="3"/>
  <c r="AW135" i="3"/>
  <c r="AP34" i="3"/>
  <c r="AP136" i="3"/>
  <c r="AS34" i="3"/>
  <c r="AS136" i="3"/>
  <c r="AW136" i="3"/>
  <c r="AP35" i="3"/>
  <c r="AP137" i="3"/>
  <c r="AS35" i="3"/>
  <c r="AS137" i="3"/>
  <c r="AW137" i="3"/>
  <c r="AP36" i="3"/>
  <c r="AP138" i="3"/>
  <c r="AS36" i="3"/>
  <c r="AS138" i="3"/>
  <c r="AW138" i="3"/>
  <c r="AP37" i="3"/>
  <c r="AP139" i="3"/>
  <c r="AS37" i="3"/>
  <c r="AS139" i="3"/>
  <c r="AW139" i="3"/>
  <c r="AP38" i="3"/>
  <c r="AP140" i="3"/>
  <c r="AS38" i="3"/>
  <c r="AS140" i="3"/>
  <c r="AW140" i="3"/>
  <c r="AP39" i="3"/>
  <c r="AP141" i="3"/>
  <c r="AS39" i="3"/>
  <c r="AS141" i="3"/>
  <c r="AW141" i="3"/>
  <c r="AP40" i="3"/>
  <c r="AP142" i="3"/>
  <c r="AS40" i="3"/>
  <c r="AS142" i="3"/>
  <c r="AW142" i="3"/>
  <c r="AP41" i="3"/>
  <c r="AP143" i="3"/>
  <c r="AS41" i="3"/>
  <c r="AS143" i="3"/>
  <c r="AW143" i="3"/>
  <c r="AP42" i="3"/>
  <c r="AP144" i="3"/>
  <c r="AS42" i="3"/>
  <c r="AS144" i="3"/>
  <c r="AW144" i="3"/>
  <c r="AP43" i="3"/>
  <c r="AP145" i="3"/>
  <c r="AS43" i="3"/>
  <c r="AS145" i="3"/>
  <c r="AW145" i="3"/>
  <c r="AP44" i="3"/>
  <c r="AP146" i="3"/>
  <c r="AS44" i="3"/>
  <c r="AS146" i="3"/>
  <c r="AW146" i="3"/>
  <c r="AP45" i="3"/>
  <c r="AP147" i="3"/>
  <c r="AS45" i="3"/>
  <c r="AS147" i="3"/>
  <c r="AW147" i="3"/>
  <c r="AP46" i="3"/>
  <c r="AP148" i="3"/>
  <c r="AS46" i="3"/>
  <c r="AS148" i="3"/>
  <c r="AW148" i="3"/>
  <c r="AP47" i="3"/>
  <c r="AP149" i="3"/>
  <c r="AS47" i="3"/>
  <c r="AS149" i="3"/>
  <c r="AW149" i="3"/>
  <c r="AP48" i="3"/>
  <c r="AP150" i="3"/>
  <c r="AS48" i="3"/>
  <c r="AS150" i="3"/>
  <c r="AW150" i="3"/>
  <c r="AP49" i="3"/>
  <c r="AP151" i="3"/>
  <c r="AS49" i="3"/>
  <c r="AS151" i="3"/>
  <c r="AW151" i="3"/>
  <c r="AP50" i="3"/>
  <c r="AP152" i="3"/>
  <c r="AS50" i="3"/>
  <c r="AS152" i="3"/>
  <c r="AW152" i="3"/>
  <c r="AP51" i="3"/>
  <c r="AP153" i="3"/>
  <c r="AS51" i="3"/>
  <c r="AS153" i="3"/>
  <c r="AW153" i="3"/>
  <c r="AP52" i="3"/>
  <c r="AP154" i="3"/>
  <c r="AS52" i="3"/>
  <c r="AS154" i="3"/>
  <c r="AW154" i="3"/>
  <c r="AP53" i="3"/>
  <c r="AP155" i="3"/>
  <c r="AS53" i="3"/>
  <c r="AS155" i="3"/>
  <c r="AW155" i="3"/>
  <c r="AP54" i="3"/>
  <c r="AP156" i="3"/>
  <c r="AS54" i="3"/>
  <c r="AS156" i="3"/>
  <c r="AW156" i="3"/>
  <c r="AP55" i="3"/>
  <c r="AP157" i="3"/>
  <c r="AS55" i="3"/>
  <c r="AS157" i="3"/>
  <c r="AW157" i="3"/>
  <c r="AP56" i="3"/>
  <c r="AP158" i="3"/>
  <c r="AS56" i="3"/>
  <c r="AS158" i="3"/>
  <c r="AW158" i="3"/>
  <c r="AP57" i="3"/>
  <c r="AP159" i="3"/>
  <c r="AS57" i="3"/>
  <c r="AS159" i="3"/>
  <c r="AW159" i="3"/>
  <c r="AP58" i="3"/>
  <c r="AP160" i="3"/>
  <c r="AS58" i="3"/>
  <c r="AS160" i="3"/>
  <c r="AW160" i="3"/>
  <c r="AP59" i="3"/>
  <c r="AP161" i="3"/>
  <c r="AS59" i="3"/>
  <c r="AS161" i="3"/>
  <c r="AW161" i="3"/>
  <c r="AP60" i="3"/>
  <c r="AP162" i="3"/>
  <c r="AS60" i="3"/>
  <c r="AS162" i="3"/>
  <c r="AW162" i="3"/>
  <c r="AW163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164" i="3"/>
  <c r="AW165" i="3"/>
  <c r="AS112" i="3"/>
  <c r="AS163" i="3"/>
  <c r="AS61" i="3"/>
  <c r="AS164" i="3"/>
  <c r="AS165" i="3"/>
  <c r="AP112" i="3"/>
  <c r="AP163" i="3"/>
  <c r="AP61" i="3"/>
  <c r="AP164" i="3"/>
  <c r="AP165" i="3"/>
  <c r="BG166" i="3"/>
  <c r="AG162" i="3"/>
  <c r="AG161" i="3"/>
  <c r="AG160" i="3"/>
  <c r="AG159" i="3"/>
  <c r="AG158" i="3"/>
  <c r="AG157" i="3"/>
  <c r="AG156" i="3"/>
  <c r="AG155" i="3"/>
  <c r="AG154" i="3"/>
  <c r="AG153" i="3"/>
  <c r="AG152" i="3"/>
  <c r="AG151" i="3"/>
  <c r="AG150" i="3"/>
  <c r="AG149" i="3"/>
  <c r="AG148" i="3"/>
  <c r="AG147" i="3"/>
  <c r="AG146" i="3"/>
  <c r="AG145" i="3"/>
  <c r="AG144" i="3"/>
  <c r="AG143" i="3"/>
  <c r="AG142" i="3"/>
  <c r="AG141" i="3"/>
  <c r="AG140" i="3"/>
  <c r="AG139" i="3"/>
  <c r="AG138" i="3"/>
  <c r="AG137" i="3"/>
  <c r="AG136" i="3"/>
  <c r="AG135" i="3"/>
  <c r="AG134" i="3"/>
  <c r="AG133" i="3"/>
  <c r="AG132" i="3"/>
  <c r="AG131" i="3"/>
  <c r="AG130" i="3"/>
  <c r="AG129" i="3"/>
  <c r="AG128" i="3"/>
  <c r="AG127" i="3"/>
  <c r="AG126" i="3"/>
  <c r="AG125" i="3"/>
  <c r="AG124" i="3"/>
  <c r="AG123" i="3"/>
  <c r="AG122" i="3"/>
  <c r="AG121" i="3"/>
  <c r="AG120" i="3"/>
  <c r="AG119" i="3"/>
  <c r="AG118" i="3"/>
  <c r="AG117" i="3"/>
  <c r="AG116" i="3"/>
  <c r="AG115" i="3"/>
  <c r="AG114" i="3"/>
  <c r="AG113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62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11" i="3"/>
  <c r="AG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AO112" i="3"/>
  <c r="AN112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I112" i="3"/>
  <c r="W60" i="3"/>
  <c r="AL60" i="3"/>
  <c r="AL162" i="3"/>
  <c r="AK60" i="3"/>
  <c r="AK162" i="3"/>
  <c r="AJ60" i="3"/>
  <c r="AJ162" i="3"/>
  <c r="W59" i="3"/>
  <c r="AL59" i="3"/>
  <c r="AL161" i="3"/>
  <c r="AK59" i="3"/>
  <c r="AK161" i="3"/>
  <c r="AJ59" i="3"/>
  <c r="AJ161" i="3"/>
  <c r="W58" i="3"/>
  <c r="AL58" i="3"/>
  <c r="AL160" i="3"/>
  <c r="AK58" i="3"/>
  <c r="AK160" i="3"/>
  <c r="AJ58" i="3"/>
  <c r="AJ160" i="3"/>
  <c r="W57" i="3"/>
  <c r="AL57" i="3"/>
  <c r="AL159" i="3"/>
  <c r="AK57" i="3"/>
  <c r="AK159" i="3"/>
  <c r="AJ57" i="3"/>
  <c r="AJ159" i="3"/>
  <c r="W56" i="3"/>
  <c r="AL56" i="3"/>
  <c r="AL158" i="3"/>
  <c r="AK56" i="3"/>
  <c r="AK158" i="3"/>
  <c r="AJ56" i="3"/>
  <c r="AJ158" i="3"/>
  <c r="W55" i="3"/>
  <c r="AL55" i="3"/>
  <c r="AL157" i="3"/>
  <c r="AK55" i="3"/>
  <c r="AK157" i="3"/>
  <c r="AJ55" i="3"/>
  <c r="AJ157" i="3"/>
  <c r="W54" i="3"/>
  <c r="AL54" i="3"/>
  <c r="AL156" i="3"/>
  <c r="AK54" i="3"/>
  <c r="AK156" i="3"/>
  <c r="AJ54" i="3"/>
  <c r="AJ156" i="3"/>
  <c r="W53" i="3"/>
  <c r="AL53" i="3"/>
  <c r="AL155" i="3"/>
  <c r="AK53" i="3"/>
  <c r="AK155" i="3"/>
  <c r="AJ53" i="3"/>
  <c r="AJ155" i="3"/>
  <c r="W52" i="3"/>
  <c r="AL52" i="3"/>
  <c r="AL154" i="3"/>
  <c r="AK52" i="3"/>
  <c r="AK154" i="3"/>
  <c r="AJ52" i="3"/>
  <c r="AJ154" i="3"/>
  <c r="W51" i="3"/>
  <c r="AL51" i="3"/>
  <c r="AL153" i="3"/>
  <c r="AK51" i="3"/>
  <c r="AK153" i="3"/>
  <c r="AJ51" i="3"/>
  <c r="AJ153" i="3"/>
  <c r="W50" i="3"/>
  <c r="AL50" i="3"/>
  <c r="AL152" i="3"/>
  <c r="AK50" i="3"/>
  <c r="AK152" i="3"/>
  <c r="AJ50" i="3"/>
  <c r="AJ152" i="3"/>
  <c r="W49" i="3"/>
  <c r="AL49" i="3"/>
  <c r="AL151" i="3"/>
  <c r="AK49" i="3"/>
  <c r="AK151" i="3"/>
  <c r="AJ49" i="3"/>
  <c r="AJ151" i="3"/>
  <c r="W48" i="3"/>
  <c r="AL48" i="3"/>
  <c r="AL150" i="3"/>
  <c r="AK48" i="3"/>
  <c r="AK150" i="3"/>
  <c r="AJ48" i="3"/>
  <c r="AJ150" i="3"/>
  <c r="W47" i="3"/>
  <c r="AL47" i="3"/>
  <c r="AL149" i="3"/>
  <c r="AK47" i="3"/>
  <c r="AK149" i="3"/>
  <c r="AJ47" i="3"/>
  <c r="AJ149" i="3"/>
  <c r="W46" i="3"/>
  <c r="AL46" i="3"/>
  <c r="AL148" i="3"/>
  <c r="AK46" i="3"/>
  <c r="AK148" i="3"/>
  <c r="AJ46" i="3"/>
  <c r="AJ148" i="3"/>
  <c r="W45" i="3"/>
  <c r="AL45" i="3"/>
  <c r="AL147" i="3"/>
  <c r="AK45" i="3"/>
  <c r="AK147" i="3"/>
  <c r="AJ45" i="3"/>
  <c r="AJ147" i="3"/>
  <c r="W44" i="3"/>
  <c r="AL44" i="3"/>
  <c r="AL146" i="3"/>
  <c r="AK44" i="3"/>
  <c r="AK146" i="3"/>
  <c r="AJ44" i="3"/>
  <c r="AJ146" i="3"/>
  <c r="W43" i="3"/>
  <c r="AL43" i="3"/>
  <c r="AL145" i="3"/>
  <c r="AK43" i="3"/>
  <c r="AK145" i="3"/>
  <c r="AJ43" i="3"/>
  <c r="AJ145" i="3"/>
  <c r="W42" i="3"/>
  <c r="AL42" i="3"/>
  <c r="AL144" i="3"/>
  <c r="AK42" i="3"/>
  <c r="AK144" i="3"/>
  <c r="AJ42" i="3"/>
  <c r="AJ144" i="3"/>
  <c r="W41" i="3"/>
  <c r="AL41" i="3"/>
  <c r="AL143" i="3"/>
  <c r="AK41" i="3"/>
  <c r="AK143" i="3"/>
  <c r="AJ41" i="3"/>
  <c r="AJ143" i="3"/>
  <c r="W40" i="3"/>
  <c r="AL40" i="3"/>
  <c r="AL142" i="3"/>
  <c r="AK40" i="3"/>
  <c r="AK142" i="3"/>
  <c r="AJ40" i="3"/>
  <c r="AJ142" i="3"/>
  <c r="W39" i="3"/>
  <c r="AL39" i="3"/>
  <c r="AL141" i="3"/>
  <c r="AK39" i="3"/>
  <c r="AK141" i="3"/>
  <c r="AJ39" i="3"/>
  <c r="AJ141" i="3"/>
  <c r="W38" i="3"/>
  <c r="AL38" i="3"/>
  <c r="AL140" i="3"/>
  <c r="AK38" i="3"/>
  <c r="AK140" i="3"/>
  <c r="AJ38" i="3"/>
  <c r="AJ140" i="3"/>
  <c r="W37" i="3"/>
  <c r="AL37" i="3"/>
  <c r="AL139" i="3"/>
  <c r="AK37" i="3"/>
  <c r="AK139" i="3"/>
  <c r="AJ37" i="3"/>
  <c r="AJ139" i="3"/>
  <c r="W36" i="3"/>
  <c r="AL36" i="3"/>
  <c r="AL138" i="3"/>
  <c r="AK36" i="3"/>
  <c r="AK138" i="3"/>
  <c r="AJ36" i="3"/>
  <c r="AJ138" i="3"/>
  <c r="W35" i="3"/>
  <c r="AL35" i="3"/>
  <c r="AL137" i="3"/>
  <c r="AK35" i="3"/>
  <c r="AK137" i="3"/>
  <c r="AJ35" i="3"/>
  <c r="AJ137" i="3"/>
  <c r="W34" i="3"/>
  <c r="AL34" i="3"/>
  <c r="AL136" i="3"/>
  <c r="AK34" i="3"/>
  <c r="AK136" i="3"/>
  <c r="AJ34" i="3"/>
  <c r="AJ136" i="3"/>
  <c r="W33" i="3"/>
  <c r="AL33" i="3"/>
  <c r="AL135" i="3"/>
  <c r="AK33" i="3"/>
  <c r="AK135" i="3"/>
  <c r="AJ33" i="3"/>
  <c r="AJ135" i="3"/>
  <c r="W32" i="3"/>
  <c r="AL32" i="3"/>
  <c r="AL134" i="3"/>
  <c r="AK32" i="3"/>
  <c r="AK134" i="3"/>
  <c r="AJ32" i="3"/>
  <c r="AJ134" i="3"/>
  <c r="W31" i="3"/>
  <c r="AL31" i="3"/>
  <c r="AL133" i="3"/>
  <c r="AK31" i="3"/>
  <c r="AK133" i="3"/>
  <c r="AJ31" i="3"/>
  <c r="AJ133" i="3"/>
  <c r="W30" i="3"/>
  <c r="AL30" i="3"/>
  <c r="AL132" i="3"/>
  <c r="AK30" i="3"/>
  <c r="AK132" i="3"/>
  <c r="AJ30" i="3"/>
  <c r="AJ132" i="3"/>
  <c r="W29" i="3"/>
  <c r="AL29" i="3"/>
  <c r="AL131" i="3"/>
  <c r="AK29" i="3"/>
  <c r="AK131" i="3"/>
  <c r="AJ29" i="3"/>
  <c r="AJ131" i="3"/>
  <c r="W28" i="3"/>
  <c r="AL28" i="3"/>
  <c r="AL130" i="3"/>
  <c r="AK28" i="3"/>
  <c r="AK130" i="3"/>
  <c r="AJ28" i="3"/>
  <c r="AJ130" i="3"/>
  <c r="W27" i="3"/>
  <c r="AL27" i="3"/>
  <c r="AL129" i="3"/>
  <c r="AK27" i="3"/>
  <c r="AK129" i="3"/>
  <c r="AJ27" i="3"/>
  <c r="AJ129" i="3"/>
  <c r="W26" i="3"/>
  <c r="AL26" i="3"/>
  <c r="AL128" i="3"/>
  <c r="AK26" i="3"/>
  <c r="AK128" i="3"/>
  <c r="AJ26" i="3"/>
  <c r="AJ128" i="3"/>
  <c r="W25" i="3"/>
  <c r="AL25" i="3"/>
  <c r="AL127" i="3"/>
  <c r="AK25" i="3"/>
  <c r="AK127" i="3"/>
  <c r="AJ25" i="3"/>
  <c r="AJ127" i="3"/>
  <c r="W24" i="3"/>
  <c r="AL24" i="3"/>
  <c r="AL126" i="3"/>
  <c r="AK24" i="3"/>
  <c r="AK126" i="3"/>
  <c r="AJ24" i="3"/>
  <c r="AJ126" i="3"/>
  <c r="W23" i="3"/>
  <c r="AL23" i="3"/>
  <c r="AL125" i="3"/>
  <c r="AK23" i="3"/>
  <c r="AK125" i="3"/>
  <c r="AJ23" i="3"/>
  <c r="AJ125" i="3"/>
  <c r="W22" i="3"/>
  <c r="AL22" i="3"/>
  <c r="AL124" i="3"/>
  <c r="AK22" i="3"/>
  <c r="AK124" i="3"/>
  <c r="AJ22" i="3"/>
  <c r="AJ124" i="3"/>
  <c r="W21" i="3"/>
  <c r="AL21" i="3"/>
  <c r="AL123" i="3"/>
  <c r="AK21" i="3"/>
  <c r="AK123" i="3"/>
  <c r="AJ21" i="3"/>
  <c r="AJ123" i="3"/>
  <c r="W20" i="3"/>
  <c r="AL20" i="3"/>
  <c r="AL122" i="3"/>
  <c r="AK20" i="3"/>
  <c r="AK122" i="3"/>
  <c r="AJ20" i="3"/>
  <c r="AJ122" i="3"/>
  <c r="W19" i="3"/>
  <c r="AL19" i="3"/>
  <c r="AL121" i="3"/>
  <c r="AK19" i="3"/>
  <c r="AK121" i="3"/>
  <c r="AJ19" i="3"/>
  <c r="AJ121" i="3"/>
  <c r="W18" i="3"/>
  <c r="AL18" i="3"/>
  <c r="AL120" i="3"/>
  <c r="AK18" i="3"/>
  <c r="AK120" i="3"/>
  <c r="AJ18" i="3"/>
  <c r="AJ120" i="3"/>
  <c r="W17" i="3"/>
  <c r="AL17" i="3"/>
  <c r="AL119" i="3"/>
  <c r="AK17" i="3"/>
  <c r="AK119" i="3"/>
  <c r="AJ17" i="3"/>
  <c r="AJ119" i="3"/>
  <c r="W16" i="3"/>
  <c r="AL16" i="3"/>
  <c r="AL118" i="3"/>
  <c r="AK16" i="3"/>
  <c r="AK118" i="3"/>
  <c r="AJ16" i="3"/>
  <c r="AJ118" i="3"/>
  <c r="W15" i="3"/>
  <c r="AL15" i="3"/>
  <c r="AL117" i="3"/>
  <c r="AK15" i="3"/>
  <c r="AK117" i="3"/>
  <c r="AJ15" i="3"/>
  <c r="AJ117" i="3"/>
  <c r="W14" i="3"/>
  <c r="AL14" i="3"/>
  <c r="AL116" i="3"/>
  <c r="AK14" i="3"/>
  <c r="AK116" i="3"/>
  <c r="AJ14" i="3"/>
  <c r="AJ116" i="3"/>
  <c r="W13" i="3"/>
  <c r="AL13" i="3"/>
  <c r="AL115" i="3"/>
  <c r="AK13" i="3"/>
  <c r="AK115" i="3"/>
  <c r="AJ13" i="3"/>
  <c r="AJ115" i="3"/>
  <c r="W12" i="3"/>
  <c r="AL12" i="3"/>
  <c r="AL114" i="3"/>
  <c r="AK12" i="3"/>
  <c r="AK114" i="3"/>
  <c r="AJ12" i="3"/>
  <c r="AJ114" i="3"/>
  <c r="AJ11" i="3"/>
  <c r="AJ113" i="3"/>
  <c r="AK11" i="3"/>
  <c r="AK113" i="3"/>
  <c r="AL11" i="3"/>
  <c r="AL113" i="3"/>
  <c r="W11" i="3"/>
  <c r="AJ163" i="3"/>
  <c r="AJ61" i="3"/>
  <c r="AJ164" i="3"/>
  <c r="AJ165" i="3"/>
  <c r="AK163" i="3"/>
  <c r="AK61" i="3"/>
  <c r="AK164" i="3"/>
  <c r="AK165" i="3"/>
  <c r="AL163" i="3"/>
  <c r="AL61" i="3"/>
  <c r="AL164" i="3"/>
  <c r="AL165" i="3"/>
  <c r="AN163" i="3"/>
  <c r="AN61" i="3"/>
  <c r="AN164" i="3"/>
  <c r="AN165" i="3"/>
  <c r="AO163" i="3"/>
  <c r="AO61" i="3"/>
  <c r="AO164" i="3"/>
  <c r="AO165" i="3"/>
  <c r="AI163" i="3"/>
  <c r="AI61" i="3"/>
  <c r="AI164" i="3"/>
  <c r="AI165" i="3"/>
  <c r="K61" i="3"/>
  <c r="K112" i="3"/>
  <c r="K163" i="3"/>
  <c r="K164" i="3"/>
  <c r="L61" i="3"/>
  <c r="L112" i="3"/>
  <c r="L163" i="3"/>
  <c r="L164" i="3"/>
  <c r="N61" i="3"/>
  <c r="N112" i="3"/>
  <c r="N163" i="3"/>
  <c r="N164" i="3"/>
  <c r="O61" i="3"/>
  <c r="O112" i="3"/>
  <c r="O163" i="3"/>
  <c r="O164" i="3"/>
  <c r="P61" i="3"/>
  <c r="P112" i="3"/>
  <c r="P163" i="3"/>
  <c r="P164" i="3"/>
  <c r="S61" i="3"/>
  <c r="S112" i="3"/>
  <c r="S163" i="3"/>
  <c r="S164" i="3"/>
  <c r="T61" i="3"/>
  <c r="T112" i="3"/>
  <c r="T163" i="3"/>
  <c r="T164" i="3"/>
  <c r="U61" i="3"/>
  <c r="U112" i="3"/>
  <c r="U163" i="3"/>
  <c r="U164" i="3"/>
  <c r="V61" i="3"/>
  <c r="V112" i="3"/>
  <c r="V163" i="3"/>
  <c r="V164" i="3"/>
  <c r="W6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Y61" i="3"/>
  <c r="Y112" i="3"/>
  <c r="Y163" i="3"/>
  <c r="Y164" i="3"/>
  <c r="Z61" i="3"/>
  <c r="Z112" i="3"/>
  <c r="Z163" i="3"/>
  <c r="Z164" i="3"/>
  <c r="AA61" i="3"/>
  <c r="AA112" i="3"/>
  <c r="AA163" i="3"/>
  <c r="AA164" i="3"/>
  <c r="AB61" i="3"/>
  <c r="AB112" i="3"/>
  <c r="AB163" i="3"/>
  <c r="AB164" i="3"/>
  <c r="AC61" i="3"/>
  <c r="AC112" i="3"/>
  <c r="AC163" i="3"/>
  <c r="AC164" i="3"/>
  <c r="AD61" i="3"/>
  <c r="AD112" i="3"/>
  <c r="AD163" i="3"/>
  <c r="AD164" i="3"/>
  <c r="AE61" i="3"/>
  <c r="AE112" i="3"/>
  <c r="AE163" i="3"/>
  <c r="AE164" i="3"/>
  <c r="AF61" i="3"/>
  <c r="AF112" i="3"/>
  <c r="AF163" i="3"/>
  <c r="AF164" i="3"/>
  <c r="AG112" i="3"/>
  <c r="AG163" i="3"/>
  <c r="AG164" i="3"/>
  <c r="J61" i="3"/>
  <c r="J112" i="3"/>
  <c r="J163" i="3"/>
  <c r="J164" i="3"/>
  <c r="I61" i="3"/>
  <c r="I112" i="3"/>
  <c r="I163" i="3"/>
  <c r="I164" i="3"/>
  <c r="F61" i="3"/>
  <c r="F112" i="3"/>
  <c r="F163" i="3"/>
  <c r="F164" i="3"/>
  <c r="E61" i="3"/>
  <c r="E112" i="3"/>
  <c r="E163" i="3"/>
  <c r="E164" i="3"/>
  <c r="AX61" i="3"/>
  <c r="G61" i="3"/>
  <c r="G163" i="3"/>
  <c r="G112" i="3"/>
  <c r="X112" i="3"/>
  <c r="X61" i="3"/>
  <c r="J166" i="3"/>
  <c r="K166" i="3"/>
  <c r="L166" i="3"/>
  <c r="N166" i="3"/>
  <c r="O166" i="3"/>
  <c r="P166" i="3"/>
  <c r="S166" i="3"/>
  <c r="T166" i="3"/>
  <c r="U166" i="3"/>
  <c r="V166" i="3"/>
  <c r="W166" i="3"/>
  <c r="Y166" i="3"/>
  <c r="Z166" i="3"/>
  <c r="AA166" i="3"/>
  <c r="AB166" i="3"/>
  <c r="AC166" i="3"/>
  <c r="AD166" i="3"/>
  <c r="AE166" i="3"/>
  <c r="AF166" i="3"/>
  <c r="AG166" i="3"/>
  <c r="AI166" i="3"/>
  <c r="AJ166" i="3"/>
  <c r="AK166" i="3"/>
  <c r="AL166" i="3"/>
  <c r="AN166" i="3"/>
  <c r="AO166" i="3"/>
  <c r="AP166" i="3"/>
  <c r="AS166" i="3"/>
  <c r="AT166" i="3"/>
  <c r="AU166" i="3"/>
  <c r="AV166" i="3"/>
  <c r="AW166" i="3"/>
  <c r="AZ166" i="3"/>
  <c r="BB166" i="3"/>
  <c r="BC166" i="3"/>
  <c r="BD166" i="3"/>
  <c r="BE166" i="3"/>
  <c r="BF166" i="3"/>
  <c r="I166" i="3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T11" i="4"/>
  <c r="AU11" i="4"/>
  <c r="BE11" i="4"/>
  <c r="BF11" i="4"/>
  <c r="BG11" i="4"/>
  <c r="BH11" i="4"/>
  <c r="BN11" i="4"/>
  <c r="AT12" i="4"/>
  <c r="AU12" i="4"/>
  <c r="BE12" i="4"/>
  <c r="BF12" i="4"/>
  <c r="BG12" i="4"/>
  <c r="BH12" i="4"/>
  <c r="BN12" i="4"/>
  <c r="AT13" i="4"/>
  <c r="AU13" i="4"/>
  <c r="BE13" i="4"/>
  <c r="BF13" i="4"/>
  <c r="BG13" i="4"/>
  <c r="BH13" i="4"/>
  <c r="BN13" i="4"/>
  <c r="AT14" i="4"/>
  <c r="AU14" i="4"/>
  <c r="BE14" i="4"/>
  <c r="BF14" i="4"/>
  <c r="BG14" i="4"/>
  <c r="BH14" i="4"/>
  <c r="BN14" i="4"/>
  <c r="AT15" i="4"/>
  <c r="AU15" i="4"/>
  <c r="BE15" i="4"/>
  <c r="BF15" i="4"/>
  <c r="BG15" i="4"/>
  <c r="BH15" i="4"/>
  <c r="BN15" i="4"/>
  <c r="AT16" i="4"/>
  <c r="AU16" i="4"/>
  <c r="BE16" i="4"/>
  <c r="BF16" i="4"/>
  <c r="BG16" i="4"/>
  <c r="BH16" i="4"/>
  <c r="BN16" i="4"/>
  <c r="AT17" i="4"/>
  <c r="AU17" i="4"/>
  <c r="BE17" i="4"/>
  <c r="BF17" i="4"/>
  <c r="BG17" i="4"/>
  <c r="BH17" i="4"/>
  <c r="BN17" i="4"/>
  <c r="AT18" i="4"/>
  <c r="AU18" i="4"/>
  <c r="BE18" i="4"/>
  <c r="BF18" i="4"/>
  <c r="BG18" i="4"/>
  <c r="BH18" i="4"/>
  <c r="BN18" i="4"/>
  <c r="AT19" i="4"/>
  <c r="AU19" i="4"/>
  <c r="BE19" i="4"/>
  <c r="BF19" i="4"/>
  <c r="BG19" i="4"/>
  <c r="BH19" i="4"/>
  <c r="BN19" i="4"/>
  <c r="AT20" i="4"/>
  <c r="AU20" i="4"/>
  <c r="BE20" i="4"/>
  <c r="BF20" i="4"/>
  <c r="BG20" i="4"/>
  <c r="BH20" i="4"/>
  <c r="BN20" i="4"/>
  <c r="AT21" i="4"/>
  <c r="AU21" i="4"/>
  <c r="BE21" i="4"/>
  <c r="BF21" i="4"/>
  <c r="BG21" i="4"/>
  <c r="BH21" i="4"/>
  <c r="BN21" i="4"/>
  <c r="AT22" i="4"/>
  <c r="AU22" i="4"/>
  <c r="BE22" i="4"/>
  <c r="BF22" i="4"/>
  <c r="BG22" i="4"/>
  <c r="BH22" i="4"/>
  <c r="BN22" i="4"/>
  <c r="AT23" i="4"/>
  <c r="AU23" i="4"/>
  <c r="BE23" i="4"/>
  <c r="BF23" i="4"/>
  <c r="BG23" i="4"/>
  <c r="BH23" i="4"/>
  <c r="BN23" i="4"/>
  <c r="AT24" i="4"/>
  <c r="AU24" i="4"/>
  <c r="BE24" i="4"/>
  <c r="BF24" i="4"/>
  <c r="BG24" i="4"/>
  <c r="BH24" i="4"/>
  <c r="BN24" i="4"/>
  <c r="AT25" i="4"/>
  <c r="AU25" i="4"/>
  <c r="BE25" i="4"/>
  <c r="BF25" i="4"/>
  <c r="BG25" i="4"/>
  <c r="BH25" i="4"/>
  <c r="BN25" i="4"/>
  <c r="AT26" i="4"/>
  <c r="AU26" i="4"/>
  <c r="BE26" i="4"/>
  <c r="BF26" i="4"/>
  <c r="BG26" i="4"/>
  <c r="BH26" i="4"/>
  <c r="BN26" i="4"/>
  <c r="AT27" i="4"/>
  <c r="AU27" i="4"/>
  <c r="BE27" i="4"/>
  <c r="BF27" i="4"/>
  <c r="BG27" i="4"/>
  <c r="BH27" i="4"/>
  <c r="BN27" i="4"/>
  <c r="AT28" i="4"/>
  <c r="AU28" i="4"/>
  <c r="BE28" i="4"/>
  <c r="BF28" i="4"/>
  <c r="BG28" i="4"/>
  <c r="BH28" i="4"/>
  <c r="BN28" i="4"/>
  <c r="AT29" i="4"/>
  <c r="AU29" i="4"/>
  <c r="BE29" i="4"/>
  <c r="BF29" i="4"/>
  <c r="BG29" i="4"/>
  <c r="BH29" i="4"/>
  <c r="BN29" i="4"/>
  <c r="AT30" i="4"/>
  <c r="AU30" i="4"/>
  <c r="BE30" i="4"/>
  <c r="BF30" i="4"/>
  <c r="BG30" i="4"/>
  <c r="BH30" i="4"/>
  <c r="BN30" i="4"/>
  <c r="AT31" i="4"/>
  <c r="AU31" i="4"/>
  <c r="BE31" i="4"/>
  <c r="BF31" i="4"/>
  <c r="BG31" i="4"/>
  <c r="BH31" i="4"/>
  <c r="BN31" i="4"/>
  <c r="AT32" i="4"/>
  <c r="AU32" i="4"/>
  <c r="BE32" i="4"/>
  <c r="BF32" i="4"/>
  <c r="BG32" i="4"/>
  <c r="BH32" i="4"/>
  <c r="BN32" i="4"/>
  <c r="AT33" i="4"/>
  <c r="AU33" i="4"/>
  <c r="BE33" i="4"/>
  <c r="BF33" i="4"/>
  <c r="BG33" i="4"/>
  <c r="BH33" i="4"/>
  <c r="BN33" i="4"/>
  <c r="AT34" i="4"/>
  <c r="AU34" i="4"/>
  <c r="BE34" i="4"/>
  <c r="BF34" i="4"/>
  <c r="BG34" i="4"/>
  <c r="BH34" i="4"/>
  <c r="BN34" i="4"/>
  <c r="AT35" i="4"/>
  <c r="AU35" i="4"/>
  <c r="BE35" i="4"/>
  <c r="BF35" i="4"/>
  <c r="BG35" i="4"/>
  <c r="BH35" i="4"/>
  <c r="BN35" i="4"/>
  <c r="AT36" i="4"/>
  <c r="AU36" i="4"/>
  <c r="BE36" i="4"/>
  <c r="BF36" i="4"/>
  <c r="BG36" i="4"/>
  <c r="BH36" i="4"/>
  <c r="BN36" i="4"/>
  <c r="AT37" i="4"/>
  <c r="AU37" i="4"/>
  <c r="BE37" i="4"/>
  <c r="BF37" i="4"/>
  <c r="BG37" i="4"/>
  <c r="BH37" i="4"/>
  <c r="BN37" i="4"/>
  <c r="AT38" i="4"/>
  <c r="AU38" i="4"/>
  <c r="BE38" i="4"/>
  <c r="BF38" i="4"/>
  <c r="BG38" i="4"/>
  <c r="BH38" i="4"/>
  <c r="BN38" i="4"/>
  <c r="AT39" i="4"/>
  <c r="AU39" i="4"/>
  <c r="BE39" i="4"/>
  <c r="BF39" i="4"/>
  <c r="BG39" i="4"/>
  <c r="BH39" i="4"/>
  <c r="BN39" i="4"/>
  <c r="AT40" i="4"/>
  <c r="AU40" i="4"/>
  <c r="BE40" i="4"/>
  <c r="BF40" i="4"/>
  <c r="BG40" i="4"/>
  <c r="BH40" i="4"/>
  <c r="BN40" i="4"/>
  <c r="AT41" i="4"/>
  <c r="AU41" i="4"/>
  <c r="BE41" i="4"/>
  <c r="BF41" i="4"/>
  <c r="BG41" i="4"/>
  <c r="BH41" i="4"/>
  <c r="BN41" i="4"/>
  <c r="AT42" i="4"/>
  <c r="AU42" i="4"/>
  <c r="BE42" i="4"/>
  <c r="BF42" i="4"/>
  <c r="BG42" i="4"/>
  <c r="BH42" i="4"/>
  <c r="BN42" i="4"/>
  <c r="AT43" i="4"/>
  <c r="AU43" i="4"/>
  <c r="BE43" i="4"/>
  <c r="BF43" i="4"/>
  <c r="BG43" i="4"/>
  <c r="BH43" i="4"/>
  <c r="BN43" i="4"/>
  <c r="AT44" i="4"/>
  <c r="AU44" i="4"/>
  <c r="BE44" i="4"/>
  <c r="BF44" i="4"/>
  <c r="BG44" i="4"/>
  <c r="BH44" i="4"/>
  <c r="BN44" i="4"/>
  <c r="AT45" i="4"/>
  <c r="AU45" i="4"/>
  <c r="BE45" i="4"/>
  <c r="BF45" i="4"/>
  <c r="BG45" i="4"/>
  <c r="BH45" i="4"/>
  <c r="BN45" i="4"/>
  <c r="AT46" i="4"/>
  <c r="AU46" i="4"/>
  <c r="BE46" i="4"/>
  <c r="BF46" i="4"/>
  <c r="BG46" i="4"/>
  <c r="BH46" i="4"/>
  <c r="BN46" i="4"/>
  <c r="AT47" i="4"/>
  <c r="AU47" i="4"/>
  <c r="BE47" i="4"/>
  <c r="BF47" i="4"/>
  <c r="BG47" i="4"/>
  <c r="BH47" i="4"/>
  <c r="BN47" i="4"/>
  <c r="AT48" i="4"/>
  <c r="AU48" i="4"/>
  <c r="BE48" i="4"/>
  <c r="BF48" i="4"/>
  <c r="BG48" i="4"/>
  <c r="BH48" i="4"/>
  <c r="BN48" i="4"/>
  <c r="AT49" i="4"/>
  <c r="AU49" i="4"/>
  <c r="BE49" i="4"/>
  <c r="BF49" i="4"/>
  <c r="BG49" i="4"/>
  <c r="BH49" i="4"/>
  <c r="BN49" i="4"/>
  <c r="AT50" i="4"/>
  <c r="AU50" i="4"/>
  <c r="BE50" i="4"/>
  <c r="BF50" i="4"/>
  <c r="BG50" i="4"/>
  <c r="BH50" i="4"/>
  <c r="BN50" i="4"/>
  <c r="AT51" i="4"/>
  <c r="AU51" i="4"/>
  <c r="BE51" i="4"/>
  <c r="BF51" i="4"/>
  <c r="BG51" i="4"/>
  <c r="BH51" i="4"/>
  <c r="BN51" i="4"/>
  <c r="AT52" i="4"/>
  <c r="AU52" i="4"/>
  <c r="BE52" i="4"/>
  <c r="BF52" i="4"/>
  <c r="BG52" i="4"/>
  <c r="BH52" i="4"/>
  <c r="BN52" i="4"/>
  <c r="AT53" i="4"/>
  <c r="AU53" i="4"/>
  <c r="BE53" i="4"/>
  <c r="BF53" i="4"/>
  <c r="BG53" i="4"/>
  <c r="BH53" i="4"/>
  <c r="BN53" i="4"/>
  <c r="AT54" i="4"/>
  <c r="AU54" i="4"/>
  <c r="BE54" i="4"/>
  <c r="BF54" i="4"/>
  <c r="BG54" i="4"/>
  <c r="BH54" i="4"/>
  <c r="BN54" i="4"/>
  <c r="AT55" i="4"/>
  <c r="AU55" i="4"/>
  <c r="BE55" i="4"/>
  <c r="BF55" i="4"/>
  <c r="BG55" i="4"/>
  <c r="BH55" i="4"/>
  <c r="BN55" i="4"/>
  <c r="AT56" i="4"/>
  <c r="AU56" i="4"/>
  <c r="BE56" i="4"/>
  <c r="BF56" i="4"/>
  <c r="BG56" i="4"/>
  <c r="BH56" i="4"/>
  <c r="BN56" i="4"/>
  <c r="AT57" i="4"/>
  <c r="AU57" i="4"/>
  <c r="BE57" i="4"/>
  <c r="BF57" i="4"/>
  <c r="BG57" i="4"/>
  <c r="BH57" i="4"/>
  <c r="BN57" i="4"/>
  <c r="AT58" i="4"/>
  <c r="AU58" i="4"/>
  <c r="BE58" i="4"/>
  <c r="BF58" i="4"/>
  <c r="BG58" i="4"/>
  <c r="BH58" i="4"/>
  <c r="BN58" i="4"/>
  <c r="AT59" i="4"/>
  <c r="AU59" i="4"/>
  <c r="BE59" i="4"/>
  <c r="BF59" i="4"/>
  <c r="BG59" i="4"/>
  <c r="BH59" i="4"/>
  <c r="BN59" i="4"/>
  <c r="AT60" i="4"/>
  <c r="AU60" i="4"/>
  <c r="BE60" i="4"/>
  <c r="BF60" i="4"/>
  <c r="BG60" i="4"/>
  <c r="BH60" i="4"/>
  <c r="BN60" i="4"/>
  <c r="BN61" i="4"/>
  <c r="BP61" i="4"/>
  <c r="AT61" i="4"/>
  <c r="BQ61" i="4"/>
  <c r="AU61" i="4"/>
  <c r="BR61" i="4"/>
  <c r="BF61" i="4"/>
  <c r="BG61" i="4"/>
  <c r="BS61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23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I39" i="4"/>
  <c r="BI40" i="4"/>
  <c r="BI41" i="4"/>
  <c r="BI42" i="4"/>
  <c r="BI43" i="4"/>
  <c r="BI44" i="4"/>
  <c r="BI45" i="4"/>
  <c r="BI46" i="4"/>
  <c r="BI47" i="4"/>
  <c r="BI48" i="4"/>
  <c r="BI49" i="4"/>
  <c r="BI50" i="4"/>
  <c r="BI51" i="4"/>
  <c r="BI52" i="4"/>
  <c r="BI53" i="4"/>
  <c r="BI54" i="4"/>
  <c r="BI55" i="4"/>
  <c r="BI56" i="4"/>
  <c r="BI57" i="4"/>
  <c r="BI58" i="4"/>
  <c r="BI59" i="4"/>
  <c r="BI60" i="4"/>
  <c r="BI61" i="4"/>
  <c r="BT61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J39" i="4"/>
  <c r="BJ40" i="4"/>
  <c r="BJ41" i="4"/>
  <c r="BJ42" i="4"/>
  <c r="BJ43" i="4"/>
  <c r="BJ44" i="4"/>
  <c r="BJ45" i="4"/>
  <c r="BJ46" i="4"/>
  <c r="BJ47" i="4"/>
  <c r="BJ48" i="4"/>
  <c r="BJ49" i="4"/>
  <c r="BJ50" i="4"/>
  <c r="BJ51" i="4"/>
  <c r="BJ52" i="4"/>
  <c r="BJ53" i="4"/>
  <c r="BJ54" i="4"/>
  <c r="BJ55" i="4"/>
  <c r="BJ56" i="4"/>
  <c r="BJ57" i="4"/>
  <c r="BJ58" i="4"/>
  <c r="BJ59" i="4"/>
  <c r="BJ60" i="4"/>
  <c r="BJ61" i="4"/>
  <c r="BU61" i="4"/>
  <c r="BK11" i="4"/>
  <c r="BK12" i="4"/>
  <c r="BK13" i="4"/>
  <c r="BK14" i="4"/>
  <c r="BK15" i="4"/>
  <c r="BK16" i="4"/>
  <c r="BK17" i="4"/>
  <c r="BK18" i="4"/>
  <c r="BK19" i="4"/>
  <c r="BK20" i="4"/>
  <c r="BK21" i="4"/>
  <c r="BK22" i="4"/>
  <c r="BK23" i="4"/>
  <c r="BK24" i="4"/>
  <c r="BK25" i="4"/>
  <c r="BK26" i="4"/>
  <c r="BK27" i="4"/>
  <c r="BK28" i="4"/>
  <c r="BK29" i="4"/>
  <c r="BK30" i="4"/>
  <c r="BK31" i="4"/>
  <c r="BK32" i="4"/>
  <c r="BK33" i="4"/>
  <c r="BK34" i="4"/>
  <c r="BK35" i="4"/>
  <c r="BK36" i="4"/>
  <c r="BK37" i="4"/>
  <c r="BK38" i="4"/>
  <c r="BK39" i="4"/>
  <c r="BK40" i="4"/>
  <c r="BK41" i="4"/>
  <c r="BK42" i="4"/>
  <c r="BK43" i="4"/>
  <c r="BK44" i="4"/>
  <c r="BK45" i="4"/>
  <c r="BK46" i="4"/>
  <c r="BK47" i="4"/>
  <c r="BK48" i="4"/>
  <c r="BK49" i="4"/>
  <c r="BK50" i="4"/>
  <c r="BK51" i="4"/>
  <c r="BK52" i="4"/>
  <c r="BK53" i="4"/>
  <c r="BK54" i="4"/>
  <c r="BK55" i="4"/>
  <c r="BK56" i="4"/>
  <c r="BK57" i="4"/>
  <c r="BK58" i="4"/>
  <c r="BK59" i="4"/>
  <c r="BK60" i="4"/>
  <c r="BK61" i="4"/>
  <c r="BV61" i="4"/>
  <c r="BL11" i="4"/>
  <c r="BL12" i="4"/>
  <c r="BL13" i="4"/>
  <c r="BL14" i="4"/>
  <c r="BL15" i="4"/>
  <c r="BL16" i="4"/>
  <c r="BL17" i="4"/>
  <c r="BL18" i="4"/>
  <c r="BL19" i="4"/>
  <c r="BL20" i="4"/>
  <c r="BL21" i="4"/>
  <c r="BL22" i="4"/>
  <c r="BL23" i="4"/>
  <c r="BL24" i="4"/>
  <c r="BL25" i="4"/>
  <c r="BL26" i="4"/>
  <c r="BL27" i="4"/>
  <c r="BL28" i="4"/>
  <c r="BL29" i="4"/>
  <c r="BL30" i="4"/>
  <c r="BL31" i="4"/>
  <c r="BL32" i="4"/>
  <c r="BL33" i="4"/>
  <c r="BL34" i="4"/>
  <c r="BL35" i="4"/>
  <c r="BL36" i="4"/>
  <c r="BL37" i="4"/>
  <c r="BL38" i="4"/>
  <c r="BL39" i="4"/>
  <c r="BL40" i="4"/>
  <c r="BL41" i="4"/>
  <c r="BL42" i="4"/>
  <c r="BL43" i="4"/>
  <c r="BL44" i="4"/>
  <c r="BL45" i="4"/>
  <c r="BL46" i="4"/>
  <c r="BL47" i="4"/>
  <c r="BL48" i="4"/>
  <c r="BL49" i="4"/>
  <c r="BL50" i="4"/>
  <c r="BL51" i="4"/>
  <c r="BL52" i="4"/>
  <c r="BL53" i="4"/>
  <c r="BL54" i="4"/>
  <c r="BL55" i="4"/>
  <c r="BL56" i="4"/>
  <c r="BL57" i="4"/>
  <c r="BL58" i="4"/>
  <c r="BL59" i="4"/>
  <c r="BL60" i="4"/>
  <c r="BL61" i="4"/>
  <c r="BW61" i="4"/>
  <c r="BX61" i="4"/>
  <c r="BQ10" i="4"/>
  <c r="BQ12" i="4"/>
  <c r="BQ13" i="4"/>
  <c r="BQ14" i="4"/>
  <c r="BQ15" i="4"/>
  <c r="BQ16" i="4"/>
  <c r="BQ17" i="4"/>
  <c r="BQ18" i="4"/>
  <c r="BQ19" i="4"/>
  <c r="BQ20" i="4"/>
  <c r="BQ21" i="4"/>
  <c r="BQ22" i="4"/>
  <c r="BQ23" i="4"/>
  <c r="BQ24" i="4"/>
  <c r="BQ25" i="4"/>
  <c r="BQ26" i="4"/>
  <c r="BQ27" i="4"/>
  <c r="BQ28" i="4"/>
  <c r="BQ29" i="4"/>
  <c r="BQ30" i="4"/>
  <c r="BQ31" i="4"/>
  <c r="BQ32" i="4"/>
  <c r="BQ33" i="4"/>
  <c r="BQ34" i="4"/>
  <c r="BQ35" i="4"/>
  <c r="BQ36" i="4"/>
  <c r="BQ37" i="4"/>
  <c r="BQ38" i="4"/>
  <c r="BQ39" i="4"/>
  <c r="BQ40" i="4"/>
  <c r="BQ41" i="4"/>
  <c r="BQ42" i="4"/>
  <c r="BQ43" i="4"/>
  <c r="BQ44" i="4"/>
  <c r="BQ45" i="4"/>
  <c r="BQ46" i="4"/>
  <c r="BQ47" i="4"/>
  <c r="BQ48" i="4"/>
  <c r="BQ49" i="4"/>
  <c r="BQ50" i="4"/>
  <c r="BQ51" i="4"/>
  <c r="BQ52" i="4"/>
  <c r="BQ53" i="4"/>
  <c r="BQ54" i="4"/>
  <c r="BQ55" i="4"/>
  <c r="BQ56" i="4"/>
  <c r="BQ57" i="4"/>
  <c r="BQ58" i="4"/>
  <c r="BQ59" i="4"/>
  <c r="BQ60" i="4"/>
  <c r="AT62" i="4"/>
  <c r="AO62" i="4"/>
  <c r="AU62" i="4"/>
  <c r="BE62" i="4"/>
  <c r="BF62" i="4"/>
  <c r="BG62" i="4"/>
  <c r="BH62" i="4"/>
  <c r="BN62" i="4"/>
  <c r="BQ62" i="4"/>
  <c r="AT63" i="4"/>
  <c r="AO63" i="4"/>
  <c r="AU63" i="4"/>
  <c r="BF63" i="4"/>
  <c r="BH63" i="4"/>
  <c r="BN63" i="4"/>
  <c r="BQ63" i="4"/>
  <c r="AT64" i="4"/>
  <c r="AO64" i="4"/>
  <c r="AU64" i="4"/>
  <c r="BE64" i="4"/>
  <c r="BF64" i="4"/>
  <c r="BG64" i="4"/>
  <c r="BH64" i="4"/>
  <c r="BN64" i="4"/>
  <c r="BQ64" i="4"/>
  <c r="AT65" i="4"/>
  <c r="AO65" i="4"/>
  <c r="AU65" i="4"/>
  <c r="BE65" i="4"/>
  <c r="BF65" i="4"/>
  <c r="BG65" i="4"/>
  <c r="BH65" i="4"/>
  <c r="BN65" i="4"/>
  <c r="BQ65" i="4"/>
  <c r="AT66" i="4"/>
  <c r="AO66" i="4"/>
  <c r="AU66" i="4"/>
  <c r="BE66" i="4"/>
  <c r="BF66" i="4"/>
  <c r="BG66" i="4"/>
  <c r="BH66" i="4"/>
  <c r="BN66" i="4"/>
  <c r="BQ66" i="4"/>
  <c r="AT67" i="4"/>
  <c r="AO67" i="4"/>
  <c r="AU67" i="4"/>
  <c r="BE67" i="4"/>
  <c r="BF67" i="4"/>
  <c r="BG67" i="4"/>
  <c r="BH67" i="4"/>
  <c r="BN67" i="4"/>
  <c r="BQ67" i="4"/>
  <c r="AT68" i="4"/>
  <c r="AO68" i="4"/>
  <c r="AU68" i="4"/>
  <c r="BE68" i="4"/>
  <c r="BF68" i="4"/>
  <c r="BG68" i="4"/>
  <c r="BH68" i="4"/>
  <c r="BN68" i="4"/>
  <c r="BQ68" i="4"/>
  <c r="AT69" i="4"/>
  <c r="AO69" i="4"/>
  <c r="AU69" i="4"/>
  <c r="BE69" i="4"/>
  <c r="BF69" i="4"/>
  <c r="BG69" i="4"/>
  <c r="BH69" i="4"/>
  <c r="BN69" i="4"/>
  <c r="BQ69" i="4"/>
  <c r="AT70" i="4"/>
  <c r="AO70" i="4"/>
  <c r="AU70" i="4"/>
  <c r="BE70" i="4"/>
  <c r="BF70" i="4"/>
  <c r="BG70" i="4"/>
  <c r="BH70" i="4"/>
  <c r="BN70" i="4"/>
  <c r="BQ70" i="4"/>
  <c r="AT71" i="4"/>
  <c r="AO71" i="4"/>
  <c r="AU71" i="4"/>
  <c r="BE71" i="4"/>
  <c r="BF71" i="4"/>
  <c r="BG71" i="4"/>
  <c r="BH71" i="4"/>
  <c r="BN71" i="4"/>
  <c r="BQ71" i="4"/>
  <c r="AT72" i="4"/>
  <c r="AO72" i="4"/>
  <c r="AU72" i="4"/>
  <c r="BE72" i="4"/>
  <c r="BF72" i="4"/>
  <c r="BG72" i="4"/>
  <c r="BH72" i="4"/>
  <c r="BN72" i="4"/>
  <c r="BQ72" i="4"/>
  <c r="AT73" i="4"/>
  <c r="AO73" i="4"/>
  <c r="AU73" i="4"/>
  <c r="BE73" i="4"/>
  <c r="BF73" i="4"/>
  <c r="BG73" i="4"/>
  <c r="BH73" i="4"/>
  <c r="BN73" i="4"/>
  <c r="BQ73" i="4"/>
  <c r="AT74" i="4"/>
  <c r="AO74" i="4"/>
  <c r="AU74" i="4"/>
  <c r="BE74" i="4"/>
  <c r="BF74" i="4"/>
  <c r="BG74" i="4"/>
  <c r="BH74" i="4"/>
  <c r="BN74" i="4"/>
  <c r="BQ74" i="4"/>
  <c r="AT75" i="4"/>
  <c r="AO75" i="4"/>
  <c r="AU75" i="4"/>
  <c r="BE75" i="4"/>
  <c r="BF75" i="4"/>
  <c r="BG75" i="4"/>
  <c r="BH75" i="4"/>
  <c r="BN75" i="4"/>
  <c r="BQ75" i="4"/>
  <c r="AT76" i="4"/>
  <c r="AO76" i="4"/>
  <c r="AU76" i="4"/>
  <c r="BE76" i="4"/>
  <c r="BF76" i="4"/>
  <c r="BG76" i="4"/>
  <c r="BH76" i="4"/>
  <c r="BN76" i="4"/>
  <c r="BQ76" i="4"/>
  <c r="AT77" i="4"/>
  <c r="AO77" i="4"/>
  <c r="AU77" i="4"/>
  <c r="BE77" i="4"/>
  <c r="BF77" i="4"/>
  <c r="BG77" i="4"/>
  <c r="BH77" i="4"/>
  <c r="BN77" i="4"/>
  <c r="BQ77" i="4"/>
  <c r="AT78" i="4"/>
  <c r="AO78" i="4"/>
  <c r="AU78" i="4"/>
  <c r="BE78" i="4"/>
  <c r="BF78" i="4"/>
  <c r="BG78" i="4"/>
  <c r="BH78" i="4"/>
  <c r="BN78" i="4"/>
  <c r="BQ78" i="4"/>
  <c r="AT79" i="4"/>
  <c r="AO79" i="4"/>
  <c r="AU79" i="4"/>
  <c r="BE79" i="4"/>
  <c r="BF79" i="4"/>
  <c r="BG79" i="4"/>
  <c r="BH79" i="4"/>
  <c r="BN79" i="4"/>
  <c r="BQ79" i="4"/>
  <c r="AT80" i="4"/>
  <c r="AO80" i="4"/>
  <c r="AU80" i="4"/>
  <c r="BE80" i="4"/>
  <c r="BF80" i="4"/>
  <c r="BG80" i="4"/>
  <c r="BH80" i="4"/>
  <c r="BN80" i="4"/>
  <c r="BQ80" i="4"/>
  <c r="AT81" i="4"/>
  <c r="AO81" i="4"/>
  <c r="AU81" i="4"/>
  <c r="BE81" i="4"/>
  <c r="BF81" i="4"/>
  <c r="BG81" i="4"/>
  <c r="BH81" i="4"/>
  <c r="BN81" i="4"/>
  <c r="BQ81" i="4"/>
  <c r="AT82" i="4"/>
  <c r="AO82" i="4"/>
  <c r="AU82" i="4"/>
  <c r="BE82" i="4"/>
  <c r="BF82" i="4"/>
  <c r="BG82" i="4"/>
  <c r="BH82" i="4"/>
  <c r="BN82" i="4"/>
  <c r="BQ82" i="4"/>
  <c r="AT83" i="4"/>
  <c r="AO83" i="4"/>
  <c r="AU83" i="4"/>
  <c r="BE83" i="4"/>
  <c r="BF83" i="4"/>
  <c r="BG83" i="4"/>
  <c r="BH83" i="4"/>
  <c r="BN83" i="4"/>
  <c r="BQ83" i="4"/>
  <c r="AT84" i="4"/>
  <c r="AO84" i="4"/>
  <c r="AU84" i="4"/>
  <c r="BE84" i="4"/>
  <c r="BF84" i="4"/>
  <c r="BG84" i="4"/>
  <c r="BH84" i="4"/>
  <c r="BN84" i="4"/>
  <c r="BQ84" i="4"/>
  <c r="AT85" i="4"/>
  <c r="AO85" i="4"/>
  <c r="AU85" i="4"/>
  <c r="BE85" i="4"/>
  <c r="BF85" i="4"/>
  <c r="BG85" i="4"/>
  <c r="BH85" i="4"/>
  <c r="BN85" i="4"/>
  <c r="BQ85" i="4"/>
  <c r="AT86" i="4"/>
  <c r="AO86" i="4"/>
  <c r="AU86" i="4"/>
  <c r="BE86" i="4"/>
  <c r="BF86" i="4"/>
  <c r="BG86" i="4"/>
  <c r="BH86" i="4"/>
  <c r="BN86" i="4"/>
  <c r="BQ86" i="4"/>
  <c r="AT87" i="4"/>
  <c r="AO87" i="4"/>
  <c r="AU87" i="4"/>
  <c r="BE87" i="4"/>
  <c r="BF87" i="4"/>
  <c r="BG87" i="4"/>
  <c r="BH87" i="4"/>
  <c r="BN87" i="4"/>
  <c r="BQ87" i="4"/>
  <c r="AT88" i="4"/>
  <c r="AO88" i="4"/>
  <c r="AU88" i="4"/>
  <c r="BE88" i="4"/>
  <c r="BF88" i="4"/>
  <c r="BG88" i="4"/>
  <c r="BH88" i="4"/>
  <c r="BN88" i="4"/>
  <c r="BQ88" i="4"/>
  <c r="AT89" i="4"/>
  <c r="AO89" i="4"/>
  <c r="AU89" i="4"/>
  <c r="BE89" i="4"/>
  <c r="BF89" i="4"/>
  <c r="BG89" i="4"/>
  <c r="BH89" i="4"/>
  <c r="BN89" i="4"/>
  <c r="BQ89" i="4"/>
  <c r="AT90" i="4"/>
  <c r="AO90" i="4"/>
  <c r="AU90" i="4"/>
  <c r="BE90" i="4"/>
  <c r="BF90" i="4"/>
  <c r="BG90" i="4"/>
  <c r="BH90" i="4"/>
  <c r="BN90" i="4"/>
  <c r="BQ90" i="4"/>
  <c r="AT91" i="4"/>
  <c r="AO91" i="4"/>
  <c r="AU91" i="4"/>
  <c r="BE91" i="4"/>
  <c r="BF91" i="4"/>
  <c r="BG91" i="4"/>
  <c r="BH91" i="4"/>
  <c r="BN91" i="4"/>
  <c r="BQ91" i="4"/>
  <c r="AT92" i="4"/>
  <c r="AO92" i="4"/>
  <c r="AU92" i="4"/>
  <c r="BE92" i="4"/>
  <c r="BF92" i="4"/>
  <c r="BG92" i="4"/>
  <c r="BH92" i="4"/>
  <c r="BN92" i="4"/>
  <c r="BQ92" i="4"/>
  <c r="AT93" i="4"/>
  <c r="AO93" i="4"/>
  <c r="AU93" i="4"/>
  <c r="BE93" i="4"/>
  <c r="BF93" i="4"/>
  <c r="BG93" i="4"/>
  <c r="BH93" i="4"/>
  <c r="BN93" i="4"/>
  <c r="BQ93" i="4"/>
  <c r="AT94" i="4"/>
  <c r="AO94" i="4"/>
  <c r="AU94" i="4"/>
  <c r="BE94" i="4"/>
  <c r="BF94" i="4"/>
  <c r="BG94" i="4"/>
  <c r="BH94" i="4"/>
  <c r="BN94" i="4"/>
  <c r="BQ94" i="4"/>
  <c r="AT95" i="4"/>
  <c r="AO95" i="4"/>
  <c r="AU95" i="4"/>
  <c r="BE95" i="4"/>
  <c r="BF95" i="4"/>
  <c r="BG95" i="4"/>
  <c r="BH95" i="4"/>
  <c r="BN95" i="4"/>
  <c r="BQ95" i="4"/>
  <c r="AT96" i="4"/>
  <c r="AO96" i="4"/>
  <c r="AU96" i="4"/>
  <c r="BE96" i="4"/>
  <c r="BF96" i="4"/>
  <c r="BG96" i="4"/>
  <c r="BH96" i="4"/>
  <c r="BN96" i="4"/>
  <c r="BQ96" i="4"/>
  <c r="AT97" i="4"/>
  <c r="AO97" i="4"/>
  <c r="AU97" i="4"/>
  <c r="BE97" i="4"/>
  <c r="BF97" i="4"/>
  <c r="BG97" i="4"/>
  <c r="BH97" i="4"/>
  <c r="BN97" i="4"/>
  <c r="BQ97" i="4"/>
  <c r="AT98" i="4"/>
  <c r="AO98" i="4"/>
  <c r="AU98" i="4"/>
  <c r="BE98" i="4"/>
  <c r="BF98" i="4"/>
  <c r="BG98" i="4"/>
  <c r="BH98" i="4"/>
  <c r="BN98" i="4"/>
  <c r="BQ98" i="4"/>
  <c r="AT99" i="4"/>
  <c r="AO99" i="4"/>
  <c r="AU99" i="4"/>
  <c r="BE99" i="4"/>
  <c r="BF99" i="4"/>
  <c r="BG99" i="4"/>
  <c r="BH99" i="4"/>
  <c r="BN99" i="4"/>
  <c r="BQ99" i="4"/>
  <c r="AT100" i="4"/>
  <c r="AO100" i="4"/>
  <c r="AU100" i="4"/>
  <c r="BE100" i="4"/>
  <c r="BF100" i="4"/>
  <c r="BG100" i="4"/>
  <c r="BH100" i="4"/>
  <c r="BN100" i="4"/>
  <c r="BQ100" i="4"/>
  <c r="AT101" i="4"/>
  <c r="AO101" i="4"/>
  <c r="AU101" i="4"/>
  <c r="BE101" i="4"/>
  <c r="BF101" i="4"/>
  <c r="BG101" i="4"/>
  <c r="BH101" i="4"/>
  <c r="BN101" i="4"/>
  <c r="BQ101" i="4"/>
  <c r="AT102" i="4"/>
  <c r="AO102" i="4"/>
  <c r="AU102" i="4"/>
  <c r="BE102" i="4"/>
  <c r="BF102" i="4"/>
  <c r="BG102" i="4"/>
  <c r="BH102" i="4"/>
  <c r="BN102" i="4"/>
  <c r="BQ102" i="4"/>
  <c r="AT103" i="4"/>
  <c r="AO103" i="4"/>
  <c r="AU103" i="4"/>
  <c r="BE103" i="4"/>
  <c r="BF103" i="4"/>
  <c r="BG103" i="4"/>
  <c r="BH103" i="4"/>
  <c r="BN103" i="4"/>
  <c r="BQ103" i="4"/>
  <c r="AT104" i="4"/>
  <c r="AO104" i="4"/>
  <c r="AU104" i="4"/>
  <c r="BE104" i="4"/>
  <c r="BF104" i="4"/>
  <c r="BG104" i="4"/>
  <c r="BH104" i="4"/>
  <c r="BN104" i="4"/>
  <c r="BQ104" i="4"/>
  <c r="AT105" i="4"/>
  <c r="AO105" i="4"/>
  <c r="AU105" i="4"/>
  <c r="BE105" i="4"/>
  <c r="BF105" i="4"/>
  <c r="BG105" i="4"/>
  <c r="BH105" i="4"/>
  <c r="BN105" i="4"/>
  <c r="BQ105" i="4"/>
  <c r="AT106" i="4"/>
  <c r="AO106" i="4"/>
  <c r="AU106" i="4"/>
  <c r="BE106" i="4"/>
  <c r="BF106" i="4"/>
  <c r="BG106" i="4"/>
  <c r="BH106" i="4"/>
  <c r="BN106" i="4"/>
  <c r="BQ106" i="4"/>
  <c r="AT107" i="4"/>
  <c r="AO107" i="4"/>
  <c r="AU107" i="4"/>
  <c r="BE107" i="4"/>
  <c r="BF107" i="4"/>
  <c r="BG107" i="4"/>
  <c r="BH107" i="4"/>
  <c r="BN107" i="4"/>
  <c r="BQ107" i="4"/>
  <c r="AT108" i="4"/>
  <c r="AO108" i="4"/>
  <c r="AU108" i="4"/>
  <c r="BE108" i="4"/>
  <c r="BF108" i="4"/>
  <c r="BG108" i="4"/>
  <c r="BH108" i="4"/>
  <c r="BN108" i="4"/>
  <c r="BQ108" i="4"/>
  <c r="AT109" i="4"/>
  <c r="AO109" i="4"/>
  <c r="AU109" i="4"/>
  <c r="BE109" i="4"/>
  <c r="BF109" i="4"/>
  <c r="BG109" i="4"/>
  <c r="BH109" i="4"/>
  <c r="BN109" i="4"/>
  <c r="BQ109" i="4"/>
  <c r="AT110" i="4"/>
  <c r="AO110" i="4"/>
  <c r="AU110" i="4"/>
  <c r="BE110" i="4"/>
  <c r="BF110" i="4"/>
  <c r="BG110" i="4"/>
  <c r="BH110" i="4"/>
  <c r="BN110" i="4"/>
  <c r="BQ110" i="4"/>
  <c r="AT111" i="4"/>
  <c r="AO111" i="4"/>
  <c r="AU111" i="4"/>
  <c r="BE111" i="4"/>
  <c r="BF111" i="4"/>
  <c r="BG111" i="4"/>
  <c r="BH111" i="4"/>
  <c r="BN111" i="4"/>
  <c r="BQ111" i="4"/>
  <c r="AT112" i="4"/>
  <c r="BN112" i="4"/>
  <c r="BQ112" i="4"/>
  <c r="AT113" i="4"/>
  <c r="BN113" i="4"/>
  <c r="BQ113" i="4"/>
  <c r="AT114" i="4"/>
  <c r="BN114" i="4"/>
  <c r="BQ114" i="4"/>
  <c r="AT115" i="4"/>
  <c r="BN115" i="4"/>
  <c r="BQ115" i="4"/>
  <c r="AT116" i="4"/>
  <c r="BN116" i="4"/>
  <c r="BQ116" i="4"/>
  <c r="AT117" i="4"/>
  <c r="BN117" i="4"/>
  <c r="BQ117" i="4"/>
  <c r="AT118" i="4"/>
  <c r="BN118" i="4"/>
  <c r="BQ118" i="4"/>
  <c r="AT119" i="4"/>
  <c r="BN119" i="4"/>
  <c r="BQ119" i="4"/>
  <c r="AT120" i="4"/>
  <c r="BN120" i="4"/>
  <c r="BQ120" i="4"/>
  <c r="AT121" i="4"/>
  <c r="BN121" i="4"/>
  <c r="BQ121" i="4"/>
  <c r="AT122" i="4"/>
  <c r="BN122" i="4"/>
  <c r="BQ122" i="4"/>
  <c r="AT123" i="4"/>
  <c r="BN123" i="4"/>
  <c r="BQ123" i="4"/>
  <c r="AT124" i="4"/>
  <c r="BN124" i="4"/>
  <c r="BQ124" i="4"/>
  <c r="AT125" i="4"/>
  <c r="BN125" i="4"/>
  <c r="BQ125" i="4"/>
  <c r="AT126" i="4"/>
  <c r="BN126" i="4"/>
  <c r="BQ126" i="4"/>
  <c r="AT127" i="4"/>
  <c r="BN127" i="4"/>
  <c r="BQ127" i="4"/>
  <c r="AT128" i="4"/>
  <c r="BN128" i="4"/>
  <c r="BQ128" i="4"/>
  <c r="AT129" i="4"/>
  <c r="BN129" i="4"/>
  <c r="BQ129" i="4"/>
  <c r="AT130" i="4"/>
  <c r="BN130" i="4"/>
  <c r="BQ130" i="4"/>
  <c r="AT131" i="4"/>
  <c r="BN131" i="4"/>
  <c r="BQ131" i="4"/>
  <c r="AT132" i="4"/>
  <c r="BN132" i="4"/>
  <c r="BQ132" i="4"/>
  <c r="AT133" i="4"/>
  <c r="BN133" i="4"/>
  <c r="BQ133" i="4"/>
  <c r="AT134" i="4"/>
  <c r="BN134" i="4"/>
  <c r="BQ134" i="4"/>
  <c r="AT135" i="4"/>
  <c r="BN135" i="4"/>
  <c r="BQ135" i="4"/>
  <c r="AT136" i="4"/>
  <c r="BN136" i="4"/>
  <c r="BQ136" i="4"/>
  <c r="AT137" i="4"/>
  <c r="BN137" i="4"/>
  <c r="BQ137" i="4"/>
  <c r="AT138" i="4"/>
  <c r="BN138" i="4"/>
  <c r="BQ138" i="4"/>
  <c r="AT139" i="4"/>
  <c r="BN139" i="4"/>
  <c r="BQ139" i="4"/>
  <c r="AT140" i="4"/>
  <c r="BN140" i="4"/>
  <c r="BQ140" i="4"/>
  <c r="AT141" i="4"/>
  <c r="BN141" i="4"/>
  <c r="BQ141" i="4"/>
  <c r="AT142" i="4"/>
  <c r="BN142" i="4"/>
  <c r="BQ142" i="4"/>
  <c r="AT143" i="4"/>
  <c r="BN143" i="4"/>
  <c r="BQ143" i="4"/>
  <c r="AT144" i="4"/>
  <c r="BN144" i="4"/>
  <c r="BQ144" i="4"/>
  <c r="AT145" i="4"/>
  <c r="BN145" i="4"/>
  <c r="BQ145" i="4"/>
  <c r="AT146" i="4"/>
  <c r="BN146" i="4"/>
  <c r="BQ146" i="4"/>
  <c r="AT147" i="4"/>
  <c r="BN147" i="4"/>
  <c r="BQ147" i="4"/>
  <c r="AT148" i="4"/>
  <c r="BN148" i="4"/>
  <c r="BQ148" i="4"/>
  <c r="AT149" i="4"/>
  <c r="BN149" i="4"/>
  <c r="BQ149" i="4"/>
  <c r="AT150" i="4"/>
  <c r="BN150" i="4"/>
  <c r="BQ150" i="4"/>
  <c r="AT151" i="4"/>
  <c r="BN151" i="4"/>
  <c r="BQ151" i="4"/>
  <c r="AT152" i="4"/>
  <c r="BN152" i="4"/>
  <c r="BQ152" i="4"/>
  <c r="AT153" i="4"/>
  <c r="BN153" i="4"/>
  <c r="BQ153" i="4"/>
  <c r="AT154" i="4"/>
  <c r="BN154" i="4"/>
  <c r="BQ154" i="4"/>
  <c r="AT155" i="4"/>
  <c r="BN155" i="4"/>
  <c r="BQ155" i="4"/>
  <c r="AT156" i="4"/>
  <c r="BN156" i="4"/>
  <c r="BQ156" i="4"/>
  <c r="AT157" i="4"/>
  <c r="BN157" i="4"/>
  <c r="BQ157" i="4"/>
  <c r="AT158" i="4"/>
  <c r="BN158" i="4"/>
  <c r="BQ158" i="4"/>
  <c r="AT159" i="4"/>
  <c r="BN159" i="4"/>
  <c r="BQ159" i="4"/>
  <c r="AT160" i="4"/>
  <c r="BN160" i="4"/>
  <c r="BQ160" i="4"/>
  <c r="AT161" i="4"/>
  <c r="BN161" i="4"/>
  <c r="BQ161" i="4"/>
  <c r="AT162" i="4"/>
  <c r="BN162" i="4"/>
  <c r="BQ162" i="4"/>
  <c r="AT163" i="4"/>
  <c r="BN163" i="4"/>
  <c r="BQ163" i="4"/>
  <c r="BQ11" i="4"/>
  <c r="BR10" i="4"/>
  <c r="BS10" i="4"/>
  <c r="BT10" i="4"/>
  <c r="BU10" i="4"/>
  <c r="BV10" i="4"/>
  <c r="BW10" i="4"/>
  <c r="BP10" i="4"/>
  <c r="BR12" i="4"/>
  <c r="BS12" i="4"/>
  <c r="BT12" i="4"/>
  <c r="BU12" i="4"/>
  <c r="BV12" i="4"/>
  <c r="BW12" i="4"/>
  <c r="BR13" i="4"/>
  <c r="BS13" i="4"/>
  <c r="BT13" i="4"/>
  <c r="BU13" i="4"/>
  <c r="BV13" i="4"/>
  <c r="BW13" i="4"/>
  <c r="BR14" i="4"/>
  <c r="BS14" i="4"/>
  <c r="BT14" i="4"/>
  <c r="BU14" i="4"/>
  <c r="BV14" i="4"/>
  <c r="BW14" i="4"/>
  <c r="BR15" i="4"/>
  <c r="BS15" i="4"/>
  <c r="BT15" i="4"/>
  <c r="BU15" i="4"/>
  <c r="BV15" i="4"/>
  <c r="BW15" i="4"/>
  <c r="BR16" i="4"/>
  <c r="BS16" i="4"/>
  <c r="BT16" i="4"/>
  <c r="BU16" i="4"/>
  <c r="BV16" i="4"/>
  <c r="BW16" i="4"/>
  <c r="BR17" i="4"/>
  <c r="BS17" i="4"/>
  <c r="BT17" i="4"/>
  <c r="BU17" i="4"/>
  <c r="BV17" i="4"/>
  <c r="BW17" i="4"/>
  <c r="BR18" i="4"/>
  <c r="BS18" i="4"/>
  <c r="BT18" i="4"/>
  <c r="BU18" i="4"/>
  <c r="BV18" i="4"/>
  <c r="BW18" i="4"/>
  <c r="BR19" i="4"/>
  <c r="BS19" i="4"/>
  <c r="BT19" i="4"/>
  <c r="BU19" i="4"/>
  <c r="BV19" i="4"/>
  <c r="BW19" i="4"/>
  <c r="BR20" i="4"/>
  <c r="BS20" i="4"/>
  <c r="BT20" i="4"/>
  <c r="BU20" i="4"/>
  <c r="BV20" i="4"/>
  <c r="BW20" i="4"/>
  <c r="BR21" i="4"/>
  <c r="BS21" i="4"/>
  <c r="BT21" i="4"/>
  <c r="BU21" i="4"/>
  <c r="BV21" i="4"/>
  <c r="BW21" i="4"/>
  <c r="BR22" i="4"/>
  <c r="BS22" i="4"/>
  <c r="BT22" i="4"/>
  <c r="BU22" i="4"/>
  <c r="BV22" i="4"/>
  <c r="BW22" i="4"/>
  <c r="BR23" i="4"/>
  <c r="BS23" i="4"/>
  <c r="BT23" i="4"/>
  <c r="BU23" i="4"/>
  <c r="BV23" i="4"/>
  <c r="BW23" i="4"/>
  <c r="BR24" i="4"/>
  <c r="BS24" i="4"/>
  <c r="BT24" i="4"/>
  <c r="BU24" i="4"/>
  <c r="BV24" i="4"/>
  <c r="BW24" i="4"/>
  <c r="BR25" i="4"/>
  <c r="BS25" i="4"/>
  <c r="BT25" i="4"/>
  <c r="BU25" i="4"/>
  <c r="BV25" i="4"/>
  <c r="BW25" i="4"/>
  <c r="BR26" i="4"/>
  <c r="BS26" i="4"/>
  <c r="BT26" i="4"/>
  <c r="BU26" i="4"/>
  <c r="BV26" i="4"/>
  <c r="BW26" i="4"/>
  <c r="BR27" i="4"/>
  <c r="BS27" i="4"/>
  <c r="BT27" i="4"/>
  <c r="BU27" i="4"/>
  <c r="BV27" i="4"/>
  <c r="BW27" i="4"/>
  <c r="BR28" i="4"/>
  <c r="BS28" i="4"/>
  <c r="BT28" i="4"/>
  <c r="BU28" i="4"/>
  <c r="BV28" i="4"/>
  <c r="BW28" i="4"/>
  <c r="BR29" i="4"/>
  <c r="BS29" i="4"/>
  <c r="BT29" i="4"/>
  <c r="BU29" i="4"/>
  <c r="BV29" i="4"/>
  <c r="BW29" i="4"/>
  <c r="BR30" i="4"/>
  <c r="BS30" i="4"/>
  <c r="BT30" i="4"/>
  <c r="BU30" i="4"/>
  <c r="BV30" i="4"/>
  <c r="BW30" i="4"/>
  <c r="BR31" i="4"/>
  <c r="BS31" i="4"/>
  <c r="BT31" i="4"/>
  <c r="BU31" i="4"/>
  <c r="BV31" i="4"/>
  <c r="BW31" i="4"/>
  <c r="BR32" i="4"/>
  <c r="BS32" i="4"/>
  <c r="BT32" i="4"/>
  <c r="BU32" i="4"/>
  <c r="BV32" i="4"/>
  <c r="BW32" i="4"/>
  <c r="BR33" i="4"/>
  <c r="BS33" i="4"/>
  <c r="BT33" i="4"/>
  <c r="BU33" i="4"/>
  <c r="BV33" i="4"/>
  <c r="BW33" i="4"/>
  <c r="BR34" i="4"/>
  <c r="BS34" i="4"/>
  <c r="BT34" i="4"/>
  <c r="BU34" i="4"/>
  <c r="BV34" i="4"/>
  <c r="BW34" i="4"/>
  <c r="BR35" i="4"/>
  <c r="BS35" i="4"/>
  <c r="BT35" i="4"/>
  <c r="BU35" i="4"/>
  <c r="BV35" i="4"/>
  <c r="BW35" i="4"/>
  <c r="BR36" i="4"/>
  <c r="BS36" i="4"/>
  <c r="BT36" i="4"/>
  <c r="BU36" i="4"/>
  <c r="BV36" i="4"/>
  <c r="BW36" i="4"/>
  <c r="BR37" i="4"/>
  <c r="BS37" i="4"/>
  <c r="BT37" i="4"/>
  <c r="BU37" i="4"/>
  <c r="BV37" i="4"/>
  <c r="BW37" i="4"/>
  <c r="BR38" i="4"/>
  <c r="BS38" i="4"/>
  <c r="BT38" i="4"/>
  <c r="BU38" i="4"/>
  <c r="BV38" i="4"/>
  <c r="BW38" i="4"/>
  <c r="BR39" i="4"/>
  <c r="BS39" i="4"/>
  <c r="BT39" i="4"/>
  <c r="BU39" i="4"/>
  <c r="BV39" i="4"/>
  <c r="BW39" i="4"/>
  <c r="BR40" i="4"/>
  <c r="BS40" i="4"/>
  <c r="BT40" i="4"/>
  <c r="BU40" i="4"/>
  <c r="BV40" i="4"/>
  <c r="BW40" i="4"/>
  <c r="BR41" i="4"/>
  <c r="BS41" i="4"/>
  <c r="BT41" i="4"/>
  <c r="BU41" i="4"/>
  <c r="BV41" i="4"/>
  <c r="BW41" i="4"/>
  <c r="BR42" i="4"/>
  <c r="BS42" i="4"/>
  <c r="BT42" i="4"/>
  <c r="BU42" i="4"/>
  <c r="BV42" i="4"/>
  <c r="BW42" i="4"/>
  <c r="BR43" i="4"/>
  <c r="BS43" i="4"/>
  <c r="BT43" i="4"/>
  <c r="BU43" i="4"/>
  <c r="BV43" i="4"/>
  <c r="BW43" i="4"/>
  <c r="BR44" i="4"/>
  <c r="BS44" i="4"/>
  <c r="BT44" i="4"/>
  <c r="BU44" i="4"/>
  <c r="BV44" i="4"/>
  <c r="BW44" i="4"/>
  <c r="BR45" i="4"/>
  <c r="BS45" i="4"/>
  <c r="BT45" i="4"/>
  <c r="BU45" i="4"/>
  <c r="BV45" i="4"/>
  <c r="BW45" i="4"/>
  <c r="BR46" i="4"/>
  <c r="BS46" i="4"/>
  <c r="BT46" i="4"/>
  <c r="BU46" i="4"/>
  <c r="BV46" i="4"/>
  <c r="BW46" i="4"/>
  <c r="BR47" i="4"/>
  <c r="BS47" i="4"/>
  <c r="BT47" i="4"/>
  <c r="BU47" i="4"/>
  <c r="BV47" i="4"/>
  <c r="BW47" i="4"/>
  <c r="BR48" i="4"/>
  <c r="BS48" i="4"/>
  <c r="BT48" i="4"/>
  <c r="BU48" i="4"/>
  <c r="BV48" i="4"/>
  <c r="BW48" i="4"/>
  <c r="BR49" i="4"/>
  <c r="BS49" i="4"/>
  <c r="BT49" i="4"/>
  <c r="BU49" i="4"/>
  <c r="BV49" i="4"/>
  <c r="BW49" i="4"/>
  <c r="BR50" i="4"/>
  <c r="BS50" i="4"/>
  <c r="BT50" i="4"/>
  <c r="BU50" i="4"/>
  <c r="BV50" i="4"/>
  <c r="BW50" i="4"/>
  <c r="BR51" i="4"/>
  <c r="BS51" i="4"/>
  <c r="BT51" i="4"/>
  <c r="BU51" i="4"/>
  <c r="BV51" i="4"/>
  <c r="BW51" i="4"/>
  <c r="BR52" i="4"/>
  <c r="BS52" i="4"/>
  <c r="BT52" i="4"/>
  <c r="BU52" i="4"/>
  <c r="BV52" i="4"/>
  <c r="BW52" i="4"/>
  <c r="BR53" i="4"/>
  <c r="BS53" i="4"/>
  <c r="BT53" i="4"/>
  <c r="BU53" i="4"/>
  <c r="BV53" i="4"/>
  <c r="BW53" i="4"/>
  <c r="BR54" i="4"/>
  <c r="BS54" i="4"/>
  <c r="BT54" i="4"/>
  <c r="BU54" i="4"/>
  <c r="BV54" i="4"/>
  <c r="BW54" i="4"/>
  <c r="BR55" i="4"/>
  <c r="BS55" i="4"/>
  <c r="BT55" i="4"/>
  <c r="BU55" i="4"/>
  <c r="BV55" i="4"/>
  <c r="BW55" i="4"/>
  <c r="BR56" i="4"/>
  <c r="BS56" i="4"/>
  <c r="BT56" i="4"/>
  <c r="BU56" i="4"/>
  <c r="BV56" i="4"/>
  <c r="BW56" i="4"/>
  <c r="BR57" i="4"/>
  <c r="BS57" i="4"/>
  <c r="BT57" i="4"/>
  <c r="BU57" i="4"/>
  <c r="BV57" i="4"/>
  <c r="BW57" i="4"/>
  <c r="BR58" i="4"/>
  <c r="BS58" i="4"/>
  <c r="BT58" i="4"/>
  <c r="BU58" i="4"/>
  <c r="BV58" i="4"/>
  <c r="BW58" i="4"/>
  <c r="BR59" i="4"/>
  <c r="BS59" i="4"/>
  <c r="BT59" i="4"/>
  <c r="BU59" i="4"/>
  <c r="BV59" i="4"/>
  <c r="BW59" i="4"/>
  <c r="BR60" i="4"/>
  <c r="BS60" i="4"/>
  <c r="BT60" i="4"/>
  <c r="BU60" i="4"/>
  <c r="BV60" i="4"/>
  <c r="BW60" i="4"/>
  <c r="BR62" i="4"/>
  <c r="BS62" i="4"/>
  <c r="BI62" i="4"/>
  <c r="BT62" i="4"/>
  <c r="BJ62" i="4"/>
  <c r="BU62" i="4"/>
  <c r="BK62" i="4"/>
  <c r="BV62" i="4"/>
  <c r="BL62" i="4"/>
  <c r="BW62" i="4"/>
  <c r="BR63" i="4"/>
  <c r="BS63" i="4"/>
  <c r="BT63" i="4"/>
  <c r="BJ63" i="4"/>
  <c r="BU63" i="4"/>
  <c r="BV63" i="4"/>
  <c r="BL63" i="4"/>
  <c r="BW63" i="4"/>
  <c r="BR64" i="4"/>
  <c r="BS64" i="4"/>
  <c r="BI64" i="4"/>
  <c r="BT64" i="4"/>
  <c r="BJ64" i="4"/>
  <c r="BU64" i="4"/>
  <c r="BK64" i="4"/>
  <c r="BV64" i="4"/>
  <c r="BL64" i="4"/>
  <c r="BW64" i="4"/>
  <c r="BR65" i="4"/>
  <c r="BS65" i="4"/>
  <c r="BI65" i="4"/>
  <c r="BT65" i="4"/>
  <c r="BJ65" i="4"/>
  <c r="BU65" i="4"/>
  <c r="BK65" i="4"/>
  <c r="BV65" i="4"/>
  <c r="BL65" i="4"/>
  <c r="BW65" i="4"/>
  <c r="BR66" i="4"/>
  <c r="BS66" i="4"/>
  <c r="BI66" i="4"/>
  <c r="BT66" i="4"/>
  <c r="BJ66" i="4"/>
  <c r="BU66" i="4"/>
  <c r="BK66" i="4"/>
  <c r="BV66" i="4"/>
  <c r="BL66" i="4"/>
  <c r="BW66" i="4"/>
  <c r="BR67" i="4"/>
  <c r="BS67" i="4"/>
  <c r="BI67" i="4"/>
  <c r="BT67" i="4"/>
  <c r="BJ67" i="4"/>
  <c r="BU67" i="4"/>
  <c r="BK67" i="4"/>
  <c r="BV67" i="4"/>
  <c r="BL67" i="4"/>
  <c r="BW67" i="4"/>
  <c r="BR68" i="4"/>
  <c r="BS68" i="4"/>
  <c r="BI68" i="4"/>
  <c r="BT68" i="4"/>
  <c r="BJ68" i="4"/>
  <c r="BU68" i="4"/>
  <c r="BK68" i="4"/>
  <c r="BV68" i="4"/>
  <c r="BL68" i="4"/>
  <c r="BW68" i="4"/>
  <c r="BR69" i="4"/>
  <c r="BS69" i="4"/>
  <c r="BI69" i="4"/>
  <c r="BT69" i="4"/>
  <c r="BJ69" i="4"/>
  <c r="BU69" i="4"/>
  <c r="BK69" i="4"/>
  <c r="BV69" i="4"/>
  <c r="BL69" i="4"/>
  <c r="BW69" i="4"/>
  <c r="BR70" i="4"/>
  <c r="BS70" i="4"/>
  <c r="BI70" i="4"/>
  <c r="BT70" i="4"/>
  <c r="BJ70" i="4"/>
  <c r="BU70" i="4"/>
  <c r="BK70" i="4"/>
  <c r="BV70" i="4"/>
  <c r="BL70" i="4"/>
  <c r="BW70" i="4"/>
  <c r="BR71" i="4"/>
  <c r="BS71" i="4"/>
  <c r="BI71" i="4"/>
  <c r="BT71" i="4"/>
  <c r="BJ71" i="4"/>
  <c r="BU71" i="4"/>
  <c r="BK71" i="4"/>
  <c r="BV71" i="4"/>
  <c r="BL71" i="4"/>
  <c r="BW71" i="4"/>
  <c r="BR72" i="4"/>
  <c r="BS72" i="4"/>
  <c r="BI72" i="4"/>
  <c r="BT72" i="4"/>
  <c r="BJ72" i="4"/>
  <c r="BU72" i="4"/>
  <c r="BK72" i="4"/>
  <c r="BV72" i="4"/>
  <c r="BL72" i="4"/>
  <c r="BW72" i="4"/>
  <c r="BR73" i="4"/>
  <c r="BS73" i="4"/>
  <c r="BI73" i="4"/>
  <c r="BT73" i="4"/>
  <c r="BJ73" i="4"/>
  <c r="BU73" i="4"/>
  <c r="BK73" i="4"/>
  <c r="BV73" i="4"/>
  <c r="BL73" i="4"/>
  <c r="BW73" i="4"/>
  <c r="BR74" i="4"/>
  <c r="BS74" i="4"/>
  <c r="BI74" i="4"/>
  <c r="BT74" i="4"/>
  <c r="BJ74" i="4"/>
  <c r="BU74" i="4"/>
  <c r="BK74" i="4"/>
  <c r="BV74" i="4"/>
  <c r="BL74" i="4"/>
  <c r="BW74" i="4"/>
  <c r="BR75" i="4"/>
  <c r="BS75" i="4"/>
  <c r="BI75" i="4"/>
  <c r="BT75" i="4"/>
  <c r="BJ75" i="4"/>
  <c r="BU75" i="4"/>
  <c r="BK75" i="4"/>
  <c r="BV75" i="4"/>
  <c r="BL75" i="4"/>
  <c r="BW75" i="4"/>
  <c r="BR76" i="4"/>
  <c r="BS76" i="4"/>
  <c r="BI76" i="4"/>
  <c r="BT76" i="4"/>
  <c r="BJ76" i="4"/>
  <c r="BU76" i="4"/>
  <c r="BK76" i="4"/>
  <c r="BV76" i="4"/>
  <c r="BL76" i="4"/>
  <c r="BW76" i="4"/>
  <c r="BR77" i="4"/>
  <c r="BS77" i="4"/>
  <c r="BI77" i="4"/>
  <c r="BT77" i="4"/>
  <c r="BJ77" i="4"/>
  <c r="BU77" i="4"/>
  <c r="BK77" i="4"/>
  <c r="BV77" i="4"/>
  <c r="BL77" i="4"/>
  <c r="BW77" i="4"/>
  <c r="BR78" i="4"/>
  <c r="BS78" i="4"/>
  <c r="BI78" i="4"/>
  <c r="BT78" i="4"/>
  <c r="BJ78" i="4"/>
  <c r="BU78" i="4"/>
  <c r="BK78" i="4"/>
  <c r="BV78" i="4"/>
  <c r="BL78" i="4"/>
  <c r="BW78" i="4"/>
  <c r="BR79" i="4"/>
  <c r="BS79" i="4"/>
  <c r="BI79" i="4"/>
  <c r="BT79" i="4"/>
  <c r="BJ79" i="4"/>
  <c r="BU79" i="4"/>
  <c r="BK79" i="4"/>
  <c r="BV79" i="4"/>
  <c r="BL79" i="4"/>
  <c r="BW79" i="4"/>
  <c r="BR80" i="4"/>
  <c r="BS80" i="4"/>
  <c r="BI80" i="4"/>
  <c r="BT80" i="4"/>
  <c r="BJ80" i="4"/>
  <c r="BU80" i="4"/>
  <c r="BK80" i="4"/>
  <c r="BV80" i="4"/>
  <c r="BL80" i="4"/>
  <c r="BW80" i="4"/>
  <c r="BR81" i="4"/>
  <c r="BS81" i="4"/>
  <c r="BI81" i="4"/>
  <c r="BT81" i="4"/>
  <c r="BJ81" i="4"/>
  <c r="BU81" i="4"/>
  <c r="BK81" i="4"/>
  <c r="BV81" i="4"/>
  <c r="BL81" i="4"/>
  <c r="BW81" i="4"/>
  <c r="BR82" i="4"/>
  <c r="BS82" i="4"/>
  <c r="BI82" i="4"/>
  <c r="BT82" i="4"/>
  <c r="BJ82" i="4"/>
  <c r="BU82" i="4"/>
  <c r="BK82" i="4"/>
  <c r="BV82" i="4"/>
  <c r="BL82" i="4"/>
  <c r="BW82" i="4"/>
  <c r="BR83" i="4"/>
  <c r="BS83" i="4"/>
  <c r="BI83" i="4"/>
  <c r="BT83" i="4"/>
  <c r="BJ83" i="4"/>
  <c r="BU83" i="4"/>
  <c r="BK83" i="4"/>
  <c r="BV83" i="4"/>
  <c r="BL83" i="4"/>
  <c r="BW83" i="4"/>
  <c r="BR84" i="4"/>
  <c r="BS84" i="4"/>
  <c r="BI84" i="4"/>
  <c r="BT84" i="4"/>
  <c r="BJ84" i="4"/>
  <c r="BU84" i="4"/>
  <c r="BK84" i="4"/>
  <c r="BV84" i="4"/>
  <c r="BL84" i="4"/>
  <c r="BW84" i="4"/>
  <c r="BR85" i="4"/>
  <c r="BS85" i="4"/>
  <c r="BI85" i="4"/>
  <c r="BT85" i="4"/>
  <c r="BJ85" i="4"/>
  <c r="BU85" i="4"/>
  <c r="BK85" i="4"/>
  <c r="BV85" i="4"/>
  <c r="BL85" i="4"/>
  <c r="BW85" i="4"/>
  <c r="BR86" i="4"/>
  <c r="BS86" i="4"/>
  <c r="BI86" i="4"/>
  <c r="BT86" i="4"/>
  <c r="BJ86" i="4"/>
  <c r="BU86" i="4"/>
  <c r="BK86" i="4"/>
  <c r="BV86" i="4"/>
  <c r="BL86" i="4"/>
  <c r="BW86" i="4"/>
  <c r="BR87" i="4"/>
  <c r="BS87" i="4"/>
  <c r="BI87" i="4"/>
  <c r="BT87" i="4"/>
  <c r="BJ87" i="4"/>
  <c r="BU87" i="4"/>
  <c r="BK87" i="4"/>
  <c r="BV87" i="4"/>
  <c r="BL87" i="4"/>
  <c r="BW87" i="4"/>
  <c r="BR88" i="4"/>
  <c r="BS88" i="4"/>
  <c r="BI88" i="4"/>
  <c r="BT88" i="4"/>
  <c r="BJ88" i="4"/>
  <c r="BU88" i="4"/>
  <c r="BK88" i="4"/>
  <c r="BV88" i="4"/>
  <c r="BL88" i="4"/>
  <c r="BW88" i="4"/>
  <c r="BR89" i="4"/>
  <c r="BS89" i="4"/>
  <c r="BI89" i="4"/>
  <c r="BT89" i="4"/>
  <c r="BJ89" i="4"/>
  <c r="BU89" i="4"/>
  <c r="BK89" i="4"/>
  <c r="BV89" i="4"/>
  <c r="BL89" i="4"/>
  <c r="BW89" i="4"/>
  <c r="BR90" i="4"/>
  <c r="BS90" i="4"/>
  <c r="BI90" i="4"/>
  <c r="BT90" i="4"/>
  <c r="BJ90" i="4"/>
  <c r="BU90" i="4"/>
  <c r="BK90" i="4"/>
  <c r="BV90" i="4"/>
  <c r="BL90" i="4"/>
  <c r="BW90" i="4"/>
  <c r="BR91" i="4"/>
  <c r="BS91" i="4"/>
  <c r="BI91" i="4"/>
  <c r="BT91" i="4"/>
  <c r="BJ91" i="4"/>
  <c r="BU91" i="4"/>
  <c r="BK91" i="4"/>
  <c r="BV91" i="4"/>
  <c r="BL91" i="4"/>
  <c r="BW91" i="4"/>
  <c r="BR92" i="4"/>
  <c r="BS92" i="4"/>
  <c r="BI92" i="4"/>
  <c r="BT92" i="4"/>
  <c r="BJ92" i="4"/>
  <c r="BU92" i="4"/>
  <c r="BK92" i="4"/>
  <c r="BV92" i="4"/>
  <c r="BL92" i="4"/>
  <c r="BW92" i="4"/>
  <c r="BR93" i="4"/>
  <c r="BS93" i="4"/>
  <c r="BI93" i="4"/>
  <c r="BT93" i="4"/>
  <c r="BJ93" i="4"/>
  <c r="BU93" i="4"/>
  <c r="BK93" i="4"/>
  <c r="BV93" i="4"/>
  <c r="BL93" i="4"/>
  <c r="BW93" i="4"/>
  <c r="BR94" i="4"/>
  <c r="BS94" i="4"/>
  <c r="BI94" i="4"/>
  <c r="BT94" i="4"/>
  <c r="BJ94" i="4"/>
  <c r="BU94" i="4"/>
  <c r="BK94" i="4"/>
  <c r="BV94" i="4"/>
  <c r="BL94" i="4"/>
  <c r="BW94" i="4"/>
  <c r="BR95" i="4"/>
  <c r="BS95" i="4"/>
  <c r="BI95" i="4"/>
  <c r="BT95" i="4"/>
  <c r="BJ95" i="4"/>
  <c r="BU95" i="4"/>
  <c r="BK95" i="4"/>
  <c r="BV95" i="4"/>
  <c r="BL95" i="4"/>
  <c r="BW95" i="4"/>
  <c r="BR96" i="4"/>
  <c r="BS96" i="4"/>
  <c r="BI96" i="4"/>
  <c r="BT96" i="4"/>
  <c r="BJ96" i="4"/>
  <c r="BU96" i="4"/>
  <c r="BK96" i="4"/>
  <c r="BV96" i="4"/>
  <c r="BL96" i="4"/>
  <c r="BW96" i="4"/>
  <c r="BR97" i="4"/>
  <c r="BS97" i="4"/>
  <c r="BI97" i="4"/>
  <c r="BT97" i="4"/>
  <c r="BJ97" i="4"/>
  <c r="BU97" i="4"/>
  <c r="BK97" i="4"/>
  <c r="BV97" i="4"/>
  <c r="BL97" i="4"/>
  <c r="BW97" i="4"/>
  <c r="BR98" i="4"/>
  <c r="BS98" i="4"/>
  <c r="BI98" i="4"/>
  <c r="BT98" i="4"/>
  <c r="BJ98" i="4"/>
  <c r="BU98" i="4"/>
  <c r="BK98" i="4"/>
  <c r="BV98" i="4"/>
  <c r="BL98" i="4"/>
  <c r="BW98" i="4"/>
  <c r="BR99" i="4"/>
  <c r="BS99" i="4"/>
  <c r="BI99" i="4"/>
  <c r="BT99" i="4"/>
  <c r="BJ99" i="4"/>
  <c r="BU99" i="4"/>
  <c r="BK99" i="4"/>
  <c r="BV99" i="4"/>
  <c r="BL99" i="4"/>
  <c r="BW99" i="4"/>
  <c r="BR100" i="4"/>
  <c r="BS100" i="4"/>
  <c r="BI100" i="4"/>
  <c r="BT100" i="4"/>
  <c r="BJ100" i="4"/>
  <c r="BU100" i="4"/>
  <c r="BK100" i="4"/>
  <c r="BV100" i="4"/>
  <c r="BL100" i="4"/>
  <c r="BW100" i="4"/>
  <c r="BR101" i="4"/>
  <c r="BS101" i="4"/>
  <c r="BI101" i="4"/>
  <c r="BT101" i="4"/>
  <c r="BJ101" i="4"/>
  <c r="BU101" i="4"/>
  <c r="BK101" i="4"/>
  <c r="BV101" i="4"/>
  <c r="BL101" i="4"/>
  <c r="BW101" i="4"/>
  <c r="BR102" i="4"/>
  <c r="BS102" i="4"/>
  <c r="BI102" i="4"/>
  <c r="BT102" i="4"/>
  <c r="BJ102" i="4"/>
  <c r="BU102" i="4"/>
  <c r="BK102" i="4"/>
  <c r="BV102" i="4"/>
  <c r="BL102" i="4"/>
  <c r="BW102" i="4"/>
  <c r="BR103" i="4"/>
  <c r="BS103" i="4"/>
  <c r="BI103" i="4"/>
  <c r="BT103" i="4"/>
  <c r="BJ103" i="4"/>
  <c r="BU103" i="4"/>
  <c r="BK103" i="4"/>
  <c r="BV103" i="4"/>
  <c r="BL103" i="4"/>
  <c r="BW103" i="4"/>
  <c r="BR104" i="4"/>
  <c r="BS104" i="4"/>
  <c r="BI104" i="4"/>
  <c r="BT104" i="4"/>
  <c r="BJ104" i="4"/>
  <c r="BU104" i="4"/>
  <c r="BK104" i="4"/>
  <c r="BV104" i="4"/>
  <c r="BL104" i="4"/>
  <c r="BW104" i="4"/>
  <c r="BR105" i="4"/>
  <c r="BS105" i="4"/>
  <c r="BI105" i="4"/>
  <c r="BT105" i="4"/>
  <c r="BJ105" i="4"/>
  <c r="BU105" i="4"/>
  <c r="BK105" i="4"/>
  <c r="BV105" i="4"/>
  <c r="BL105" i="4"/>
  <c r="BW105" i="4"/>
  <c r="BR106" i="4"/>
  <c r="BS106" i="4"/>
  <c r="BI106" i="4"/>
  <c r="BT106" i="4"/>
  <c r="BJ106" i="4"/>
  <c r="BU106" i="4"/>
  <c r="BK106" i="4"/>
  <c r="BV106" i="4"/>
  <c r="BL106" i="4"/>
  <c r="BW106" i="4"/>
  <c r="BR107" i="4"/>
  <c r="BS107" i="4"/>
  <c r="BI107" i="4"/>
  <c r="BT107" i="4"/>
  <c r="BJ107" i="4"/>
  <c r="BU107" i="4"/>
  <c r="BK107" i="4"/>
  <c r="BV107" i="4"/>
  <c r="BL107" i="4"/>
  <c r="BW107" i="4"/>
  <c r="BR108" i="4"/>
  <c r="BS108" i="4"/>
  <c r="BI108" i="4"/>
  <c r="BT108" i="4"/>
  <c r="BJ108" i="4"/>
  <c r="BU108" i="4"/>
  <c r="BK108" i="4"/>
  <c r="BV108" i="4"/>
  <c r="BL108" i="4"/>
  <c r="BW108" i="4"/>
  <c r="BR109" i="4"/>
  <c r="BS109" i="4"/>
  <c r="BI109" i="4"/>
  <c r="BT109" i="4"/>
  <c r="BJ109" i="4"/>
  <c r="BU109" i="4"/>
  <c r="BK109" i="4"/>
  <c r="BV109" i="4"/>
  <c r="BL109" i="4"/>
  <c r="BW109" i="4"/>
  <c r="BR110" i="4"/>
  <c r="BS110" i="4"/>
  <c r="BI110" i="4"/>
  <c r="BT110" i="4"/>
  <c r="BJ110" i="4"/>
  <c r="BU110" i="4"/>
  <c r="BK110" i="4"/>
  <c r="BV110" i="4"/>
  <c r="BL110" i="4"/>
  <c r="BW110" i="4"/>
  <c r="BR111" i="4"/>
  <c r="BS111" i="4"/>
  <c r="BI111" i="4"/>
  <c r="BT111" i="4"/>
  <c r="BJ111" i="4"/>
  <c r="BU111" i="4"/>
  <c r="BK111" i="4"/>
  <c r="BV111" i="4"/>
  <c r="BL111" i="4"/>
  <c r="BW111" i="4"/>
  <c r="AU112" i="4"/>
  <c r="BR112" i="4"/>
  <c r="BF112" i="4"/>
  <c r="BG112" i="4"/>
  <c r="BS112" i="4"/>
  <c r="BI112" i="4"/>
  <c r="BT112" i="4"/>
  <c r="BJ112" i="4"/>
  <c r="BU112" i="4"/>
  <c r="BK112" i="4"/>
  <c r="BV112" i="4"/>
  <c r="BL112" i="4"/>
  <c r="BW112" i="4"/>
  <c r="AU113" i="4"/>
  <c r="BR113" i="4"/>
  <c r="BF113" i="4"/>
  <c r="BG113" i="4"/>
  <c r="BS113" i="4"/>
  <c r="BI113" i="4"/>
  <c r="BT113" i="4"/>
  <c r="BJ113" i="4"/>
  <c r="BU113" i="4"/>
  <c r="BK113" i="4"/>
  <c r="BV113" i="4"/>
  <c r="BL113" i="4"/>
  <c r="BW113" i="4"/>
  <c r="AU114" i="4"/>
  <c r="BR114" i="4"/>
  <c r="BF114" i="4"/>
  <c r="BG114" i="4"/>
  <c r="BS114" i="4"/>
  <c r="BI114" i="4"/>
  <c r="BT114" i="4"/>
  <c r="BJ114" i="4"/>
  <c r="BU114" i="4"/>
  <c r="BK114" i="4"/>
  <c r="BV114" i="4"/>
  <c r="BL114" i="4"/>
  <c r="BW114" i="4"/>
  <c r="AU115" i="4"/>
  <c r="BR115" i="4"/>
  <c r="BF115" i="4"/>
  <c r="BG115" i="4"/>
  <c r="BS115" i="4"/>
  <c r="BI115" i="4"/>
  <c r="BT115" i="4"/>
  <c r="BJ115" i="4"/>
  <c r="BU115" i="4"/>
  <c r="BK115" i="4"/>
  <c r="BV115" i="4"/>
  <c r="BL115" i="4"/>
  <c r="BW115" i="4"/>
  <c r="AU116" i="4"/>
  <c r="BR116" i="4"/>
  <c r="BF116" i="4"/>
  <c r="BG116" i="4"/>
  <c r="BS116" i="4"/>
  <c r="BI116" i="4"/>
  <c r="BT116" i="4"/>
  <c r="BJ116" i="4"/>
  <c r="BU116" i="4"/>
  <c r="BK116" i="4"/>
  <c r="BV116" i="4"/>
  <c r="BL116" i="4"/>
  <c r="BW116" i="4"/>
  <c r="AU117" i="4"/>
  <c r="BR117" i="4"/>
  <c r="BF117" i="4"/>
  <c r="BG117" i="4"/>
  <c r="BS117" i="4"/>
  <c r="BI117" i="4"/>
  <c r="BT117" i="4"/>
  <c r="BJ117" i="4"/>
  <c r="BU117" i="4"/>
  <c r="BK117" i="4"/>
  <c r="BV117" i="4"/>
  <c r="BL117" i="4"/>
  <c r="BW117" i="4"/>
  <c r="AU118" i="4"/>
  <c r="BR118" i="4"/>
  <c r="BF118" i="4"/>
  <c r="BG118" i="4"/>
  <c r="BS118" i="4"/>
  <c r="BI118" i="4"/>
  <c r="BT118" i="4"/>
  <c r="BJ118" i="4"/>
  <c r="BU118" i="4"/>
  <c r="BK118" i="4"/>
  <c r="BV118" i="4"/>
  <c r="BL118" i="4"/>
  <c r="BW118" i="4"/>
  <c r="AU119" i="4"/>
  <c r="BR119" i="4"/>
  <c r="BF119" i="4"/>
  <c r="BG119" i="4"/>
  <c r="BS119" i="4"/>
  <c r="BI119" i="4"/>
  <c r="BT119" i="4"/>
  <c r="BJ119" i="4"/>
  <c r="BU119" i="4"/>
  <c r="BK119" i="4"/>
  <c r="BV119" i="4"/>
  <c r="BL119" i="4"/>
  <c r="BW119" i="4"/>
  <c r="AU120" i="4"/>
  <c r="BR120" i="4"/>
  <c r="BF120" i="4"/>
  <c r="BG120" i="4"/>
  <c r="BS120" i="4"/>
  <c r="BI120" i="4"/>
  <c r="BT120" i="4"/>
  <c r="BJ120" i="4"/>
  <c r="BU120" i="4"/>
  <c r="BK120" i="4"/>
  <c r="BV120" i="4"/>
  <c r="BL120" i="4"/>
  <c r="BW120" i="4"/>
  <c r="AU121" i="4"/>
  <c r="BR121" i="4"/>
  <c r="BF121" i="4"/>
  <c r="BG121" i="4"/>
  <c r="BS121" i="4"/>
  <c r="BI121" i="4"/>
  <c r="BT121" i="4"/>
  <c r="BJ121" i="4"/>
  <c r="BU121" i="4"/>
  <c r="BK121" i="4"/>
  <c r="BV121" i="4"/>
  <c r="BL121" i="4"/>
  <c r="BW121" i="4"/>
  <c r="AU122" i="4"/>
  <c r="BR122" i="4"/>
  <c r="BF122" i="4"/>
  <c r="BG122" i="4"/>
  <c r="BS122" i="4"/>
  <c r="BI122" i="4"/>
  <c r="BT122" i="4"/>
  <c r="BJ122" i="4"/>
  <c r="BU122" i="4"/>
  <c r="BK122" i="4"/>
  <c r="BV122" i="4"/>
  <c r="BL122" i="4"/>
  <c r="BW122" i="4"/>
  <c r="AU123" i="4"/>
  <c r="BR123" i="4"/>
  <c r="BF123" i="4"/>
  <c r="BG123" i="4"/>
  <c r="BS123" i="4"/>
  <c r="BI123" i="4"/>
  <c r="BT123" i="4"/>
  <c r="BJ123" i="4"/>
  <c r="BU123" i="4"/>
  <c r="BK123" i="4"/>
  <c r="BV123" i="4"/>
  <c r="BL123" i="4"/>
  <c r="BW123" i="4"/>
  <c r="AU124" i="4"/>
  <c r="BR124" i="4"/>
  <c r="BF124" i="4"/>
  <c r="BG124" i="4"/>
  <c r="BS124" i="4"/>
  <c r="BI124" i="4"/>
  <c r="BT124" i="4"/>
  <c r="BJ124" i="4"/>
  <c r="BU124" i="4"/>
  <c r="BK124" i="4"/>
  <c r="BV124" i="4"/>
  <c r="BL124" i="4"/>
  <c r="BW124" i="4"/>
  <c r="AU125" i="4"/>
  <c r="BR125" i="4"/>
  <c r="BF125" i="4"/>
  <c r="BG125" i="4"/>
  <c r="BS125" i="4"/>
  <c r="BI125" i="4"/>
  <c r="BT125" i="4"/>
  <c r="BJ125" i="4"/>
  <c r="BU125" i="4"/>
  <c r="BK125" i="4"/>
  <c r="BV125" i="4"/>
  <c r="BL125" i="4"/>
  <c r="BW125" i="4"/>
  <c r="AU126" i="4"/>
  <c r="BR126" i="4"/>
  <c r="BF126" i="4"/>
  <c r="BG126" i="4"/>
  <c r="BS126" i="4"/>
  <c r="BI126" i="4"/>
  <c r="BT126" i="4"/>
  <c r="BJ126" i="4"/>
  <c r="BU126" i="4"/>
  <c r="BK126" i="4"/>
  <c r="BV126" i="4"/>
  <c r="BL126" i="4"/>
  <c r="BW126" i="4"/>
  <c r="AU127" i="4"/>
  <c r="BR127" i="4"/>
  <c r="BF127" i="4"/>
  <c r="BG127" i="4"/>
  <c r="BS127" i="4"/>
  <c r="BI127" i="4"/>
  <c r="BT127" i="4"/>
  <c r="BJ127" i="4"/>
  <c r="BU127" i="4"/>
  <c r="BK127" i="4"/>
  <c r="BV127" i="4"/>
  <c r="BL127" i="4"/>
  <c r="BW127" i="4"/>
  <c r="AU128" i="4"/>
  <c r="BR128" i="4"/>
  <c r="BF128" i="4"/>
  <c r="BG128" i="4"/>
  <c r="BS128" i="4"/>
  <c r="BI128" i="4"/>
  <c r="BT128" i="4"/>
  <c r="BJ128" i="4"/>
  <c r="BU128" i="4"/>
  <c r="BK128" i="4"/>
  <c r="BV128" i="4"/>
  <c r="BL128" i="4"/>
  <c r="BW128" i="4"/>
  <c r="AU129" i="4"/>
  <c r="BR129" i="4"/>
  <c r="BF129" i="4"/>
  <c r="BG129" i="4"/>
  <c r="BS129" i="4"/>
  <c r="BI129" i="4"/>
  <c r="BT129" i="4"/>
  <c r="BJ129" i="4"/>
  <c r="BU129" i="4"/>
  <c r="BK129" i="4"/>
  <c r="BV129" i="4"/>
  <c r="BL129" i="4"/>
  <c r="BW129" i="4"/>
  <c r="AU130" i="4"/>
  <c r="BR130" i="4"/>
  <c r="BF130" i="4"/>
  <c r="BG130" i="4"/>
  <c r="BS130" i="4"/>
  <c r="BI130" i="4"/>
  <c r="BT130" i="4"/>
  <c r="BJ130" i="4"/>
  <c r="BU130" i="4"/>
  <c r="BK130" i="4"/>
  <c r="BV130" i="4"/>
  <c r="BL130" i="4"/>
  <c r="BW130" i="4"/>
  <c r="AU131" i="4"/>
  <c r="BR131" i="4"/>
  <c r="BF131" i="4"/>
  <c r="BG131" i="4"/>
  <c r="BS131" i="4"/>
  <c r="BI131" i="4"/>
  <c r="BT131" i="4"/>
  <c r="BJ131" i="4"/>
  <c r="BU131" i="4"/>
  <c r="BK131" i="4"/>
  <c r="BV131" i="4"/>
  <c r="BL131" i="4"/>
  <c r="BW131" i="4"/>
  <c r="AU132" i="4"/>
  <c r="BR132" i="4"/>
  <c r="BF132" i="4"/>
  <c r="BG132" i="4"/>
  <c r="BS132" i="4"/>
  <c r="BI132" i="4"/>
  <c r="BT132" i="4"/>
  <c r="BJ132" i="4"/>
  <c r="BU132" i="4"/>
  <c r="BK132" i="4"/>
  <c r="BV132" i="4"/>
  <c r="BL132" i="4"/>
  <c r="BW132" i="4"/>
  <c r="AU133" i="4"/>
  <c r="BR133" i="4"/>
  <c r="BF133" i="4"/>
  <c r="BG133" i="4"/>
  <c r="BS133" i="4"/>
  <c r="BI133" i="4"/>
  <c r="BT133" i="4"/>
  <c r="BJ133" i="4"/>
  <c r="BU133" i="4"/>
  <c r="BK133" i="4"/>
  <c r="BV133" i="4"/>
  <c r="BL133" i="4"/>
  <c r="BW133" i="4"/>
  <c r="AU134" i="4"/>
  <c r="BR134" i="4"/>
  <c r="BF134" i="4"/>
  <c r="BG134" i="4"/>
  <c r="BS134" i="4"/>
  <c r="BI134" i="4"/>
  <c r="BT134" i="4"/>
  <c r="BJ134" i="4"/>
  <c r="BU134" i="4"/>
  <c r="BK134" i="4"/>
  <c r="BV134" i="4"/>
  <c r="BL134" i="4"/>
  <c r="BW134" i="4"/>
  <c r="AU135" i="4"/>
  <c r="BR135" i="4"/>
  <c r="BF135" i="4"/>
  <c r="BG135" i="4"/>
  <c r="BS135" i="4"/>
  <c r="BI135" i="4"/>
  <c r="BT135" i="4"/>
  <c r="BJ135" i="4"/>
  <c r="BU135" i="4"/>
  <c r="BK135" i="4"/>
  <c r="BV135" i="4"/>
  <c r="BL135" i="4"/>
  <c r="BW135" i="4"/>
  <c r="AU136" i="4"/>
  <c r="BR136" i="4"/>
  <c r="BF136" i="4"/>
  <c r="BG136" i="4"/>
  <c r="BS136" i="4"/>
  <c r="BI136" i="4"/>
  <c r="BT136" i="4"/>
  <c r="BJ136" i="4"/>
  <c r="BU136" i="4"/>
  <c r="BK136" i="4"/>
  <c r="BV136" i="4"/>
  <c r="BL136" i="4"/>
  <c r="BW136" i="4"/>
  <c r="AU137" i="4"/>
  <c r="BR137" i="4"/>
  <c r="BF137" i="4"/>
  <c r="BG137" i="4"/>
  <c r="BS137" i="4"/>
  <c r="BI137" i="4"/>
  <c r="BT137" i="4"/>
  <c r="BJ137" i="4"/>
  <c r="BU137" i="4"/>
  <c r="BK137" i="4"/>
  <c r="BV137" i="4"/>
  <c r="BL137" i="4"/>
  <c r="BW137" i="4"/>
  <c r="AU138" i="4"/>
  <c r="BR138" i="4"/>
  <c r="BF138" i="4"/>
  <c r="BG138" i="4"/>
  <c r="BS138" i="4"/>
  <c r="BI138" i="4"/>
  <c r="BT138" i="4"/>
  <c r="BJ138" i="4"/>
  <c r="BU138" i="4"/>
  <c r="BK138" i="4"/>
  <c r="BV138" i="4"/>
  <c r="BL138" i="4"/>
  <c r="BW138" i="4"/>
  <c r="AU139" i="4"/>
  <c r="BR139" i="4"/>
  <c r="BF139" i="4"/>
  <c r="BG139" i="4"/>
  <c r="BS139" i="4"/>
  <c r="BI139" i="4"/>
  <c r="BT139" i="4"/>
  <c r="BJ139" i="4"/>
  <c r="BU139" i="4"/>
  <c r="BK139" i="4"/>
  <c r="BV139" i="4"/>
  <c r="BL139" i="4"/>
  <c r="BW139" i="4"/>
  <c r="AU140" i="4"/>
  <c r="BR140" i="4"/>
  <c r="BF140" i="4"/>
  <c r="BG140" i="4"/>
  <c r="BS140" i="4"/>
  <c r="BI140" i="4"/>
  <c r="BT140" i="4"/>
  <c r="BJ140" i="4"/>
  <c r="BU140" i="4"/>
  <c r="BK140" i="4"/>
  <c r="BV140" i="4"/>
  <c r="BL140" i="4"/>
  <c r="BW140" i="4"/>
  <c r="AU141" i="4"/>
  <c r="BR141" i="4"/>
  <c r="BF141" i="4"/>
  <c r="BG141" i="4"/>
  <c r="BS141" i="4"/>
  <c r="BI141" i="4"/>
  <c r="BT141" i="4"/>
  <c r="BJ141" i="4"/>
  <c r="BU141" i="4"/>
  <c r="BK141" i="4"/>
  <c r="BV141" i="4"/>
  <c r="BL141" i="4"/>
  <c r="BW141" i="4"/>
  <c r="AU142" i="4"/>
  <c r="BR142" i="4"/>
  <c r="BF142" i="4"/>
  <c r="BG142" i="4"/>
  <c r="BS142" i="4"/>
  <c r="BI142" i="4"/>
  <c r="BT142" i="4"/>
  <c r="BJ142" i="4"/>
  <c r="BU142" i="4"/>
  <c r="BK142" i="4"/>
  <c r="BV142" i="4"/>
  <c r="BL142" i="4"/>
  <c r="BW142" i="4"/>
  <c r="AU143" i="4"/>
  <c r="BR143" i="4"/>
  <c r="BF143" i="4"/>
  <c r="BG143" i="4"/>
  <c r="BS143" i="4"/>
  <c r="BI143" i="4"/>
  <c r="BT143" i="4"/>
  <c r="BJ143" i="4"/>
  <c r="BU143" i="4"/>
  <c r="BK143" i="4"/>
  <c r="BV143" i="4"/>
  <c r="BL143" i="4"/>
  <c r="BW143" i="4"/>
  <c r="AU144" i="4"/>
  <c r="BR144" i="4"/>
  <c r="BF144" i="4"/>
  <c r="BG144" i="4"/>
  <c r="BS144" i="4"/>
  <c r="BI144" i="4"/>
  <c r="BT144" i="4"/>
  <c r="BJ144" i="4"/>
  <c r="BU144" i="4"/>
  <c r="BK144" i="4"/>
  <c r="BV144" i="4"/>
  <c r="BL144" i="4"/>
  <c r="BW144" i="4"/>
  <c r="AU145" i="4"/>
  <c r="BR145" i="4"/>
  <c r="BF145" i="4"/>
  <c r="BG145" i="4"/>
  <c r="BS145" i="4"/>
  <c r="BI145" i="4"/>
  <c r="BT145" i="4"/>
  <c r="BJ145" i="4"/>
  <c r="BU145" i="4"/>
  <c r="BK145" i="4"/>
  <c r="BV145" i="4"/>
  <c r="BL145" i="4"/>
  <c r="BW145" i="4"/>
  <c r="AU146" i="4"/>
  <c r="BR146" i="4"/>
  <c r="BF146" i="4"/>
  <c r="BG146" i="4"/>
  <c r="BS146" i="4"/>
  <c r="BI146" i="4"/>
  <c r="BT146" i="4"/>
  <c r="BJ146" i="4"/>
  <c r="BU146" i="4"/>
  <c r="BK146" i="4"/>
  <c r="BV146" i="4"/>
  <c r="BL146" i="4"/>
  <c r="BW146" i="4"/>
  <c r="AU147" i="4"/>
  <c r="BR147" i="4"/>
  <c r="BF147" i="4"/>
  <c r="BG147" i="4"/>
  <c r="BS147" i="4"/>
  <c r="BI147" i="4"/>
  <c r="BT147" i="4"/>
  <c r="BJ147" i="4"/>
  <c r="BU147" i="4"/>
  <c r="BK147" i="4"/>
  <c r="BV147" i="4"/>
  <c r="BL147" i="4"/>
  <c r="BW147" i="4"/>
  <c r="AU148" i="4"/>
  <c r="BR148" i="4"/>
  <c r="BF148" i="4"/>
  <c r="BG148" i="4"/>
  <c r="BS148" i="4"/>
  <c r="BI148" i="4"/>
  <c r="BT148" i="4"/>
  <c r="BJ148" i="4"/>
  <c r="BU148" i="4"/>
  <c r="BK148" i="4"/>
  <c r="BV148" i="4"/>
  <c r="BL148" i="4"/>
  <c r="BW148" i="4"/>
  <c r="AU149" i="4"/>
  <c r="BR149" i="4"/>
  <c r="BF149" i="4"/>
  <c r="BG149" i="4"/>
  <c r="BS149" i="4"/>
  <c r="BI149" i="4"/>
  <c r="BT149" i="4"/>
  <c r="BJ149" i="4"/>
  <c r="BU149" i="4"/>
  <c r="BK149" i="4"/>
  <c r="BV149" i="4"/>
  <c r="BL149" i="4"/>
  <c r="BW149" i="4"/>
  <c r="AU150" i="4"/>
  <c r="BR150" i="4"/>
  <c r="BF150" i="4"/>
  <c r="BG150" i="4"/>
  <c r="BS150" i="4"/>
  <c r="BI150" i="4"/>
  <c r="BT150" i="4"/>
  <c r="BJ150" i="4"/>
  <c r="BU150" i="4"/>
  <c r="BK150" i="4"/>
  <c r="BV150" i="4"/>
  <c r="BL150" i="4"/>
  <c r="BW150" i="4"/>
  <c r="AU151" i="4"/>
  <c r="BR151" i="4"/>
  <c r="BF151" i="4"/>
  <c r="BG151" i="4"/>
  <c r="BS151" i="4"/>
  <c r="BI151" i="4"/>
  <c r="BT151" i="4"/>
  <c r="BJ151" i="4"/>
  <c r="BU151" i="4"/>
  <c r="BK151" i="4"/>
  <c r="BV151" i="4"/>
  <c r="BL151" i="4"/>
  <c r="BW151" i="4"/>
  <c r="AU152" i="4"/>
  <c r="BR152" i="4"/>
  <c r="BF152" i="4"/>
  <c r="BG152" i="4"/>
  <c r="BS152" i="4"/>
  <c r="BI152" i="4"/>
  <c r="BT152" i="4"/>
  <c r="BJ152" i="4"/>
  <c r="BU152" i="4"/>
  <c r="BK152" i="4"/>
  <c r="BV152" i="4"/>
  <c r="BL152" i="4"/>
  <c r="BW152" i="4"/>
  <c r="AU153" i="4"/>
  <c r="BR153" i="4"/>
  <c r="BF153" i="4"/>
  <c r="BG153" i="4"/>
  <c r="BS153" i="4"/>
  <c r="BI153" i="4"/>
  <c r="BT153" i="4"/>
  <c r="BJ153" i="4"/>
  <c r="BU153" i="4"/>
  <c r="BK153" i="4"/>
  <c r="BV153" i="4"/>
  <c r="BL153" i="4"/>
  <c r="BW153" i="4"/>
  <c r="AU154" i="4"/>
  <c r="BR154" i="4"/>
  <c r="BF154" i="4"/>
  <c r="BG154" i="4"/>
  <c r="BS154" i="4"/>
  <c r="BI154" i="4"/>
  <c r="BT154" i="4"/>
  <c r="BJ154" i="4"/>
  <c r="BU154" i="4"/>
  <c r="BK154" i="4"/>
  <c r="BV154" i="4"/>
  <c r="BL154" i="4"/>
  <c r="BW154" i="4"/>
  <c r="AU155" i="4"/>
  <c r="BR155" i="4"/>
  <c r="BF155" i="4"/>
  <c r="BG155" i="4"/>
  <c r="BS155" i="4"/>
  <c r="BI155" i="4"/>
  <c r="BT155" i="4"/>
  <c r="BJ155" i="4"/>
  <c r="BU155" i="4"/>
  <c r="BK155" i="4"/>
  <c r="BV155" i="4"/>
  <c r="BL155" i="4"/>
  <c r="BW155" i="4"/>
  <c r="AU156" i="4"/>
  <c r="BR156" i="4"/>
  <c r="BF156" i="4"/>
  <c r="BG156" i="4"/>
  <c r="BS156" i="4"/>
  <c r="BI156" i="4"/>
  <c r="BT156" i="4"/>
  <c r="BJ156" i="4"/>
  <c r="BU156" i="4"/>
  <c r="BK156" i="4"/>
  <c r="BV156" i="4"/>
  <c r="BL156" i="4"/>
  <c r="BW156" i="4"/>
  <c r="AU157" i="4"/>
  <c r="BR157" i="4"/>
  <c r="BF157" i="4"/>
  <c r="BG157" i="4"/>
  <c r="BS157" i="4"/>
  <c r="BI157" i="4"/>
  <c r="BT157" i="4"/>
  <c r="BJ157" i="4"/>
  <c r="BU157" i="4"/>
  <c r="BK157" i="4"/>
  <c r="BV157" i="4"/>
  <c r="BL157" i="4"/>
  <c r="BW157" i="4"/>
  <c r="AU158" i="4"/>
  <c r="BR158" i="4"/>
  <c r="BF158" i="4"/>
  <c r="BG158" i="4"/>
  <c r="BS158" i="4"/>
  <c r="BI158" i="4"/>
  <c r="BT158" i="4"/>
  <c r="BJ158" i="4"/>
  <c r="BU158" i="4"/>
  <c r="BK158" i="4"/>
  <c r="BV158" i="4"/>
  <c r="BL158" i="4"/>
  <c r="BW158" i="4"/>
  <c r="AU159" i="4"/>
  <c r="BR159" i="4"/>
  <c r="BF159" i="4"/>
  <c r="BG159" i="4"/>
  <c r="BS159" i="4"/>
  <c r="BI159" i="4"/>
  <c r="BT159" i="4"/>
  <c r="BJ159" i="4"/>
  <c r="BU159" i="4"/>
  <c r="BK159" i="4"/>
  <c r="BV159" i="4"/>
  <c r="BL159" i="4"/>
  <c r="BW159" i="4"/>
  <c r="AU160" i="4"/>
  <c r="BR160" i="4"/>
  <c r="BF160" i="4"/>
  <c r="BG160" i="4"/>
  <c r="BS160" i="4"/>
  <c r="BI160" i="4"/>
  <c r="BT160" i="4"/>
  <c r="BJ160" i="4"/>
  <c r="BU160" i="4"/>
  <c r="BK160" i="4"/>
  <c r="BV160" i="4"/>
  <c r="BL160" i="4"/>
  <c r="BW160" i="4"/>
  <c r="AU161" i="4"/>
  <c r="BR161" i="4"/>
  <c r="BF161" i="4"/>
  <c r="BG161" i="4"/>
  <c r="BS161" i="4"/>
  <c r="BI161" i="4"/>
  <c r="BT161" i="4"/>
  <c r="BJ161" i="4"/>
  <c r="BU161" i="4"/>
  <c r="BK161" i="4"/>
  <c r="BV161" i="4"/>
  <c r="BL161" i="4"/>
  <c r="BW161" i="4"/>
  <c r="AU162" i="4"/>
  <c r="BR162" i="4"/>
  <c r="BF162" i="4"/>
  <c r="BG162" i="4"/>
  <c r="BS162" i="4"/>
  <c r="BI162" i="4"/>
  <c r="BT162" i="4"/>
  <c r="BJ162" i="4"/>
  <c r="BU162" i="4"/>
  <c r="BK162" i="4"/>
  <c r="BV162" i="4"/>
  <c r="BL162" i="4"/>
  <c r="BW162" i="4"/>
  <c r="AU163" i="4"/>
  <c r="BR163" i="4"/>
  <c r="BF163" i="4"/>
  <c r="BG163" i="4"/>
  <c r="BS163" i="4"/>
  <c r="BI163" i="4"/>
  <c r="BT163" i="4"/>
  <c r="BJ163" i="4"/>
  <c r="BU163" i="4"/>
  <c r="BK163" i="4"/>
  <c r="BV163" i="4"/>
  <c r="BL163" i="4"/>
  <c r="BW163" i="4"/>
  <c r="BU11" i="4"/>
  <c r="BV11" i="4"/>
  <c r="BW11" i="4"/>
  <c r="BT11" i="4"/>
  <c r="BS11" i="4"/>
  <c r="BR11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36" i="4"/>
  <c r="BP37" i="4"/>
  <c r="BP38" i="4"/>
  <c r="BP39" i="4"/>
  <c r="BP40" i="4"/>
  <c r="BP41" i="4"/>
  <c r="BP42" i="4"/>
  <c r="BP43" i="4"/>
  <c r="BP44" i="4"/>
  <c r="BP45" i="4"/>
  <c r="BP46" i="4"/>
  <c r="BP47" i="4"/>
  <c r="BP48" i="4"/>
  <c r="BP49" i="4"/>
  <c r="BP50" i="4"/>
  <c r="BP51" i="4"/>
  <c r="BP52" i="4"/>
  <c r="BP53" i="4"/>
  <c r="BP54" i="4"/>
  <c r="BP55" i="4"/>
  <c r="BP56" i="4"/>
  <c r="BP57" i="4"/>
  <c r="BP58" i="4"/>
  <c r="BP59" i="4"/>
  <c r="BP60" i="4"/>
  <c r="BP62" i="4"/>
  <c r="BP63" i="4"/>
  <c r="BP64" i="4"/>
  <c r="BP65" i="4"/>
  <c r="BP66" i="4"/>
  <c r="BP67" i="4"/>
  <c r="BP68" i="4"/>
  <c r="BP69" i="4"/>
  <c r="BP70" i="4"/>
  <c r="BP71" i="4"/>
  <c r="BP72" i="4"/>
  <c r="BP73" i="4"/>
  <c r="BP74" i="4"/>
  <c r="BP75" i="4"/>
  <c r="BP76" i="4"/>
  <c r="BP77" i="4"/>
  <c r="BP78" i="4"/>
  <c r="BP79" i="4"/>
  <c r="BP80" i="4"/>
  <c r="BP81" i="4"/>
  <c r="BP82" i="4"/>
  <c r="BP83" i="4"/>
  <c r="BP84" i="4"/>
  <c r="BP85" i="4"/>
  <c r="BP86" i="4"/>
  <c r="BP87" i="4"/>
  <c r="BP88" i="4"/>
  <c r="BP89" i="4"/>
  <c r="BP90" i="4"/>
  <c r="BP91" i="4"/>
  <c r="BP92" i="4"/>
  <c r="BP93" i="4"/>
  <c r="BP94" i="4"/>
  <c r="BP95" i="4"/>
  <c r="BP96" i="4"/>
  <c r="BP97" i="4"/>
  <c r="BP98" i="4"/>
  <c r="BP99" i="4"/>
  <c r="BP100" i="4"/>
  <c r="BP101" i="4"/>
  <c r="BP102" i="4"/>
  <c r="BP103" i="4"/>
  <c r="BP104" i="4"/>
  <c r="BP105" i="4"/>
  <c r="BP106" i="4"/>
  <c r="BP107" i="4"/>
  <c r="BP108" i="4"/>
  <c r="BP109" i="4"/>
  <c r="BP110" i="4"/>
  <c r="BP111" i="4"/>
  <c r="E112" i="4"/>
  <c r="BP112" i="4"/>
  <c r="E113" i="4"/>
  <c r="BP113" i="4"/>
  <c r="E114" i="4"/>
  <c r="BP114" i="4"/>
  <c r="E115" i="4"/>
  <c r="BP115" i="4"/>
  <c r="E116" i="4"/>
  <c r="BP116" i="4"/>
  <c r="E117" i="4"/>
  <c r="BP117" i="4"/>
  <c r="E118" i="4"/>
  <c r="BP118" i="4"/>
  <c r="E119" i="4"/>
  <c r="BP119" i="4"/>
  <c r="E120" i="4"/>
  <c r="BP120" i="4"/>
  <c r="E121" i="4"/>
  <c r="BP121" i="4"/>
  <c r="E122" i="4"/>
  <c r="BP122" i="4"/>
  <c r="E123" i="4"/>
  <c r="BP123" i="4"/>
  <c r="E124" i="4"/>
  <c r="BP124" i="4"/>
  <c r="E125" i="4"/>
  <c r="BP125" i="4"/>
  <c r="E126" i="4"/>
  <c r="BP126" i="4"/>
  <c r="E127" i="4"/>
  <c r="BP127" i="4"/>
  <c r="E128" i="4"/>
  <c r="BP128" i="4"/>
  <c r="E129" i="4"/>
  <c r="BP129" i="4"/>
  <c r="E130" i="4"/>
  <c r="BP130" i="4"/>
  <c r="E131" i="4"/>
  <c r="BP131" i="4"/>
  <c r="E132" i="4"/>
  <c r="BP132" i="4"/>
  <c r="E133" i="4"/>
  <c r="BP133" i="4"/>
  <c r="E134" i="4"/>
  <c r="BP134" i="4"/>
  <c r="E135" i="4"/>
  <c r="BP135" i="4"/>
  <c r="E136" i="4"/>
  <c r="BP136" i="4"/>
  <c r="E137" i="4"/>
  <c r="BP137" i="4"/>
  <c r="E138" i="4"/>
  <c r="BP138" i="4"/>
  <c r="E139" i="4"/>
  <c r="BP139" i="4"/>
  <c r="E140" i="4"/>
  <c r="BP140" i="4"/>
  <c r="E141" i="4"/>
  <c r="BP141" i="4"/>
  <c r="E142" i="4"/>
  <c r="BP142" i="4"/>
  <c r="E143" i="4"/>
  <c r="BP143" i="4"/>
  <c r="E144" i="4"/>
  <c r="BP144" i="4"/>
  <c r="E145" i="4"/>
  <c r="BP145" i="4"/>
  <c r="E146" i="4"/>
  <c r="BP146" i="4"/>
  <c r="E147" i="4"/>
  <c r="BP147" i="4"/>
  <c r="E148" i="4"/>
  <c r="BP148" i="4"/>
  <c r="E149" i="4"/>
  <c r="BP149" i="4"/>
  <c r="E150" i="4"/>
  <c r="BP150" i="4"/>
  <c r="E151" i="4"/>
  <c r="BP151" i="4"/>
  <c r="E152" i="4"/>
  <c r="BP152" i="4"/>
  <c r="E153" i="4"/>
  <c r="BP153" i="4"/>
  <c r="E154" i="4"/>
  <c r="BP154" i="4"/>
  <c r="E155" i="4"/>
  <c r="BP155" i="4"/>
  <c r="E156" i="4"/>
  <c r="BP156" i="4"/>
  <c r="E157" i="4"/>
  <c r="BP157" i="4"/>
  <c r="E158" i="4"/>
  <c r="BP158" i="4"/>
  <c r="E159" i="4"/>
  <c r="BP159" i="4"/>
  <c r="E160" i="4"/>
  <c r="BP160" i="4"/>
  <c r="E161" i="4"/>
  <c r="BP161" i="4"/>
  <c r="E162" i="4"/>
  <c r="BP162" i="4"/>
  <c r="E163" i="4"/>
  <c r="BP163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L61" i="4"/>
  <c r="AF61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L112" i="4"/>
  <c r="AF112" i="4"/>
  <c r="AM112" i="4"/>
  <c r="AL113" i="4"/>
  <c r="AF113" i="4"/>
  <c r="AM113" i="4"/>
  <c r="AL114" i="4"/>
  <c r="AF114" i="4"/>
  <c r="AM114" i="4"/>
  <c r="AL115" i="4"/>
  <c r="AF115" i="4"/>
  <c r="AM115" i="4"/>
  <c r="AL116" i="4"/>
  <c r="AF116" i="4"/>
  <c r="AM116" i="4"/>
  <c r="AL117" i="4"/>
  <c r="AF117" i="4"/>
  <c r="AM117" i="4"/>
  <c r="AL118" i="4"/>
  <c r="AF118" i="4"/>
  <c r="AM118" i="4"/>
  <c r="AL119" i="4"/>
  <c r="AF119" i="4"/>
  <c r="AM119" i="4"/>
  <c r="AL120" i="4"/>
  <c r="AF120" i="4"/>
  <c r="AM120" i="4"/>
  <c r="AL121" i="4"/>
  <c r="AF121" i="4"/>
  <c r="AM121" i="4"/>
  <c r="AL122" i="4"/>
  <c r="AF122" i="4"/>
  <c r="AM122" i="4"/>
  <c r="AL123" i="4"/>
  <c r="AF123" i="4"/>
  <c r="AM123" i="4"/>
  <c r="AL124" i="4"/>
  <c r="AF124" i="4"/>
  <c r="AM124" i="4"/>
  <c r="AL125" i="4"/>
  <c r="AF125" i="4"/>
  <c r="AM125" i="4"/>
  <c r="AL126" i="4"/>
  <c r="AF126" i="4"/>
  <c r="AM126" i="4"/>
  <c r="AL127" i="4"/>
  <c r="AF127" i="4"/>
  <c r="AM127" i="4"/>
  <c r="AL128" i="4"/>
  <c r="AF128" i="4"/>
  <c r="AM128" i="4"/>
  <c r="AL129" i="4"/>
  <c r="AF129" i="4"/>
  <c r="AM129" i="4"/>
  <c r="AL130" i="4"/>
  <c r="AF130" i="4"/>
  <c r="AM130" i="4"/>
  <c r="AL131" i="4"/>
  <c r="AF131" i="4"/>
  <c r="AM131" i="4"/>
  <c r="AL132" i="4"/>
  <c r="AF132" i="4"/>
  <c r="AM132" i="4"/>
  <c r="AL133" i="4"/>
  <c r="AF133" i="4"/>
  <c r="AM133" i="4"/>
  <c r="AL134" i="4"/>
  <c r="AF134" i="4"/>
  <c r="AM134" i="4"/>
  <c r="AL135" i="4"/>
  <c r="AF135" i="4"/>
  <c r="AM135" i="4"/>
  <c r="AL136" i="4"/>
  <c r="AF136" i="4"/>
  <c r="AM136" i="4"/>
  <c r="AL137" i="4"/>
  <c r="AF137" i="4"/>
  <c r="AM137" i="4"/>
  <c r="AL138" i="4"/>
  <c r="AF138" i="4"/>
  <c r="AM138" i="4"/>
  <c r="AL139" i="4"/>
  <c r="AF139" i="4"/>
  <c r="AM139" i="4"/>
  <c r="AL140" i="4"/>
  <c r="AF140" i="4"/>
  <c r="AM140" i="4"/>
  <c r="AL141" i="4"/>
  <c r="AF141" i="4"/>
  <c r="AM141" i="4"/>
  <c r="AL142" i="4"/>
  <c r="AF142" i="4"/>
  <c r="AM142" i="4"/>
  <c r="AL143" i="4"/>
  <c r="AF143" i="4"/>
  <c r="AM143" i="4"/>
  <c r="AL144" i="4"/>
  <c r="AF144" i="4"/>
  <c r="AM144" i="4"/>
  <c r="AL145" i="4"/>
  <c r="AF145" i="4"/>
  <c r="AM145" i="4"/>
  <c r="AL146" i="4"/>
  <c r="AF146" i="4"/>
  <c r="AM146" i="4"/>
  <c r="AL147" i="4"/>
  <c r="AF147" i="4"/>
  <c r="AM147" i="4"/>
  <c r="AL148" i="4"/>
  <c r="AF148" i="4"/>
  <c r="AM148" i="4"/>
  <c r="AL149" i="4"/>
  <c r="AF149" i="4"/>
  <c r="AM149" i="4"/>
  <c r="AL150" i="4"/>
  <c r="AF150" i="4"/>
  <c r="AM150" i="4"/>
  <c r="AL151" i="4"/>
  <c r="AF151" i="4"/>
  <c r="AM151" i="4"/>
  <c r="AL152" i="4"/>
  <c r="AF152" i="4"/>
  <c r="AM152" i="4"/>
  <c r="AL153" i="4"/>
  <c r="AF153" i="4"/>
  <c r="AM153" i="4"/>
  <c r="AL154" i="4"/>
  <c r="AF154" i="4"/>
  <c r="AM154" i="4"/>
  <c r="AL155" i="4"/>
  <c r="AF155" i="4"/>
  <c r="AM155" i="4"/>
  <c r="AL156" i="4"/>
  <c r="AF156" i="4"/>
  <c r="AM156" i="4"/>
  <c r="AL157" i="4"/>
  <c r="AF157" i="4"/>
  <c r="AM157" i="4"/>
  <c r="AL158" i="4"/>
  <c r="AF158" i="4"/>
  <c r="AM158" i="4"/>
  <c r="AL159" i="4"/>
  <c r="AF159" i="4"/>
  <c r="AM159" i="4"/>
  <c r="AL160" i="4"/>
  <c r="AF160" i="4"/>
  <c r="AM160" i="4"/>
  <c r="AL161" i="4"/>
  <c r="AF161" i="4"/>
  <c r="AM161" i="4"/>
  <c r="AL162" i="4"/>
  <c r="AF162" i="4"/>
  <c r="AM162" i="4"/>
  <c r="AL163" i="4"/>
  <c r="AF163" i="4"/>
  <c r="AM163" i="4"/>
  <c r="AM11" i="4"/>
  <c r="BI173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7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7" i="4"/>
  <c r="AF167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7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7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7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7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7" i="4"/>
  <c r="AL167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7" i="4"/>
  <c r="AP11" i="4"/>
  <c r="AP62" i="4"/>
  <c r="AP113" i="4"/>
  <c r="AP12" i="4"/>
  <c r="AP63" i="4"/>
  <c r="AP114" i="4"/>
  <c r="AP13" i="4"/>
  <c r="AP64" i="4"/>
  <c r="AP115" i="4"/>
  <c r="AP14" i="4"/>
  <c r="AP65" i="4"/>
  <c r="AP116" i="4"/>
  <c r="AP15" i="4"/>
  <c r="AP66" i="4"/>
  <c r="AP117" i="4"/>
  <c r="AP16" i="4"/>
  <c r="AP67" i="4"/>
  <c r="AP118" i="4"/>
  <c r="AP17" i="4"/>
  <c r="AP68" i="4"/>
  <c r="AP119" i="4"/>
  <c r="AP18" i="4"/>
  <c r="AP69" i="4"/>
  <c r="AP120" i="4"/>
  <c r="AP19" i="4"/>
  <c r="AP70" i="4"/>
  <c r="AP121" i="4"/>
  <c r="AP20" i="4"/>
  <c r="AP71" i="4"/>
  <c r="AP122" i="4"/>
  <c r="AP21" i="4"/>
  <c r="AP72" i="4"/>
  <c r="AP123" i="4"/>
  <c r="AP22" i="4"/>
  <c r="AP73" i="4"/>
  <c r="AP124" i="4"/>
  <c r="AP23" i="4"/>
  <c r="AP74" i="4"/>
  <c r="AP125" i="4"/>
  <c r="AP24" i="4"/>
  <c r="AP75" i="4"/>
  <c r="AP126" i="4"/>
  <c r="AP25" i="4"/>
  <c r="AP76" i="4"/>
  <c r="AP127" i="4"/>
  <c r="AP26" i="4"/>
  <c r="AP77" i="4"/>
  <c r="AP128" i="4"/>
  <c r="AP27" i="4"/>
  <c r="AP78" i="4"/>
  <c r="AP129" i="4"/>
  <c r="AP28" i="4"/>
  <c r="AP79" i="4"/>
  <c r="AP130" i="4"/>
  <c r="AP29" i="4"/>
  <c r="AP80" i="4"/>
  <c r="AP131" i="4"/>
  <c r="AP30" i="4"/>
  <c r="AP81" i="4"/>
  <c r="AP132" i="4"/>
  <c r="AP31" i="4"/>
  <c r="AP82" i="4"/>
  <c r="AP133" i="4"/>
  <c r="AP32" i="4"/>
  <c r="AP83" i="4"/>
  <c r="AP134" i="4"/>
  <c r="AP33" i="4"/>
  <c r="AP84" i="4"/>
  <c r="AP135" i="4"/>
  <c r="AP34" i="4"/>
  <c r="AP85" i="4"/>
  <c r="AP136" i="4"/>
  <c r="AP35" i="4"/>
  <c r="AP86" i="4"/>
  <c r="AP137" i="4"/>
  <c r="AP36" i="4"/>
  <c r="AP87" i="4"/>
  <c r="AP138" i="4"/>
  <c r="AP37" i="4"/>
  <c r="AP88" i="4"/>
  <c r="AP139" i="4"/>
  <c r="AP38" i="4"/>
  <c r="AP89" i="4"/>
  <c r="AP140" i="4"/>
  <c r="AP39" i="4"/>
  <c r="AP90" i="4"/>
  <c r="AP141" i="4"/>
  <c r="AP40" i="4"/>
  <c r="AP91" i="4"/>
  <c r="AP142" i="4"/>
  <c r="AP41" i="4"/>
  <c r="AP92" i="4"/>
  <c r="AP143" i="4"/>
  <c r="AP42" i="4"/>
  <c r="AP93" i="4"/>
  <c r="AP144" i="4"/>
  <c r="AP43" i="4"/>
  <c r="AP94" i="4"/>
  <c r="AP145" i="4"/>
  <c r="AP44" i="4"/>
  <c r="AP95" i="4"/>
  <c r="AP146" i="4"/>
  <c r="AP45" i="4"/>
  <c r="AP96" i="4"/>
  <c r="AP147" i="4"/>
  <c r="AP46" i="4"/>
  <c r="AP97" i="4"/>
  <c r="AP148" i="4"/>
  <c r="AP47" i="4"/>
  <c r="AP98" i="4"/>
  <c r="AP149" i="4"/>
  <c r="AP48" i="4"/>
  <c r="AP99" i="4"/>
  <c r="AP150" i="4"/>
  <c r="AP49" i="4"/>
  <c r="AP100" i="4"/>
  <c r="AP151" i="4"/>
  <c r="AP50" i="4"/>
  <c r="AP101" i="4"/>
  <c r="AP152" i="4"/>
  <c r="AP51" i="4"/>
  <c r="AP102" i="4"/>
  <c r="AP153" i="4"/>
  <c r="AP52" i="4"/>
  <c r="AP103" i="4"/>
  <c r="AP154" i="4"/>
  <c r="AP53" i="4"/>
  <c r="AP104" i="4"/>
  <c r="AP155" i="4"/>
  <c r="AP54" i="4"/>
  <c r="AP105" i="4"/>
  <c r="AP156" i="4"/>
  <c r="AP55" i="4"/>
  <c r="AP106" i="4"/>
  <c r="AP157" i="4"/>
  <c r="AP56" i="4"/>
  <c r="AP107" i="4"/>
  <c r="AP158" i="4"/>
  <c r="AP57" i="4"/>
  <c r="AP108" i="4"/>
  <c r="AP159" i="4"/>
  <c r="AP58" i="4"/>
  <c r="AP109" i="4"/>
  <c r="AP160" i="4"/>
  <c r="AP59" i="4"/>
  <c r="AP110" i="4"/>
  <c r="AP161" i="4"/>
  <c r="AP60" i="4"/>
  <c r="AP111" i="4"/>
  <c r="AP162" i="4"/>
  <c r="AP167" i="4"/>
  <c r="AQ11" i="4"/>
  <c r="AQ62" i="4"/>
  <c r="AQ113" i="4"/>
  <c r="AQ12" i="4"/>
  <c r="AQ63" i="4"/>
  <c r="AQ114" i="4"/>
  <c r="AQ13" i="4"/>
  <c r="AQ64" i="4"/>
  <c r="AQ115" i="4"/>
  <c r="AQ14" i="4"/>
  <c r="AQ65" i="4"/>
  <c r="AQ116" i="4"/>
  <c r="AQ15" i="4"/>
  <c r="AQ66" i="4"/>
  <c r="AQ117" i="4"/>
  <c r="AQ16" i="4"/>
  <c r="AQ67" i="4"/>
  <c r="AQ118" i="4"/>
  <c r="AQ17" i="4"/>
  <c r="AQ68" i="4"/>
  <c r="AQ119" i="4"/>
  <c r="AQ18" i="4"/>
  <c r="AQ69" i="4"/>
  <c r="AQ120" i="4"/>
  <c r="AQ19" i="4"/>
  <c r="AQ70" i="4"/>
  <c r="AQ121" i="4"/>
  <c r="AQ20" i="4"/>
  <c r="AQ71" i="4"/>
  <c r="AQ122" i="4"/>
  <c r="AQ21" i="4"/>
  <c r="AQ72" i="4"/>
  <c r="AQ123" i="4"/>
  <c r="AQ22" i="4"/>
  <c r="AQ73" i="4"/>
  <c r="AQ124" i="4"/>
  <c r="AQ23" i="4"/>
  <c r="AQ74" i="4"/>
  <c r="AQ125" i="4"/>
  <c r="AQ24" i="4"/>
  <c r="AQ75" i="4"/>
  <c r="AQ126" i="4"/>
  <c r="AQ25" i="4"/>
  <c r="AQ76" i="4"/>
  <c r="AQ127" i="4"/>
  <c r="AQ26" i="4"/>
  <c r="AQ77" i="4"/>
  <c r="AQ128" i="4"/>
  <c r="AQ27" i="4"/>
  <c r="AQ78" i="4"/>
  <c r="AQ129" i="4"/>
  <c r="AQ28" i="4"/>
  <c r="AQ79" i="4"/>
  <c r="AQ130" i="4"/>
  <c r="AQ29" i="4"/>
  <c r="AQ80" i="4"/>
  <c r="AQ131" i="4"/>
  <c r="AQ30" i="4"/>
  <c r="AQ81" i="4"/>
  <c r="AQ132" i="4"/>
  <c r="AQ31" i="4"/>
  <c r="AQ82" i="4"/>
  <c r="AQ133" i="4"/>
  <c r="AQ32" i="4"/>
  <c r="AQ83" i="4"/>
  <c r="AQ134" i="4"/>
  <c r="AQ33" i="4"/>
  <c r="AQ84" i="4"/>
  <c r="AQ135" i="4"/>
  <c r="AQ34" i="4"/>
  <c r="AQ85" i="4"/>
  <c r="AQ136" i="4"/>
  <c r="AQ35" i="4"/>
  <c r="AQ86" i="4"/>
  <c r="AQ137" i="4"/>
  <c r="AQ36" i="4"/>
  <c r="AQ87" i="4"/>
  <c r="AQ138" i="4"/>
  <c r="AQ37" i="4"/>
  <c r="AQ88" i="4"/>
  <c r="AQ139" i="4"/>
  <c r="AQ38" i="4"/>
  <c r="AQ89" i="4"/>
  <c r="AQ140" i="4"/>
  <c r="AQ39" i="4"/>
  <c r="AQ90" i="4"/>
  <c r="AQ141" i="4"/>
  <c r="AQ40" i="4"/>
  <c r="AQ91" i="4"/>
  <c r="AQ142" i="4"/>
  <c r="AQ41" i="4"/>
  <c r="AQ92" i="4"/>
  <c r="AQ143" i="4"/>
  <c r="AQ42" i="4"/>
  <c r="AQ93" i="4"/>
  <c r="AQ144" i="4"/>
  <c r="AQ43" i="4"/>
  <c r="AQ94" i="4"/>
  <c r="AQ145" i="4"/>
  <c r="AQ44" i="4"/>
  <c r="AQ95" i="4"/>
  <c r="AQ146" i="4"/>
  <c r="AQ45" i="4"/>
  <c r="AQ96" i="4"/>
  <c r="AQ147" i="4"/>
  <c r="AQ46" i="4"/>
  <c r="AQ97" i="4"/>
  <c r="AQ148" i="4"/>
  <c r="AQ47" i="4"/>
  <c r="AQ98" i="4"/>
  <c r="AQ149" i="4"/>
  <c r="AQ48" i="4"/>
  <c r="AQ99" i="4"/>
  <c r="AQ150" i="4"/>
  <c r="AQ49" i="4"/>
  <c r="AQ100" i="4"/>
  <c r="AQ151" i="4"/>
  <c r="AQ50" i="4"/>
  <c r="AQ101" i="4"/>
  <c r="AQ152" i="4"/>
  <c r="AQ51" i="4"/>
  <c r="AQ102" i="4"/>
  <c r="AQ153" i="4"/>
  <c r="AQ52" i="4"/>
  <c r="AQ103" i="4"/>
  <c r="AQ154" i="4"/>
  <c r="AQ53" i="4"/>
  <c r="AQ104" i="4"/>
  <c r="AQ155" i="4"/>
  <c r="AQ54" i="4"/>
  <c r="AQ105" i="4"/>
  <c r="AQ156" i="4"/>
  <c r="AQ55" i="4"/>
  <c r="AQ106" i="4"/>
  <c r="AQ157" i="4"/>
  <c r="AQ56" i="4"/>
  <c r="AQ107" i="4"/>
  <c r="AQ158" i="4"/>
  <c r="AQ57" i="4"/>
  <c r="AQ108" i="4"/>
  <c r="AQ159" i="4"/>
  <c r="AQ58" i="4"/>
  <c r="AQ109" i="4"/>
  <c r="AQ160" i="4"/>
  <c r="AQ59" i="4"/>
  <c r="AQ110" i="4"/>
  <c r="AQ161" i="4"/>
  <c r="AQ60" i="4"/>
  <c r="AQ111" i="4"/>
  <c r="AQ162" i="4"/>
  <c r="AQ167" i="4"/>
  <c r="AR11" i="4"/>
  <c r="AR62" i="4"/>
  <c r="AR113" i="4"/>
  <c r="AR12" i="4"/>
  <c r="AR63" i="4"/>
  <c r="AR114" i="4"/>
  <c r="AR13" i="4"/>
  <c r="AR64" i="4"/>
  <c r="AR115" i="4"/>
  <c r="AR14" i="4"/>
  <c r="AR65" i="4"/>
  <c r="AR116" i="4"/>
  <c r="AR15" i="4"/>
  <c r="AR66" i="4"/>
  <c r="AR117" i="4"/>
  <c r="AR16" i="4"/>
  <c r="AR67" i="4"/>
  <c r="AR118" i="4"/>
  <c r="AR17" i="4"/>
  <c r="AR68" i="4"/>
  <c r="AR119" i="4"/>
  <c r="AR18" i="4"/>
  <c r="AR69" i="4"/>
  <c r="AR120" i="4"/>
  <c r="AR19" i="4"/>
  <c r="AR70" i="4"/>
  <c r="AR121" i="4"/>
  <c r="AR20" i="4"/>
  <c r="AR71" i="4"/>
  <c r="AR122" i="4"/>
  <c r="AR21" i="4"/>
  <c r="AR72" i="4"/>
  <c r="AR123" i="4"/>
  <c r="AR22" i="4"/>
  <c r="AR73" i="4"/>
  <c r="AR124" i="4"/>
  <c r="AR23" i="4"/>
  <c r="AR74" i="4"/>
  <c r="AR125" i="4"/>
  <c r="AR24" i="4"/>
  <c r="AR75" i="4"/>
  <c r="AR126" i="4"/>
  <c r="AR25" i="4"/>
  <c r="AR76" i="4"/>
  <c r="AR127" i="4"/>
  <c r="AR26" i="4"/>
  <c r="AR77" i="4"/>
  <c r="AR128" i="4"/>
  <c r="AR27" i="4"/>
  <c r="AR78" i="4"/>
  <c r="AR129" i="4"/>
  <c r="AR28" i="4"/>
  <c r="AR79" i="4"/>
  <c r="AR130" i="4"/>
  <c r="AR29" i="4"/>
  <c r="AR80" i="4"/>
  <c r="AR131" i="4"/>
  <c r="AR30" i="4"/>
  <c r="AR81" i="4"/>
  <c r="AR132" i="4"/>
  <c r="AR31" i="4"/>
  <c r="AR82" i="4"/>
  <c r="AR133" i="4"/>
  <c r="AR32" i="4"/>
  <c r="AR83" i="4"/>
  <c r="AR134" i="4"/>
  <c r="AR33" i="4"/>
  <c r="AR84" i="4"/>
  <c r="AR135" i="4"/>
  <c r="AR34" i="4"/>
  <c r="AR85" i="4"/>
  <c r="AR136" i="4"/>
  <c r="AR35" i="4"/>
  <c r="AR86" i="4"/>
  <c r="AR137" i="4"/>
  <c r="AR36" i="4"/>
  <c r="AR87" i="4"/>
  <c r="AR138" i="4"/>
  <c r="AR37" i="4"/>
  <c r="AR88" i="4"/>
  <c r="AR139" i="4"/>
  <c r="AR38" i="4"/>
  <c r="AR89" i="4"/>
  <c r="AR140" i="4"/>
  <c r="AR39" i="4"/>
  <c r="AR90" i="4"/>
  <c r="AR141" i="4"/>
  <c r="AR40" i="4"/>
  <c r="AR91" i="4"/>
  <c r="AR142" i="4"/>
  <c r="AR41" i="4"/>
  <c r="AR92" i="4"/>
  <c r="AR143" i="4"/>
  <c r="AR42" i="4"/>
  <c r="AR93" i="4"/>
  <c r="AR144" i="4"/>
  <c r="AR43" i="4"/>
  <c r="AR94" i="4"/>
  <c r="AR145" i="4"/>
  <c r="AR44" i="4"/>
  <c r="AR95" i="4"/>
  <c r="AR146" i="4"/>
  <c r="AR45" i="4"/>
  <c r="AR96" i="4"/>
  <c r="AR147" i="4"/>
  <c r="AR46" i="4"/>
  <c r="AR97" i="4"/>
  <c r="AR148" i="4"/>
  <c r="AR47" i="4"/>
  <c r="AR98" i="4"/>
  <c r="AR149" i="4"/>
  <c r="AR48" i="4"/>
  <c r="AR99" i="4"/>
  <c r="AR150" i="4"/>
  <c r="AR49" i="4"/>
  <c r="AR100" i="4"/>
  <c r="AR151" i="4"/>
  <c r="AR50" i="4"/>
  <c r="AR101" i="4"/>
  <c r="AR152" i="4"/>
  <c r="AR51" i="4"/>
  <c r="AR102" i="4"/>
  <c r="AR153" i="4"/>
  <c r="AR52" i="4"/>
  <c r="AR103" i="4"/>
  <c r="AR154" i="4"/>
  <c r="AR53" i="4"/>
  <c r="AR104" i="4"/>
  <c r="AR155" i="4"/>
  <c r="AR54" i="4"/>
  <c r="AR105" i="4"/>
  <c r="AR156" i="4"/>
  <c r="AR55" i="4"/>
  <c r="AR106" i="4"/>
  <c r="AR157" i="4"/>
  <c r="AR56" i="4"/>
  <c r="AR107" i="4"/>
  <c r="AR158" i="4"/>
  <c r="AR57" i="4"/>
  <c r="AR108" i="4"/>
  <c r="AR159" i="4"/>
  <c r="AR58" i="4"/>
  <c r="AR109" i="4"/>
  <c r="AR160" i="4"/>
  <c r="AR59" i="4"/>
  <c r="AR110" i="4"/>
  <c r="AR161" i="4"/>
  <c r="AR60" i="4"/>
  <c r="AR111" i="4"/>
  <c r="AR162" i="4"/>
  <c r="AR167" i="4"/>
  <c r="AT167" i="4"/>
  <c r="AU167" i="4"/>
  <c r="AV12" i="4"/>
  <c r="AV114" i="4"/>
  <c r="AV11" i="4"/>
  <c r="AV62" i="4"/>
  <c r="AV113" i="4"/>
  <c r="AV13" i="4"/>
  <c r="AV64" i="4"/>
  <c r="AV115" i="4"/>
  <c r="AV14" i="4"/>
  <c r="AV65" i="4"/>
  <c r="AV116" i="4"/>
  <c r="AV15" i="4"/>
  <c r="AV66" i="4"/>
  <c r="AV117" i="4"/>
  <c r="AV16" i="4"/>
  <c r="AV67" i="4"/>
  <c r="AV118" i="4"/>
  <c r="AV17" i="4"/>
  <c r="AV68" i="4"/>
  <c r="AV119" i="4"/>
  <c r="AV18" i="4"/>
  <c r="AV69" i="4"/>
  <c r="AV120" i="4"/>
  <c r="AV19" i="4"/>
  <c r="AV70" i="4"/>
  <c r="AV121" i="4"/>
  <c r="AV20" i="4"/>
  <c r="AV71" i="4"/>
  <c r="AV122" i="4"/>
  <c r="AV21" i="4"/>
  <c r="AV72" i="4"/>
  <c r="AV123" i="4"/>
  <c r="AV22" i="4"/>
  <c r="AV73" i="4"/>
  <c r="AV124" i="4"/>
  <c r="AV23" i="4"/>
  <c r="AV74" i="4"/>
  <c r="AV125" i="4"/>
  <c r="AV24" i="4"/>
  <c r="AV75" i="4"/>
  <c r="AV126" i="4"/>
  <c r="AV25" i="4"/>
  <c r="AV76" i="4"/>
  <c r="AV127" i="4"/>
  <c r="AV26" i="4"/>
  <c r="AV77" i="4"/>
  <c r="AV128" i="4"/>
  <c r="AV27" i="4"/>
  <c r="AV78" i="4"/>
  <c r="AV129" i="4"/>
  <c r="AV28" i="4"/>
  <c r="AV79" i="4"/>
  <c r="AV130" i="4"/>
  <c r="AV29" i="4"/>
  <c r="AV80" i="4"/>
  <c r="AV131" i="4"/>
  <c r="AV30" i="4"/>
  <c r="AV81" i="4"/>
  <c r="AV132" i="4"/>
  <c r="AV31" i="4"/>
  <c r="AV82" i="4"/>
  <c r="AV133" i="4"/>
  <c r="AV32" i="4"/>
  <c r="AV83" i="4"/>
  <c r="AV134" i="4"/>
  <c r="AV33" i="4"/>
  <c r="AV84" i="4"/>
  <c r="AV135" i="4"/>
  <c r="AV34" i="4"/>
  <c r="AV85" i="4"/>
  <c r="AV136" i="4"/>
  <c r="AV35" i="4"/>
  <c r="AV86" i="4"/>
  <c r="AV137" i="4"/>
  <c r="AV36" i="4"/>
  <c r="AV87" i="4"/>
  <c r="AV138" i="4"/>
  <c r="AV37" i="4"/>
  <c r="AV88" i="4"/>
  <c r="AV139" i="4"/>
  <c r="AV38" i="4"/>
  <c r="AV89" i="4"/>
  <c r="AV140" i="4"/>
  <c r="AV39" i="4"/>
  <c r="AV90" i="4"/>
  <c r="AV141" i="4"/>
  <c r="AV40" i="4"/>
  <c r="AV91" i="4"/>
  <c r="AV142" i="4"/>
  <c r="AV41" i="4"/>
  <c r="AV92" i="4"/>
  <c r="AV143" i="4"/>
  <c r="AV42" i="4"/>
  <c r="AV93" i="4"/>
  <c r="AV144" i="4"/>
  <c r="AV43" i="4"/>
  <c r="AV94" i="4"/>
  <c r="AV145" i="4"/>
  <c r="AV44" i="4"/>
  <c r="AV95" i="4"/>
  <c r="AV146" i="4"/>
  <c r="AV45" i="4"/>
  <c r="AV96" i="4"/>
  <c r="AV147" i="4"/>
  <c r="AV46" i="4"/>
  <c r="AV97" i="4"/>
  <c r="AV148" i="4"/>
  <c r="AV47" i="4"/>
  <c r="AV98" i="4"/>
  <c r="AV149" i="4"/>
  <c r="AV48" i="4"/>
  <c r="AV99" i="4"/>
  <c r="AV150" i="4"/>
  <c r="AV49" i="4"/>
  <c r="AV100" i="4"/>
  <c r="AV151" i="4"/>
  <c r="AV50" i="4"/>
  <c r="AV101" i="4"/>
  <c r="AV152" i="4"/>
  <c r="AV51" i="4"/>
  <c r="AV102" i="4"/>
  <c r="AV153" i="4"/>
  <c r="AV52" i="4"/>
  <c r="AV103" i="4"/>
  <c r="AV154" i="4"/>
  <c r="AV53" i="4"/>
  <c r="AV104" i="4"/>
  <c r="AV155" i="4"/>
  <c r="AV54" i="4"/>
  <c r="AV105" i="4"/>
  <c r="AV156" i="4"/>
  <c r="AV55" i="4"/>
  <c r="AV106" i="4"/>
  <c r="AV157" i="4"/>
  <c r="AV56" i="4"/>
  <c r="AV107" i="4"/>
  <c r="AV158" i="4"/>
  <c r="AV57" i="4"/>
  <c r="AV108" i="4"/>
  <c r="AV159" i="4"/>
  <c r="AV58" i="4"/>
  <c r="AV109" i="4"/>
  <c r="AV160" i="4"/>
  <c r="AV59" i="4"/>
  <c r="AV110" i="4"/>
  <c r="AV161" i="4"/>
  <c r="AV60" i="4"/>
  <c r="AV111" i="4"/>
  <c r="AV162" i="4"/>
  <c r="AV167" i="4"/>
  <c r="AY12" i="4"/>
  <c r="AY114" i="4"/>
  <c r="AY11" i="4"/>
  <c r="AY62" i="4"/>
  <c r="AY113" i="4"/>
  <c r="AY13" i="4"/>
  <c r="AY64" i="4"/>
  <c r="AY115" i="4"/>
  <c r="AY14" i="4"/>
  <c r="AY65" i="4"/>
  <c r="AY116" i="4"/>
  <c r="AY15" i="4"/>
  <c r="AY66" i="4"/>
  <c r="AY117" i="4"/>
  <c r="AY16" i="4"/>
  <c r="AY67" i="4"/>
  <c r="AY118" i="4"/>
  <c r="AY17" i="4"/>
  <c r="AY68" i="4"/>
  <c r="AY119" i="4"/>
  <c r="AY18" i="4"/>
  <c r="AY69" i="4"/>
  <c r="AY120" i="4"/>
  <c r="AY19" i="4"/>
  <c r="AY70" i="4"/>
  <c r="AY121" i="4"/>
  <c r="AY20" i="4"/>
  <c r="AY71" i="4"/>
  <c r="AY122" i="4"/>
  <c r="AY21" i="4"/>
  <c r="AY72" i="4"/>
  <c r="AY123" i="4"/>
  <c r="AY22" i="4"/>
  <c r="AY73" i="4"/>
  <c r="AY124" i="4"/>
  <c r="AY23" i="4"/>
  <c r="AY74" i="4"/>
  <c r="AY125" i="4"/>
  <c r="AY24" i="4"/>
  <c r="AY75" i="4"/>
  <c r="AY126" i="4"/>
  <c r="AY25" i="4"/>
  <c r="AY76" i="4"/>
  <c r="AY127" i="4"/>
  <c r="AY26" i="4"/>
  <c r="AY77" i="4"/>
  <c r="AY128" i="4"/>
  <c r="AY27" i="4"/>
  <c r="AY78" i="4"/>
  <c r="AY129" i="4"/>
  <c r="AY28" i="4"/>
  <c r="AY79" i="4"/>
  <c r="AY130" i="4"/>
  <c r="AY29" i="4"/>
  <c r="AY80" i="4"/>
  <c r="AY131" i="4"/>
  <c r="AY30" i="4"/>
  <c r="AY81" i="4"/>
  <c r="AY132" i="4"/>
  <c r="AY31" i="4"/>
  <c r="AY82" i="4"/>
  <c r="AY133" i="4"/>
  <c r="AY32" i="4"/>
  <c r="AY83" i="4"/>
  <c r="AY134" i="4"/>
  <c r="AY33" i="4"/>
  <c r="AY84" i="4"/>
  <c r="AY135" i="4"/>
  <c r="AY34" i="4"/>
  <c r="AY85" i="4"/>
  <c r="AY136" i="4"/>
  <c r="AY35" i="4"/>
  <c r="AY86" i="4"/>
  <c r="AY137" i="4"/>
  <c r="AY36" i="4"/>
  <c r="AY87" i="4"/>
  <c r="AY138" i="4"/>
  <c r="AY37" i="4"/>
  <c r="AY88" i="4"/>
  <c r="AY139" i="4"/>
  <c r="AY38" i="4"/>
  <c r="AY89" i="4"/>
  <c r="AY140" i="4"/>
  <c r="AY39" i="4"/>
  <c r="AY90" i="4"/>
  <c r="AY141" i="4"/>
  <c r="AY40" i="4"/>
  <c r="AY91" i="4"/>
  <c r="AY142" i="4"/>
  <c r="AY41" i="4"/>
  <c r="AY92" i="4"/>
  <c r="AY143" i="4"/>
  <c r="AY42" i="4"/>
  <c r="AY93" i="4"/>
  <c r="AY144" i="4"/>
  <c r="AY43" i="4"/>
  <c r="AY94" i="4"/>
  <c r="AY145" i="4"/>
  <c r="AY44" i="4"/>
  <c r="AY95" i="4"/>
  <c r="AY146" i="4"/>
  <c r="AY45" i="4"/>
  <c r="AY96" i="4"/>
  <c r="AY147" i="4"/>
  <c r="AY46" i="4"/>
  <c r="AY97" i="4"/>
  <c r="AY148" i="4"/>
  <c r="AY47" i="4"/>
  <c r="AY98" i="4"/>
  <c r="AY149" i="4"/>
  <c r="AY48" i="4"/>
  <c r="AY99" i="4"/>
  <c r="AY150" i="4"/>
  <c r="AY49" i="4"/>
  <c r="AY100" i="4"/>
  <c r="AY151" i="4"/>
  <c r="AY50" i="4"/>
  <c r="AY101" i="4"/>
  <c r="AY152" i="4"/>
  <c r="AY51" i="4"/>
  <c r="AY102" i="4"/>
  <c r="AY153" i="4"/>
  <c r="AY52" i="4"/>
  <c r="AY103" i="4"/>
  <c r="AY154" i="4"/>
  <c r="AY53" i="4"/>
  <c r="AY104" i="4"/>
  <c r="AY155" i="4"/>
  <c r="AY54" i="4"/>
  <c r="AY105" i="4"/>
  <c r="AY156" i="4"/>
  <c r="AY55" i="4"/>
  <c r="AY106" i="4"/>
  <c r="AY157" i="4"/>
  <c r="AY56" i="4"/>
  <c r="AY107" i="4"/>
  <c r="AY158" i="4"/>
  <c r="AY57" i="4"/>
  <c r="AY108" i="4"/>
  <c r="AY159" i="4"/>
  <c r="AY58" i="4"/>
  <c r="AY109" i="4"/>
  <c r="AY160" i="4"/>
  <c r="AY59" i="4"/>
  <c r="AY110" i="4"/>
  <c r="AY161" i="4"/>
  <c r="AY60" i="4"/>
  <c r="AY111" i="4"/>
  <c r="AY162" i="4"/>
  <c r="AY167" i="4"/>
  <c r="AZ11" i="4"/>
  <c r="AZ62" i="4"/>
  <c r="AZ113" i="4"/>
  <c r="AZ12" i="4"/>
  <c r="AZ63" i="4"/>
  <c r="AZ114" i="4"/>
  <c r="AZ13" i="4"/>
  <c r="AZ64" i="4"/>
  <c r="AZ115" i="4"/>
  <c r="AZ14" i="4"/>
  <c r="AZ65" i="4"/>
  <c r="AZ116" i="4"/>
  <c r="AZ15" i="4"/>
  <c r="AZ66" i="4"/>
  <c r="AZ117" i="4"/>
  <c r="AZ16" i="4"/>
  <c r="AZ67" i="4"/>
  <c r="AZ118" i="4"/>
  <c r="AZ17" i="4"/>
  <c r="AZ68" i="4"/>
  <c r="AZ119" i="4"/>
  <c r="AZ18" i="4"/>
  <c r="AZ69" i="4"/>
  <c r="AZ120" i="4"/>
  <c r="AZ19" i="4"/>
  <c r="AZ70" i="4"/>
  <c r="AZ121" i="4"/>
  <c r="AZ20" i="4"/>
  <c r="AZ71" i="4"/>
  <c r="AZ122" i="4"/>
  <c r="AZ21" i="4"/>
  <c r="AZ72" i="4"/>
  <c r="AZ123" i="4"/>
  <c r="AZ22" i="4"/>
  <c r="AZ73" i="4"/>
  <c r="AZ124" i="4"/>
  <c r="AZ23" i="4"/>
  <c r="AZ74" i="4"/>
  <c r="AZ125" i="4"/>
  <c r="AZ24" i="4"/>
  <c r="AZ75" i="4"/>
  <c r="AZ126" i="4"/>
  <c r="AZ25" i="4"/>
  <c r="AZ76" i="4"/>
  <c r="AZ127" i="4"/>
  <c r="AZ26" i="4"/>
  <c r="AZ77" i="4"/>
  <c r="AZ128" i="4"/>
  <c r="AZ27" i="4"/>
  <c r="AZ78" i="4"/>
  <c r="AZ129" i="4"/>
  <c r="AZ28" i="4"/>
  <c r="AZ79" i="4"/>
  <c r="AZ130" i="4"/>
  <c r="AZ29" i="4"/>
  <c r="AZ80" i="4"/>
  <c r="AZ131" i="4"/>
  <c r="AZ30" i="4"/>
  <c r="AZ81" i="4"/>
  <c r="AZ132" i="4"/>
  <c r="AZ31" i="4"/>
  <c r="AZ82" i="4"/>
  <c r="AZ133" i="4"/>
  <c r="AZ32" i="4"/>
  <c r="AZ83" i="4"/>
  <c r="AZ134" i="4"/>
  <c r="AZ33" i="4"/>
  <c r="AZ84" i="4"/>
  <c r="AZ135" i="4"/>
  <c r="AZ34" i="4"/>
  <c r="AZ85" i="4"/>
  <c r="AZ136" i="4"/>
  <c r="AZ35" i="4"/>
  <c r="AZ86" i="4"/>
  <c r="AZ137" i="4"/>
  <c r="AZ36" i="4"/>
  <c r="AZ87" i="4"/>
  <c r="AZ138" i="4"/>
  <c r="AZ37" i="4"/>
  <c r="AZ88" i="4"/>
  <c r="AZ139" i="4"/>
  <c r="AZ38" i="4"/>
  <c r="AZ89" i="4"/>
  <c r="AZ140" i="4"/>
  <c r="AZ39" i="4"/>
  <c r="AZ90" i="4"/>
  <c r="AZ141" i="4"/>
  <c r="AZ40" i="4"/>
  <c r="AZ91" i="4"/>
  <c r="AZ142" i="4"/>
  <c r="AZ41" i="4"/>
  <c r="AZ92" i="4"/>
  <c r="AZ143" i="4"/>
  <c r="AZ42" i="4"/>
  <c r="AZ93" i="4"/>
  <c r="AZ144" i="4"/>
  <c r="AZ43" i="4"/>
  <c r="AZ94" i="4"/>
  <c r="AZ145" i="4"/>
  <c r="AZ44" i="4"/>
  <c r="AZ95" i="4"/>
  <c r="AZ146" i="4"/>
  <c r="AZ45" i="4"/>
  <c r="AZ96" i="4"/>
  <c r="AZ147" i="4"/>
  <c r="AZ46" i="4"/>
  <c r="AZ97" i="4"/>
  <c r="AZ148" i="4"/>
  <c r="AZ47" i="4"/>
  <c r="AZ98" i="4"/>
  <c r="AZ149" i="4"/>
  <c r="AZ48" i="4"/>
  <c r="AZ99" i="4"/>
  <c r="AZ150" i="4"/>
  <c r="AZ49" i="4"/>
  <c r="AZ100" i="4"/>
  <c r="AZ151" i="4"/>
  <c r="AZ50" i="4"/>
  <c r="AZ101" i="4"/>
  <c r="AZ152" i="4"/>
  <c r="AZ51" i="4"/>
  <c r="AZ102" i="4"/>
  <c r="AZ153" i="4"/>
  <c r="AZ52" i="4"/>
  <c r="AZ103" i="4"/>
  <c r="AZ154" i="4"/>
  <c r="AZ53" i="4"/>
  <c r="AZ104" i="4"/>
  <c r="AZ155" i="4"/>
  <c r="AZ54" i="4"/>
  <c r="AZ105" i="4"/>
  <c r="AZ156" i="4"/>
  <c r="AZ55" i="4"/>
  <c r="AZ106" i="4"/>
  <c r="AZ157" i="4"/>
  <c r="AZ56" i="4"/>
  <c r="AZ107" i="4"/>
  <c r="AZ158" i="4"/>
  <c r="AZ57" i="4"/>
  <c r="AZ108" i="4"/>
  <c r="AZ159" i="4"/>
  <c r="AZ58" i="4"/>
  <c r="AZ109" i="4"/>
  <c r="AZ160" i="4"/>
  <c r="AZ59" i="4"/>
  <c r="AZ110" i="4"/>
  <c r="AZ161" i="4"/>
  <c r="AZ60" i="4"/>
  <c r="AZ111" i="4"/>
  <c r="AZ162" i="4"/>
  <c r="AZ167" i="4"/>
  <c r="BA11" i="4"/>
  <c r="BA62" i="4"/>
  <c r="BA113" i="4"/>
  <c r="BA12" i="4"/>
  <c r="BA63" i="4"/>
  <c r="BA114" i="4"/>
  <c r="BA13" i="4"/>
  <c r="BA64" i="4"/>
  <c r="BA115" i="4"/>
  <c r="BA14" i="4"/>
  <c r="BA65" i="4"/>
  <c r="BA116" i="4"/>
  <c r="BA15" i="4"/>
  <c r="BA66" i="4"/>
  <c r="BA117" i="4"/>
  <c r="BA16" i="4"/>
  <c r="BA67" i="4"/>
  <c r="BA118" i="4"/>
  <c r="BA17" i="4"/>
  <c r="BA68" i="4"/>
  <c r="BA119" i="4"/>
  <c r="BA18" i="4"/>
  <c r="BA69" i="4"/>
  <c r="BA120" i="4"/>
  <c r="BA19" i="4"/>
  <c r="BA70" i="4"/>
  <c r="BA121" i="4"/>
  <c r="BA20" i="4"/>
  <c r="BA71" i="4"/>
  <c r="BA122" i="4"/>
  <c r="BA21" i="4"/>
  <c r="BA72" i="4"/>
  <c r="BA123" i="4"/>
  <c r="BA22" i="4"/>
  <c r="BA73" i="4"/>
  <c r="BA124" i="4"/>
  <c r="BA23" i="4"/>
  <c r="BA74" i="4"/>
  <c r="BA125" i="4"/>
  <c r="BA24" i="4"/>
  <c r="BA75" i="4"/>
  <c r="BA126" i="4"/>
  <c r="BA25" i="4"/>
  <c r="BA76" i="4"/>
  <c r="BA127" i="4"/>
  <c r="BA26" i="4"/>
  <c r="BA77" i="4"/>
  <c r="BA128" i="4"/>
  <c r="BA27" i="4"/>
  <c r="BA78" i="4"/>
  <c r="BA129" i="4"/>
  <c r="BA28" i="4"/>
  <c r="BA79" i="4"/>
  <c r="BA130" i="4"/>
  <c r="BA29" i="4"/>
  <c r="BA80" i="4"/>
  <c r="BA131" i="4"/>
  <c r="BA30" i="4"/>
  <c r="BA81" i="4"/>
  <c r="BA132" i="4"/>
  <c r="BA31" i="4"/>
  <c r="BA82" i="4"/>
  <c r="BA133" i="4"/>
  <c r="BA32" i="4"/>
  <c r="BA83" i="4"/>
  <c r="BA134" i="4"/>
  <c r="BA33" i="4"/>
  <c r="BA84" i="4"/>
  <c r="BA135" i="4"/>
  <c r="BA34" i="4"/>
  <c r="BA85" i="4"/>
  <c r="BA136" i="4"/>
  <c r="BA35" i="4"/>
  <c r="BA86" i="4"/>
  <c r="BA137" i="4"/>
  <c r="BA36" i="4"/>
  <c r="BA87" i="4"/>
  <c r="BA138" i="4"/>
  <c r="BA37" i="4"/>
  <c r="BA88" i="4"/>
  <c r="BA139" i="4"/>
  <c r="BA38" i="4"/>
  <c r="BA89" i="4"/>
  <c r="BA140" i="4"/>
  <c r="BA39" i="4"/>
  <c r="BA90" i="4"/>
  <c r="BA141" i="4"/>
  <c r="BA40" i="4"/>
  <c r="BA91" i="4"/>
  <c r="BA142" i="4"/>
  <c r="BA41" i="4"/>
  <c r="BA92" i="4"/>
  <c r="BA143" i="4"/>
  <c r="BA42" i="4"/>
  <c r="BA93" i="4"/>
  <c r="BA144" i="4"/>
  <c r="BA43" i="4"/>
  <c r="BA94" i="4"/>
  <c r="BA145" i="4"/>
  <c r="BA44" i="4"/>
  <c r="BA95" i="4"/>
  <c r="BA146" i="4"/>
  <c r="BA45" i="4"/>
  <c r="BA96" i="4"/>
  <c r="BA147" i="4"/>
  <c r="BA46" i="4"/>
  <c r="BA97" i="4"/>
  <c r="BA148" i="4"/>
  <c r="BA47" i="4"/>
  <c r="BA98" i="4"/>
  <c r="BA149" i="4"/>
  <c r="BA48" i="4"/>
  <c r="BA99" i="4"/>
  <c r="BA150" i="4"/>
  <c r="BA49" i="4"/>
  <c r="BA100" i="4"/>
  <c r="BA151" i="4"/>
  <c r="BA50" i="4"/>
  <c r="BA101" i="4"/>
  <c r="BA152" i="4"/>
  <c r="BA51" i="4"/>
  <c r="BA102" i="4"/>
  <c r="BA153" i="4"/>
  <c r="BA52" i="4"/>
  <c r="BA103" i="4"/>
  <c r="BA154" i="4"/>
  <c r="BA53" i="4"/>
  <c r="BA104" i="4"/>
  <c r="BA155" i="4"/>
  <c r="BA54" i="4"/>
  <c r="BA105" i="4"/>
  <c r="BA156" i="4"/>
  <c r="BA55" i="4"/>
  <c r="BA106" i="4"/>
  <c r="BA157" i="4"/>
  <c r="BA56" i="4"/>
  <c r="BA107" i="4"/>
  <c r="BA158" i="4"/>
  <c r="BA57" i="4"/>
  <c r="BA108" i="4"/>
  <c r="BA159" i="4"/>
  <c r="BA58" i="4"/>
  <c r="BA109" i="4"/>
  <c r="BA160" i="4"/>
  <c r="BA59" i="4"/>
  <c r="BA110" i="4"/>
  <c r="BA161" i="4"/>
  <c r="BA60" i="4"/>
  <c r="BA111" i="4"/>
  <c r="BA162" i="4"/>
  <c r="BA167" i="4"/>
  <c r="BB11" i="4"/>
  <c r="BB62" i="4"/>
  <c r="BB113" i="4"/>
  <c r="BB12" i="4"/>
  <c r="BB63" i="4"/>
  <c r="BB114" i="4"/>
  <c r="BB13" i="4"/>
  <c r="BB64" i="4"/>
  <c r="BB115" i="4"/>
  <c r="BB14" i="4"/>
  <c r="BB65" i="4"/>
  <c r="BB116" i="4"/>
  <c r="BB15" i="4"/>
  <c r="BB66" i="4"/>
  <c r="BB117" i="4"/>
  <c r="BB16" i="4"/>
  <c r="BB67" i="4"/>
  <c r="BB118" i="4"/>
  <c r="BB17" i="4"/>
  <c r="BB68" i="4"/>
  <c r="BB119" i="4"/>
  <c r="BB18" i="4"/>
  <c r="BB69" i="4"/>
  <c r="BB120" i="4"/>
  <c r="BB19" i="4"/>
  <c r="BB70" i="4"/>
  <c r="BB121" i="4"/>
  <c r="BB20" i="4"/>
  <c r="BB71" i="4"/>
  <c r="BB122" i="4"/>
  <c r="BB21" i="4"/>
  <c r="BB72" i="4"/>
  <c r="BB123" i="4"/>
  <c r="BB22" i="4"/>
  <c r="BB73" i="4"/>
  <c r="BB124" i="4"/>
  <c r="BB23" i="4"/>
  <c r="BB74" i="4"/>
  <c r="BB125" i="4"/>
  <c r="BB24" i="4"/>
  <c r="BB75" i="4"/>
  <c r="BB126" i="4"/>
  <c r="BB25" i="4"/>
  <c r="BB76" i="4"/>
  <c r="BB127" i="4"/>
  <c r="BB26" i="4"/>
  <c r="BB77" i="4"/>
  <c r="BB128" i="4"/>
  <c r="BB27" i="4"/>
  <c r="BB78" i="4"/>
  <c r="BB129" i="4"/>
  <c r="BB28" i="4"/>
  <c r="BB79" i="4"/>
  <c r="BB130" i="4"/>
  <c r="BB29" i="4"/>
  <c r="BB80" i="4"/>
  <c r="BB131" i="4"/>
  <c r="BB30" i="4"/>
  <c r="BB81" i="4"/>
  <c r="BB132" i="4"/>
  <c r="BB31" i="4"/>
  <c r="BB82" i="4"/>
  <c r="BB133" i="4"/>
  <c r="BB32" i="4"/>
  <c r="BB83" i="4"/>
  <c r="BB134" i="4"/>
  <c r="BB33" i="4"/>
  <c r="BB84" i="4"/>
  <c r="BB135" i="4"/>
  <c r="BB34" i="4"/>
  <c r="BB85" i="4"/>
  <c r="BB136" i="4"/>
  <c r="BB35" i="4"/>
  <c r="BB86" i="4"/>
  <c r="BB137" i="4"/>
  <c r="BB36" i="4"/>
  <c r="BB87" i="4"/>
  <c r="BB138" i="4"/>
  <c r="BB37" i="4"/>
  <c r="BB88" i="4"/>
  <c r="BB139" i="4"/>
  <c r="BB38" i="4"/>
  <c r="BB89" i="4"/>
  <c r="BB140" i="4"/>
  <c r="BB39" i="4"/>
  <c r="BB90" i="4"/>
  <c r="BB141" i="4"/>
  <c r="BB40" i="4"/>
  <c r="BB91" i="4"/>
  <c r="BB142" i="4"/>
  <c r="BB41" i="4"/>
  <c r="BB92" i="4"/>
  <c r="BB143" i="4"/>
  <c r="BB42" i="4"/>
  <c r="BB93" i="4"/>
  <c r="BB144" i="4"/>
  <c r="BB43" i="4"/>
  <c r="BB94" i="4"/>
  <c r="BB145" i="4"/>
  <c r="BB44" i="4"/>
  <c r="BB95" i="4"/>
  <c r="BB146" i="4"/>
  <c r="BB45" i="4"/>
  <c r="BB96" i="4"/>
  <c r="BB147" i="4"/>
  <c r="BB46" i="4"/>
  <c r="BB97" i="4"/>
  <c r="BB148" i="4"/>
  <c r="BB47" i="4"/>
  <c r="BB98" i="4"/>
  <c r="BB149" i="4"/>
  <c r="BB48" i="4"/>
  <c r="BB99" i="4"/>
  <c r="BB150" i="4"/>
  <c r="BB49" i="4"/>
  <c r="BB100" i="4"/>
  <c r="BB151" i="4"/>
  <c r="BB50" i="4"/>
  <c r="BB101" i="4"/>
  <c r="BB152" i="4"/>
  <c r="BB51" i="4"/>
  <c r="BB102" i="4"/>
  <c r="BB153" i="4"/>
  <c r="BB52" i="4"/>
  <c r="BB103" i="4"/>
  <c r="BB154" i="4"/>
  <c r="BB53" i="4"/>
  <c r="BB104" i="4"/>
  <c r="BB155" i="4"/>
  <c r="BB54" i="4"/>
  <c r="BB105" i="4"/>
  <c r="BB156" i="4"/>
  <c r="BB55" i="4"/>
  <c r="BB106" i="4"/>
  <c r="BB157" i="4"/>
  <c r="BB56" i="4"/>
  <c r="BB107" i="4"/>
  <c r="BB158" i="4"/>
  <c r="BB57" i="4"/>
  <c r="BB108" i="4"/>
  <c r="BB159" i="4"/>
  <c r="BB58" i="4"/>
  <c r="BB109" i="4"/>
  <c r="BB160" i="4"/>
  <c r="BB59" i="4"/>
  <c r="BB110" i="4"/>
  <c r="BB161" i="4"/>
  <c r="BB60" i="4"/>
  <c r="BB111" i="4"/>
  <c r="BB162" i="4"/>
  <c r="BB167" i="4"/>
  <c r="BC11" i="4"/>
  <c r="BC62" i="4"/>
  <c r="BC113" i="4"/>
  <c r="BC12" i="4"/>
  <c r="BC63" i="4"/>
  <c r="BC114" i="4"/>
  <c r="BC13" i="4"/>
  <c r="BC64" i="4"/>
  <c r="BC115" i="4"/>
  <c r="BC14" i="4"/>
  <c r="BC65" i="4"/>
  <c r="BC116" i="4"/>
  <c r="BC15" i="4"/>
  <c r="BC66" i="4"/>
  <c r="BC117" i="4"/>
  <c r="BC16" i="4"/>
  <c r="BC67" i="4"/>
  <c r="BC118" i="4"/>
  <c r="BC17" i="4"/>
  <c r="BC68" i="4"/>
  <c r="BC119" i="4"/>
  <c r="BC18" i="4"/>
  <c r="BC69" i="4"/>
  <c r="BC120" i="4"/>
  <c r="BC19" i="4"/>
  <c r="BC70" i="4"/>
  <c r="BC121" i="4"/>
  <c r="BC20" i="4"/>
  <c r="BC71" i="4"/>
  <c r="BC122" i="4"/>
  <c r="BC21" i="4"/>
  <c r="BC72" i="4"/>
  <c r="BC123" i="4"/>
  <c r="BC22" i="4"/>
  <c r="BC73" i="4"/>
  <c r="BC124" i="4"/>
  <c r="BC23" i="4"/>
  <c r="BC74" i="4"/>
  <c r="BC125" i="4"/>
  <c r="BC24" i="4"/>
  <c r="BC75" i="4"/>
  <c r="BC126" i="4"/>
  <c r="BC25" i="4"/>
  <c r="BC76" i="4"/>
  <c r="BC127" i="4"/>
  <c r="BC26" i="4"/>
  <c r="BC77" i="4"/>
  <c r="BC128" i="4"/>
  <c r="BC27" i="4"/>
  <c r="BC78" i="4"/>
  <c r="BC129" i="4"/>
  <c r="BC28" i="4"/>
  <c r="BC79" i="4"/>
  <c r="BC130" i="4"/>
  <c r="BC29" i="4"/>
  <c r="BC80" i="4"/>
  <c r="BC131" i="4"/>
  <c r="BC30" i="4"/>
  <c r="BC81" i="4"/>
  <c r="BC132" i="4"/>
  <c r="BC31" i="4"/>
  <c r="BC82" i="4"/>
  <c r="BC133" i="4"/>
  <c r="BC32" i="4"/>
  <c r="BC83" i="4"/>
  <c r="BC134" i="4"/>
  <c r="BC33" i="4"/>
  <c r="BC84" i="4"/>
  <c r="BC135" i="4"/>
  <c r="BC34" i="4"/>
  <c r="BC85" i="4"/>
  <c r="BC136" i="4"/>
  <c r="BC35" i="4"/>
  <c r="BC86" i="4"/>
  <c r="BC137" i="4"/>
  <c r="BC36" i="4"/>
  <c r="BC87" i="4"/>
  <c r="BC138" i="4"/>
  <c r="BC37" i="4"/>
  <c r="BC88" i="4"/>
  <c r="BC139" i="4"/>
  <c r="BC38" i="4"/>
  <c r="BC89" i="4"/>
  <c r="BC140" i="4"/>
  <c r="BC39" i="4"/>
  <c r="BC90" i="4"/>
  <c r="BC141" i="4"/>
  <c r="BC40" i="4"/>
  <c r="BC91" i="4"/>
  <c r="BC142" i="4"/>
  <c r="BC41" i="4"/>
  <c r="BC92" i="4"/>
  <c r="BC143" i="4"/>
  <c r="BC42" i="4"/>
  <c r="BC93" i="4"/>
  <c r="BC144" i="4"/>
  <c r="BC43" i="4"/>
  <c r="BC94" i="4"/>
  <c r="BC145" i="4"/>
  <c r="BC44" i="4"/>
  <c r="BC95" i="4"/>
  <c r="BC146" i="4"/>
  <c r="BC45" i="4"/>
  <c r="BC96" i="4"/>
  <c r="BC147" i="4"/>
  <c r="BC46" i="4"/>
  <c r="BC97" i="4"/>
  <c r="BC148" i="4"/>
  <c r="BC47" i="4"/>
  <c r="BC98" i="4"/>
  <c r="BC149" i="4"/>
  <c r="BC48" i="4"/>
  <c r="BC99" i="4"/>
  <c r="BC150" i="4"/>
  <c r="BC49" i="4"/>
  <c r="BC100" i="4"/>
  <c r="BC151" i="4"/>
  <c r="BC50" i="4"/>
  <c r="BC101" i="4"/>
  <c r="BC152" i="4"/>
  <c r="BC51" i="4"/>
  <c r="BC102" i="4"/>
  <c r="BC153" i="4"/>
  <c r="BC52" i="4"/>
  <c r="BC103" i="4"/>
  <c r="BC154" i="4"/>
  <c r="BC53" i="4"/>
  <c r="BC104" i="4"/>
  <c r="BC155" i="4"/>
  <c r="BC54" i="4"/>
  <c r="BC105" i="4"/>
  <c r="BC156" i="4"/>
  <c r="BC55" i="4"/>
  <c r="BC106" i="4"/>
  <c r="BC157" i="4"/>
  <c r="BC56" i="4"/>
  <c r="BC107" i="4"/>
  <c r="BC158" i="4"/>
  <c r="BC57" i="4"/>
  <c r="BC108" i="4"/>
  <c r="BC159" i="4"/>
  <c r="BC58" i="4"/>
  <c r="BC109" i="4"/>
  <c r="BC160" i="4"/>
  <c r="BC59" i="4"/>
  <c r="BC110" i="4"/>
  <c r="BC161" i="4"/>
  <c r="BC60" i="4"/>
  <c r="BC111" i="4"/>
  <c r="BC162" i="4"/>
  <c r="BC167" i="4"/>
  <c r="BE114" i="4"/>
  <c r="BE113" i="4"/>
  <c r="BE115" i="4"/>
  <c r="BE116" i="4"/>
  <c r="BE117" i="4"/>
  <c r="BE118" i="4"/>
  <c r="BE119" i="4"/>
  <c r="BE120" i="4"/>
  <c r="BE121" i="4"/>
  <c r="BE122" i="4"/>
  <c r="BE123" i="4"/>
  <c r="BE124" i="4"/>
  <c r="BE125" i="4"/>
  <c r="BE126" i="4"/>
  <c r="BE127" i="4"/>
  <c r="BE128" i="4"/>
  <c r="BE129" i="4"/>
  <c r="BE130" i="4"/>
  <c r="BE131" i="4"/>
  <c r="BE132" i="4"/>
  <c r="BE133" i="4"/>
  <c r="BE134" i="4"/>
  <c r="BE135" i="4"/>
  <c r="BE136" i="4"/>
  <c r="BE137" i="4"/>
  <c r="BE138" i="4"/>
  <c r="BE139" i="4"/>
  <c r="BE140" i="4"/>
  <c r="BE141" i="4"/>
  <c r="BE142" i="4"/>
  <c r="BE143" i="4"/>
  <c r="BE144" i="4"/>
  <c r="BE145" i="4"/>
  <c r="BE146" i="4"/>
  <c r="BE147" i="4"/>
  <c r="BE148" i="4"/>
  <c r="BE149" i="4"/>
  <c r="BE150" i="4"/>
  <c r="BE151" i="4"/>
  <c r="BE152" i="4"/>
  <c r="BE153" i="4"/>
  <c r="BE154" i="4"/>
  <c r="BE155" i="4"/>
  <c r="BE156" i="4"/>
  <c r="BE157" i="4"/>
  <c r="BE158" i="4"/>
  <c r="BE159" i="4"/>
  <c r="BE160" i="4"/>
  <c r="BE161" i="4"/>
  <c r="BE162" i="4"/>
  <c r="BE167" i="4"/>
  <c r="BF167" i="4"/>
  <c r="BG167" i="4"/>
  <c r="BH113" i="4"/>
  <c r="BH114" i="4"/>
  <c r="BH115" i="4"/>
  <c r="BH116" i="4"/>
  <c r="BH117" i="4"/>
  <c r="BH118" i="4"/>
  <c r="BH119" i="4"/>
  <c r="BH120" i="4"/>
  <c r="BH121" i="4"/>
  <c r="BH122" i="4"/>
  <c r="BH123" i="4"/>
  <c r="BH124" i="4"/>
  <c r="BH125" i="4"/>
  <c r="BH126" i="4"/>
  <c r="BH127" i="4"/>
  <c r="BH128" i="4"/>
  <c r="BH129" i="4"/>
  <c r="BH130" i="4"/>
  <c r="BH131" i="4"/>
  <c r="BH132" i="4"/>
  <c r="BH133" i="4"/>
  <c r="BH134" i="4"/>
  <c r="BH135" i="4"/>
  <c r="BH136" i="4"/>
  <c r="BH137" i="4"/>
  <c r="BH138" i="4"/>
  <c r="BH139" i="4"/>
  <c r="BH140" i="4"/>
  <c r="BH141" i="4"/>
  <c r="BH142" i="4"/>
  <c r="BH143" i="4"/>
  <c r="BH144" i="4"/>
  <c r="BH145" i="4"/>
  <c r="BH146" i="4"/>
  <c r="BH147" i="4"/>
  <c r="BH148" i="4"/>
  <c r="BH149" i="4"/>
  <c r="BH150" i="4"/>
  <c r="BH151" i="4"/>
  <c r="BH152" i="4"/>
  <c r="BH153" i="4"/>
  <c r="BH154" i="4"/>
  <c r="BH155" i="4"/>
  <c r="BH156" i="4"/>
  <c r="BH157" i="4"/>
  <c r="BH158" i="4"/>
  <c r="BH159" i="4"/>
  <c r="BH160" i="4"/>
  <c r="BH161" i="4"/>
  <c r="BH162" i="4"/>
  <c r="BH167" i="4"/>
  <c r="BI167" i="4"/>
  <c r="BJ167" i="4"/>
  <c r="BK167" i="4"/>
  <c r="BL167" i="4"/>
  <c r="BM12" i="4"/>
  <c r="BM114" i="4"/>
  <c r="BM11" i="4"/>
  <c r="BM62" i="4"/>
  <c r="BM113" i="4"/>
  <c r="BM13" i="4"/>
  <c r="BM64" i="4"/>
  <c r="BM115" i="4"/>
  <c r="BM14" i="4"/>
  <c r="BM65" i="4"/>
  <c r="BM116" i="4"/>
  <c r="BM15" i="4"/>
  <c r="BM66" i="4"/>
  <c r="BM117" i="4"/>
  <c r="BM16" i="4"/>
  <c r="BM67" i="4"/>
  <c r="BM118" i="4"/>
  <c r="BM17" i="4"/>
  <c r="BM68" i="4"/>
  <c r="BM119" i="4"/>
  <c r="BM18" i="4"/>
  <c r="BM69" i="4"/>
  <c r="BM120" i="4"/>
  <c r="BM19" i="4"/>
  <c r="BM70" i="4"/>
  <c r="BM121" i="4"/>
  <c r="BM20" i="4"/>
  <c r="BM71" i="4"/>
  <c r="BM122" i="4"/>
  <c r="BM21" i="4"/>
  <c r="BM72" i="4"/>
  <c r="BM123" i="4"/>
  <c r="BM22" i="4"/>
  <c r="BM73" i="4"/>
  <c r="BM124" i="4"/>
  <c r="BM23" i="4"/>
  <c r="BM74" i="4"/>
  <c r="BM125" i="4"/>
  <c r="BM24" i="4"/>
  <c r="BM75" i="4"/>
  <c r="BM126" i="4"/>
  <c r="BM25" i="4"/>
  <c r="BM76" i="4"/>
  <c r="BM127" i="4"/>
  <c r="BM26" i="4"/>
  <c r="BM77" i="4"/>
  <c r="BM128" i="4"/>
  <c r="BM27" i="4"/>
  <c r="BM78" i="4"/>
  <c r="BM129" i="4"/>
  <c r="BM28" i="4"/>
  <c r="BM79" i="4"/>
  <c r="BM130" i="4"/>
  <c r="BM29" i="4"/>
  <c r="BM80" i="4"/>
  <c r="BM131" i="4"/>
  <c r="BM30" i="4"/>
  <c r="BM81" i="4"/>
  <c r="BM132" i="4"/>
  <c r="BM31" i="4"/>
  <c r="BM82" i="4"/>
  <c r="BM133" i="4"/>
  <c r="BM32" i="4"/>
  <c r="BM83" i="4"/>
  <c r="BM134" i="4"/>
  <c r="BM33" i="4"/>
  <c r="BM84" i="4"/>
  <c r="BM135" i="4"/>
  <c r="BM34" i="4"/>
  <c r="BM85" i="4"/>
  <c r="BM136" i="4"/>
  <c r="BM35" i="4"/>
  <c r="BM86" i="4"/>
  <c r="BM137" i="4"/>
  <c r="BM36" i="4"/>
  <c r="BM87" i="4"/>
  <c r="BM138" i="4"/>
  <c r="BM37" i="4"/>
  <c r="BM88" i="4"/>
  <c r="BM139" i="4"/>
  <c r="BM38" i="4"/>
  <c r="BM89" i="4"/>
  <c r="BM140" i="4"/>
  <c r="BM39" i="4"/>
  <c r="BM90" i="4"/>
  <c r="BM141" i="4"/>
  <c r="BM40" i="4"/>
  <c r="BM91" i="4"/>
  <c r="BM142" i="4"/>
  <c r="BM41" i="4"/>
  <c r="BM92" i="4"/>
  <c r="BM143" i="4"/>
  <c r="BM42" i="4"/>
  <c r="BM93" i="4"/>
  <c r="BM144" i="4"/>
  <c r="BM43" i="4"/>
  <c r="BM94" i="4"/>
  <c r="BM145" i="4"/>
  <c r="BM44" i="4"/>
  <c r="BM95" i="4"/>
  <c r="BM146" i="4"/>
  <c r="BM45" i="4"/>
  <c r="BM96" i="4"/>
  <c r="BM147" i="4"/>
  <c r="BM46" i="4"/>
  <c r="BM97" i="4"/>
  <c r="BM148" i="4"/>
  <c r="BM47" i="4"/>
  <c r="BM98" i="4"/>
  <c r="BM149" i="4"/>
  <c r="BM48" i="4"/>
  <c r="BM99" i="4"/>
  <c r="BM150" i="4"/>
  <c r="BM49" i="4"/>
  <c r="BM100" i="4"/>
  <c r="BM151" i="4"/>
  <c r="BM50" i="4"/>
  <c r="BM101" i="4"/>
  <c r="BM152" i="4"/>
  <c r="BM51" i="4"/>
  <c r="BM102" i="4"/>
  <c r="BM153" i="4"/>
  <c r="BM52" i="4"/>
  <c r="BM103" i="4"/>
  <c r="BM154" i="4"/>
  <c r="BM53" i="4"/>
  <c r="BM104" i="4"/>
  <c r="BM155" i="4"/>
  <c r="BM54" i="4"/>
  <c r="BM105" i="4"/>
  <c r="BM156" i="4"/>
  <c r="BM55" i="4"/>
  <c r="BM106" i="4"/>
  <c r="BM157" i="4"/>
  <c r="BM56" i="4"/>
  <c r="BM107" i="4"/>
  <c r="BM158" i="4"/>
  <c r="BM57" i="4"/>
  <c r="BM108" i="4"/>
  <c r="BM159" i="4"/>
  <c r="BM58" i="4"/>
  <c r="BM109" i="4"/>
  <c r="BM160" i="4"/>
  <c r="BM59" i="4"/>
  <c r="BM110" i="4"/>
  <c r="BM161" i="4"/>
  <c r="BM60" i="4"/>
  <c r="BM111" i="4"/>
  <c r="BM162" i="4"/>
  <c r="BM167" i="4"/>
  <c r="BN167" i="4"/>
  <c r="F6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5" i="4"/>
  <c r="G6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5" i="4"/>
  <c r="H6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5" i="4"/>
  <c r="J6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5" i="4"/>
  <c r="K6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5" i="4"/>
  <c r="L6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5" i="4"/>
  <c r="O6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5" i="4"/>
  <c r="P6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5" i="4"/>
  <c r="Q6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5" i="4"/>
  <c r="R6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5" i="4"/>
  <c r="S6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5" i="4"/>
  <c r="U6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5" i="4"/>
  <c r="V6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5" i="4"/>
  <c r="W6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5" i="4"/>
  <c r="X6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5" i="4"/>
  <c r="Y6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5" i="4"/>
  <c r="Z6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5" i="4"/>
  <c r="AA6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5" i="4"/>
  <c r="AB6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5" i="4"/>
  <c r="AC61" i="4"/>
  <c r="AC112" i="4"/>
  <c r="AC163" i="4"/>
  <c r="AC165" i="4"/>
  <c r="AD61" i="4"/>
  <c r="AD112" i="4"/>
  <c r="AD163" i="4"/>
  <c r="AD165" i="4"/>
  <c r="AF165" i="4"/>
  <c r="AG61" i="4"/>
  <c r="AG112" i="4"/>
  <c r="AG163" i="4"/>
  <c r="AG165" i="4"/>
  <c r="AH61" i="4"/>
  <c r="AH112" i="4"/>
  <c r="AH163" i="4"/>
  <c r="AH165" i="4"/>
  <c r="AI61" i="4"/>
  <c r="AI112" i="4"/>
  <c r="AI163" i="4"/>
  <c r="AI165" i="4"/>
  <c r="AJ61" i="4"/>
  <c r="AJ112" i="4"/>
  <c r="AJ163" i="4"/>
  <c r="AJ165" i="4"/>
  <c r="AK61" i="4"/>
  <c r="AK112" i="4"/>
  <c r="AK163" i="4"/>
  <c r="AK165" i="4"/>
  <c r="AL165" i="4"/>
  <c r="AO112" i="4"/>
  <c r="AO163" i="4"/>
  <c r="AO165" i="4"/>
  <c r="AP61" i="4"/>
  <c r="AP112" i="4"/>
  <c r="AP163" i="4"/>
  <c r="AP165" i="4"/>
  <c r="AQ61" i="4"/>
  <c r="AQ112" i="4"/>
  <c r="AQ163" i="4"/>
  <c r="AQ165" i="4"/>
  <c r="AR61" i="4"/>
  <c r="AR112" i="4"/>
  <c r="AR163" i="4"/>
  <c r="AR165" i="4"/>
  <c r="AT165" i="4"/>
  <c r="AU165" i="4"/>
  <c r="AV112" i="4"/>
  <c r="AV163" i="4"/>
  <c r="AV61" i="4"/>
  <c r="AV165" i="4"/>
  <c r="AY112" i="4"/>
  <c r="AY163" i="4"/>
  <c r="AY61" i="4"/>
  <c r="AY165" i="4"/>
  <c r="AZ61" i="4"/>
  <c r="AZ112" i="4"/>
  <c r="AZ163" i="4"/>
  <c r="AZ165" i="4"/>
  <c r="BA61" i="4"/>
  <c r="BA112" i="4"/>
  <c r="BA163" i="4"/>
  <c r="BA165" i="4"/>
  <c r="BB61" i="4"/>
  <c r="BB112" i="4"/>
  <c r="BB163" i="4"/>
  <c r="BB165" i="4"/>
  <c r="BC61" i="4"/>
  <c r="BC112" i="4"/>
  <c r="BC163" i="4"/>
  <c r="BC165" i="4"/>
  <c r="BE112" i="4"/>
  <c r="BE163" i="4"/>
  <c r="BE61" i="4"/>
  <c r="BE165" i="4"/>
  <c r="BF165" i="4"/>
  <c r="BG165" i="4"/>
  <c r="BH61" i="4"/>
  <c r="BH112" i="4"/>
  <c r="BH163" i="4"/>
  <c r="BH165" i="4"/>
  <c r="BI165" i="4"/>
  <c r="BJ165" i="4"/>
  <c r="BK165" i="4"/>
  <c r="BL165" i="4"/>
  <c r="BM112" i="4"/>
  <c r="BM163" i="4"/>
  <c r="BM61" i="4"/>
  <c r="BM165" i="4"/>
  <c r="BN165" i="4"/>
  <c r="E61" i="4"/>
  <c r="E165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F167" i="4"/>
  <c r="G167" i="4"/>
  <c r="H167" i="4"/>
  <c r="J167" i="4"/>
  <c r="K167" i="4"/>
  <c r="L167" i="4"/>
  <c r="O167" i="4"/>
  <c r="P167" i="4"/>
  <c r="Q167" i="4"/>
  <c r="R167" i="4"/>
  <c r="S167" i="4"/>
  <c r="U167" i="4"/>
  <c r="V167" i="4"/>
  <c r="W167" i="4"/>
  <c r="X167" i="4"/>
  <c r="Y167" i="4"/>
  <c r="Z167" i="4"/>
  <c r="AA167" i="4"/>
  <c r="AB167" i="4"/>
  <c r="E167" i="4"/>
</calcChain>
</file>

<file path=xl/sharedStrings.xml><?xml version="1.0" encoding="utf-8"?>
<sst xmlns="http://schemas.openxmlformats.org/spreadsheetml/2006/main" count="1492" uniqueCount="546">
  <si>
    <t>The initial errors were -2 for metals, -50 for Col. (11), -309 for construction, -702 for trade, -22 for administration, -83 for free professions, and -180 for the final "prochie" residual.</t>
    <phoneticPr fontId="11" type="noConversion"/>
  </si>
  <si>
    <t xml:space="preserve">Pink squares for 1904 = Corrections had to be made for Astrakhan, because the combination </t>
    <phoneticPr fontId="11" type="noConversion"/>
  </si>
  <si>
    <t>Urban = 1</t>
    <phoneticPr fontId="11" type="noConversion"/>
  </si>
  <si>
    <t>both sexes</t>
    <phoneticPr fontId="2" type="noConversion"/>
  </si>
  <si>
    <t>Households</t>
    <phoneticPr fontId="2" type="noConversion"/>
  </si>
  <si>
    <t>residents per</t>
    <phoneticPr fontId="11" type="noConversion"/>
  </si>
  <si>
    <t>(2b) Estimated numbers of household heads (HHs) in these sectors or occupations in 1897</t>
    <phoneticPr fontId="11" type="noConversion"/>
  </si>
  <si>
    <t>(3a) Estimated numbers of household heads in these sectors or occupations in 1897</t>
    <phoneticPr fontId="11" type="noConversion"/>
  </si>
  <si>
    <t>Pasted from Panel (2b) on worksheets (2)</t>
    <phoneticPr fontId="11" type="noConversion"/>
  </si>
  <si>
    <t>arable</t>
    <phoneticPr fontId="2" type="noConversion"/>
  </si>
  <si>
    <t>farming</t>
    <phoneticPr fontId="2" type="noConversion"/>
  </si>
  <si>
    <t>animal</t>
    <phoneticPr fontId="11" type="noConversion"/>
  </si>
  <si>
    <t>husbandry</t>
    <phoneticPr fontId="2" type="noConversion"/>
  </si>
  <si>
    <t>For Astrakhanskaya, the %'s for construction, trade, and free professions seem to have been scanned correctly from clear print.</t>
    <phoneticPr fontId="2" type="noConversion"/>
  </si>
  <si>
    <t>(Incl. mineral</t>
    <phoneticPr fontId="11" type="noConversion"/>
  </si>
  <si>
    <t>materials, wood)</t>
    <phoneticPr fontId="11" type="noConversion"/>
  </si>
  <si>
    <t>("prochie")</t>
    <phoneticPr fontId="2" type="noConversion"/>
  </si>
  <si>
    <t>Vyatskaya</t>
    <phoneticPr fontId="2" type="noConversion"/>
  </si>
  <si>
    <t>Tul'skaya</t>
    <phoneticPr fontId="2" type="noConversion"/>
  </si>
  <si>
    <t>Ufimskaya</t>
    <phoneticPr fontId="2" type="noConversion"/>
  </si>
  <si>
    <t>Tab. II. Raspredelenia nalichnago naselenia po gruppam [pokazann-?]ykh zanyatii, in percentages (%), by gubernia</t>
    <phoneticPr fontId="2" type="noConversion"/>
  </si>
  <si>
    <t>Vitebskaya</t>
    <phoneticPr fontId="2" type="noConversion"/>
  </si>
  <si>
    <t>Vladimirskaya</t>
    <phoneticPr fontId="2" type="noConversion"/>
  </si>
  <si>
    <t>Vologodskaya</t>
    <phoneticPr fontId="2" type="noConversion"/>
  </si>
  <si>
    <t>row</t>
    <phoneticPr fontId="2" type="noConversion"/>
  </si>
  <si>
    <t>Not available, so</t>
    <phoneticPr fontId="2" type="noConversion"/>
  </si>
  <si>
    <t>"</t>
    <phoneticPr fontId="2" type="noConversion"/>
  </si>
  <si>
    <t>Clergy</t>
    <phoneticPr fontId="2" type="noConversion"/>
  </si>
  <si>
    <t>professions</t>
    <phoneticPr fontId="2" type="noConversion"/>
  </si>
  <si>
    <t>servants, etc.</t>
    <phoneticPr fontId="2" type="noConversion"/>
  </si>
  <si>
    <t>implied</t>
    <phoneticPr fontId="2" type="noConversion"/>
  </si>
  <si>
    <t>no.</t>
    <phoneticPr fontId="2" type="noConversion"/>
  </si>
  <si>
    <t>Rural = 2</t>
    <phoneticPr fontId="2" type="noConversion"/>
  </si>
  <si>
    <t>dvor 1897</t>
    <phoneticPr fontId="11" type="noConversion"/>
  </si>
  <si>
    <t>Kievskaya</t>
    <phoneticPr fontId="2" type="noConversion"/>
  </si>
  <si>
    <t>Kovenskaya</t>
    <phoneticPr fontId="2" type="noConversion"/>
  </si>
  <si>
    <t>Kostromskaya</t>
    <phoneticPr fontId="2" type="noConversion"/>
  </si>
  <si>
    <t>Kurlyandskaya</t>
    <phoneticPr fontId="2" type="noConversion"/>
  </si>
  <si>
    <t>Kurskaya</t>
    <phoneticPr fontId="2" type="noConversion"/>
  </si>
  <si>
    <t>Liflyandskaya</t>
    <phoneticPr fontId="2" type="noConversion"/>
  </si>
  <si>
    <t>Moskovskaya</t>
    <phoneticPr fontId="2" type="noConversion"/>
  </si>
  <si>
    <t>Nizhegorodskaya</t>
    <phoneticPr fontId="2" type="noConversion"/>
  </si>
  <si>
    <t>Novgorodskaya</t>
    <phoneticPr fontId="2" type="noConversion"/>
  </si>
  <si>
    <t>Orenburgskaya</t>
    <phoneticPr fontId="2" type="noConversion"/>
  </si>
  <si>
    <t>Orlovskaya</t>
    <phoneticPr fontId="2" type="noConversion"/>
  </si>
  <si>
    <t xml:space="preserve">Interpolated population </t>
    <phoneticPr fontId="11" type="noConversion"/>
  </si>
  <si>
    <t>as of 1 July 1904 (in 1,000s)</t>
    <phoneticPr fontId="11" type="noConversion"/>
  </si>
  <si>
    <t xml:space="preserve">Cell formulas removed from this matrix.  </t>
    <phoneticPr fontId="11" type="noConversion"/>
  </si>
  <si>
    <t>Tab. I. Raspredelenia nalichnago naselenia po gruppam______ pokazavshikh</t>
    <phoneticPr fontId="2" type="noConversion"/>
  </si>
  <si>
    <t>sebya syshchestvuyushchimi ot glavnago zanyatia</t>
    <phoneticPr fontId="2" type="noConversion"/>
  </si>
  <si>
    <t xml:space="preserve">NOTE: The household sizes reported here are common to all sectors. </t>
    <phoneticPr fontId="11" type="noConversion"/>
  </si>
  <si>
    <t>Inserted from</t>
    <phoneticPr fontId="2" type="noConversion"/>
  </si>
  <si>
    <t xml:space="preserve">Absolute numbers of "available population" </t>
    <phoneticPr fontId="11" type="noConversion"/>
  </si>
  <si>
    <t>pp. 4-5</t>
    <phoneticPr fontId="2" type="noConversion"/>
  </si>
  <si>
    <t xml:space="preserve">Worksheet (2) </t>
    <phoneticPr fontId="11" type="noConversion"/>
  </si>
  <si>
    <t xml:space="preserve">(2a) Absolute numbers of "available population" </t>
    <phoneticPr fontId="11" type="noConversion"/>
  </si>
  <si>
    <t>Srednyaya Azia</t>
  </si>
  <si>
    <t>Vsego V Sibiri</t>
  </si>
  <si>
    <t>Vsego V Srednyaya Azia</t>
  </si>
  <si>
    <t>Tiflisskaya</t>
    <phoneticPr fontId="2" type="noConversion"/>
  </si>
  <si>
    <t>Chernomorskaya</t>
    <phoneticPr fontId="2" type="noConversion"/>
  </si>
  <si>
    <t>Yerevanskaya</t>
    <phoneticPr fontId="2" type="noConversion"/>
  </si>
  <si>
    <t>Vsego v Imperiy</t>
    <phoneticPr fontId="2" type="noConversion"/>
  </si>
  <si>
    <t>Clergy</t>
    <phoneticPr fontId="2" type="noConversion"/>
  </si>
  <si>
    <t>|</t>
    <phoneticPr fontId="2" type="noConversion"/>
  </si>
  <si>
    <t>Free</t>
    <phoneticPr fontId="2" type="noConversion"/>
  </si>
  <si>
    <t>professions</t>
    <phoneticPr fontId="2" type="noConversion"/>
  </si>
  <si>
    <t>Private service,</t>
    <phoneticPr fontId="2" type="noConversion"/>
  </si>
  <si>
    <t>servants, etc.</t>
    <phoneticPr fontId="2" type="noConversion"/>
  </si>
  <si>
    <t>Petrokovskaya</t>
    <phoneticPr fontId="2" type="noConversion"/>
  </si>
  <si>
    <t>Estimated numbers of household heads in these sectors or occupations in mid-1904</t>
    <phoneticPr fontId="11" type="noConversion"/>
  </si>
  <si>
    <t>1897, both</t>
    <phoneticPr fontId="11" type="noConversion"/>
  </si>
  <si>
    <t>sexes (Vol. 8)</t>
    <phoneticPr fontId="2" type="noConversion"/>
  </si>
  <si>
    <t>Chernigovskaya</t>
    <phoneticPr fontId="2" type="noConversion"/>
  </si>
  <si>
    <t>Estlyandskaya</t>
    <phoneticPr fontId="2" type="noConversion"/>
  </si>
  <si>
    <t>Yaroslavskaya</t>
    <phoneticPr fontId="2" type="noConversion"/>
  </si>
  <si>
    <t>rural min =</t>
    <phoneticPr fontId="11" type="noConversion"/>
  </si>
  <si>
    <t xml:space="preserve">Pink squares for 1897 = Corrections had to be made, </t>
    <phoneticPr fontId="11" type="noConversion"/>
  </si>
  <si>
    <t>because the reported figures implied that urban &gt; total for that province.</t>
    <phoneticPr fontId="11" type="noConversion"/>
  </si>
  <si>
    <t>Ryndziunskii</t>
    <phoneticPr fontId="11" type="noConversion"/>
  </si>
  <si>
    <t>Manu-</t>
    <phoneticPr fontId="2" type="noConversion"/>
  </si>
  <si>
    <t>Of which, [vyrabo?]tka ili izgotovlenie:</t>
    <phoneticPr fontId="2" type="noConversion"/>
  </si>
  <si>
    <t>Other</t>
    <phoneticPr fontId="2" type="noConversion"/>
  </si>
  <si>
    <t>Of which, within "prochie"</t>
    <phoneticPr fontId="2" type="noConversion"/>
  </si>
  <si>
    <t>Within</t>
    <phoneticPr fontId="2" type="noConversion"/>
  </si>
  <si>
    <t>Entire = 0</t>
    <phoneticPr fontId="11" type="noConversion"/>
  </si>
  <si>
    <t>per HH</t>
    <phoneticPr fontId="2" type="noConversion"/>
  </si>
  <si>
    <t>(1983) rural</t>
    <phoneticPr fontId="11" type="noConversion"/>
  </si>
  <si>
    <t>Of which,</t>
    <phoneticPr fontId="2" type="noConversion"/>
  </si>
  <si>
    <t>Mining</t>
    <phoneticPr fontId="2" type="noConversion"/>
  </si>
  <si>
    <t>facturing</t>
    <phoneticPr fontId="2" type="noConversion"/>
  </si>
  <si>
    <t>Mineral</t>
    <phoneticPr fontId="2" type="noConversion"/>
  </si>
  <si>
    <t>_(?)___</t>
    <phoneticPr fontId="2" type="noConversion"/>
  </si>
  <si>
    <t>Animal</t>
    <phoneticPr fontId="2" type="noConversion"/>
  </si>
  <si>
    <t>of the 1897 reported figures and the population growth rates implied that urban &gt; total for that province.</t>
    <phoneticPr fontId="11" type="noConversion"/>
  </si>
  <si>
    <t>In these cases, we accepted the province total and reduced the urban estimate to equal the total.</t>
    <phoneticPr fontId="11" type="noConversion"/>
  </si>
  <si>
    <t>Vilenskaya (Vilna)</t>
    <phoneticPr fontId="2" type="noConversion"/>
  </si>
  <si>
    <t>(2)</t>
  </si>
  <si>
    <t>(3)</t>
  </si>
  <si>
    <t>(4)</t>
  </si>
  <si>
    <t>(5)</t>
  </si>
  <si>
    <t>(6)</t>
  </si>
  <si>
    <t>(7)</t>
  </si>
  <si>
    <t>arable farming</t>
    <phoneticPr fontId="2" type="noConversion"/>
  </si>
  <si>
    <t>animal husb.</t>
    <phoneticPr fontId="2" type="noConversion"/>
  </si>
  <si>
    <t>Implied</t>
    <phoneticPr fontId="2" type="noConversion"/>
  </si>
  <si>
    <t>industry</t>
    <phoneticPr fontId="2" type="noConversion"/>
  </si>
  <si>
    <t>Metals</t>
    <phoneticPr fontId="2" type="noConversion"/>
  </si>
  <si>
    <t>materials</t>
    <phoneticPr fontId="2" type="noConversion"/>
  </si>
  <si>
    <t>Wood</t>
    <phoneticPr fontId="2" type="noConversion"/>
  </si>
  <si>
    <t>products</t>
    <phoneticPr fontId="2" type="noConversion"/>
  </si>
  <si>
    <t>Clothing</t>
    <phoneticPr fontId="2" type="noConversion"/>
  </si>
  <si>
    <t>struction</t>
    <phoneticPr fontId="2" type="noConversion"/>
  </si>
  <si>
    <t>communications</t>
    <phoneticPr fontId="2" type="noConversion"/>
  </si>
  <si>
    <t>Trade</t>
    <phoneticPr fontId="2" type="noConversion"/>
  </si>
  <si>
    <t>Distribution of Households [po khoziaistvam] by Composition [sostav takovykh].</t>
    <phoneticPr fontId="11" type="noConversion"/>
  </si>
  <si>
    <t>Yfimskaya</t>
    <phoneticPr fontId="2" type="noConversion"/>
  </si>
  <si>
    <t>population,</t>
    <phoneticPr fontId="2" type="noConversion"/>
  </si>
  <si>
    <t>both sexes</t>
    <phoneticPr fontId="2" type="noConversion"/>
  </si>
  <si>
    <t>Clothing</t>
    <phoneticPr fontId="2" type="noConversion"/>
  </si>
  <si>
    <t>Graf 14b, [sub-row 2] = Polozhenie po voinskoi pozinnocti [compulsory military service]</t>
    <phoneticPr fontId="11" type="noConversion"/>
  </si>
  <si>
    <t>Nizhegorodskaya</t>
    <phoneticPr fontId="2" type="noConversion"/>
  </si>
  <si>
    <t>Moskovskaya</t>
    <phoneticPr fontId="2" type="noConversion"/>
  </si>
  <si>
    <t>Vsego v Evropeyskoy Rossii</t>
    <phoneticPr fontId="2" type="noConversion"/>
  </si>
  <si>
    <t>per HH</t>
    <phoneticPr fontId="2" type="noConversion"/>
  </si>
  <si>
    <t>Inserted from</t>
    <phoneticPr fontId="2" type="noConversion"/>
  </si>
  <si>
    <t>another census</t>
    <phoneticPr fontId="2" type="noConversion"/>
  </si>
  <si>
    <t>volume</t>
    <phoneticPr fontId="2" type="noConversion"/>
  </si>
  <si>
    <t>Dagestanskaya</t>
    <phoneticPr fontId="2" type="noConversion"/>
  </si>
  <si>
    <t>Yelisavetspol'skaya</t>
    <phoneticPr fontId="2" type="noConversion"/>
  </si>
  <si>
    <t>Karsskaya</t>
    <phoneticPr fontId="2" type="noConversion"/>
  </si>
  <si>
    <t>Kubanskaya</t>
    <phoneticPr fontId="2" type="noConversion"/>
  </si>
  <si>
    <t>Kutansskaya</t>
    <phoneticPr fontId="2" type="noConversion"/>
  </si>
  <si>
    <t>Stavropol'skaya</t>
    <phoneticPr fontId="2" type="noConversion"/>
  </si>
  <si>
    <t>Terskaya</t>
    <phoneticPr fontId="2" type="noConversion"/>
  </si>
  <si>
    <t>industry</t>
    <phoneticPr fontId="2" type="noConversion"/>
  </si>
  <si>
    <t>Manu-</t>
    <phoneticPr fontId="2" type="noConversion"/>
  </si>
  <si>
    <t>facturing</t>
    <phoneticPr fontId="2" type="noConversion"/>
  </si>
  <si>
    <t>residual</t>
    <phoneticPr fontId="2" type="noConversion"/>
  </si>
  <si>
    <t>residual</t>
    <phoneticPr fontId="2" type="noConversion"/>
  </si>
  <si>
    <t>residual</t>
    <phoneticPr fontId="2" type="noConversion"/>
  </si>
  <si>
    <t>Arkhagel'skaya</t>
    <phoneticPr fontId="2" type="noConversion"/>
  </si>
  <si>
    <t>Astrakhanskaya</t>
    <phoneticPr fontId="2" type="noConversion"/>
  </si>
  <si>
    <t>Bessarabskaya</t>
    <phoneticPr fontId="2" type="noConversion"/>
  </si>
  <si>
    <t>Vitebskaya</t>
    <phoneticPr fontId="2" type="noConversion"/>
  </si>
  <si>
    <t>Vladimirskaya</t>
    <phoneticPr fontId="2" type="noConversion"/>
  </si>
  <si>
    <t>Vologodskaya</t>
    <phoneticPr fontId="2" type="noConversion"/>
  </si>
  <si>
    <t>Grodnenskaya</t>
    <phoneticPr fontId="2" type="noConversion"/>
  </si>
  <si>
    <t>Radomskaya</t>
    <phoneticPr fontId="2" type="noConversion"/>
  </si>
  <si>
    <t>facturing residual --&gt;</t>
    <phoneticPr fontId="2" type="noConversion"/>
  </si>
  <si>
    <t>included in the manu-</t>
    <phoneticPr fontId="2" type="noConversion"/>
  </si>
  <si>
    <t>Kurskaya</t>
    <phoneticPr fontId="2" type="noConversion"/>
  </si>
  <si>
    <t>Samarkandskaya</t>
    <phoneticPr fontId="2" type="noConversion"/>
  </si>
  <si>
    <t>Semipalatinskaya</t>
    <phoneticPr fontId="2" type="noConversion"/>
  </si>
  <si>
    <t>Semirechinskaya</t>
    <phoneticPr fontId="2" type="noConversion"/>
  </si>
  <si>
    <t>Grodnenskaya</t>
    <phoneticPr fontId="2" type="noConversion"/>
  </si>
  <si>
    <t>Donskogo B. oblasty'</t>
    <phoneticPr fontId="2" type="noConversion"/>
  </si>
  <si>
    <r>
      <t>income distributions in</t>
    </r>
    <r>
      <rPr>
        <i/>
        <sz val="12"/>
        <color indexed="8"/>
        <rFont val="Arial"/>
      </rPr>
      <t xml:space="preserve"> Opyt' </t>
    </r>
    <r>
      <rPr>
        <sz val="12"/>
        <color indexed="8"/>
        <rFont val="Arial"/>
      </rPr>
      <t>(1906))</t>
    </r>
    <phoneticPr fontId="2" type="noConversion"/>
  </si>
  <si>
    <t>Penzenskaya</t>
    <phoneticPr fontId="2" type="noConversion"/>
  </si>
  <si>
    <t>Permskaya</t>
    <phoneticPr fontId="2" type="noConversion"/>
  </si>
  <si>
    <t>Podol'skaya</t>
    <phoneticPr fontId="2" type="noConversion"/>
  </si>
  <si>
    <t>Poltavskaya</t>
    <phoneticPr fontId="2" type="noConversion"/>
  </si>
  <si>
    <t>Pskovskaya</t>
    <phoneticPr fontId="2" type="noConversion"/>
  </si>
  <si>
    <t>Ryazanskaya</t>
    <phoneticPr fontId="2" type="noConversion"/>
  </si>
  <si>
    <t>Samarskaya</t>
    <phoneticPr fontId="2" type="noConversion"/>
  </si>
  <si>
    <t>Tambovskaya</t>
    <phoneticPr fontId="2" type="noConversion"/>
  </si>
  <si>
    <t>Tverskaya</t>
    <phoneticPr fontId="2" type="noConversion"/>
  </si>
  <si>
    <t>Khar'kovskaya</t>
    <phoneticPr fontId="2" type="noConversion"/>
  </si>
  <si>
    <t>Khersonskaya</t>
    <phoneticPr fontId="2" type="noConversion"/>
  </si>
  <si>
    <t>Samarskaya</t>
    <phoneticPr fontId="2" type="noConversion"/>
  </si>
  <si>
    <t>pp. 4-5</t>
    <phoneticPr fontId="2" type="noConversion"/>
  </si>
  <si>
    <t>pp. 6-7</t>
    <phoneticPr fontId="2" type="noConversion"/>
  </si>
  <si>
    <t>of which, in cities</t>
    <phoneticPr fontId="2" type="noConversion"/>
  </si>
  <si>
    <t>(3b) Population growth from January 1897 to mid-1904</t>
    <phoneticPr fontId="11" type="noConversion"/>
  </si>
  <si>
    <t>(sel'sk. khoz.)</t>
    <phoneticPr fontId="2" type="noConversion"/>
  </si>
  <si>
    <t>(sel'sk. khoz.)</t>
    <phoneticPr fontId="2" type="noConversion"/>
  </si>
  <si>
    <t>(3c) Estimated numbers of household heads in these sectors or occupations in mid-1904</t>
    <phoneticPr fontId="11" type="noConversion"/>
  </si>
  <si>
    <t>Within</t>
    <phoneticPr fontId="2" type="noConversion"/>
  </si>
  <si>
    <t>"other",</t>
    <phoneticPr fontId="2" type="noConversion"/>
  </si>
  <si>
    <t>implied</t>
    <phoneticPr fontId="2" type="noConversion"/>
  </si>
  <si>
    <t>residual</t>
    <phoneticPr fontId="2" type="noConversion"/>
  </si>
  <si>
    <t>"prochie"</t>
    <phoneticPr fontId="2" type="noConversion"/>
  </si>
  <si>
    <t>Urban?</t>
    <phoneticPr fontId="2" type="noConversion"/>
  </si>
  <si>
    <t>Province</t>
    <phoneticPr fontId="2" type="noConversion"/>
  </si>
  <si>
    <t>no.</t>
    <phoneticPr fontId="2" type="noConversion"/>
  </si>
  <si>
    <t>Sibir</t>
  </si>
  <si>
    <t>Zakaspiyskaya</t>
    <phoneticPr fontId="2" type="noConversion"/>
  </si>
  <si>
    <t>(16)</t>
  </si>
  <si>
    <t>(17)</t>
  </si>
  <si>
    <t>(18)</t>
  </si>
  <si>
    <t>(19)</t>
  </si>
  <si>
    <t>(20)</t>
  </si>
  <si>
    <t>(21)</t>
  </si>
  <si>
    <t>(22)</t>
  </si>
  <si>
    <t>Evropeyskaya Rossia</t>
  </si>
  <si>
    <t>Privislinskiy Kray</t>
  </si>
  <si>
    <t>Kavkaz</t>
  </si>
  <si>
    <t xml:space="preserve"> -- percentages -- </t>
    <phoneticPr fontId="2" type="noConversion"/>
  </si>
  <si>
    <t>arable farming</t>
    <phoneticPr fontId="2" type="noConversion"/>
  </si>
  <si>
    <t>Kovenskaya</t>
    <phoneticPr fontId="2" type="noConversion"/>
  </si>
  <si>
    <t>of which, in cities</t>
  </si>
  <si>
    <t>Ekaterinoslavskaya</t>
    <phoneticPr fontId="2" type="noConversion"/>
  </si>
  <si>
    <t>Kazanskaya</t>
    <phoneticPr fontId="2" type="noConversion"/>
  </si>
  <si>
    <t>Kalyzhskaya</t>
    <phoneticPr fontId="2" type="noConversion"/>
  </si>
  <si>
    <t>Kievskaya</t>
    <phoneticPr fontId="2" type="noConversion"/>
  </si>
  <si>
    <t>Scanned and transcribed by Nikolas Zolas, and edited by Peter Lindert, December 2010</t>
    <phoneticPr fontId="2" type="noConversion"/>
  </si>
  <si>
    <t>Graf 14a = Glavnoe, to est' to, kotoroe dostavlyat glavnie sredstva dlya sushchestvovania.</t>
    <phoneticPr fontId="11" type="noConversion"/>
  </si>
  <si>
    <t>aggregates =</t>
    <phoneticPr fontId="2" type="noConversion"/>
  </si>
  <si>
    <t>Males</t>
    <phoneticPr fontId="11" type="noConversion"/>
  </si>
  <si>
    <t>Females</t>
    <phoneticPr fontId="11" type="noConversion"/>
  </si>
  <si>
    <t>"Available"</t>
    <phoneticPr fontId="2" type="noConversion"/>
  </si>
  <si>
    <t>another census</t>
    <phoneticPr fontId="2" type="noConversion"/>
  </si>
  <si>
    <t>Column (19) = Administration, courts, police, general services.</t>
    <phoneticPr fontId="2" type="noConversion"/>
  </si>
  <si>
    <t>population,</t>
    <phoneticPr fontId="2" type="noConversion"/>
  </si>
  <si>
    <t>volume</t>
    <phoneticPr fontId="2" type="noConversion"/>
  </si>
  <si>
    <t>"available"</t>
    <phoneticPr fontId="2" type="noConversion"/>
  </si>
  <si>
    <t>Estimated numbers of household heads in these sectors or occupations in 1897</t>
    <phoneticPr fontId="11" type="noConversion"/>
  </si>
  <si>
    <t>Transport &amp;</t>
    <phoneticPr fontId="2" type="noConversion"/>
  </si>
  <si>
    <r>
      <t>P.G.  Ryndziuskii, Krest'iane i gorod v kapitalisticheskoi Rossii vtoroi noloviny XIX veka</t>
    </r>
    <r>
      <rPr>
        <sz val="12"/>
        <color indexed="8"/>
        <rFont val="Arial"/>
      </rPr>
      <t xml:space="preserve"> (Moskva, Nauka 1983, pp. 22-23). </t>
    </r>
    <phoneticPr fontId="11" type="noConversion"/>
  </si>
  <si>
    <t>products</t>
    <phoneticPr fontId="2" type="noConversion"/>
  </si>
  <si>
    <t>_(?)___</t>
    <phoneticPr fontId="2" type="noConversion"/>
  </si>
  <si>
    <t>Estlyandskaya</t>
    <phoneticPr fontId="2" type="noConversion"/>
  </si>
  <si>
    <t>Fibrous</t>
    <phoneticPr fontId="2" type="noConversion"/>
  </si>
  <si>
    <t>Con-</t>
    <phoneticPr fontId="2" type="noConversion"/>
  </si>
  <si>
    <t>Transport &amp;</t>
    <phoneticPr fontId="2" type="noConversion"/>
  </si>
  <si>
    <t>"prochie"</t>
    <phoneticPr fontId="2" type="noConversion"/>
  </si>
  <si>
    <t>|</t>
    <phoneticPr fontId="2" type="noConversion"/>
  </si>
  <si>
    <t>Free</t>
    <phoneticPr fontId="2" type="noConversion"/>
  </si>
  <si>
    <t>Private service,</t>
    <phoneticPr fontId="2" type="noConversion"/>
  </si>
  <si>
    <t>"other",</t>
    <phoneticPr fontId="2" type="noConversion"/>
  </si>
  <si>
    <t>Province</t>
    <phoneticPr fontId="2" type="noConversion"/>
  </si>
  <si>
    <t>Arkhagel'skaya</t>
    <phoneticPr fontId="2" type="noConversion"/>
  </si>
  <si>
    <t>Bessarabskaya</t>
    <phoneticPr fontId="2" type="noConversion"/>
  </si>
  <si>
    <r>
      <t>pokazannykh pri perepici glavnymi, kak dostavlyayushchia glavneishchia sredstvo sushchestvovania</t>
    </r>
    <r>
      <rPr>
        <sz val="12"/>
        <color indexed="8"/>
        <rFont val="Arial"/>
      </rPr>
      <t xml:space="preserve"> (St. Petersburg, 1905), vypuska 8.</t>
    </r>
    <phoneticPr fontId="2" type="noConversion"/>
  </si>
  <si>
    <t>(8)</t>
  </si>
  <si>
    <t>(9)</t>
  </si>
  <si>
    <t>(10)</t>
  </si>
  <si>
    <t>(11)</t>
  </si>
  <si>
    <t>(12)</t>
  </si>
  <si>
    <t>(13)</t>
  </si>
  <si>
    <t>(14)</t>
  </si>
  <si>
    <t>(15)</t>
  </si>
  <si>
    <t>Syr-Dar'inskaya</t>
    <phoneticPr fontId="2" type="noConversion"/>
  </si>
  <si>
    <t>Turgayskaya</t>
    <phoneticPr fontId="2" type="noConversion"/>
  </si>
  <si>
    <t>Ural'skaya</t>
    <phoneticPr fontId="2" type="noConversion"/>
  </si>
  <si>
    <t>Ferganskaya</t>
    <phoneticPr fontId="2" type="noConversion"/>
  </si>
  <si>
    <t>European Russia plus Kavkaz</t>
    <phoneticPr fontId="2" type="noConversion"/>
  </si>
  <si>
    <t>percent urban</t>
    <phoneticPr fontId="2" type="noConversion"/>
  </si>
  <si>
    <t>Tambovskaya</t>
    <phoneticPr fontId="2" type="noConversion"/>
  </si>
  <si>
    <t>Tverskaya</t>
    <phoneticPr fontId="2" type="noConversion"/>
  </si>
  <si>
    <t>Tyl'skaya</t>
    <phoneticPr fontId="2" type="noConversion"/>
  </si>
  <si>
    <t>1897 Census, Volume  8 Employment by Sector</t>
    <phoneticPr fontId="2" type="noConversion"/>
  </si>
  <si>
    <t>Of which, within "prochie"</t>
    <phoneticPr fontId="2" type="noConversion"/>
  </si>
  <si>
    <t>The 1897 census columns relating to occupation and sector of employment ask for:</t>
    <phoneticPr fontId="11" type="noConversion"/>
  </si>
  <si>
    <t>Graf 14 = Zanyatie, remeslo, dlzhnoct' ili sluzhba.</t>
    <phoneticPr fontId="11" type="noConversion"/>
  </si>
  <si>
    <t>Graf 14b, [sub-row 1] = Pobochnoe ili bvsnomogatel'noe [secondary or auxiliary]</t>
    <phoneticPr fontId="11" type="noConversion"/>
  </si>
  <si>
    <t xml:space="preserve"> </t>
    <phoneticPr fontId="11" type="noConversion"/>
  </si>
  <si>
    <t>Khar'kovskaya</t>
    <phoneticPr fontId="2" type="noConversion"/>
  </si>
  <si>
    <t>Khersonskaya</t>
    <phoneticPr fontId="2" type="noConversion"/>
  </si>
  <si>
    <t>Chernigovskaya</t>
    <phoneticPr fontId="2" type="noConversion"/>
  </si>
  <si>
    <t>Animal</t>
    <phoneticPr fontId="2" type="noConversion"/>
  </si>
  <si>
    <t>Fibrous</t>
    <phoneticPr fontId="2" type="noConversion"/>
  </si>
  <si>
    <t>materials</t>
    <phoneticPr fontId="2" type="noConversion"/>
  </si>
  <si>
    <t>Of which, [vyrabo?]tka ili izgotovlenie:</t>
    <phoneticPr fontId="2" type="noConversion"/>
  </si>
  <si>
    <t>Con-</t>
    <phoneticPr fontId="2" type="noConversion"/>
  </si>
  <si>
    <t>struction</t>
    <phoneticPr fontId="2" type="noConversion"/>
  </si>
  <si>
    <t>Pink shading = hard to read, or completely illegible.</t>
    <phoneticPr fontId="2" type="noConversion"/>
  </si>
  <si>
    <t>Orig</t>
    <phoneticPr fontId="2" type="noConversion"/>
  </si>
  <si>
    <t>Rural economy</t>
    <phoneticPr fontId="2" type="noConversion"/>
  </si>
  <si>
    <t>Metals</t>
    <phoneticPr fontId="2" type="noConversion"/>
  </si>
  <si>
    <t>Mineral</t>
    <phoneticPr fontId="2" type="noConversion"/>
  </si>
  <si>
    <t>materials</t>
    <phoneticPr fontId="2" type="noConversion"/>
  </si>
  <si>
    <t>Wood</t>
    <phoneticPr fontId="2" type="noConversion"/>
  </si>
  <si>
    <t>Kalishskaya</t>
    <phoneticPr fontId="2" type="noConversion"/>
  </si>
  <si>
    <t>Keletskaya</t>
    <phoneticPr fontId="2" type="noConversion"/>
  </si>
  <si>
    <t>Lomzhinskaya</t>
    <phoneticPr fontId="2" type="noConversion"/>
  </si>
  <si>
    <t>Lyublinskaya</t>
    <phoneticPr fontId="2" type="noConversion"/>
  </si>
  <si>
    <t>Plotskaya</t>
    <phoneticPr fontId="2" type="noConversion"/>
  </si>
  <si>
    <t>Olonetskaya</t>
    <phoneticPr fontId="2" type="noConversion"/>
  </si>
  <si>
    <t>Orenburgskaya</t>
    <phoneticPr fontId="2" type="noConversion"/>
  </si>
  <si>
    <t>Orlovskaya</t>
    <phoneticPr fontId="2" type="noConversion"/>
  </si>
  <si>
    <t>Penzenskaya</t>
    <phoneticPr fontId="2" type="noConversion"/>
  </si>
  <si>
    <t>Permskaya</t>
    <phoneticPr fontId="2" type="noConversion"/>
  </si>
  <si>
    <t>Podol'skaya</t>
    <phoneticPr fontId="2" type="noConversion"/>
  </si>
  <si>
    <t>Poltavskaya</t>
    <phoneticPr fontId="2" type="noConversion"/>
  </si>
  <si>
    <t>Pskovskaya</t>
    <phoneticPr fontId="2" type="noConversion"/>
  </si>
  <si>
    <t>Ryazanskaya</t>
    <phoneticPr fontId="2" type="noConversion"/>
  </si>
  <si>
    <t>S.-Peterburgskaya</t>
    <phoneticPr fontId="2" type="noConversion"/>
  </si>
  <si>
    <t>Saratovskaya</t>
    <phoneticPr fontId="2" type="noConversion"/>
  </si>
  <si>
    <t>Simbirskaya</t>
    <phoneticPr fontId="2" type="noConversion"/>
  </si>
  <si>
    <t xml:space="preserve">In worksheet (2), in the rural parts of each gubernia, we record the separate estimates for villagers per household </t>
    <phoneticPr fontId="11" type="noConversion"/>
  </si>
  <si>
    <t>("srednee chislo sel'skikh zhitelei na odin dvor") given by</t>
    <phoneticPr fontId="11" type="noConversion"/>
  </si>
  <si>
    <t>Population as of 1 Jan 1905</t>
    <phoneticPr fontId="11" type="noConversion"/>
  </si>
  <si>
    <t>(in 1,000s)</t>
    <phoneticPr fontId="11" type="noConversion"/>
  </si>
  <si>
    <t>Both</t>
    <phoneticPr fontId="11" type="noConversion"/>
  </si>
  <si>
    <t>"Available"</t>
    <phoneticPr fontId="2" type="noConversion"/>
  </si>
  <si>
    <t>sum (AB-AE)</t>
    <phoneticPr fontId="2" type="noConversion"/>
  </si>
  <si>
    <t>Evrop. Rossii, urban</t>
    <phoneticPr fontId="2" type="noConversion"/>
  </si>
  <si>
    <t>Vsego v Privislinskix Gubernyakh</t>
    <phoneticPr fontId="2" type="noConversion"/>
  </si>
  <si>
    <t>Amurskaya</t>
    <phoneticPr fontId="2" type="noConversion"/>
  </si>
  <si>
    <t>Yeneseiskaya</t>
    <phoneticPr fontId="2" type="noConversion"/>
  </si>
  <si>
    <t>Zabaykal'skaya</t>
    <phoneticPr fontId="2" type="noConversion"/>
  </si>
  <si>
    <t>Irkutskaya</t>
    <phoneticPr fontId="2" type="noConversion"/>
  </si>
  <si>
    <t>Primorskaya</t>
    <phoneticPr fontId="2" type="noConversion"/>
  </si>
  <si>
    <t>Ostrova Sakhalin</t>
    <phoneticPr fontId="2" type="noConversion"/>
  </si>
  <si>
    <t>Tobol'skaya</t>
    <phoneticPr fontId="2" type="noConversion"/>
  </si>
  <si>
    <t>Tomskaya</t>
    <phoneticPr fontId="2" type="noConversion"/>
  </si>
  <si>
    <t>Yakutskaya</t>
    <phoneticPr fontId="2" type="noConversion"/>
  </si>
  <si>
    <t>Akmolinskaya</t>
    <phoneticPr fontId="2" type="noConversion"/>
  </si>
  <si>
    <t>not counted separately, but were instead included in the manufacturing residual for all provinces.</t>
    <phoneticPr fontId="2" type="noConversion"/>
  </si>
  <si>
    <t>min</t>
    <phoneticPr fontId="11" type="noConversion"/>
  </si>
  <si>
    <t>First cell formula took the form of $E11*H11/100,</t>
    <phoneticPr fontId="11" type="noConversion"/>
  </si>
  <si>
    <t>Implied</t>
    <phoneticPr fontId="11" type="noConversion"/>
  </si>
  <si>
    <t>manufacturing</t>
    <phoneticPr fontId="2" type="noConversion"/>
  </si>
  <si>
    <t>in terms of cells in Worksheet (1) of this spreadsheet file.</t>
    <phoneticPr fontId="11" type="noConversion"/>
  </si>
  <si>
    <t>Estimated numbers of household heads (HHs) in these sectors or occupations in 1897</t>
    <phoneticPr fontId="11" type="noConversion"/>
  </si>
  <si>
    <t>A note on Ryndziuskii's residents per dvor (Column H):</t>
    <phoneticPr fontId="11" type="noConversion"/>
  </si>
  <si>
    <t xml:space="preserve">In Worksheet (2), the household sizes "available per household" in Column G are from the 1897 census's Column </t>
    <phoneticPr fontId="11" type="noConversion"/>
  </si>
  <si>
    <t>First cell formula took the form of I11/$G11</t>
    <phoneticPr fontId="11" type="noConversion"/>
  </si>
  <si>
    <t>Evropeyskoy Rossii</t>
    <phoneticPr fontId="2" type="noConversion"/>
  </si>
  <si>
    <r>
      <t xml:space="preserve">Worksheet (3)'s population totals for 1 January 1905 are from the 1905 </t>
    </r>
    <r>
      <rPr>
        <i/>
        <sz val="12"/>
        <color indexed="8"/>
        <rFont val="Arial"/>
      </rPr>
      <t>Statisticheskii Ezhegodnik/ Annuaire Statistique</t>
    </r>
    <r>
      <rPr>
        <sz val="12"/>
        <color indexed="8"/>
        <rFont val="Arial"/>
      </rPr>
      <t>, pp. 40-53.</t>
    </r>
    <phoneticPr fontId="11" type="noConversion"/>
  </si>
  <si>
    <t>Sources and notes to the Excel file "1897, 1904 Occupations Matrices"</t>
    <phoneticPr fontId="11" type="noConversion"/>
  </si>
  <si>
    <t xml:space="preserve">Mineral material and wood sectors were therefore not counted separately, </t>
    <phoneticPr fontId="2" type="noConversion"/>
  </si>
  <si>
    <t>and included in the manufacturing residual for all provinces.</t>
    <phoneticPr fontId="2" type="noConversion"/>
  </si>
  <si>
    <t>Yet a reading of this part of his book creates doubts that these ratios can be used as indicators of average rural family size.</t>
    <phoneticPr fontId="11" type="noConversion"/>
  </si>
  <si>
    <t>Yaroslavskaya</t>
    <phoneticPr fontId="2" type="noConversion"/>
  </si>
  <si>
    <t>pp.14-15</t>
    <phoneticPr fontId="2" type="noConversion"/>
  </si>
  <si>
    <t>Warsaw (Varshavskaya)</t>
    <phoneticPr fontId="2" type="noConversion"/>
  </si>
  <si>
    <t>communications</t>
    <phoneticPr fontId="2" type="noConversion"/>
  </si>
  <si>
    <t>Trade</t>
    <phoneticPr fontId="2" type="noConversion"/>
  </si>
  <si>
    <t>Other</t>
    <phoneticPr fontId="2" type="noConversion"/>
  </si>
  <si>
    <t>Column (19) = Administration, courts, police, general services.</t>
    <phoneticPr fontId="2" type="noConversion"/>
  </si>
  <si>
    <t>Astrakhanskaya</t>
    <phoneticPr fontId="2" type="noConversion"/>
  </si>
  <si>
    <r>
      <t xml:space="preserve">Source: [Senator] Troinitskii, N.A. (ed.), </t>
    </r>
    <r>
      <rPr>
        <i/>
        <sz val="12"/>
        <color indexed="8"/>
        <rFont val="Arial"/>
      </rPr>
      <t>Protsentnoe raspredelenie nalichnogo nacelenia Imperii oboego pola po gruppam zanyatia,</t>
    </r>
    <phoneticPr fontId="2" type="noConversion"/>
  </si>
  <si>
    <t xml:space="preserve">The figures for the mineral materials and wood sectors were hard to read, and were therefore </t>
    <phoneticPr fontId="2" type="noConversion"/>
  </si>
  <si>
    <t>1897 Census, Volume 8 Employment by Sector</t>
    <phoneticPr fontId="2" type="noConversion"/>
  </si>
  <si>
    <t>of which, in cities</t>
    <phoneticPr fontId="2" type="noConversion"/>
  </si>
  <si>
    <t>Kostromskaya</t>
    <phoneticPr fontId="2" type="noConversion"/>
  </si>
  <si>
    <t>Kurlyandskaya</t>
    <phoneticPr fontId="2" type="noConversion"/>
  </si>
  <si>
    <t>Liflyandskaya</t>
    <phoneticPr fontId="2" type="noConversion"/>
  </si>
  <si>
    <t>Minskaya</t>
    <phoneticPr fontId="2" type="noConversion"/>
  </si>
  <si>
    <t>Mogilevskaya</t>
    <phoneticPr fontId="2" type="noConversion"/>
  </si>
  <si>
    <t xml:space="preserve">Yet they imply negative rural numbers of persons in both cases.  In Worksheet (2) we have assumed that the total is correct, and that urban = the total, with rural = 0. </t>
    <phoneticPr fontId="2" type="noConversion"/>
  </si>
  <si>
    <t xml:space="preserve">Total </t>
    <phoneticPr fontId="11" type="noConversion"/>
  </si>
  <si>
    <t>households,</t>
    <phoneticPr fontId="11" type="noConversion"/>
  </si>
  <si>
    <t>all sectors</t>
    <phoneticPr fontId="11" type="noConversion"/>
  </si>
  <si>
    <t>0 = entire</t>
  </si>
  <si>
    <t>0 = entire</t>
    <phoneticPr fontId="11" type="noConversion"/>
  </si>
  <si>
    <t>1 = urban</t>
    <phoneticPr fontId="11" type="noConversion"/>
  </si>
  <si>
    <t>2 = rural</t>
    <phoneticPr fontId="11" type="noConversion"/>
  </si>
  <si>
    <t>1 = urban</t>
    <phoneticPr fontId="11" type="noConversion"/>
  </si>
  <si>
    <t xml:space="preserve">no. </t>
    <phoneticPr fontId="2" type="noConversion"/>
  </si>
  <si>
    <t>Province</t>
    <phoneticPr fontId="2" type="noConversion"/>
  </si>
  <si>
    <t>Check total vs.(urban plus rural, all Europ. Russia)</t>
    <phoneticPr fontId="11" type="noConversion"/>
  </si>
  <si>
    <t>0 = entire</t>
    <phoneticPr fontId="11" type="noConversion"/>
  </si>
  <si>
    <t>Poltovskaya.  This has been adjusted on Worksheet (2).</t>
    <phoneticPr fontId="2" type="noConversion"/>
  </si>
  <si>
    <t>All-Kavkaz urban total.</t>
    <phoneticPr fontId="2" type="noConversion"/>
  </si>
  <si>
    <t>Notes</t>
    <phoneticPr fontId="2" type="noConversion"/>
  </si>
  <si>
    <t>See Worksheet (2) for a small adjustment relating to Mogilevskaya.</t>
    <phoneticPr fontId="2" type="noConversion"/>
  </si>
  <si>
    <t>See Worksheet (2) for a small adjustment relating to Poltovskaya.</t>
    <phoneticPr fontId="2" type="noConversion"/>
  </si>
  <si>
    <t>Households</t>
    <phoneticPr fontId="2" type="noConversion"/>
  </si>
  <si>
    <t>"available"</t>
    <phoneticPr fontId="2" type="noConversion"/>
  </si>
  <si>
    <t>Mining</t>
    <phoneticPr fontId="2" type="noConversion"/>
  </si>
  <si>
    <t>(To match the boundaries of the</t>
    <phoneticPr fontId="2" type="noConversion"/>
  </si>
  <si>
    <t>Vsego v Kavkaz</t>
    <phoneticPr fontId="2" type="noConversion"/>
  </si>
  <si>
    <t>Novgorodskaya</t>
    <phoneticPr fontId="2" type="noConversion"/>
  </si>
  <si>
    <t>adminis.</t>
    <phoneticPr fontId="11" type="noConversion"/>
  </si>
  <si>
    <t>Clergy</t>
    <phoneticPr fontId="11" type="noConversion"/>
  </si>
  <si>
    <t>Free</t>
    <phoneticPr fontId="11" type="noConversion"/>
  </si>
  <si>
    <t>professions</t>
    <phoneticPr fontId="11" type="noConversion"/>
  </si>
  <si>
    <t>all =</t>
    <phoneticPr fontId="11" type="noConversion"/>
  </si>
  <si>
    <t>Nafziger-Lindert</t>
    <phoneticPr fontId="11" type="noConversion"/>
  </si>
  <si>
    <t>Deriving the Numbers of Household heads</t>
    <phoneticPr fontId="11" type="noConversion"/>
  </si>
  <si>
    <t>by Sector/occupation for mid 1904</t>
    <phoneticPr fontId="11" type="noConversion"/>
  </si>
  <si>
    <t>rural=</t>
    <phoneticPr fontId="11" type="noConversion"/>
  </si>
  <si>
    <t>urban =</t>
    <phoneticPr fontId="11" type="noConversion"/>
  </si>
  <si>
    <t>Smolenskaya</t>
    <phoneticPr fontId="2" type="noConversion"/>
  </si>
  <si>
    <t>Tavryacheskaya</t>
    <phoneticPr fontId="2" type="noConversion"/>
  </si>
  <si>
    <t>Suval'skaya</t>
    <phoneticPr fontId="2" type="noConversion"/>
  </si>
  <si>
    <t>Sedletskaya</t>
    <phoneticPr fontId="2" type="noConversion"/>
  </si>
  <si>
    <t>Bakinskaya</t>
    <phoneticPr fontId="2" type="noConversion"/>
  </si>
  <si>
    <t>Volynskaya</t>
    <phoneticPr fontId="2" type="noConversion"/>
  </si>
  <si>
    <t>Voronezhskaya</t>
    <phoneticPr fontId="2" type="noConversion"/>
  </si>
  <si>
    <t>Viatskaya</t>
    <phoneticPr fontId="2" type="noConversion"/>
  </si>
  <si>
    <t>Of which,</t>
    <phoneticPr fontId="2" type="noConversion"/>
  </si>
  <si>
    <t>animal husb.</t>
    <phoneticPr fontId="2" type="noConversion"/>
  </si>
  <si>
    <t>Implied</t>
    <phoneticPr fontId="2" type="noConversion"/>
  </si>
  <si>
    <t>residual</t>
    <phoneticPr fontId="2" type="noConversion"/>
  </si>
  <si>
    <t>Shares of certain occupations as %'s of all households in 1904 *</t>
    <phoneticPr fontId="11" type="noConversion"/>
  </si>
  <si>
    <t>from 1897 to</t>
    <phoneticPr fontId="11" type="noConversion"/>
  </si>
  <si>
    <t>1904 (M+F)</t>
    <phoneticPr fontId="11" type="noConversion"/>
  </si>
  <si>
    <t>Implied %</t>
    <phoneticPr fontId="11" type="noConversion"/>
  </si>
  <si>
    <t>"available"</t>
    <phoneticPr fontId="11" type="noConversion"/>
  </si>
  <si>
    <t xml:space="preserve">pop growth, </t>
    <phoneticPr fontId="11" type="noConversion"/>
  </si>
  <si>
    <t>(*These can differ slightly from the %'s reported in the census,</t>
    <phoneticPr fontId="11" type="noConversion"/>
  </si>
  <si>
    <t>because of differences in household size and a few corrections in the data.)</t>
    <phoneticPr fontId="11" type="noConversion"/>
  </si>
  <si>
    <t>Agriculture</t>
    <phoneticPr fontId="11" type="noConversion"/>
  </si>
  <si>
    <t>Manu-</t>
    <phoneticPr fontId="11" type="noConversion"/>
  </si>
  <si>
    <t>facturing</t>
    <phoneticPr fontId="11" type="noConversion"/>
  </si>
  <si>
    <t>Transport</t>
    <phoneticPr fontId="11" type="noConversion"/>
  </si>
  <si>
    <t>&amp; trade</t>
    <phoneticPr fontId="11" type="noConversion"/>
  </si>
  <si>
    <t>Gov't</t>
    <phoneticPr fontId="11" type="noConversion"/>
  </si>
  <si>
    <t>We have not investigated this error, since we are deadling only with European Russia.</t>
    <phoneticPr fontId="2" type="noConversion"/>
  </si>
  <si>
    <t>Highest residual</t>
    <phoneticPr fontId="2" type="noConversion"/>
  </si>
  <si>
    <t>Have changed Ferganskaya cities, Column (19) from 11.11 to 1.11.</t>
    <phoneticPr fontId="2" type="noConversion"/>
  </si>
  <si>
    <t>For all-Empire construction, changed 1.32% to 1.52%.</t>
    <phoneticPr fontId="2" type="noConversion"/>
  </si>
  <si>
    <t>Sic - for Empire cities total, aggregates add up to 100.2%.</t>
    <phoneticPr fontId="2" type="noConversion"/>
  </si>
  <si>
    <t>Percent</t>
    <phoneticPr fontId="2" type="noConversion"/>
  </si>
  <si>
    <t>residual within</t>
    <phoneticPr fontId="2" type="noConversion"/>
  </si>
  <si>
    <t>min =</t>
    <phoneticPr fontId="2" type="noConversion"/>
  </si>
  <si>
    <t>max =</t>
    <phoneticPr fontId="2" type="noConversion"/>
  </si>
  <si>
    <t>Evrop. Rossii, rural</t>
    <phoneticPr fontId="2" type="noConversion"/>
  </si>
  <si>
    <t>Work</t>
    <phoneticPr fontId="11" type="noConversion"/>
  </si>
  <si>
    <t>row</t>
    <phoneticPr fontId="2" type="noConversion"/>
  </si>
  <si>
    <t>no.</t>
    <phoneticPr fontId="2" type="noConversion"/>
  </si>
  <si>
    <t>Of which, [vyrabo-?]tka ili izgotovlenie:</t>
    <phoneticPr fontId="2" type="noConversion"/>
  </si>
  <si>
    <t>agricultural</t>
    <phoneticPr fontId="2" type="noConversion"/>
  </si>
  <si>
    <t>Agriculture</t>
    <phoneticPr fontId="2" type="noConversion"/>
  </si>
  <si>
    <t>(Sel'skoe</t>
    <phoneticPr fontId="11" type="noConversion"/>
  </si>
  <si>
    <t>khoziastvo)</t>
    <phoneticPr fontId="2" type="noConversion"/>
  </si>
  <si>
    <t>Check total vs.(urban plus rural, all Europ. Russia</t>
    <phoneticPr fontId="11" type="noConversion"/>
  </si>
  <si>
    <t>% error</t>
    <phoneticPr fontId="11" type="noConversion"/>
  </si>
  <si>
    <t>100% - (Col's H,</t>
    <phoneticPr fontId="2" type="noConversion"/>
  </si>
  <si>
    <t>M, N, and X-AA)</t>
    <phoneticPr fontId="2" type="noConversion"/>
  </si>
  <si>
    <t>Col AA-</t>
    <phoneticPr fontId="2" type="noConversion"/>
  </si>
  <si>
    <t xml:space="preserve">In Column (19), </t>
    <phoneticPr fontId="2" type="noConversion"/>
  </si>
  <si>
    <t>Admin, etc.</t>
    <phoneticPr fontId="11" type="noConversion"/>
  </si>
  <si>
    <t>Urban St.-P has</t>
    <phoneticPr fontId="11" type="noConversion"/>
  </si>
  <si>
    <t>percent of Eur Russ, vs. its 1.2% for all households</t>
    <phoneticPr fontId="11" type="noConversion"/>
  </si>
  <si>
    <t>Overall % of this occ that is urban =</t>
    <phoneticPr fontId="11" type="noConversion"/>
  </si>
  <si>
    <t>Tab. I. Raspredelenia nalichnago naselenia po gruppam____takh pokazavshikh sebya syshchestvuyushchimi ot glavnago zanyatia</t>
    <phoneticPr fontId="2" type="noConversion"/>
  </si>
  <si>
    <t>Mining</t>
    <phoneticPr fontId="11" type="noConversion"/>
  </si>
  <si>
    <t>It is not clear that the numerator and denominator are fully comparable. In the denominator, his "dvory" may have</t>
    <phoneticPr fontId="11" type="noConversion"/>
  </si>
  <si>
    <t>excluded one-person households or may have included only a peasant household population.</t>
    <phoneticPr fontId="11" type="noConversion"/>
  </si>
  <si>
    <t>Архангельская губерния</t>
  </si>
  <si>
    <t>Астраханская губерния</t>
  </si>
  <si>
    <t>Бессарабская губерния</t>
  </si>
  <si>
    <t>Виленская губерния</t>
  </si>
  <si>
    <t>Витебская губерния</t>
  </si>
  <si>
    <t>Владимирская губерния</t>
  </si>
  <si>
    <t>Вологодская губерния</t>
  </si>
  <si>
    <t>Волынская губерния</t>
  </si>
  <si>
    <t>Воронежская губерния</t>
  </si>
  <si>
    <t>Вятская губерния</t>
  </si>
  <si>
    <t>Гродненская губерния</t>
  </si>
  <si>
    <t>Область войска Донского</t>
  </si>
  <si>
    <t>Екатеринославская губерния</t>
  </si>
  <si>
    <t>Казанская губерния</t>
  </si>
  <si>
    <t>Калужская губерния</t>
  </si>
  <si>
    <t>Киевская губерния</t>
  </si>
  <si>
    <t>Ковенская губерния</t>
  </si>
  <si>
    <t>Костромская губерния</t>
  </si>
  <si>
    <t>Курляндская губерния</t>
  </si>
  <si>
    <t>Курская губерния</t>
  </si>
  <si>
    <t>Лифляндская губерния</t>
  </si>
  <si>
    <t>Минская губерния</t>
  </si>
  <si>
    <t>Могилёвская губерния</t>
  </si>
  <si>
    <t>Московская губерния</t>
  </si>
  <si>
    <t>Нижегородская губерния</t>
  </si>
  <si>
    <t>Новгородская губерния</t>
  </si>
  <si>
    <t>Олонецкая губерния</t>
  </si>
  <si>
    <t>Оренбургская губерния</t>
  </si>
  <si>
    <t>Орловская губерния</t>
  </si>
  <si>
    <t>Пензенская губерния</t>
  </si>
  <si>
    <t>Пермская губерния</t>
  </si>
  <si>
    <t>Подольская губерния</t>
  </si>
  <si>
    <t>Полтавская губерния</t>
  </si>
  <si>
    <t>Псковская губерния</t>
  </si>
  <si>
    <t>Рязанская губерния</t>
  </si>
  <si>
    <t>Самарская губерния</t>
  </si>
  <si>
    <t>Саратовская губерния</t>
  </si>
  <si>
    <t>Симбирская губерния</t>
  </si>
  <si>
    <t>Смоленская губерния</t>
  </si>
  <si>
    <t>Таврическая губерния</t>
  </si>
  <si>
    <t>Тамбовская губерния</t>
  </si>
  <si>
    <t>Тверская губерния</t>
  </si>
  <si>
    <t>Тульская губерния</t>
  </si>
  <si>
    <t>Уфимская губерния</t>
  </si>
  <si>
    <t>Харьковская губерния</t>
  </si>
  <si>
    <t>Херсонская губерния</t>
  </si>
  <si>
    <t>Черниговская губерния</t>
  </si>
  <si>
    <t>Эстляндская губерния</t>
  </si>
  <si>
    <t>Ярославская губерния</t>
  </si>
  <si>
    <t>Варшавская губерния</t>
  </si>
  <si>
    <t>Калишская губерния</t>
  </si>
  <si>
    <t>Келецкая губерния</t>
  </si>
  <si>
    <t>Ломжинская губерния</t>
  </si>
  <si>
    <t>Люблинская губерния</t>
  </si>
  <si>
    <t>Петроковская губерния</t>
  </si>
  <si>
    <t>Плоцкая губерния</t>
  </si>
  <si>
    <t>Радомская губерния</t>
  </si>
  <si>
    <t>Сувалкская губерния</t>
  </si>
  <si>
    <t>Седлецкая губерния</t>
  </si>
  <si>
    <t>Бакинская губерния</t>
  </si>
  <si>
    <t>Елизаветпольская губерния</t>
  </si>
  <si>
    <t>Карсская область</t>
  </si>
  <si>
    <t>Кубанская область</t>
  </si>
  <si>
    <t>Кутаисская губерния</t>
  </si>
  <si>
    <t>Ставропольская губерния</t>
  </si>
  <si>
    <t>Терская область</t>
  </si>
  <si>
    <t>Тифлисская губерния</t>
  </si>
  <si>
    <t>Черноморская губерния</t>
  </si>
  <si>
    <t>Эриванская губерния</t>
  </si>
  <si>
    <t>Амурская область</t>
  </si>
  <si>
    <t>Енисейская губерния</t>
  </si>
  <si>
    <t>Забайкальская область</t>
  </si>
  <si>
    <t>Иркутская губерния</t>
  </si>
  <si>
    <t>Приморская область</t>
  </si>
  <si>
    <t>Сахалин</t>
  </si>
  <si>
    <t>Тобольская губерния</t>
  </si>
  <si>
    <t>Томская губерния</t>
  </si>
  <si>
    <t>Якутская область</t>
  </si>
  <si>
    <t>Акмолинская область</t>
  </si>
  <si>
    <t>Закаспийская область</t>
  </si>
  <si>
    <t>Самаркандская область</t>
  </si>
  <si>
    <t>Семипалатинская область</t>
  </si>
  <si>
    <t>Семиреченская область</t>
  </si>
  <si>
    <t>Тургайская область</t>
  </si>
  <si>
    <t>Уральская область</t>
  </si>
  <si>
    <t>Ферганская область</t>
  </si>
  <si>
    <t>name</t>
  </si>
  <si>
    <t>population</t>
  </si>
  <si>
    <t>households</t>
  </si>
  <si>
    <t>person_per_household</t>
  </si>
  <si>
    <t>farming</t>
  </si>
  <si>
    <t>husbandry</t>
  </si>
  <si>
    <t>other</t>
  </si>
  <si>
    <t>mining</t>
  </si>
  <si>
    <t>manufacturing</t>
  </si>
  <si>
    <t>metals</t>
  </si>
  <si>
    <t>minerals</t>
  </si>
  <si>
    <t>wood</t>
  </si>
  <si>
    <t>clothing</t>
  </si>
  <si>
    <t>animal_products</t>
  </si>
  <si>
    <t>fibrous</t>
  </si>
  <si>
    <t>construction</t>
  </si>
  <si>
    <t>trade</t>
  </si>
  <si>
    <t>clergy</t>
  </si>
  <si>
    <t>servants</t>
  </si>
  <si>
    <t>farm_products</t>
  </si>
  <si>
    <t>transport</t>
  </si>
  <si>
    <t>free_prof</t>
  </si>
  <si>
    <t>agriculture</t>
  </si>
  <si>
    <t>Санкт-Петербургская губерния</t>
  </si>
  <si>
    <t>Сыр-Дарьинская область</t>
  </si>
  <si>
    <t>Дагестанская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</si>
</sst>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0.0"/>
    <numFmt numFmtId="168" formatCode="0,000"/>
  </numFmts>
  <fonts count="30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Arial"/>
    </font>
    <font>
      <sz val="12"/>
      <name val="Arial"/>
    </font>
    <font>
      <b/>
      <sz val="14"/>
      <color indexed="10"/>
      <name val="Arial"/>
    </font>
    <font>
      <b/>
      <sz val="12"/>
      <color indexed="8"/>
      <name val="Arial"/>
    </font>
    <font>
      <i/>
      <sz val="12"/>
      <color indexed="8"/>
      <name val="Arial"/>
    </font>
    <font>
      <sz val="14"/>
      <color indexed="8"/>
      <name val="Arial"/>
    </font>
    <font>
      <sz val="12"/>
      <color indexed="57"/>
      <name val="Arial"/>
    </font>
    <font>
      <sz val="12"/>
      <color indexed="14"/>
      <name val="Arial"/>
    </font>
    <font>
      <sz val="8"/>
      <name val="Verdana"/>
    </font>
    <font>
      <b/>
      <i/>
      <sz val="12"/>
      <color indexed="8"/>
      <name val="Arial"/>
    </font>
    <font>
      <sz val="14"/>
      <color indexed="57"/>
      <name val="Arial"/>
    </font>
    <font>
      <b/>
      <sz val="14"/>
      <color indexed="57"/>
      <name val="Arial"/>
    </font>
    <font>
      <sz val="12"/>
      <color indexed="10"/>
      <name val="Arial"/>
    </font>
    <font>
      <b/>
      <sz val="14"/>
      <color indexed="8"/>
      <name val="Arial"/>
    </font>
    <font>
      <b/>
      <sz val="12"/>
      <color indexed="14"/>
      <name val="Arial"/>
    </font>
    <font>
      <b/>
      <sz val="14"/>
      <color indexed="17"/>
      <name val="Arial"/>
    </font>
    <font>
      <u/>
      <sz val="12"/>
      <color indexed="8"/>
      <name val="Arial"/>
    </font>
    <font>
      <sz val="11"/>
      <color indexed="8"/>
      <name val="Arial"/>
      <family val="2"/>
    </font>
    <font>
      <b/>
      <sz val="11"/>
      <color indexed="8"/>
      <name val="Arial"/>
    </font>
    <font>
      <sz val="11"/>
      <color indexed="10"/>
      <name val="Arial"/>
    </font>
    <font>
      <b/>
      <sz val="12"/>
      <color indexed="10"/>
      <name val="Arial"/>
    </font>
    <font>
      <sz val="10"/>
      <color indexed="8"/>
      <name val="Arial"/>
      <family val="2"/>
    </font>
    <font>
      <u/>
      <sz val="11"/>
      <color theme="10"/>
      <name val="Calibri"/>
      <family val="2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2"/>
      <color indexed="8"/>
      <name val="Arial"/>
      <family val="2"/>
      <charset val="204"/>
    </font>
    <font>
      <i/>
      <sz val="12"/>
      <color indexed="8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203">
    <xf numFmtId="0" fontId="0" fillId="0" borderId="0" xfId="0"/>
    <xf numFmtId="0" fontId="3" fillId="0" borderId="0" xfId="0" applyFont="1"/>
    <xf numFmtId="165" fontId="3" fillId="0" borderId="0" xfId="1" applyNumberFormat="1" applyFont="1"/>
    <xf numFmtId="164" fontId="3" fillId="0" borderId="0" xfId="1" applyFont="1"/>
    <xf numFmtId="0" fontId="3" fillId="0" borderId="1" xfId="0" applyFont="1" applyBorder="1"/>
    <xf numFmtId="165" fontId="3" fillId="0" borderId="2" xfId="1" applyNumberFormat="1" applyFont="1" applyBorder="1" applyAlignment="1">
      <alignment horizontal="center"/>
    </xf>
    <xf numFmtId="164" fontId="3" fillId="0" borderId="2" xfId="1" applyFont="1" applyBorder="1" applyAlignment="1">
      <alignment horizontal="center"/>
    </xf>
    <xf numFmtId="165" fontId="4" fillId="2" borderId="0" xfId="1" applyNumberFormat="1" applyFont="1" applyFill="1"/>
    <xf numFmtId="165" fontId="3" fillId="2" borderId="0" xfId="1" applyNumberFormat="1" applyFont="1" applyFill="1"/>
    <xf numFmtId="164" fontId="3" fillId="2" borderId="0" xfId="1" applyFont="1" applyFill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165" fontId="6" fillId="0" borderId="0" xfId="1" applyNumberFormat="1" applyFont="1"/>
    <xf numFmtId="164" fontId="6" fillId="0" borderId="0" xfId="1" applyFont="1"/>
    <xf numFmtId="165" fontId="6" fillId="2" borderId="0" xfId="1" applyNumberFormat="1" applyFont="1" applyFill="1"/>
    <xf numFmtId="165" fontId="3" fillId="0" borderId="0" xfId="1" applyNumberFormat="1" applyFont="1" applyAlignment="1">
      <alignment horizontal="right"/>
    </xf>
    <xf numFmtId="164" fontId="7" fillId="0" borderId="0" xfId="1" applyFont="1"/>
    <xf numFmtId="0" fontId="3" fillId="0" borderId="1" xfId="0" applyFont="1" applyBorder="1" applyAlignment="1">
      <alignment horizontal="right"/>
    </xf>
    <xf numFmtId="0" fontId="8" fillId="0" borderId="0" xfId="0" applyFon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166" fontId="3" fillId="0" borderId="0" xfId="1" applyNumberFormat="1" applyFont="1"/>
    <xf numFmtId="0" fontId="3" fillId="0" borderId="0" xfId="0" applyFont="1" applyAlignment="1">
      <alignment horizontal="right"/>
    </xf>
    <xf numFmtId="164" fontId="7" fillId="0" borderId="2" xfId="1" applyFont="1" applyBorder="1"/>
    <xf numFmtId="0" fontId="3" fillId="0" borderId="0" xfId="0" applyFont="1" applyBorder="1"/>
    <xf numFmtId="165" fontId="3" fillId="0" borderId="0" xfId="1" applyNumberFormat="1" applyFont="1" applyBorder="1" applyAlignment="1">
      <alignment horizontal="right"/>
    </xf>
    <xf numFmtId="164" fontId="3" fillId="0" borderId="0" xfId="1" applyFont="1" applyBorder="1"/>
    <xf numFmtId="164" fontId="9" fillId="0" borderId="0" xfId="1" applyFont="1" applyBorder="1"/>
    <xf numFmtId="165" fontId="3" fillId="0" borderId="0" xfId="1" applyNumberFormat="1" applyFont="1" applyBorder="1"/>
    <xf numFmtId="164" fontId="3" fillId="4" borderId="0" xfId="1" applyFont="1" applyFill="1"/>
    <xf numFmtId="164" fontId="3" fillId="4" borderId="2" xfId="1" applyFont="1" applyFill="1" applyBorder="1" applyAlignment="1">
      <alignment horizontal="center"/>
    </xf>
    <xf numFmtId="164" fontId="6" fillId="4" borderId="0" xfId="1" applyFont="1" applyFill="1"/>
    <xf numFmtId="164" fontId="3" fillId="3" borderId="0" xfId="1" applyFont="1" applyFill="1"/>
    <xf numFmtId="164" fontId="3" fillId="3" borderId="2" xfId="1" applyFont="1" applyFill="1" applyBorder="1" applyAlignment="1">
      <alignment horizontal="center"/>
    </xf>
    <xf numFmtId="164" fontId="3" fillId="2" borderId="0" xfId="1" applyFont="1" applyFill="1" applyAlignment="1">
      <alignment horizontal="center"/>
    </xf>
    <xf numFmtId="165" fontId="3" fillId="2" borderId="0" xfId="1" applyNumberFormat="1" applyFont="1" applyFill="1" applyAlignment="1">
      <alignment horizontal="center"/>
    </xf>
    <xf numFmtId="164" fontId="3" fillId="0" borderId="0" xfId="1" applyFont="1" applyAlignment="1">
      <alignment horizontal="left"/>
    </xf>
    <xf numFmtId="164" fontId="3" fillId="0" borderId="0" xfId="1" applyFont="1" applyAlignment="1">
      <alignment horizontal="center"/>
    </xf>
    <xf numFmtId="2" fontId="3" fillId="0" borderId="0" xfId="1" applyNumberFormat="1" applyFont="1" applyAlignment="1">
      <alignment horizontal="center"/>
    </xf>
    <xf numFmtId="2" fontId="6" fillId="0" borderId="0" xfId="1" applyNumberFormat="1" applyFont="1" applyAlignment="1">
      <alignment horizontal="center"/>
    </xf>
    <xf numFmtId="2" fontId="3" fillId="0" borderId="0" xfId="1" applyNumberFormat="1" applyFont="1"/>
    <xf numFmtId="2" fontId="6" fillId="0" borderId="0" xfId="1" applyNumberFormat="1" applyFont="1"/>
    <xf numFmtId="2" fontId="10" fillId="0" borderId="0" xfId="1" applyNumberFormat="1" applyFont="1"/>
    <xf numFmtId="2" fontId="3" fillId="3" borderId="0" xfId="1" applyNumberFormat="1" applyFont="1" applyFill="1"/>
    <xf numFmtId="2" fontId="7" fillId="0" borderId="0" xfId="1" applyNumberFormat="1" applyFont="1"/>
    <xf numFmtId="2" fontId="6" fillId="3" borderId="0" xfId="1" applyNumberFormat="1" applyFont="1" applyFill="1"/>
    <xf numFmtId="164" fontId="3" fillId="0" borderId="0" xfId="1" applyNumberFormat="1" applyFont="1"/>
    <xf numFmtId="0" fontId="7" fillId="0" borderId="0" xfId="0" applyFont="1"/>
    <xf numFmtId="0" fontId="7" fillId="0" borderId="0" xfId="0" applyFont="1" applyAlignment="1">
      <alignment horizontal="right"/>
    </xf>
    <xf numFmtId="0" fontId="5" fillId="0" borderId="1" xfId="0" applyFont="1" applyBorder="1"/>
    <xf numFmtId="2" fontId="10" fillId="0" borderId="0" xfId="1" applyNumberFormat="1" applyFont="1" applyAlignment="1">
      <alignment horizontal="center"/>
    </xf>
    <xf numFmtId="0" fontId="6" fillId="0" borderId="0" xfId="0" applyFont="1" applyBorder="1"/>
    <xf numFmtId="0" fontId="3" fillId="0" borderId="0" xfId="0" applyFont="1" applyBorder="1" applyAlignment="1">
      <alignment horizontal="right"/>
    </xf>
    <xf numFmtId="166" fontId="3" fillId="0" borderId="0" xfId="1" applyNumberFormat="1" applyFont="1"/>
    <xf numFmtId="166" fontId="6" fillId="0" borderId="0" xfId="1" applyNumberFormat="1" applyFont="1"/>
    <xf numFmtId="165" fontId="12" fillId="0" borderId="0" xfId="1" applyNumberFormat="1" applyFont="1" applyBorder="1" applyAlignment="1">
      <alignment horizontal="left"/>
    </xf>
    <xf numFmtId="164" fontId="13" fillId="0" borderId="0" xfId="1" applyFont="1" applyBorder="1" applyAlignment="1">
      <alignment horizontal="center"/>
    </xf>
    <xf numFmtId="164" fontId="14" fillId="0" borderId="0" xfId="1" applyFont="1" applyBorder="1" applyAlignment="1">
      <alignment horizontal="center"/>
    </xf>
    <xf numFmtId="165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165" fontId="15" fillId="0" borderId="0" xfId="0" applyNumberFormat="1" applyFont="1" applyAlignment="1"/>
    <xf numFmtId="164" fontId="15" fillId="0" borderId="0" xfId="1" applyFont="1" applyAlignment="1"/>
    <xf numFmtId="0" fontId="16" fillId="0" borderId="4" xfId="0" applyFont="1" applyBorder="1"/>
    <xf numFmtId="164" fontId="3" fillId="0" borderId="5" xfId="1" applyFont="1" applyBorder="1"/>
    <xf numFmtId="0" fontId="16" fillId="0" borderId="5" xfId="0" applyFont="1" applyBorder="1"/>
    <xf numFmtId="0" fontId="7" fillId="0" borderId="0" xfId="0" applyFont="1" applyAlignment="1">
      <alignment horizontal="left"/>
    </xf>
    <xf numFmtId="168" fontId="3" fillId="0" borderId="0" xfId="0" applyNumberFormat="1" applyFont="1"/>
    <xf numFmtId="165" fontId="6" fillId="0" borderId="0" xfId="0" applyNumberFormat="1" applyFont="1" applyAlignment="1">
      <alignment horizontal="right"/>
    </xf>
    <xf numFmtId="0" fontId="6" fillId="0" borderId="1" xfId="0" applyFont="1" applyBorder="1" applyAlignment="1">
      <alignment horizontal="right"/>
    </xf>
    <xf numFmtId="2" fontId="12" fillId="0" borderId="0" xfId="1" applyNumberFormat="1" applyFont="1"/>
    <xf numFmtId="164" fontId="6" fillId="0" borderId="0" xfId="1" applyNumberFormat="1" applyFont="1"/>
    <xf numFmtId="2" fontId="17" fillId="0" borderId="0" xfId="1" applyNumberFormat="1" applyFont="1"/>
    <xf numFmtId="0" fontId="16" fillId="0" borderId="0" xfId="0" applyFont="1"/>
    <xf numFmtId="1" fontId="3" fillId="0" borderId="0" xfId="1" applyNumberFormat="1" applyFont="1" applyAlignment="1">
      <alignment horizontal="right"/>
    </xf>
    <xf numFmtId="167" fontId="3" fillId="0" borderId="0" xfId="0" applyNumberFormat="1" applyFont="1"/>
    <xf numFmtId="167" fontId="3" fillId="0" borderId="0" xfId="0" applyNumberFormat="1" applyFont="1" applyAlignment="1">
      <alignment horizontal="right"/>
    </xf>
    <xf numFmtId="167" fontId="3" fillId="0" borderId="8" xfId="0" applyNumberFormat="1" applyFont="1" applyBorder="1"/>
    <xf numFmtId="167" fontId="3" fillId="0" borderId="9" xfId="0" applyNumberFormat="1" applyFont="1" applyBorder="1"/>
    <xf numFmtId="167" fontId="3" fillId="0" borderId="11" xfId="0" applyNumberFormat="1" applyFont="1" applyBorder="1"/>
    <xf numFmtId="167" fontId="3" fillId="0" borderId="2" xfId="0" applyNumberFormat="1" applyFont="1" applyBorder="1"/>
    <xf numFmtId="165" fontId="3" fillId="0" borderId="0" xfId="0" applyNumberFormat="1" applyFont="1"/>
    <xf numFmtId="168" fontId="3" fillId="0" borderId="0" xfId="0" applyNumberFormat="1" applyFont="1"/>
    <xf numFmtId="2" fontId="3" fillId="0" borderId="0" xfId="0" applyNumberFormat="1" applyFont="1"/>
    <xf numFmtId="2" fontId="3" fillId="0" borderId="0" xfId="1" applyNumberFormat="1" applyFont="1"/>
    <xf numFmtId="2" fontId="18" fillId="0" borderId="0" xfId="1" applyNumberFormat="1" applyFont="1"/>
    <xf numFmtId="2" fontId="3" fillId="0" borderId="0" xfId="1" applyNumberFormat="1" applyFont="1" applyBorder="1" applyAlignment="1">
      <alignment horizontal="right"/>
    </xf>
    <xf numFmtId="2" fontId="3" fillId="0" borderId="0" xfId="0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2" xfId="1" applyNumberFormat="1" applyFont="1" applyBorder="1" applyAlignment="1">
      <alignment horizontal="center"/>
    </xf>
    <xf numFmtId="2" fontId="6" fillId="0" borderId="0" xfId="1" applyNumberFormat="1" applyFont="1"/>
    <xf numFmtId="167" fontId="3" fillId="0" borderId="0" xfId="1" applyNumberFormat="1" applyFont="1"/>
    <xf numFmtId="167" fontId="18" fillId="0" borderId="0" xfId="1" applyNumberFormat="1" applyFont="1"/>
    <xf numFmtId="167" fontId="3" fillId="0" borderId="0" xfId="1" applyNumberFormat="1" applyFont="1" applyBorder="1" applyAlignment="1">
      <alignment horizontal="right"/>
    </xf>
    <xf numFmtId="167" fontId="3" fillId="0" borderId="0" xfId="0" applyNumberFormat="1" applyFont="1"/>
    <xf numFmtId="167" fontId="3" fillId="0" borderId="0" xfId="0" applyNumberFormat="1" applyFont="1" applyAlignment="1">
      <alignment horizontal="right"/>
    </xf>
    <xf numFmtId="167" fontId="6" fillId="0" borderId="0" xfId="1" applyNumberFormat="1" applyFont="1"/>
    <xf numFmtId="2" fontId="3" fillId="5" borderId="0" xfId="1" applyNumberFormat="1" applyFont="1" applyFill="1"/>
    <xf numFmtId="167" fontId="3" fillId="5" borderId="0" xfId="1" applyNumberFormat="1" applyFont="1" applyFill="1"/>
    <xf numFmtId="0" fontId="19" fillId="0" borderId="0" xfId="0" applyFont="1"/>
    <xf numFmtId="167" fontId="3" fillId="0" borderId="2" xfId="0" applyNumberFormat="1" applyFont="1" applyBorder="1" applyAlignment="1">
      <alignment horizontal="right"/>
    </xf>
    <xf numFmtId="0" fontId="20" fillId="0" borderId="0" xfId="0" applyFont="1"/>
    <xf numFmtId="0" fontId="20" fillId="0" borderId="5" xfId="0" applyFont="1" applyBorder="1"/>
    <xf numFmtId="0" fontId="20" fillId="0" borderId="6" xfId="0" applyFont="1" applyBorder="1"/>
    <xf numFmtId="167" fontId="20" fillId="0" borderId="0" xfId="0" applyNumberFormat="1" applyFont="1"/>
    <xf numFmtId="0" fontId="21" fillId="0" borderId="0" xfId="0" applyFont="1"/>
    <xf numFmtId="2" fontId="20" fillId="0" borderId="0" xfId="0" applyNumberFormat="1" applyFont="1"/>
    <xf numFmtId="1" fontId="3" fillId="0" borderId="0" xfId="0" applyNumberFormat="1" applyFont="1"/>
    <xf numFmtId="165" fontId="20" fillId="0" borderId="0" xfId="0" applyNumberFormat="1" applyFont="1"/>
    <xf numFmtId="1" fontId="3" fillId="2" borderId="0" xfId="0" applyNumberFormat="1" applyFont="1" applyFill="1"/>
    <xf numFmtId="165" fontId="3" fillId="2" borderId="0" xfId="0" applyNumberFormat="1" applyFont="1" applyFill="1" applyAlignment="1">
      <alignment horizontal="right"/>
    </xf>
    <xf numFmtId="1" fontId="3" fillId="2" borderId="0" xfId="0" applyNumberFormat="1" applyFont="1" applyFill="1"/>
    <xf numFmtId="1" fontId="20" fillId="2" borderId="0" xfId="0" applyNumberFormat="1" applyFont="1" applyFill="1"/>
    <xf numFmtId="164" fontId="3" fillId="0" borderId="0" xfId="1" applyFont="1" applyBorder="1" applyAlignment="1">
      <alignment horizontal="center"/>
    </xf>
    <xf numFmtId="0" fontId="15" fillId="0" borderId="0" xfId="0" applyFont="1"/>
    <xf numFmtId="0" fontId="16" fillId="6" borderId="4" xfId="0" applyFont="1" applyFill="1" applyBorder="1"/>
    <xf numFmtId="0" fontId="20" fillId="6" borderId="5" xfId="0" applyFont="1" applyFill="1" applyBorder="1"/>
    <xf numFmtId="0" fontId="16" fillId="6" borderId="5" xfId="0" applyFont="1" applyFill="1" applyBorder="1"/>
    <xf numFmtId="167" fontId="20" fillId="6" borderId="6" xfId="0" applyNumberFormat="1" applyFont="1" applyFill="1" applyBorder="1"/>
    <xf numFmtId="1" fontId="20" fillId="0" borderId="0" xfId="0" applyNumberFormat="1" applyFont="1"/>
    <xf numFmtId="1" fontId="22" fillId="0" borderId="0" xfId="0" applyNumberFormat="1" applyFont="1"/>
    <xf numFmtId="167" fontId="22" fillId="0" borderId="0" xfId="0" applyNumberFormat="1" applyFont="1"/>
    <xf numFmtId="0" fontId="20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167" fontId="22" fillId="0" borderId="0" xfId="0" applyNumberFormat="1" applyFont="1"/>
    <xf numFmtId="168" fontId="15" fillId="0" borderId="0" xfId="0" applyNumberFormat="1" applyFont="1"/>
    <xf numFmtId="1" fontId="3" fillId="0" borderId="0" xfId="0" applyNumberFormat="1" applyFont="1"/>
    <xf numFmtId="1" fontId="7" fillId="0" borderId="0" xfId="1" applyNumberFormat="1" applyFont="1"/>
    <xf numFmtId="1" fontId="3" fillId="2" borderId="0" xfId="0" applyNumberFormat="1" applyFont="1" applyFill="1"/>
    <xf numFmtId="167" fontId="20" fillId="0" borderId="0" xfId="0" applyNumberFormat="1" applyFont="1" applyFill="1"/>
    <xf numFmtId="164" fontId="3" fillId="0" borderId="3" xfId="1" applyNumberFormat="1" applyFont="1" applyBorder="1"/>
    <xf numFmtId="0" fontId="23" fillId="0" borderId="0" xfId="0" applyFont="1"/>
    <xf numFmtId="1" fontId="20" fillId="0" borderId="0" xfId="0" applyNumberFormat="1" applyFont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0" fillId="0" borderId="0" xfId="0" applyFont="1" applyAlignment="1">
      <alignment horizontal="center"/>
    </xf>
    <xf numFmtId="168" fontId="20" fillId="0" borderId="0" xfId="0" applyNumberFormat="1" applyFont="1"/>
    <xf numFmtId="165" fontId="6" fillId="7" borderId="7" xfId="0" applyNumberFormat="1" applyFont="1" applyFill="1" applyBorder="1" applyAlignment="1">
      <alignment horizontal="right"/>
    </xf>
    <xf numFmtId="0" fontId="0" fillId="6" borderId="5" xfId="0" applyFill="1" applyBorder="1"/>
    <xf numFmtId="0" fontId="0" fillId="6" borderId="6" xfId="0" applyFill="1" applyBorder="1"/>
    <xf numFmtId="0" fontId="6" fillId="0" borderId="0" xfId="0" applyFont="1" applyBorder="1" applyAlignment="1">
      <alignment horizontal="center"/>
    </xf>
    <xf numFmtId="164" fontId="3" fillId="0" borderId="2" xfId="1" applyFont="1" applyBorder="1"/>
    <xf numFmtId="1" fontId="3" fillId="0" borderId="0" xfId="0" applyNumberFormat="1" applyFont="1"/>
    <xf numFmtId="164" fontId="3" fillId="0" borderId="0" xfId="1" applyFont="1" applyAlignment="1">
      <alignment horizontal="right"/>
    </xf>
    <xf numFmtId="168" fontId="3" fillId="0" borderId="0" xfId="0" applyNumberFormat="1" applyFont="1"/>
    <xf numFmtId="0" fontId="6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168" fontId="6" fillId="0" borderId="0" xfId="0" applyNumberFormat="1" applyFont="1"/>
    <xf numFmtId="1" fontId="3" fillId="2" borderId="0" xfId="0" applyNumberFormat="1" applyFont="1" applyFill="1"/>
    <xf numFmtId="1" fontId="20" fillId="2" borderId="0" xfId="0" applyNumberFormat="1" applyFont="1" applyFill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168" fontId="6" fillId="0" borderId="3" xfId="0" applyNumberFormat="1" applyFont="1" applyBorder="1"/>
    <xf numFmtId="165" fontId="6" fillId="0" borderId="7" xfId="0" applyNumberFormat="1" applyFont="1" applyBorder="1" applyAlignment="1">
      <alignment horizontal="right"/>
    </xf>
    <xf numFmtId="168" fontId="6" fillId="0" borderId="3" xfId="0" applyNumberFormat="1" applyFont="1" applyFill="1" applyBorder="1"/>
    <xf numFmtId="1" fontId="3" fillId="0" borderId="0" xfId="0" applyNumberFormat="1" applyFont="1"/>
    <xf numFmtId="0" fontId="16" fillId="5" borderId="4" xfId="0" applyFont="1" applyFill="1" applyBorder="1"/>
    <xf numFmtId="0" fontId="0" fillId="5" borderId="5" xfId="0" applyFill="1" applyBorder="1"/>
    <xf numFmtId="0" fontId="16" fillId="5" borderId="5" xfId="0" applyFont="1" applyFill="1" applyBorder="1"/>
    <xf numFmtId="0" fontId="0" fillId="5" borderId="6" xfId="0" applyFill="1" applyBorder="1"/>
    <xf numFmtId="164" fontId="24" fillId="0" borderId="0" xfId="1" applyFont="1"/>
    <xf numFmtId="164" fontId="7" fillId="0" borderId="2" xfId="1" applyFont="1" applyBorder="1" applyAlignment="1">
      <alignment horizontal="right"/>
    </xf>
    <xf numFmtId="167" fontId="15" fillId="0" borderId="0" xfId="0" applyNumberFormat="1" applyFont="1"/>
    <xf numFmtId="0" fontId="3" fillId="2" borderId="0" xfId="0" applyFont="1" applyFill="1"/>
    <xf numFmtId="1" fontId="3" fillId="0" borderId="0" xfId="0" applyNumberFormat="1" applyFont="1"/>
    <xf numFmtId="1" fontId="3" fillId="0" borderId="0" xfId="1" applyNumberFormat="1" applyFont="1"/>
    <xf numFmtId="1" fontId="0" fillId="0" borderId="0" xfId="0" applyNumberFormat="1"/>
    <xf numFmtId="1" fontId="3" fillId="2" borderId="0" xfId="0" applyNumberFormat="1" applyFont="1" applyFill="1"/>
    <xf numFmtId="168" fontId="20" fillId="0" borderId="0" xfId="0" applyNumberFormat="1" applyFont="1"/>
    <xf numFmtId="168" fontId="6" fillId="0" borderId="3" xfId="0" applyNumberFormat="1" applyFont="1" applyBorder="1" applyAlignment="1">
      <alignment horizontal="right"/>
    </xf>
    <xf numFmtId="168" fontId="3" fillId="0" borderId="0" xfId="0" applyNumberFormat="1" applyFont="1"/>
    <xf numFmtId="168" fontId="6" fillId="0" borderId="0" xfId="0" applyNumberFormat="1" applyFont="1"/>
    <xf numFmtId="168" fontId="3" fillId="0" borderId="0" xfId="1" applyNumberFormat="1" applyFont="1"/>
    <xf numFmtId="168" fontId="3" fillId="0" borderId="0" xfId="0" applyNumberFormat="1" applyFont="1"/>
    <xf numFmtId="168" fontId="0" fillId="0" borderId="0" xfId="0" applyNumberFormat="1"/>
    <xf numFmtId="168" fontId="6" fillId="7" borderId="7" xfId="0" applyNumberFormat="1" applyFont="1" applyFill="1" applyBorder="1" applyAlignment="1">
      <alignment horizontal="right"/>
    </xf>
    <xf numFmtId="167" fontId="3" fillId="0" borderId="0" xfId="0" applyNumberFormat="1" applyFont="1"/>
    <xf numFmtId="167" fontId="3" fillId="0" borderId="0" xfId="0" applyNumberFormat="1" applyFont="1" applyAlignment="1">
      <alignment horizontal="right"/>
    </xf>
    <xf numFmtId="0" fontId="3" fillId="0" borderId="10" xfId="0" applyFont="1" applyBorder="1"/>
    <xf numFmtId="0" fontId="3" fillId="0" borderId="12" xfId="0" applyFont="1" applyBorder="1"/>
    <xf numFmtId="167" fontId="3" fillId="0" borderId="0" xfId="0" applyNumberFormat="1" applyFont="1" applyBorder="1" applyAlignment="1">
      <alignment horizontal="right"/>
    </xf>
    <xf numFmtId="166" fontId="3" fillId="0" borderId="0" xfId="0" applyNumberFormat="1" applyFont="1"/>
    <xf numFmtId="166" fontId="6" fillId="0" borderId="0" xfId="0" applyNumberFormat="1" applyFont="1"/>
    <xf numFmtId="0" fontId="24" fillId="0" borderId="0" xfId="0" applyFont="1"/>
    <xf numFmtId="167" fontId="6" fillId="0" borderId="13" xfId="0" applyNumberFormat="1" applyFont="1" applyBorder="1"/>
    <xf numFmtId="167" fontId="6" fillId="0" borderId="14" xfId="0" applyNumberFormat="1" applyFont="1" applyBorder="1"/>
    <xf numFmtId="167" fontId="6" fillId="0" borderId="15" xfId="0" applyNumberFormat="1" applyFont="1" applyBorder="1"/>
    <xf numFmtId="167" fontId="6" fillId="0" borderId="4" xfId="0" applyNumberFormat="1" applyFont="1" applyBorder="1"/>
    <xf numFmtId="167" fontId="6" fillId="0" borderId="5" xfId="0" applyNumberFormat="1" applyFont="1" applyBorder="1"/>
    <xf numFmtId="167" fontId="6" fillId="0" borderId="6" xfId="0" applyNumberFormat="1" applyFont="1" applyBorder="1"/>
    <xf numFmtId="15" fontId="24" fillId="0" borderId="0" xfId="0" applyNumberFormat="1" applyFont="1"/>
    <xf numFmtId="164" fontId="3" fillId="0" borderId="0" xfId="1" applyFont="1" applyFill="1"/>
    <xf numFmtId="0" fontId="0" fillId="8" borderId="0" xfId="0" applyFill="1"/>
    <xf numFmtId="0" fontId="26" fillId="0" borderId="0" xfId="2" applyFont="1"/>
    <xf numFmtId="0" fontId="27" fillId="0" borderId="0" xfId="0" applyFont="1"/>
    <xf numFmtId="0" fontId="27" fillId="8" borderId="0" xfId="0" applyFont="1" applyFill="1"/>
    <xf numFmtId="165" fontId="28" fillId="0" borderId="2" xfId="1" applyNumberFormat="1" applyFont="1" applyBorder="1" applyAlignment="1">
      <alignment horizontal="center"/>
    </xf>
    <xf numFmtId="164" fontId="28" fillId="3" borderId="2" xfId="1" applyFont="1" applyFill="1" applyBorder="1" applyAlignment="1">
      <alignment horizontal="center"/>
    </xf>
    <xf numFmtId="164" fontId="28" fillId="0" borderId="2" xfId="1" applyFont="1" applyBorder="1" applyAlignment="1">
      <alignment horizontal="center"/>
    </xf>
    <xf numFmtId="164" fontId="29" fillId="0" borderId="2" xfId="1" applyFont="1" applyBorder="1"/>
    <xf numFmtId="164" fontId="28" fillId="4" borderId="2" xfId="1" applyFont="1" applyFill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Финансовый" xfId="1" builtinId="3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u.wikipedia.org/wiki/%D0%A1%D1%8B%D1%80%D0%B4%D0%B0%D1%80%D1%8C%D0%B8%D0%BD%D1%81%D0%BA%D0%B0%D1%8F_%D0%BE%D0%B1%D0%BB%D0%B0%D1%81%D1%82%D1%8C_(%D0%A0%D0%BE%D1%81%D1%81%D0%B8%D0%B9%D1%81%D0%BA%D0%B0%D1%8F_%D0%B8%D0%BC%D0%BF%D0%B5%D1%80%D0%B8%D1%8F)" TargetMode="External"/><Relationship Id="rId1" Type="http://schemas.openxmlformats.org/officeDocument/2006/relationships/hyperlink" Target="https://ru.wikipedia.org/wiki/%D0%A1%D0%B5%D0%B4%D0%BB%D0%B5%D1%86%D0%BA%D0%B0%D1%8F_%D0%B3%D1%83%D0%B1%D0%B5%D1%80%D0%BD%D0%B8%D1%8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C25"/>
  <sheetViews>
    <sheetView zoomScale="125" workbookViewId="0">
      <selection activeCell="H23" sqref="H23"/>
    </sheetView>
  </sheetViews>
  <sheetFormatPr defaultColWidth="11.5546875" defaultRowHeight="14.4" x14ac:dyDescent="0.3"/>
  <sheetData>
    <row r="1" spans="1:3" ht="17.399999999999999" x14ac:dyDescent="0.3">
      <c r="B1" s="10" t="s">
        <v>321</v>
      </c>
    </row>
    <row r="3" spans="1:3" ht="15.6" x14ac:dyDescent="0.3">
      <c r="A3" s="1" t="s">
        <v>333</v>
      </c>
    </row>
    <row r="4" spans="1:3" ht="15.6" x14ac:dyDescent="0.3">
      <c r="A4" s="48" t="s">
        <v>233</v>
      </c>
    </row>
    <row r="5" spans="1:3" ht="15.6" x14ac:dyDescent="0.3">
      <c r="A5" s="1" t="s">
        <v>205</v>
      </c>
    </row>
    <row r="6" spans="1:3" ht="15.6" x14ac:dyDescent="0.3">
      <c r="A6" s="1"/>
      <c r="B6" s="1"/>
      <c r="C6" s="1"/>
    </row>
    <row r="7" spans="1:3" ht="15.6" x14ac:dyDescent="0.3">
      <c r="A7" s="1" t="s">
        <v>253</v>
      </c>
      <c r="B7" s="1"/>
      <c r="C7" s="1"/>
    </row>
    <row r="8" spans="1:3" ht="15.6" x14ac:dyDescent="0.3">
      <c r="A8" s="1"/>
      <c r="B8" s="1"/>
      <c r="C8" s="1"/>
    </row>
    <row r="9" spans="1:3" ht="15.6" x14ac:dyDescent="0.3">
      <c r="A9" s="1" t="s">
        <v>254</v>
      </c>
      <c r="B9" s="1"/>
      <c r="C9" s="1"/>
    </row>
    <row r="10" spans="1:3" ht="15.6" x14ac:dyDescent="0.3">
      <c r="A10" s="1" t="s">
        <v>206</v>
      </c>
      <c r="B10" s="1"/>
      <c r="C10" s="1"/>
    </row>
    <row r="11" spans="1:3" ht="15.6" x14ac:dyDescent="0.3">
      <c r="A11" s="1" t="s">
        <v>255</v>
      </c>
      <c r="B11" s="1"/>
      <c r="C11" s="1"/>
    </row>
    <row r="12" spans="1:3" ht="15.6" x14ac:dyDescent="0.3">
      <c r="A12" s="1" t="s">
        <v>120</v>
      </c>
      <c r="B12" s="1"/>
      <c r="C12" s="1"/>
    </row>
    <row r="13" spans="1:3" ht="15.6" x14ac:dyDescent="0.3">
      <c r="A13" s="1"/>
      <c r="B13" s="1"/>
      <c r="C13" s="1"/>
    </row>
    <row r="14" spans="1:3" ht="15.6" x14ac:dyDescent="0.3">
      <c r="A14" s="1" t="s">
        <v>317</v>
      </c>
      <c r="B14" s="1"/>
      <c r="C14" s="1"/>
    </row>
    <row r="15" spans="1:3" ht="15.6" x14ac:dyDescent="0.3">
      <c r="A15" s="1" t="s">
        <v>115</v>
      </c>
      <c r="B15" s="1"/>
      <c r="C15" s="1"/>
    </row>
    <row r="16" spans="1:3" ht="15.6" x14ac:dyDescent="0.3">
      <c r="A16" s="1"/>
      <c r="B16" s="1"/>
      <c r="C16" s="1"/>
    </row>
    <row r="17" spans="1:3" ht="15.6" x14ac:dyDescent="0.3">
      <c r="A17" s="99" t="s">
        <v>316</v>
      </c>
      <c r="B17" s="1"/>
      <c r="C17" s="1"/>
    </row>
    <row r="18" spans="1:3" ht="15.6" x14ac:dyDescent="0.3">
      <c r="A18" s="1" t="s">
        <v>290</v>
      </c>
      <c r="B18" s="1"/>
      <c r="C18" s="1"/>
    </row>
    <row r="19" spans="1:3" ht="15.6" x14ac:dyDescent="0.3">
      <c r="A19" s="1" t="s">
        <v>291</v>
      </c>
      <c r="B19" s="1"/>
      <c r="C19" s="1"/>
    </row>
    <row r="20" spans="1:3" ht="15.6" x14ac:dyDescent="0.3">
      <c r="A20" s="48" t="s">
        <v>218</v>
      </c>
      <c r="B20" s="1"/>
      <c r="C20" s="1"/>
    </row>
    <row r="21" spans="1:3" ht="15.6" x14ac:dyDescent="0.3">
      <c r="A21" s="1" t="s">
        <v>324</v>
      </c>
      <c r="B21" s="1"/>
      <c r="C21" s="1"/>
    </row>
    <row r="22" spans="1:3" ht="15.6" x14ac:dyDescent="0.3">
      <c r="A22" s="1" t="s">
        <v>432</v>
      </c>
      <c r="B22" s="1"/>
      <c r="C22" s="1"/>
    </row>
    <row r="23" spans="1:3" ht="15.6" x14ac:dyDescent="0.3">
      <c r="A23" s="1" t="s">
        <v>433</v>
      </c>
      <c r="B23" s="1"/>
      <c r="C23" s="1"/>
    </row>
    <row r="24" spans="1:3" ht="15.6" x14ac:dyDescent="0.3">
      <c r="A24" s="1"/>
      <c r="B24" s="1"/>
      <c r="C24" s="1"/>
    </row>
    <row r="25" spans="1:3" ht="15.6" x14ac:dyDescent="0.3">
      <c r="A25" s="1" t="s">
        <v>320</v>
      </c>
    </row>
  </sheetData>
  <phoneticPr fontId="1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A2:AI214"/>
  <sheetViews>
    <sheetView tabSelected="1" topLeftCell="A130" zoomScaleNormal="100" zoomScalePageLayoutView="85" workbookViewId="0">
      <selection activeCell="E137" sqref="E137"/>
    </sheetView>
  </sheetViews>
  <sheetFormatPr defaultColWidth="8.77734375" defaultRowHeight="15.6" x14ac:dyDescent="0.3"/>
  <cols>
    <col min="1" max="1" width="7" style="1" customWidth="1"/>
    <col min="2" max="2" width="13.109375" style="1" customWidth="1"/>
    <col min="3" max="3" width="29.88671875" bestFit="1" customWidth="1"/>
    <col min="4" max="4" width="8" style="1" customWidth="1"/>
    <col min="5" max="5" width="26.33203125" style="1" bestFit="1" customWidth="1"/>
    <col min="6" max="6" width="16.33203125" style="2" bestFit="1" customWidth="1"/>
    <col min="7" max="7" width="12.44140625" style="2" customWidth="1"/>
    <col min="8" max="8" width="10.6640625" style="2" customWidth="1"/>
    <col min="9" max="9" width="16.109375" style="3" customWidth="1"/>
    <col min="10" max="10" width="14.6640625" style="3" customWidth="1"/>
    <col min="11" max="11" width="13.33203125" style="3" customWidth="1"/>
    <col min="12" max="12" width="10.109375" style="3" customWidth="1"/>
    <col min="13" max="13" width="2.77734375" style="3" customWidth="1"/>
    <col min="14" max="14" width="9.33203125" style="3" bestFit="1" customWidth="1"/>
    <col min="15" max="15" width="10.109375" style="3" customWidth="1"/>
    <col min="16" max="16" width="9.44140625" style="3" bestFit="1" customWidth="1"/>
    <col min="17" max="17" width="10.77734375" style="3" customWidth="1"/>
    <col min="18" max="18" width="10.44140625" style="2" customWidth="1"/>
    <col min="19" max="19" width="8.77734375" style="3"/>
    <col min="20" max="21" width="10" style="3" customWidth="1"/>
    <col min="22" max="23" width="10.109375" style="3" customWidth="1"/>
    <col min="24" max="24" width="2.77734375" style="3" customWidth="1"/>
    <col min="25" max="25" width="9.77734375" style="38" customWidth="1"/>
    <col min="26" max="26" width="16.33203125" style="38" customWidth="1"/>
    <col min="27" max="27" width="8.77734375" style="3"/>
    <col min="28" max="28" width="9.77734375" style="3" customWidth="1"/>
    <col min="29" max="30" width="8.77734375" style="3"/>
    <col min="31" max="31" width="12.33203125" style="3" customWidth="1"/>
    <col min="32" max="32" width="16.109375" style="3" customWidth="1"/>
    <col min="33" max="33" width="13" style="1" customWidth="1"/>
    <col min="34" max="34" width="15.6640625" style="1" customWidth="1"/>
    <col min="35" max="16384" width="8.77734375" style="1"/>
  </cols>
  <sheetData>
    <row r="2" spans="1:35" ht="17.399999999999999" x14ac:dyDescent="0.3">
      <c r="E2" s="10" t="s">
        <v>251</v>
      </c>
      <c r="R2" s="8" t="s">
        <v>266</v>
      </c>
      <c r="S2" s="9"/>
      <c r="T2" s="9"/>
      <c r="U2" s="9"/>
      <c r="V2" s="9"/>
    </row>
    <row r="3" spans="1:35" ht="17.399999999999999" x14ac:dyDescent="0.3">
      <c r="E3" s="10"/>
      <c r="R3" s="8" t="s">
        <v>322</v>
      </c>
    </row>
    <row r="4" spans="1:35" ht="17.399999999999999" x14ac:dyDescent="0.3">
      <c r="E4" s="10" t="s">
        <v>430</v>
      </c>
      <c r="R4" s="8" t="s">
        <v>323</v>
      </c>
      <c r="AC4" s="3" t="s">
        <v>331</v>
      </c>
    </row>
    <row r="5" spans="1:35" ht="17.399999999999999" x14ac:dyDescent="0.3">
      <c r="E5" s="10"/>
      <c r="G5" s="56" t="s">
        <v>125</v>
      </c>
      <c r="AG5" s="1" t="s">
        <v>424</v>
      </c>
    </row>
    <row r="6" spans="1:35" ht="17.399999999999999" x14ac:dyDescent="0.3">
      <c r="B6" s="19" t="s">
        <v>170</v>
      </c>
      <c r="D6" s="19"/>
      <c r="E6" s="25"/>
      <c r="F6" s="26" t="s">
        <v>295</v>
      </c>
      <c r="G6" s="56" t="s">
        <v>126</v>
      </c>
      <c r="H6" s="26"/>
      <c r="I6" s="33" t="s">
        <v>417</v>
      </c>
      <c r="J6" s="27"/>
      <c r="K6" s="27"/>
      <c r="L6" s="28"/>
      <c r="M6" s="28"/>
      <c r="N6" s="58" t="s">
        <v>197</v>
      </c>
      <c r="O6" s="27"/>
      <c r="P6" s="27"/>
      <c r="Q6" s="27"/>
      <c r="R6" s="29"/>
      <c r="S6" s="27"/>
      <c r="T6" s="27"/>
      <c r="U6" s="27"/>
      <c r="V6" s="27"/>
      <c r="W6" s="27"/>
      <c r="X6" s="27"/>
      <c r="AC6" s="38" t="s">
        <v>64</v>
      </c>
      <c r="AG6" s="1" t="s">
        <v>296</v>
      </c>
      <c r="AH6" s="1" t="s">
        <v>407</v>
      </c>
    </row>
    <row r="7" spans="1:35" x14ac:dyDescent="0.3">
      <c r="F7" s="16" t="s">
        <v>117</v>
      </c>
      <c r="G7" s="56" t="s">
        <v>127</v>
      </c>
      <c r="H7" s="1" t="s">
        <v>361</v>
      </c>
      <c r="I7" s="33" t="s">
        <v>418</v>
      </c>
      <c r="O7" s="30" t="s">
        <v>136</v>
      </c>
      <c r="P7" s="3" t="s">
        <v>263</v>
      </c>
      <c r="AB7" s="3" t="s">
        <v>330</v>
      </c>
      <c r="AC7" s="3" t="s">
        <v>252</v>
      </c>
      <c r="AG7" s="49" t="s">
        <v>177</v>
      </c>
      <c r="AH7" s="48" t="s">
        <v>408</v>
      </c>
    </row>
    <row r="8" spans="1:35" x14ac:dyDescent="0.3">
      <c r="F8" s="16"/>
      <c r="G8" s="23" t="s">
        <v>360</v>
      </c>
      <c r="H8" s="23" t="s">
        <v>124</v>
      </c>
      <c r="I8" s="33" t="s">
        <v>419</v>
      </c>
      <c r="J8" s="3" t="s">
        <v>384</v>
      </c>
      <c r="N8" s="3" t="s">
        <v>362</v>
      </c>
      <c r="O8" s="30" t="s">
        <v>137</v>
      </c>
      <c r="Q8" s="3" t="s">
        <v>270</v>
      </c>
      <c r="S8" s="3" t="s">
        <v>220</v>
      </c>
      <c r="U8" s="3" t="s">
        <v>260</v>
      </c>
      <c r="V8" s="3" t="s">
        <v>261</v>
      </c>
      <c r="Y8" s="38" t="s">
        <v>264</v>
      </c>
      <c r="Z8" s="38" t="s">
        <v>217</v>
      </c>
      <c r="AB8" s="37" t="s">
        <v>181</v>
      </c>
      <c r="AC8" s="38" t="s">
        <v>64</v>
      </c>
      <c r="AE8" s="3" t="s">
        <v>65</v>
      </c>
      <c r="AF8" s="3" t="s">
        <v>67</v>
      </c>
      <c r="AG8" s="49" t="s">
        <v>178</v>
      </c>
      <c r="AH8" s="49" t="s">
        <v>207</v>
      </c>
    </row>
    <row r="9" spans="1:35" x14ac:dyDescent="0.3">
      <c r="A9" s="23" t="s">
        <v>267</v>
      </c>
      <c r="B9" s="23" t="s">
        <v>183</v>
      </c>
      <c r="D9" s="23"/>
      <c r="F9" s="16" t="s">
        <v>118</v>
      </c>
      <c r="G9" s="16"/>
      <c r="H9" s="16"/>
      <c r="I9" s="33" t="s">
        <v>175</v>
      </c>
      <c r="J9" s="3" t="s">
        <v>198</v>
      </c>
      <c r="K9" s="3" t="s">
        <v>385</v>
      </c>
      <c r="L9" s="17" t="s">
        <v>386</v>
      </c>
      <c r="M9" s="17"/>
      <c r="N9" s="3" t="s">
        <v>135</v>
      </c>
      <c r="O9" s="30" t="s">
        <v>135</v>
      </c>
      <c r="P9" s="3" t="s">
        <v>269</v>
      </c>
      <c r="Q9" s="3" t="s">
        <v>271</v>
      </c>
      <c r="R9" s="2" t="s">
        <v>272</v>
      </c>
      <c r="S9" s="3" t="s">
        <v>219</v>
      </c>
      <c r="T9" s="3" t="s">
        <v>119</v>
      </c>
      <c r="U9" s="3" t="s">
        <v>219</v>
      </c>
      <c r="V9" s="3" t="s">
        <v>262</v>
      </c>
      <c r="W9" s="17" t="s">
        <v>386</v>
      </c>
      <c r="Y9" s="38" t="s">
        <v>265</v>
      </c>
      <c r="Z9" s="38" t="s">
        <v>328</v>
      </c>
      <c r="AA9" s="3" t="s">
        <v>329</v>
      </c>
      <c r="AC9" s="38" t="s">
        <v>64</v>
      </c>
      <c r="AD9" s="3" t="s">
        <v>63</v>
      </c>
      <c r="AE9" s="3" t="s">
        <v>66</v>
      </c>
      <c r="AF9" s="3" t="s">
        <v>68</v>
      </c>
      <c r="AG9" s="49" t="s">
        <v>179</v>
      </c>
      <c r="AH9" s="49" t="s">
        <v>422</v>
      </c>
    </row>
    <row r="10" spans="1:35" x14ac:dyDescent="0.3">
      <c r="A10" s="23" t="s">
        <v>24</v>
      </c>
      <c r="B10" s="53" t="s">
        <v>184</v>
      </c>
      <c r="C10" s="194" t="s">
        <v>520</v>
      </c>
      <c r="D10" s="53" t="s">
        <v>182</v>
      </c>
      <c r="E10" s="4"/>
      <c r="F10" s="198" t="s">
        <v>521</v>
      </c>
      <c r="G10" s="198" t="s">
        <v>522</v>
      </c>
      <c r="H10" s="198" t="s">
        <v>523</v>
      </c>
      <c r="I10" s="199" t="s">
        <v>542</v>
      </c>
      <c r="J10" s="200" t="s">
        <v>524</v>
      </c>
      <c r="K10" s="200" t="s">
        <v>525</v>
      </c>
      <c r="L10" s="201" t="s">
        <v>526</v>
      </c>
      <c r="M10" s="17"/>
      <c r="N10" s="200" t="s">
        <v>527</v>
      </c>
      <c r="O10" s="202" t="s">
        <v>528</v>
      </c>
      <c r="P10" s="200" t="s">
        <v>529</v>
      </c>
      <c r="Q10" s="200" t="s">
        <v>530</v>
      </c>
      <c r="R10" s="198" t="s">
        <v>531</v>
      </c>
      <c r="S10" s="200" t="s">
        <v>539</v>
      </c>
      <c r="T10" s="200" t="s">
        <v>532</v>
      </c>
      <c r="U10" s="200" t="s">
        <v>533</v>
      </c>
      <c r="V10" s="200" t="s">
        <v>534</v>
      </c>
      <c r="W10" s="201" t="s">
        <v>526</v>
      </c>
      <c r="X10" s="6"/>
      <c r="Y10" s="200" t="s">
        <v>535</v>
      </c>
      <c r="Z10" s="200" t="s">
        <v>540</v>
      </c>
      <c r="AA10" s="200" t="s">
        <v>536</v>
      </c>
      <c r="AB10" s="200" t="s">
        <v>526</v>
      </c>
      <c r="AC10" s="6" t="s">
        <v>190</v>
      </c>
      <c r="AD10" s="200" t="s">
        <v>537</v>
      </c>
      <c r="AE10" s="200" t="s">
        <v>541</v>
      </c>
      <c r="AF10" s="200" t="s">
        <v>538</v>
      </c>
      <c r="AG10" s="49" t="s">
        <v>180</v>
      </c>
      <c r="AH10" s="49" t="s">
        <v>423</v>
      </c>
      <c r="AI10" s="114" t="s">
        <v>357</v>
      </c>
    </row>
    <row r="11" spans="1:35" x14ac:dyDescent="0.3">
      <c r="A11" s="1">
        <v>23</v>
      </c>
      <c r="B11" s="25">
        <v>1</v>
      </c>
      <c r="C11" t="s">
        <v>434</v>
      </c>
      <c r="D11" s="25">
        <v>0</v>
      </c>
      <c r="E11" s="4" t="s">
        <v>231</v>
      </c>
      <c r="F11" s="2">
        <v>346536</v>
      </c>
      <c r="G11" s="2">
        <v>66880</v>
      </c>
      <c r="H11" s="54">
        <v>5.1814593301435403</v>
      </c>
      <c r="I11" s="44">
        <v>79.69</v>
      </c>
      <c r="J11" s="41">
        <v>68.89</v>
      </c>
      <c r="K11" s="41">
        <v>3.33</v>
      </c>
      <c r="L11" s="45">
        <f t="shared" ref="L11:L24" si="0">I11-J11-K11</f>
        <v>7.4699999999999971</v>
      </c>
      <c r="M11" s="45"/>
      <c r="N11" s="41">
        <v>0</v>
      </c>
      <c r="O11" s="30">
        <v>4.74</v>
      </c>
      <c r="P11" s="3">
        <v>0.39</v>
      </c>
      <c r="Q11" s="3">
        <v>0.08</v>
      </c>
      <c r="R11" s="7">
        <v>2</v>
      </c>
      <c r="S11" s="41">
        <v>0.22</v>
      </c>
      <c r="T11" s="41">
        <v>0.9</v>
      </c>
      <c r="U11" s="41">
        <v>0.25</v>
      </c>
      <c r="V11" s="41">
        <v>0.54</v>
      </c>
      <c r="W11" s="84">
        <f t="shared" ref="W11:W57" si="1">O11-P11-SUM(S11:V11)</f>
        <v>2.4400000000000004</v>
      </c>
      <c r="X11" s="41"/>
      <c r="Y11" s="39">
        <v>1.1299999999999999</v>
      </c>
      <c r="Z11" s="39">
        <v>2.63</v>
      </c>
      <c r="AA11" s="41">
        <v>1.7</v>
      </c>
      <c r="AB11" s="41">
        <v>10.11</v>
      </c>
      <c r="AC11" s="41">
        <v>1.4</v>
      </c>
      <c r="AD11" s="41">
        <v>1.0900000000000001</v>
      </c>
      <c r="AE11" s="41">
        <v>0.49</v>
      </c>
      <c r="AF11" s="41">
        <v>2.97</v>
      </c>
      <c r="AG11" s="47">
        <f t="shared" ref="AG11:AG24" si="2">AB11-SUM(AC11:AF11)</f>
        <v>4.1599999999999984</v>
      </c>
      <c r="AH11" s="47">
        <f t="shared" ref="AH11:AH24" si="3">100-(I11+N11+O11+SUM(Y11:AB11))</f>
        <v>0</v>
      </c>
      <c r="AI11" s="114"/>
    </row>
    <row r="12" spans="1:35" x14ac:dyDescent="0.3">
      <c r="A12" s="1">
        <v>24</v>
      </c>
      <c r="B12" s="25"/>
      <c r="C12" t="str">
        <f>C11</f>
        <v>Архангельская губерния</v>
      </c>
      <c r="D12" s="25">
        <v>1</v>
      </c>
      <c r="E12" s="18" t="s">
        <v>172</v>
      </c>
      <c r="F12" s="2">
        <v>34044</v>
      </c>
      <c r="G12" s="2">
        <v>6450</v>
      </c>
      <c r="H12" s="54">
        <v>5.2781395348837208</v>
      </c>
      <c r="I12" s="44">
        <v>14.32</v>
      </c>
      <c r="J12" s="41">
        <v>11.93</v>
      </c>
      <c r="K12" s="41">
        <v>0.25</v>
      </c>
      <c r="L12" s="45">
        <f t="shared" si="0"/>
        <v>2.1400000000000006</v>
      </c>
      <c r="M12" s="45"/>
      <c r="N12" s="41">
        <v>0</v>
      </c>
      <c r="O12" s="30">
        <v>19.260000000000002</v>
      </c>
      <c r="P12" s="3">
        <v>2.09</v>
      </c>
      <c r="Q12" s="3">
        <v>0.18</v>
      </c>
      <c r="R12" s="7">
        <v>7</v>
      </c>
      <c r="S12" s="41">
        <v>1.41</v>
      </c>
      <c r="T12" s="41">
        <v>5.1100000000000003</v>
      </c>
      <c r="U12" s="41">
        <v>0.51</v>
      </c>
      <c r="V12" s="41">
        <v>0.61</v>
      </c>
      <c r="W12" s="84">
        <f t="shared" si="1"/>
        <v>9.5300000000000011</v>
      </c>
      <c r="X12" s="41"/>
      <c r="Y12" s="39">
        <v>3</v>
      </c>
      <c r="Z12" s="39">
        <v>4.42</v>
      </c>
      <c r="AA12" s="41">
        <v>9.8699999999999992</v>
      </c>
      <c r="AB12" s="41">
        <v>49.13</v>
      </c>
      <c r="AC12" s="41">
        <v>9.58</v>
      </c>
      <c r="AD12" s="41">
        <v>2.4500000000000002</v>
      </c>
      <c r="AE12" s="41">
        <v>2.81</v>
      </c>
      <c r="AF12" s="41">
        <v>16.690000000000001</v>
      </c>
      <c r="AG12" s="47">
        <f t="shared" si="2"/>
        <v>17.600000000000001</v>
      </c>
      <c r="AH12" s="47">
        <f t="shared" si="3"/>
        <v>0</v>
      </c>
      <c r="AI12" s="114"/>
    </row>
    <row r="13" spans="1:35" x14ac:dyDescent="0.3">
      <c r="A13" s="1">
        <v>25</v>
      </c>
      <c r="B13" s="25">
        <v>2</v>
      </c>
      <c r="C13" t="s">
        <v>435</v>
      </c>
      <c r="D13" s="25">
        <v>0</v>
      </c>
      <c r="E13" s="4" t="s">
        <v>332</v>
      </c>
      <c r="F13" s="2">
        <v>1003542</v>
      </c>
      <c r="G13" s="2">
        <v>125054</v>
      </c>
      <c r="H13" s="54">
        <v>8.0248692564811996</v>
      </c>
      <c r="I13" s="44">
        <v>73.7</v>
      </c>
      <c r="J13" s="41">
        <v>30.3</v>
      </c>
      <c r="K13" s="41">
        <v>30.5</v>
      </c>
      <c r="L13" s="45">
        <f t="shared" si="0"/>
        <v>12.900000000000006</v>
      </c>
      <c r="M13" s="45"/>
      <c r="N13" s="41">
        <v>0.13</v>
      </c>
      <c r="O13" s="30">
        <v>5.0599999999999996</v>
      </c>
      <c r="P13" s="3">
        <v>0.85</v>
      </c>
      <c r="Q13" s="3">
        <v>0.17</v>
      </c>
      <c r="R13" s="7">
        <v>0</v>
      </c>
      <c r="S13" s="41">
        <v>0.51</v>
      </c>
      <c r="T13" s="41">
        <v>1.86</v>
      </c>
      <c r="U13" s="41">
        <v>0.3</v>
      </c>
      <c r="V13" s="41">
        <v>0.27</v>
      </c>
      <c r="W13" s="84">
        <f t="shared" si="1"/>
        <v>1.27</v>
      </c>
      <c r="X13" s="41"/>
      <c r="Y13" s="39">
        <v>1.6</v>
      </c>
      <c r="Z13" s="39">
        <v>2.64</v>
      </c>
      <c r="AA13" s="41">
        <v>3.63</v>
      </c>
      <c r="AB13" s="41">
        <v>13.24</v>
      </c>
      <c r="AC13" s="41">
        <v>0.89</v>
      </c>
      <c r="AD13" s="41">
        <v>0.59</v>
      </c>
      <c r="AE13" s="41">
        <v>0.43</v>
      </c>
      <c r="AF13" s="41">
        <v>9.24</v>
      </c>
      <c r="AG13" s="47">
        <f t="shared" si="2"/>
        <v>2.09</v>
      </c>
      <c r="AH13" s="47">
        <f t="shared" si="3"/>
        <v>0</v>
      </c>
      <c r="AI13" s="114" t="s">
        <v>13</v>
      </c>
    </row>
    <row r="14" spans="1:35" x14ac:dyDescent="0.3">
      <c r="A14" s="1">
        <v>26</v>
      </c>
      <c r="B14" s="25"/>
      <c r="C14" t="str">
        <f>C13</f>
        <v>Астраханская губерния</v>
      </c>
      <c r="D14" s="25">
        <v>1</v>
      </c>
      <c r="E14" s="18" t="s">
        <v>172</v>
      </c>
      <c r="F14" s="2">
        <v>135066</v>
      </c>
      <c r="G14" s="2">
        <v>28299</v>
      </c>
      <c r="H14" s="54">
        <v>4.7728188275204069</v>
      </c>
      <c r="I14" s="44">
        <v>12.51</v>
      </c>
      <c r="J14" s="41">
        <v>4.93</v>
      </c>
      <c r="K14" s="41">
        <v>0.87</v>
      </c>
      <c r="L14" s="45">
        <f t="shared" si="0"/>
        <v>6.71</v>
      </c>
      <c r="M14" s="45"/>
      <c r="N14" s="41">
        <v>0.05</v>
      </c>
      <c r="O14" s="30">
        <v>18.14</v>
      </c>
      <c r="P14" s="3">
        <v>3.31</v>
      </c>
      <c r="Q14" s="3">
        <v>0.21</v>
      </c>
      <c r="R14" s="7">
        <v>2</v>
      </c>
      <c r="S14" s="41">
        <v>2.12</v>
      </c>
      <c r="T14" s="41">
        <v>6.35</v>
      </c>
      <c r="U14" s="41">
        <v>1.02</v>
      </c>
      <c r="V14" s="41">
        <v>0.54</v>
      </c>
      <c r="W14" s="84">
        <f t="shared" si="1"/>
        <v>4.8000000000000025</v>
      </c>
      <c r="X14" s="41"/>
      <c r="Y14" s="39">
        <v>7.17</v>
      </c>
      <c r="Z14" s="39">
        <v>10.02</v>
      </c>
      <c r="AA14" s="41">
        <v>17.41</v>
      </c>
      <c r="AB14" s="41">
        <v>34.700000000000003</v>
      </c>
      <c r="AC14" s="41">
        <v>3.52</v>
      </c>
      <c r="AD14" s="41">
        <v>1.1100000000000001</v>
      </c>
      <c r="AE14" s="41">
        <v>1.97</v>
      </c>
      <c r="AF14" s="41">
        <v>19.48</v>
      </c>
      <c r="AG14" s="47">
        <f t="shared" si="2"/>
        <v>8.6200000000000045</v>
      </c>
      <c r="AH14" s="47">
        <f t="shared" si="3"/>
        <v>0</v>
      </c>
      <c r="AI14" s="114" t="s">
        <v>342</v>
      </c>
    </row>
    <row r="15" spans="1:35" x14ac:dyDescent="0.3">
      <c r="A15" s="1">
        <v>27</v>
      </c>
      <c r="B15" s="25">
        <f>B13+1</f>
        <v>3</v>
      </c>
      <c r="C15" t="s">
        <v>436</v>
      </c>
      <c r="D15" s="25">
        <v>0</v>
      </c>
      <c r="E15" s="4" t="s">
        <v>232</v>
      </c>
      <c r="F15" s="2">
        <v>1935412</v>
      </c>
      <c r="G15" s="2">
        <v>382917</v>
      </c>
      <c r="H15" s="54">
        <v>5.0543903770268752</v>
      </c>
      <c r="I15" s="44">
        <v>75.69</v>
      </c>
      <c r="J15" s="41">
        <v>74.73</v>
      </c>
      <c r="K15" s="41">
        <v>0.47</v>
      </c>
      <c r="L15" s="45">
        <f t="shared" si="0"/>
        <v>0.48999999999999377</v>
      </c>
      <c r="M15" s="45"/>
      <c r="N15" s="41">
        <v>0.03</v>
      </c>
      <c r="O15" s="30">
        <v>6.21</v>
      </c>
      <c r="P15" s="3">
        <v>1.04</v>
      </c>
      <c r="Q15" s="3">
        <v>7.0000000000000007E-2</v>
      </c>
      <c r="R15" s="7">
        <v>0</v>
      </c>
      <c r="S15" s="41">
        <v>0.75</v>
      </c>
      <c r="T15" s="41">
        <v>2.46</v>
      </c>
      <c r="U15" s="41">
        <v>0.44</v>
      </c>
      <c r="V15" s="41">
        <v>0.19</v>
      </c>
      <c r="W15" s="84">
        <f t="shared" si="1"/>
        <v>1.33</v>
      </c>
      <c r="X15" s="41"/>
      <c r="Y15" s="39">
        <v>0.89</v>
      </c>
      <c r="Z15" s="39">
        <v>1.1499999999999999</v>
      </c>
      <c r="AA15" s="41">
        <v>6.57</v>
      </c>
      <c r="AB15" s="41">
        <v>9.4600000000000009</v>
      </c>
      <c r="AC15" s="41">
        <v>0.75</v>
      </c>
      <c r="AD15" s="41">
        <v>0.75</v>
      </c>
      <c r="AE15" s="41">
        <v>0.75</v>
      </c>
      <c r="AF15" s="41">
        <v>4.42</v>
      </c>
      <c r="AG15" s="47">
        <f t="shared" si="2"/>
        <v>2.7900000000000009</v>
      </c>
      <c r="AH15" s="47">
        <f t="shared" si="3"/>
        <v>0</v>
      </c>
      <c r="AI15" s="114"/>
    </row>
    <row r="16" spans="1:35" x14ac:dyDescent="0.3">
      <c r="A16" s="1">
        <v>28</v>
      </c>
      <c r="B16" s="25"/>
      <c r="C16" t="str">
        <f>C15</f>
        <v>Бессарабская губерния</v>
      </c>
      <c r="D16" s="25">
        <v>1</v>
      </c>
      <c r="E16" s="18" t="s">
        <v>172</v>
      </c>
      <c r="F16" s="2">
        <v>293332</v>
      </c>
      <c r="G16" s="2">
        <v>56082</v>
      </c>
      <c r="H16" s="54">
        <v>5.2304126101066295</v>
      </c>
      <c r="I16" s="44">
        <v>22.03</v>
      </c>
      <c r="J16" s="41">
        <v>20.56</v>
      </c>
      <c r="K16" s="41">
        <v>0.14000000000000001</v>
      </c>
      <c r="L16" s="45">
        <f t="shared" si="0"/>
        <v>1.3300000000000023</v>
      </c>
      <c r="M16" s="45"/>
      <c r="N16" s="41">
        <v>0.11</v>
      </c>
      <c r="O16" s="30">
        <v>18.13</v>
      </c>
      <c r="P16" s="3">
        <v>1.72</v>
      </c>
      <c r="Q16" s="3">
        <v>0.25</v>
      </c>
      <c r="R16" s="7">
        <v>2</v>
      </c>
      <c r="S16" s="41">
        <v>2.35</v>
      </c>
      <c r="T16" s="41">
        <v>8.14</v>
      </c>
      <c r="U16" s="41">
        <v>1.08</v>
      </c>
      <c r="V16" s="41">
        <v>0.36</v>
      </c>
      <c r="W16" s="84">
        <f t="shared" si="1"/>
        <v>4.4800000000000004</v>
      </c>
      <c r="X16" s="41"/>
      <c r="Y16" s="39">
        <v>3.34</v>
      </c>
      <c r="Z16" s="39">
        <v>4.0199999999999996</v>
      </c>
      <c r="AA16" s="41">
        <v>21.29</v>
      </c>
      <c r="AB16" s="41">
        <v>31.08</v>
      </c>
      <c r="AC16" s="41">
        <v>2.84</v>
      </c>
      <c r="AD16" s="41">
        <v>1.1599999999999999</v>
      </c>
      <c r="AE16" s="41">
        <v>2.68</v>
      </c>
      <c r="AF16" s="41">
        <v>12.85</v>
      </c>
      <c r="AG16" s="47">
        <f t="shared" si="2"/>
        <v>11.549999999999997</v>
      </c>
      <c r="AH16" s="47">
        <f t="shared" si="3"/>
        <v>0</v>
      </c>
      <c r="AI16" s="114"/>
    </row>
    <row r="17" spans="1:35" x14ac:dyDescent="0.3">
      <c r="A17" s="1">
        <v>29</v>
      </c>
      <c r="B17" s="25">
        <f>B15+1</f>
        <v>4</v>
      </c>
      <c r="C17" t="s">
        <v>437</v>
      </c>
      <c r="D17" s="25">
        <v>0</v>
      </c>
      <c r="E17" s="4" t="s">
        <v>96</v>
      </c>
      <c r="F17" s="2">
        <v>1591207</v>
      </c>
      <c r="G17" s="2">
        <v>267128</v>
      </c>
      <c r="H17" s="54">
        <v>5.9567211224581476</v>
      </c>
      <c r="I17" s="44">
        <v>73.38</v>
      </c>
      <c r="J17" s="41">
        <v>72.069999999999993</v>
      </c>
      <c r="K17" s="41">
        <v>0.93</v>
      </c>
      <c r="L17" s="45">
        <f t="shared" si="0"/>
        <v>0.38000000000000222</v>
      </c>
      <c r="M17" s="45"/>
      <c r="N17" s="41">
        <v>0.04</v>
      </c>
      <c r="O17" s="30">
        <v>7.34</v>
      </c>
      <c r="P17" s="3">
        <v>1.02</v>
      </c>
      <c r="Q17" s="3">
        <v>0.33</v>
      </c>
      <c r="R17" s="7">
        <v>0</v>
      </c>
      <c r="S17" s="41">
        <v>1</v>
      </c>
      <c r="T17" s="41">
        <v>2.86</v>
      </c>
      <c r="U17" s="41">
        <v>0.51</v>
      </c>
      <c r="V17" s="41">
        <v>0.28000000000000003</v>
      </c>
      <c r="W17" s="84">
        <f t="shared" si="1"/>
        <v>1.67</v>
      </c>
      <c r="X17" s="41"/>
      <c r="Y17" s="39">
        <v>1.46</v>
      </c>
      <c r="Z17" s="39">
        <v>1.87</v>
      </c>
      <c r="AA17" s="41">
        <v>4.54</v>
      </c>
      <c r="AB17" s="41">
        <v>11.37</v>
      </c>
      <c r="AC17" s="41">
        <v>0.67</v>
      </c>
      <c r="AD17" s="41">
        <v>0.47</v>
      </c>
      <c r="AE17" s="41">
        <v>0.9</v>
      </c>
      <c r="AF17" s="41">
        <v>5.27</v>
      </c>
      <c r="AG17" s="47">
        <f t="shared" si="2"/>
        <v>4.0599999999999996</v>
      </c>
      <c r="AH17" s="47">
        <f t="shared" si="3"/>
        <v>0</v>
      </c>
      <c r="AI17" s="114"/>
    </row>
    <row r="18" spans="1:35" x14ac:dyDescent="0.3">
      <c r="A18" s="1">
        <v>30</v>
      </c>
      <c r="B18" s="25"/>
      <c r="C18" t="str">
        <f>C17</f>
        <v>Виленская губерния</v>
      </c>
      <c r="D18" s="25">
        <v>1</v>
      </c>
      <c r="E18" s="18" t="s">
        <v>172</v>
      </c>
      <c r="F18" s="2">
        <v>198007</v>
      </c>
      <c r="G18" s="2">
        <v>33614</v>
      </c>
      <c r="H18" s="54">
        <v>5.8906110549175938</v>
      </c>
      <c r="I18" s="44">
        <v>3.9</v>
      </c>
      <c r="J18" s="41">
        <v>3.09</v>
      </c>
      <c r="K18" s="41">
        <v>0.1</v>
      </c>
      <c r="L18" s="45">
        <f t="shared" si="0"/>
        <v>0.71000000000000008</v>
      </c>
      <c r="M18" s="45"/>
      <c r="N18" s="41">
        <v>0.02</v>
      </c>
      <c r="O18" s="30">
        <v>24.69</v>
      </c>
      <c r="P18" s="3">
        <v>2.0099999999999998</v>
      </c>
      <c r="Q18" s="3">
        <v>0.54</v>
      </c>
      <c r="R18" s="7">
        <v>3</v>
      </c>
      <c r="S18" s="41">
        <v>3.19</v>
      </c>
      <c r="T18" s="41">
        <v>10.66</v>
      </c>
      <c r="U18" s="41">
        <v>1.77</v>
      </c>
      <c r="V18" s="41">
        <v>0.85</v>
      </c>
      <c r="W18" s="84">
        <f t="shared" si="1"/>
        <v>6.2100000000000009</v>
      </c>
      <c r="X18" s="41"/>
      <c r="Y18" s="39">
        <v>4.45</v>
      </c>
      <c r="Z18" s="39">
        <v>6.67</v>
      </c>
      <c r="AA18" s="41">
        <v>16.41</v>
      </c>
      <c r="AB18" s="41">
        <v>43.86</v>
      </c>
      <c r="AC18" s="41">
        <v>3.35</v>
      </c>
      <c r="AD18" s="41">
        <v>1.1599999999999999</v>
      </c>
      <c r="AE18" s="41">
        <v>3.89</v>
      </c>
      <c r="AF18" s="41">
        <v>16.28</v>
      </c>
      <c r="AG18" s="47">
        <f t="shared" si="2"/>
        <v>19.18</v>
      </c>
      <c r="AH18" s="47">
        <f t="shared" si="3"/>
        <v>0</v>
      </c>
      <c r="AI18" s="114"/>
    </row>
    <row r="19" spans="1:35" x14ac:dyDescent="0.3">
      <c r="A19" s="1">
        <v>31</v>
      </c>
      <c r="B19" s="25">
        <f>B17+1</f>
        <v>5</v>
      </c>
      <c r="C19" t="s">
        <v>438</v>
      </c>
      <c r="D19" s="25">
        <v>0</v>
      </c>
      <c r="E19" s="4" t="s">
        <v>21</v>
      </c>
      <c r="F19" s="2">
        <v>1489246</v>
      </c>
      <c r="G19" s="2">
        <v>245621</v>
      </c>
      <c r="H19" s="54">
        <v>6.0631867796320345</v>
      </c>
      <c r="I19" s="44">
        <v>74.180000000000007</v>
      </c>
      <c r="J19" s="41">
        <v>73.040000000000006</v>
      </c>
      <c r="K19" s="41">
        <v>0.73</v>
      </c>
      <c r="L19" s="45">
        <f t="shared" si="0"/>
        <v>0.41000000000000059</v>
      </c>
      <c r="M19" s="45"/>
      <c r="N19" s="41">
        <v>0.01</v>
      </c>
      <c r="O19" s="30">
        <v>6.19</v>
      </c>
      <c r="P19" s="3">
        <v>0.81</v>
      </c>
      <c r="Q19" s="3">
        <v>0.31</v>
      </c>
      <c r="R19" s="7">
        <v>0</v>
      </c>
      <c r="S19" s="41">
        <v>0.71</v>
      </c>
      <c r="T19" s="41">
        <v>2.5299999999999998</v>
      </c>
      <c r="U19" s="41">
        <v>0.28999999999999998</v>
      </c>
      <c r="V19" s="41">
        <v>0.34</v>
      </c>
      <c r="W19" s="84">
        <f t="shared" si="1"/>
        <v>1.5100000000000011</v>
      </c>
      <c r="X19" s="41"/>
      <c r="Y19" s="39">
        <v>2.0299999999999998</v>
      </c>
      <c r="Z19" s="39">
        <v>2.11</v>
      </c>
      <c r="AA19" s="41">
        <v>5.35</v>
      </c>
      <c r="AB19" s="41">
        <v>10.130000000000001</v>
      </c>
      <c r="AC19" s="41">
        <v>0.71</v>
      </c>
      <c r="AD19" s="41">
        <v>0.42</v>
      </c>
      <c r="AE19" s="41">
        <v>0.86</v>
      </c>
      <c r="AF19" s="41">
        <v>3.82</v>
      </c>
      <c r="AG19" s="47">
        <f t="shared" si="2"/>
        <v>4.3200000000000012</v>
      </c>
      <c r="AH19" s="47">
        <f t="shared" si="3"/>
        <v>0</v>
      </c>
      <c r="AI19" s="114"/>
    </row>
    <row r="20" spans="1:35" x14ac:dyDescent="0.3">
      <c r="A20" s="1">
        <v>32</v>
      </c>
      <c r="B20" s="25"/>
      <c r="C20" t="str">
        <f>C19</f>
        <v>Витебская губерния</v>
      </c>
      <c r="D20" s="25">
        <v>1</v>
      </c>
      <c r="E20" s="18" t="s">
        <v>172</v>
      </c>
      <c r="F20" s="2">
        <v>215919</v>
      </c>
      <c r="G20" s="2">
        <v>38007</v>
      </c>
      <c r="H20" s="54">
        <v>5.6810324413923752</v>
      </c>
      <c r="I20" s="44">
        <v>3.96</v>
      </c>
      <c r="J20" s="41">
        <v>3.04</v>
      </c>
      <c r="K20" s="41">
        <v>7.0000000000000007E-2</v>
      </c>
      <c r="L20" s="45">
        <f t="shared" si="0"/>
        <v>0.84999999999999987</v>
      </c>
      <c r="M20" s="45"/>
      <c r="N20" s="41">
        <v>0.06</v>
      </c>
      <c r="O20" s="30">
        <v>23.32</v>
      </c>
      <c r="P20" s="3">
        <v>2.4900000000000002</v>
      </c>
      <c r="Q20" s="3">
        <v>0.8</v>
      </c>
      <c r="R20" s="7">
        <v>2</v>
      </c>
      <c r="S20" s="41">
        <v>2.7</v>
      </c>
      <c r="T20" s="41">
        <v>9.9</v>
      </c>
      <c r="U20" s="41">
        <v>1</v>
      </c>
      <c r="V20" s="41">
        <v>1.08</v>
      </c>
      <c r="W20" s="84">
        <f t="shared" si="1"/>
        <v>6.1499999999999968</v>
      </c>
      <c r="X20" s="41"/>
      <c r="Y20" s="39">
        <v>5.81</v>
      </c>
      <c r="Z20" s="39">
        <v>8.9499999999999993</v>
      </c>
      <c r="AA20" s="41">
        <v>22.17</v>
      </c>
      <c r="AB20" s="41">
        <v>35.729999999999997</v>
      </c>
      <c r="AC20" s="41">
        <v>3.05</v>
      </c>
      <c r="AD20" s="41">
        <v>0.76</v>
      </c>
      <c r="AE20" s="41">
        <v>3.79</v>
      </c>
      <c r="AF20" s="41">
        <v>11.85</v>
      </c>
      <c r="AG20" s="47">
        <f t="shared" si="2"/>
        <v>16.279999999999998</v>
      </c>
      <c r="AH20" s="47">
        <f t="shared" si="3"/>
        <v>0</v>
      </c>
      <c r="AI20" s="114"/>
    </row>
    <row r="21" spans="1:35" x14ac:dyDescent="0.3">
      <c r="A21" s="1">
        <v>33</v>
      </c>
      <c r="B21" s="25">
        <f>B19+1</f>
        <v>6</v>
      </c>
      <c r="C21" t="s">
        <v>439</v>
      </c>
      <c r="D21" s="25">
        <v>0</v>
      </c>
      <c r="E21" s="4" t="s">
        <v>22</v>
      </c>
      <c r="F21" s="2">
        <v>1515691</v>
      </c>
      <c r="G21" s="2">
        <v>294125</v>
      </c>
      <c r="H21" s="54">
        <v>5.1532205694857627</v>
      </c>
      <c r="I21" s="44">
        <v>58.32</v>
      </c>
      <c r="J21" s="41">
        <v>56.68</v>
      </c>
      <c r="K21" s="41">
        <v>1.08</v>
      </c>
      <c r="L21" s="45">
        <f t="shared" si="0"/>
        <v>0.5600000000000005</v>
      </c>
      <c r="M21" s="45"/>
      <c r="N21" s="41">
        <v>0.67</v>
      </c>
      <c r="O21" s="30">
        <v>20.91</v>
      </c>
      <c r="P21" s="3">
        <v>2.39</v>
      </c>
      <c r="Q21" s="3">
        <v>1.46</v>
      </c>
      <c r="R21" s="7">
        <v>1</v>
      </c>
      <c r="S21" s="41">
        <v>0.62</v>
      </c>
      <c r="T21" s="41">
        <v>1.93</v>
      </c>
      <c r="U21" s="41">
        <v>0.5</v>
      </c>
      <c r="V21" s="41">
        <v>11.7</v>
      </c>
      <c r="W21" s="84">
        <f t="shared" si="1"/>
        <v>3.7699999999999996</v>
      </c>
      <c r="X21" s="41"/>
      <c r="Y21" s="39">
        <v>5.94</v>
      </c>
      <c r="Z21" s="39">
        <v>1.68</v>
      </c>
      <c r="AA21" s="41">
        <v>2.78</v>
      </c>
      <c r="AB21" s="41">
        <v>9.6999999999999993</v>
      </c>
      <c r="AC21" s="41">
        <v>0.94</v>
      </c>
      <c r="AD21" s="41">
        <v>1.08</v>
      </c>
      <c r="AE21" s="41">
        <v>0.57999999999999996</v>
      </c>
      <c r="AF21" s="41">
        <v>3.76</v>
      </c>
      <c r="AG21" s="47">
        <f t="shared" si="2"/>
        <v>3.34</v>
      </c>
      <c r="AH21" s="47">
        <f t="shared" si="3"/>
        <v>0</v>
      </c>
      <c r="AI21" s="114"/>
    </row>
    <row r="22" spans="1:35" x14ac:dyDescent="0.3">
      <c r="A22" s="1">
        <v>34</v>
      </c>
      <c r="B22" s="25"/>
      <c r="C22" t="str">
        <f>C21</f>
        <v>Владимирская губерния</v>
      </c>
      <c r="D22" s="25">
        <v>1</v>
      </c>
      <c r="E22" s="18" t="s">
        <v>172</v>
      </c>
      <c r="F22" s="2">
        <v>190618</v>
      </c>
      <c r="G22" s="2">
        <v>33172</v>
      </c>
      <c r="H22" s="54">
        <v>5.7463523453515011</v>
      </c>
      <c r="I22" s="44">
        <v>3.54</v>
      </c>
      <c r="J22" s="41">
        <v>3.12</v>
      </c>
      <c r="K22" s="41">
        <v>0.09</v>
      </c>
      <c r="L22" s="45">
        <f t="shared" si="0"/>
        <v>0.32999999999999996</v>
      </c>
      <c r="M22" s="45"/>
      <c r="N22" s="41">
        <v>0.05</v>
      </c>
      <c r="O22" s="30">
        <v>46.3</v>
      </c>
      <c r="P22" s="3">
        <v>4.92</v>
      </c>
      <c r="Q22" s="3">
        <v>0.28999999999999998</v>
      </c>
      <c r="R22" s="7">
        <v>1</v>
      </c>
      <c r="S22" s="41">
        <v>1.43</v>
      </c>
      <c r="T22" s="41">
        <v>6.03</v>
      </c>
      <c r="U22" s="41">
        <v>0.85</v>
      </c>
      <c r="V22" s="41">
        <v>27.5</v>
      </c>
      <c r="W22" s="84">
        <f t="shared" si="1"/>
        <v>5.5699999999999932</v>
      </c>
      <c r="X22" s="41"/>
      <c r="Y22" s="39">
        <v>3.36</v>
      </c>
      <c r="Z22" s="39">
        <v>4.3899999999999997</v>
      </c>
      <c r="AA22" s="41">
        <v>11.45</v>
      </c>
      <c r="AB22" s="41">
        <v>30.91</v>
      </c>
      <c r="AC22" s="41">
        <v>3.99</v>
      </c>
      <c r="AD22" s="41">
        <v>2.31</v>
      </c>
      <c r="AE22" s="41">
        <v>2.34</v>
      </c>
      <c r="AF22" s="41">
        <v>10.47</v>
      </c>
      <c r="AG22" s="47">
        <f t="shared" si="2"/>
        <v>11.8</v>
      </c>
      <c r="AH22" s="47">
        <f t="shared" si="3"/>
        <v>0</v>
      </c>
      <c r="AI22" s="114"/>
    </row>
    <row r="23" spans="1:35" x14ac:dyDescent="0.3">
      <c r="A23" s="1">
        <v>35</v>
      </c>
      <c r="B23" s="25">
        <f>B21+1</f>
        <v>7</v>
      </c>
      <c r="C23" t="s">
        <v>440</v>
      </c>
      <c r="D23" s="25">
        <v>0</v>
      </c>
      <c r="E23" s="4" t="s">
        <v>23</v>
      </c>
      <c r="F23" s="2">
        <v>1341785</v>
      </c>
      <c r="G23" s="2">
        <v>249426</v>
      </c>
      <c r="H23" s="54">
        <v>5.3794913120524726</v>
      </c>
      <c r="I23" s="44">
        <v>89.85</v>
      </c>
      <c r="J23" s="41">
        <v>89.55</v>
      </c>
      <c r="K23" s="41">
        <v>0.16</v>
      </c>
      <c r="L23" s="45">
        <f t="shared" si="0"/>
        <v>0.13999999999999715</v>
      </c>
      <c r="M23" s="45"/>
      <c r="N23" s="41">
        <v>0.14000000000000001</v>
      </c>
      <c r="O23" s="30">
        <v>2.36</v>
      </c>
      <c r="P23" s="3">
        <v>0.2</v>
      </c>
      <c r="Q23" s="3">
        <v>0.05</v>
      </c>
      <c r="R23" s="7">
        <v>0</v>
      </c>
      <c r="S23" s="41">
        <v>0.31</v>
      </c>
      <c r="T23" s="41">
        <v>0.83</v>
      </c>
      <c r="U23" s="41">
        <v>0.09</v>
      </c>
      <c r="V23" s="41">
        <v>0.41</v>
      </c>
      <c r="W23" s="84">
        <f t="shared" si="1"/>
        <v>0.5199999999999998</v>
      </c>
      <c r="X23" s="41"/>
      <c r="Y23" s="39">
        <v>0.53</v>
      </c>
      <c r="Z23" s="39">
        <v>0.39</v>
      </c>
      <c r="AA23" s="41">
        <v>1.1200000000000001</v>
      </c>
      <c r="AB23" s="41">
        <v>5.61</v>
      </c>
      <c r="AC23" s="41">
        <v>0.64</v>
      </c>
      <c r="AD23" s="41">
        <v>0.86</v>
      </c>
      <c r="AE23" s="41">
        <v>0.36</v>
      </c>
      <c r="AF23" s="41">
        <v>1.28</v>
      </c>
      <c r="AG23" s="47">
        <f t="shared" si="2"/>
        <v>2.4700000000000006</v>
      </c>
      <c r="AH23" s="47">
        <f t="shared" si="3"/>
        <v>0</v>
      </c>
      <c r="AI23" s="114"/>
    </row>
    <row r="24" spans="1:35" x14ac:dyDescent="0.3">
      <c r="A24" s="1">
        <v>36</v>
      </c>
      <c r="B24" s="25"/>
      <c r="C24" t="str">
        <f>C23</f>
        <v>Вологодская губерния</v>
      </c>
      <c r="D24" s="25">
        <v>1</v>
      </c>
      <c r="E24" s="18" t="s">
        <v>172</v>
      </c>
      <c r="F24" s="2">
        <v>62982</v>
      </c>
      <c r="G24" s="2">
        <v>11201</v>
      </c>
      <c r="H24" s="54">
        <v>5.6228908133202395</v>
      </c>
      <c r="I24" s="44">
        <v>12.51</v>
      </c>
      <c r="J24" s="41">
        <v>11.98</v>
      </c>
      <c r="K24" s="41">
        <v>0.05</v>
      </c>
      <c r="L24" s="45">
        <f t="shared" si="0"/>
        <v>0.47999999999999937</v>
      </c>
      <c r="M24" s="45"/>
      <c r="N24" s="41">
        <v>0.01</v>
      </c>
      <c r="O24" s="30">
        <v>18.739999999999998</v>
      </c>
      <c r="P24" s="3">
        <v>2.09</v>
      </c>
      <c r="Q24" s="3">
        <v>0.27</v>
      </c>
      <c r="R24" s="7">
        <v>1</v>
      </c>
      <c r="S24" s="41">
        <v>2.27</v>
      </c>
      <c r="T24" s="41">
        <v>8.3699999999999992</v>
      </c>
      <c r="U24" s="41">
        <v>0.66</v>
      </c>
      <c r="V24" s="41">
        <v>1.22</v>
      </c>
      <c r="W24" s="84">
        <f t="shared" si="1"/>
        <v>4.129999999999999</v>
      </c>
      <c r="X24" s="41"/>
      <c r="Y24" s="39">
        <v>3.23</v>
      </c>
      <c r="Z24" s="39">
        <v>4.22</v>
      </c>
      <c r="AA24" s="41">
        <v>15.41</v>
      </c>
      <c r="AB24" s="41">
        <v>45.88</v>
      </c>
      <c r="AC24" s="41">
        <v>8.61</v>
      </c>
      <c r="AD24" s="41">
        <v>3.55</v>
      </c>
      <c r="AE24" s="41">
        <v>3.6</v>
      </c>
      <c r="AF24" s="41">
        <v>12.25</v>
      </c>
      <c r="AG24" s="47">
        <f t="shared" si="2"/>
        <v>17.870000000000005</v>
      </c>
      <c r="AH24" s="47">
        <f t="shared" si="3"/>
        <v>0</v>
      </c>
      <c r="AI24" s="114"/>
    </row>
    <row r="25" spans="1:35" x14ac:dyDescent="0.3">
      <c r="A25" s="1">
        <v>37</v>
      </c>
      <c r="B25" s="25">
        <f>B23+1</f>
        <v>8</v>
      </c>
      <c r="C25" t="s">
        <v>441</v>
      </c>
      <c r="D25" s="25">
        <v>0</v>
      </c>
      <c r="E25" s="4" t="s">
        <v>381</v>
      </c>
      <c r="F25" s="2">
        <v>2989482</v>
      </c>
      <c r="G25" s="2">
        <v>522473</v>
      </c>
      <c r="H25" s="54">
        <v>5.721792322282683</v>
      </c>
      <c r="I25" s="44">
        <v>74.92</v>
      </c>
      <c r="J25" s="41">
        <v>74.23</v>
      </c>
      <c r="K25" s="41">
        <v>0.28999999999999998</v>
      </c>
      <c r="L25" s="45">
        <f t="shared" ref="L25:L56" si="4">I25-J25-K25</f>
        <v>0.39999999999999775</v>
      </c>
      <c r="M25" s="45"/>
      <c r="N25" s="41">
        <v>0.02</v>
      </c>
      <c r="O25" s="30">
        <v>6.94</v>
      </c>
      <c r="P25" s="3">
        <v>0.82</v>
      </c>
      <c r="Q25" s="3">
        <v>0.42</v>
      </c>
      <c r="R25" s="7">
        <v>0</v>
      </c>
      <c r="S25" s="41">
        <v>1.03</v>
      </c>
      <c r="T25" s="41">
        <v>2.5299999999999998</v>
      </c>
      <c r="U25" s="41">
        <v>0.33</v>
      </c>
      <c r="V25" s="41">
        <v>0.41</v>
      </c>
      <c r="W25" s="84">
        <f t="shared" si="1"/>
        <v>1.8200000000000003</v>
      </c>
      <c r="X25" s="41"/>
      <c r="Y25" s="39">
        <v>1.3</v>
      </c>
      <c r="Z25" s="39">
        <v>1.06</v>
      </c>
      <c r="AA25" s="41">
        <v>5.82</v>
      </c>
      <c r="AB25" s="41">
        <v>9.94</v>
      </c>
      <c r="AC25" s="41">
        <v>0.51</v>
      </c>
      <c r="AD25" s="41">
        <v>0.74</v>
      </c>
      <c r="AE25" s="41">
        <v>0.79</v>
      </c>
      <c r="AF25" s="41">
        <v>4.2</v>
      </c>
      <c r="AG25" s="47">
        <f t="shared" ref="AG25:AG56" si="5">AB25-SUM(AC25:AF25)</f>
        <v>3.6999999999999993</v>
      </c>
      <c r="AH25" s="47">
        <f t="shared" ref="AH25:AH56" si="6">100-(I25+N25+O25+SUM(Y25:AB25))</f>
        <v>0</v>
      </c>
      <c r="AI25" s="114"/>
    </row>
    <row r="26" spans="1:35" x14ac:dyDescent="0.3">
      <c r="A26" s="1">
        <v>38</v>
      </c>
      <c r="B26" s="25"/>
      <c r="C26" t="str">
        <f>C25</f>
        <v>Волынская губерния</v>
      </c>
      <c r="D26" s="25">
        <v>1</v>
      </c>
      <c r="E26" s="18" t="s">
        <v>172</v>
      </c>
      <c r="F26" s="2">
        <v>233847</v>
      </c>
      <c r="G26" s="2">
        <v>37788</v>
      </c>
      <c r="H26" s="54">
        <v>6.1883931406795805</v>
      </c>
      <c r="I26" s="44">
        <v>7.78</v>
      </c>
      <c r="J26" s="41">
        <v>7.22</v>
      </c>
      <c r="K26" s="41">
        <v>0.04</v>
      </c>
      <c r="L26" s="45">
        <f t="shared" si="4"/>
        <v>0.52000000000000046</v>
      </c>
      <c r="M26" s="45"/>
      <c r="N26" s="41">
        <v>0.04</v>
      </c>
      <c r="O26" s="30">
        <v>21.49</v>
      </c>
      <c r="P26" s="3">
        <v>1.84</v>
      </c>
      <c r="Q26" s="3">
        <v>0.4</v>
      </c>
      <c r="R26" s="7">
        <v>3</v>
      </c>
      <c r="S26" s="41">
        <v>2.74</v>
      </c>
      <c r="T26" s="41">
        <v>9.82</v>
      </c>
      <c r="U26" s="41">
        <v>1.1100000000000001</v>
      </c>
      <c r="V26" s="41">
        <v>0.51</v>
      </c>
      <c r="W26" s="84">
        <f t="shared" si="1"/>
        <v>5.4699999999999989</v>
      </c>
      <c r="X26" s="41"/>
      <c r="Y26" s="39">
        <v>4.71</v>
      </c>
      <c r="Z26" s="39">
        <v>4.0599999999999996</v>
      </c>
      <c r="AA26" s="41">
        <v>22</v>
      </c>
      <c r="AB26" s="41">
        <v>39.92</v>
      </c>
      <c r="AC26" s="41">
        <v>3.01</v>
      </c>
      <c r="AD26" s="41">
        <v>1.57</v>
      </c>
      <c r="AE26" s="41">
        <v>3.69</v>
      </c>
      <c r="AF26" s="41">
        <v>9.1199999999999992</v>
      </c>
      <c r="AG26" s="47">
        <f t="shared" si="5"/>
        <v>22.53</v>
      </c>
      <c r="AH26" s="47">
        <f t="shared" si="6"/>
        <v>0</v>
      </c>
      <c r="AI26" s="114"/>
    </row>
    <row r="27" spans="1:35" x14ac:dyDescent="0.3">
      <c r="A27" s="1">
        <v>39</v>
      </c>
      <c r="B27" s="25">
        <f>B25+1</f>
        <v>9</v>
      </c>
      <c r="C27" t="s">
        <v>442</v>
      </c>
      <c r="D27" s="25">
        <v>0</v>
      </c>
      <c r="E27" s="4" t="s">
        <v>382</v>
      </c>
      <c r="F27" s="2">
        <v>2531253</v>
      </c>
      <c r="G27" s="2">
        <v>399017</v>
      </c>
      <c r="H27" s="54">
        <v>6.3437221972998641</v>
      </c>
      <c r="I27" s="44">
        <v>85.17</v>
      </c>
      <c r="J27" s="41">
        <v>84.83</v>
      </c>
      <c r="K27" s="41">
        <v>0.25</v>
      </c>
      <c r="L27" s="45">
        <f t="shared" si="4"/>
        <v>9.0000000000003411E-2</v>
      </c>
      <c r="M27" s="45"/>
      <c r="N27" s="41">
        <v>0.01</v>
      </c>
      <c r="O27" s="30">
        <v>5.16</v>
      </c>
      <c r="P27" s="3">
        <v>0.7</v>
      </c>
      <c r="Q27" s="3">
        <v>0.14000000000000001</v>
      </c>
      <c r="R27" s="7">
        <v>0</v>
      </c>
      <c r="S27" s="41">
        <v>0.56999999999999995</v>
      </c>
      <c r="T27" s="41">
        <v>2.2400000000000002</v>
      </c>
      <c r="U27" s="41">
        <v>0.21</v>
      </c>
      <c r="V27" s="41">
        <v>0.27</v>
      </c>
      <c r="W27" s="84">
        <f t="shared" si="1"/>
        <v>1.17</v>
      </c>
      <c r="X27" s="41"/>
      <c r="Y27" s="39">
        <v>0.77</v>
      </c>
      <c r="Z27" s="39">
        <v>0.91</v>
      </c>
      <c r="AA27" s="41">
        <v>2.0699999999999998</v>
      </c>
      <c r="AB27" s="41">
        <v>5.91</v>
      </c>
      <c r="AC27" s="41">
        <v>0.54</v>
      </c>
      <c r="AD27" s="41">
        <v>0.68</v>
      </c>
      <c r="AE27" s="41">
        <v>0.37</v>
      </c>
      <c r="AF27" s="41">
        <v>2.6</v>
      </c>
      <c r="AG27" s="47">
        <f t="shared" si="5"/>
        <v>1.7199999999999998</v>
      </c>
      <c r="AH27" s="47">
        <f t="shared" si="6"/>
        <v>0</v>
      </c>
      <c r="AI27" s="114"/>
    </row>
    <row r="28" spans="1:35" x14ac:dyDescent="0.3">
      <c r="A28" s="1">
        <v>40</v>
      </c>
      <c r="B28" s="25"/>
      <c r="C28" t="str">
        <f>C27</f>
        <v>Воронежская губерния</v>
      </c>
      <c r="D28" s="25">
        <v>1</v>
      </c>
      <c r="E28" s="18" t="s">
        <v>172</v>
      </c>
      <c r="F28" s="2">
        <v>169632</v>
      </c>
      <c r="G28" s="2">
        <v>30715</v>
      </c>
      <c r="H28" s="54">
        <v>5.5227738889793256</v>
      </c>
      <c r="I28" s="44">
        <v>17.36</v>
      </c>
      <c r="J28" s="41">
        <v>17.13</v>
      </c>
      <c r="K28" s="41">
        <v>0.08</v>
      </c>
      <c r="L28" s="45">
        <f t="shared" si="4"/>
        <v>0.15000000000000041</v>
      </c>
      <c r="M28" s="45"/>
      <c r="N28" s="41">
        <v>0.02</v>
      </c>
      <c r="O28" s="30">
        <v>23.96</v>
      </c>
      <c r="P28" s="3">
        <v>3.92</v>
      </c>
      <c r="Q28" s="3">
        <v>1.01</v>
      </c>
      <c r="R28" s="7">
        <v>3</v>
      </c>
      <c r="S28" s="41">
        <v>3.08</v>
      </c>
      <c r="T28" s="41">
        <v>9.0399999999999991</v>
      </c>
      <c r="U28" s="41">
        <v>0.62</v>
      </c>
      <c r="V28" s="41">
        <v>0.64</v>
      </c>
      <c r="W28" s="84">
        <f t="shared" si="1"/>
        <v>6.66</v>
      </c>
      <c r="X28" s="41"/>
      <c r="Y28" s="39">
        <v>4.4400000000000004</v>
      </c>
      <c r="Z28" s="39">
        <v>6.44</v>
      </c>
      <c r="AA28" s="41">
        <v>13.83</v>
      </c>
      <c r="AB28" s="41">
        <v>33.950000000000003</v>
      </c>
      <c r="AC28" s="41">
        <v>4.13</v>
      </c>
      <c r="AD28" s="41">
        <v>2.67</v>
      </c>
      <c r="AE28" s="41">
        <v>2.82</v>
      </c>
      <c r="AF28" s="41">
        <v>12.3</v>
      </c>
      <c r="AG28" s="47">
        <f t="shared" si="5"/>
        <v>12.030000000000001</v>
      </c>
      <c r="AH28" s="47">
        <f t="shared" si="6"/>
        <v>0</v>
      </c>
      <c r="AI28" s="114"/>
    </row>
    <row r="29" spans="1:35" x14ac:dyDescent="0.3">
      <c r="A29" s="1">
        <v>41</v>
      </c>
      <c r="B29" s="25">
        <f>B27+1</f>
        <v>10</v>
      </c>
      <c r="C29" t="s">
        <v>443</v>
      </c>
      <c r="D29" s="25">
        <v>0</v>
      </c>
      <c r="E29" s="4" t="s">
        <v>383</v>
      </c>
      <c r="F29" s="2">
        <v>3030831</v>
      </c>
      <c r="G29" s="2">
        <v>505294</v>
      </c>
      <c r="H29" s="54">
        <v>5.9981535502103727</v>
      </c>
      <c r="I29" s="44">
        <v>89.22</v>
      </c>
      <c r="J29" s="41">
        <v>88.99</v>
      </c>
      <c r="K29" s="41">
        <v>0.02</v>
      </c>
      <c r="L29" s="45">
        <f t="shared" si="4"/>
        <v>0.21000000000000399</v>
      </c>
      <c r="M29" s="45"/>
      <c r="N29" s="41">
        <v>0.6</v>
      </c>
      <c r="O29" s="30">
        <v>4.24</v>
      </c>
      <c r="P29" s="3">
        <v>1.66</v>
      </c>
      <c r="Q29" s="3">
        <v>0.12</v>
      </c>
      <c r="R29" s="7">
        <v>0</v>
      </c>
      <c r="S29" s="41">
        <v>0.45</v>
      </c>
      <c r="T29" s="41">
        <v>0.88</v>
      </c>
      <c r="U29" s="41">
        <v>0.26</v>
      </c>
      <c r="V29" s="41">
        <v>0.22</v>
      </c>
      <c r="W29" s="84">
        <f t="shared" si="1"/>
        <v>0.77</v>
      </c>
      <c r="X29" s="41"/>
      <c r="Y29" s="39">
        <v>0.48</v>
      </c>
      <c r="Z29" s="39">
        <v>0.39</v>
      </c>
      <c r="AA29" s="41">
        <v>1.06</v>
      </c>
      <c r="AB29" s="41">
        <v>4.01</v>
      </c>
      <c r="AC29" s="41">
        <v>0.56000000000000005</v>
      </c>
      <c r="AD29" s="41">
        <v>0.45</v>
      </c>
      <c r="AE29" s="41">
        <v>0.28000000000000003</v>
      </c>
      <c r="AF29" s="41">
        <v>1.19</v>
      </c>
      <c r="AG29" s="47">
        <f t="shared" si="5"/>
        <v>1.5299999999999998</v>
      </c>
      <c r="AH29" s="47">
        <f t="shared" si="6"/>
        <v>0</v>
      </c>
      <c r="AI29" s="114"/>
    </row>
    <row r="30" spans="1:35" x14ac:dyDescent="0.3">
      <c r="A30" s="1">
        <v>42</v>
      </c>
      <c r="B30" s="25"/>
      <c r="C30" t="str">
        <f>C29</f>
        <v>Вятская губерния</v>
      </c>
      <c r="D30" s="25">
        <v>1</v>
      </c>
      <c r="E30" s="18" t="s">
        <v>172</v>
      </c>
      <c r="F30" s="2">
        <v>95642</v>
      </c>
      <c r="G30" s="2">
        <v>16157</v>
      </c>
      <c r="H30" s="54">
        <v>5.9195395184749646</v>
      </c>
      <c r="I30" s="44">
        <v>5.22</v>
      </c>
      <c r="J30" s="41">
        <v>4.54</v>
      </c>
      <c r="K30" s="41">
        <v>0.06</v>
      </c>
      <c r="L30" s="45">
        <f t="shared" si="4"/>
        <v>0.61999999999999966</v>
      </c>
      <c r="M30" s="45"/>
      <c r="N30" s="41">
        <v>0.03</v>
      </c>
      <c r="O30" s="30">
        <v>30.76</v>
      </c>
      <c r="P30" s="3">
        <v>2.67</v>
      </c>
      <c r="Q30" s="3">
        <v>0.3</v>
      </c>
      <c r="R30" s="7">
        <v>2</v>
      </c>
      <c r="S30" s="41">
        <v>3.92</v>
      </c>
      <c r="T30" s="41">
        <v>13.32</v>
      </c>
      <c r="U30" s="41">
        <v>4.3</v>
      </c>
      <c r="V30" s="41">
        <v>1.3</v>
      </c>
      <c r="W30" s="84">
        <f t="shared" si="1"/>
        <v>5.25</v>
      </c>
      <c r="X30" s="41"/>
      <c r="Y30" s="39">
        <v>4.3</v>
      </c>
      <c r="Z30" s="39">
        <v>3.18</v>
      </c>
      <c r="AA30" s="41">
        <v>15.92</v>
      </c>
      <c r="AB30" s="41">
        <v>40.590000000000003</v>
      </c>
      <c r="AC30" s="41">
        <v>7.77</v>
      </c>
      <c r="AD30" s="41">
        <v>2.84</v>
      </c>
      <c r="AE30" s="41">
        <v>3.54</v>
      </c>
      <c r="AF30" s="41">
        <v>11.78</v>
      </c>
      <c r="AG30" s="47">
        <f t="shared" si="5"/>
        <v>14.660000000000004</v>
      </c>
      <c r="AH30" s="47">
        <f t="shared" si="6"/>
        <v>0</v>
      </c>
      <c r="AI30" s="114"/>
    </row>
    <row r="31" spans="1:35" x14ac:dyDescent="0.3">
      <c r="A31" s="1">
        <v>43</v>
      </c>
      <c r="B31" s="25">
        <f>B29+1</f>
        <v>11</v>
      </c>
      <c r="C31" t="s">
        <v>444</v>
      </c>
      <c r="D31" s="25">
        <v>0</v>
      </c>
      <c r="E31" s="4" t="s">
        <v>155</v>
      </c>
      <c r="F31" s="2">
        <v>1603409</v>
      </c>
      <c r="G31" s="2">
        <v>265970</v>
      </c>
      <c r="H31" s="54">
        <v>6.02853329322856</v>
      </c>
      <c r="I31" s="44">
        <v>68.94</v>
      </c>
      <c r="J31" s="41">
        <v>67.900000000000006</v>
      </c>
      <c r="K31" s="41">
        <v>0.76</v>
      </c>
      <c r="L31" s="45">
        <f t="shared" si="4"/>
        <v>0.27999999999999203</v>
      </c>
      <c r="M31" s="45"/>
      <c r="N31" s="41">
        <v>0.02</v>
      </c>
      <c r="O31" s="30">
        <v>10.029999999999999</v>
      </c>
      <c r="P31" s="3">
        <v>1.1599999999999999</v>
      </c>
      <c r="Q31" s="3">
        <v>0.37</v>
      </c>
      <c r="R31" s="7">
        <v>1</v>
      </c>
      <c r="S31" s="41">
        <v>1.36</v>
      </c>
      <c r="T31" s="41">
        <v>3.27</v>
      </c>
      <c r="U31" s="41">
        <v>0.5</v>
      </c>
      <c r="V31" s="41">
        <v>1.76</v>
      </c>
      <c r="W31" s="84">
        <f t="shared" si="1"/>
        <v>1.9799999999999995</v>
      </c>
      <c r="X31" s="41"/>
      <c r="Y31" s="39">
        <v>1.42</v>
      </c>
      <c r="Z31" s="39">
        <v>1.82</v>
      </c>
      <c r="AA31" s="41">
        <v>5.19</v>
      </c>
      <c r="AB31" s="41">
        <v>12.58</v>
      </c>
      <c r="AC31" s="41">
        <v>0.7</v>
      </c>
      <c r="AD31" s="41">
        <v>0.56999999999999995</v>
      </c>
      <c r="AE31" s="41">
        <v>1</v>
      </c>
      <c r="AF31" s="41">
        <v>4.33</v>
      </c>
      <c r="AG31" s="47">
        <f t="shared" si="5"/>
        <v>5.98</v>
      </c>
      <c r="AH31" s="47">
        <f t="shared" si="6"/>
        <v>0</v>
      </c>
      <c r="AI31" s="114"/>
    </row>
    <row r="32" spans="1:35" x14ac:dyDescent="0.3">
      <c r="A32" s="1">
        <v>44</v>
      </c>
      <c r="B32" s="25"/>
      <c r="C32" t="str">
        <f>C31</f>
        <v>Гродненская губерния</v>
      </c>
      <c r="D32" s="25">
        <v>1</v>
      </c>
      <c r="E32" s="18" t="s">
        <v>172</v>
      </c>
      <c r="F32" s="2">
        <v>254591</v>
      </c>
      <c r="G32" s="2">
        <v>43846</v>
      </c>
      <c r="H32" s="54">
        <v>5.8064817771290427</v>
      </c>
      <c r="I32" s="44">
        <v>7.47</v>
      </c>
      <c r="J32" s="41">
        <v>6.75</v>
      </c>
      <c r="K32" s="41">
        <v>0.11</v>
      </c>
      <c r="L32" s="45">
        <f t="shared" si="4"/>
        <v>0.60999999999999976</v>
      </c>
      <c r="M32" s="45"/>
      <c r="N32" s="41">
        <v>0.02</v>
      </c>
      <c r="O32" s="30">
        <v>29.96</v>
      </c>
      <c r="P32" s="3">
        <v>2.2999999999999998</v>
      </c>
      <c r="Q32" s="3">
        <v>0.76</v>
      </c>
      <c r="R32" s="7">
        <v>3</v>
      </c>
      <c r="S32" s="41">
        <v>4.2</v>
      </c>
      <c r="T32" s="41">
        <v>10.85</v>
      </c>
      <c r="U32" s="41">
        <v>1.05</v>
      </c>
      <c r="V32" s="41">
        <v>5.0999999999999996</v>
      </c>
      <c r="W32" s="84">
        <f t="shared" si="1"/>
        <v>6.4599999999999973</v>
      </c>
      <c r="X32" s="41"/>
      <c r="Y32" s="39">
        <v>4.6900000000000004</v>
      </c>
      <c r="Z32" s="39">
        <v>5.14</v>
      </c>
      <c r="AA32" s="41">
        <v>17.87</v>
      </c>
      <c r="AB32" s="41">
        <v>34.85</v>
      </c>
      <c r="AC32" s="41">
        <v>2.37</v>
      </c>
      <c r="AD32" s="41">
        <v>1.3</v>
      </c>
      <c r="AE32" s="41">
        <v>3.51</v>
      </c>
      <c r="AF32" s="41">
        <v>8.5</v>
      </c>
      <c r="AG32" s="47">
        <f t="shared" si="5"/>
        <v>19.170000000000002</v>
      </c>
      <c r="AH32" s="47">
        <f t="shared" si="6"/>
        <v>0</v>
      </c>
      <c r="AI32" s="114"/>
    </row>
    <row r="33" spans="1:35" x14ac:dyDescent="0.3">
      <c r="A33" s="1">
        <v>45</v>
      </c>
      <c r="B33" s="25">
        <f>B31+1</f>
        <v>12</v>
      </c>
      <c r="C33" t="s">
        <v>445</v>
      </c>
      <c r="D33" s="25">
        <v>0</v>
      </c>
      <c r="E33" s="4" t="s">
        <v>156</v>
      </c>
      <c r="F33" s="2">
        <v>2564238</v>
      </c>
      <c r="G33" s="2">
        <v>432167</v>
      </c>
      <c r="H33" s="54">
        <v>5.9334423961107623</v>
      </c>
      <c r="I33" s="44">
        <v>75.430000000000007</v>
      </c>
      <c r="J33" s="41">
        <v>73.31</v>
      </c>
      <c r="K33" s="41">
        <v>0.8</v>
      </c>
      <c r="L33" s="45">
        <f t="shared" si="4"/>
        <v>1.3200000000000045</v>
      </c>
      <c r="M33" s="45"/>
      <c r="N33" s="41">
        <v>1.3</v>
      </c>
      <c r="O33" s="30">
        <v>6.84</v>
      </c>
      <c r="P33" s="3">
        <v>1.49</v>
      </c>
      <c r="Q33" s="3">
        <v>0.13</v>
      </c>
      <c r="R33" s="7">
        <v>0</v>
      </c>
      <c r="S33" s="41">
        <v>1.1499999999999999</v>
      </c>
      <c r="T33" s="41">
        <v>2.2999999999999998</v>
      </c>
      <c r="U33" s="41">
        <v>0.23</v>
      </c>
      <c r="V33" s="41">
        <v>0.28999999999999998</v>
      </c>
      <c r="W33" s="84">
        <f t="shared" si="1"/>
        <v>1.38</v>
      </c>
      <c r="X33" s="41"/>
      <c r="Y33" s="39">
        <v>1.76</v>
      </c>
      <c r="Z33" s="39">
        <v>2.31</v>
      </c>
      <c r="AA33" s="41">
        <v>4.0599999999999996</v>
      </c>
      <c r="AB33" s="41">
        <v>8.3000000000000007</v>
      </c>
      <c r="AC33" s="41">
        <v>0.68</v>
      </c>
      <c r="AD33" s="41">
        <v>0.45</v>
      </c>
      <c r="AE33" s="41">
        <v>0.53</v>
      </c>
      <c r="AF33" s="41">
        <v>4.3099999999999996</v>
      </c>
      <c r="AG33" s="47">
        <f t="shared" si="5"/>
        <v>2.330000000000001</v>
      </c>
      <c r="AH33" s="47">
        <f t="shared" si="6"/>
        <v>0</v>
      </c>
      <c r="AI33" s="114"/>
    </row>
    <row r="34" spans="1:35" x14ac:dyDescent="0.3">
      <c r="A34" s="1">
        <v>46</v>
      </c>
      <c r="B34" s="25"/>
      <c r="C34" t="str">
        <f>C33</f>
        <v>Область войска Донского</v>
      </c>
      <c r="D34" s="25">
        <v>1</v>
      </c>
      <c r="E34" s="18" t="s">
        <v>172</v>
      </c>
      <c r="F34" s="2">
        <v>318693</v>
      </c>
      <c r="G34" s="2">
        <v>58247</v>
      </c>
      <c r="H34" s="54">
        <v>5.4714062526825415</v>
      </c>
      <c r="I34" s="44">
        <v>7.95</v>
      </c>
      <c r="J34" s="41">
        <v>7.17</v>
      </c>
      <c r="K34" s="41">
        <v>0.17</v>
      </c>
      <c r="L34" s="45">
        <f t="shared" si="4"/>
        <v>0.61000000000000021</v>
      </c>
      <c r="M34" s="45"/>
      <c r="N34" s="41">
        <v>1.49</v>
      </c>
      <c r="O34" s="30">
        <v>21.6</v>
      </c>
      <c r="P34" s="3">
        <v>4.74</v>
      </c>
      <c r="Q34" s="3">
        <v>0.31</v>
      </c>
      <c r="R34" s="7">
        <v>2</v>
      </c>
      <c r="S34" s="41">
        <v>3.38</v>
      </c>
      <c r="T34" s="41">
        <v>7.45</v>
      </c>
      <c r="U34" s="41">
        <v>0.5</v>
      </c>
      <c r="V34" s="41">
        <v>0.25</v>
      </c>
      <c r="W34" s="84">
        <f t="shared" si="1"/>
        <v>5.2799999999999994</v>
      </c>
      <c r="X34" s="41"/>
      <c r="Y34" s="39">
        <v>4.92</v>
      </c>
      <c r="Z34" s="39">
        <v>10.050000000000001</v>
      </c>
      <c r="AA34" s="41">
        <v>18.87</v>
      </c>
      <c r="AB34" s="41">
        <v>35.119999999999997</v>
      </c>
      <c r="AC34" s="41">
        <v>3.43</v>
      </c>
      <c r="AD34" s="41">
        <v>0.87</v>
      </c>
      <c r="AE34" s="41">
        <v>2.66</v>
      </c>
      <c r="AF34" s="41">
        <v>18.03</v>
      </c>
      <c r="AG34" s="47">
        <f t="shared" si="5"/>
        <v>10.129999999999995</v>
      </c>
      <c r="AH34" s="47">
        <f t="shared" si="6"/>
        <v>0</v>
      </c>
      <c r="AI34" s="114"/>
    </row>
    <row r="35" spans="1:35" x14ac:dyDescent="0.3">
      <c r="A35" s="1">
        <v>47</v>
      </c>
      <c r="B35" s="25">
        <f>B33+1</f>
        <v>13</v>
      </c>
      <c r="C35" t="s">
        <v>446</v>
      </c>
      <c r="D35" s="25">
        <v>0</v>
      </c>
      <c r="E35" s="4" t="s">
        <v>201</v>
      </c>
      <c r="F35" s="2">
        <v>2113674</v>
      </c>
      <c r="G35" s="2">
        <v>348033</v>
      </c>
      <c r="H35" s="54">
        <v>6.0731999551766647</v>
      </c>
      <c r="I35" s="44">
        <v>74.040000000000006</v>
      </c>
      <c r="J35" s="41">
        <v>73.33</v>
      </c>
      <c r="K35" s="41">
        <v>0.53</v>
      </c>
      <c r="L35" s="45">
        <f t="shared" si="4"/>
        <v>0.18000000000000793</v>
      </c>
      <c r="M35" s="45"/>
      <c r="N35" s="41">
        <v>2.2200000000000002</v>
      </c>
      <c r="O35" s="30">
        <v>8.0299999999999994</v>
      </c>
      <c r="P35" s="3">
        <v>2.8</v>
      </c>
      <c r="Q35" s="3">
        <v>0.2</v>
      </c>
      <c r="R35" s="7">
        <v>1.0900000000000001</v>
      </c>
      <c r="S35" s="41">
        <v>0.78</v>
      </c>
      <c r="T35" s="41">
        <v>1.96</v>
      </c>
      <c r="U35" s="41">
        <v>0.15</v>
      </c>
      <c r="V35" s="41">
        <v>0.12</v>
      </c>
      <c r="W35" s="84">
        <f t="shared" si="1"/>
        <v>2.2199999999999993</v>
      </c>
      <c r="X35" s="41"/>
      <c r="Y35" s="39">
        <v>1.38</v>
      </c>
      <c r="Z35" s="39">
        <v>2.46</v>
      </c>
      <c r="AA35" s="41">
        <v>3.9</v>
      </c>
      <c r="AB35" s="41">
        <v>7.97</v>
      </c>
      <c r="AC35" s="41">
        <v>0.54</v>
      </c>
      <c r="AD35" s="41">
        <v>0.4</v>
      </c>
      <c r="AE35" s="41">
        <v>0.59</v>
      </c>
      <c r="AF35" s="41">
        <v>4.49</v>
      </c>
      <c r="AG35" s="47">
        <f t="shared" si="5"/>
        <v>1.9499999999999993</v>
      </c>
      <c r="AH35" s="47">
        <f t="shared" si="6"/>
        <v>0</v>
      </c>
      <c r="AI35" s="114"/>
    </row>
    <row r="36" spans="1:35" x14ac:dyDescent="0.3">
      <c r="A36" s="1">
        <v>48</v>
      </c>
      <c r="B36" s="25"/>
      <c r="C36" t="str">
        <f>C35</f>
        <v>Екатеринославская губерния</v>
      </c>
      <c r="D36" s="25">
        <v>1</v>
      </c>
      <c r="E36" s="18" t="s">
        <v>172</v>
      </c>
      <c r="F36" s="2">
        <v>241005</v>
      </c>
      <c r="G36" s="2">
        <v>41098</v>
      </c>
      <c r="H36" s="54">
        <v>5.8641539734293637</v>
      </c>
      <c r="I36" s="44">
        <v>7.93</v>
      </c>
      <c r="J36" s="41">
        <v>7.43</v>
      </c>
      <c r="K36" s="41">
        <v>0.04</v>
      </c>
      <c r="L36" s="45">
        <f t="shared" si="4"/>
        <v>0.46</v>
      </c>
      <c r="M36" s="45"/>
      <c r="N36" s="41">
        <v>0.39</v>
      </c>
      <c r="O36" s="30">
        <v>29.11</v>
      </c>
      <c r="P36" s="3">
        <v>8.5299999999999994</v>
      </c>
      <c r="Q36" s="3">
        <v>0.7</v>
      </c>
      <c r="R36" s="7">
        <v>4.09</v>
      </c>
      <c r="S36" s="41">
        <v>2.69</v>
      </c>
      <c r="T36" s="41">
        <v>9.08</v>
      </c>
      <c r="U36" s="41">
        <v>0.44</v>
      </c>
      <c r="V36" s="41">
        <v>0.21</v>
      </c>
      <c r="W36" s="84">
        <f t="shared" si="1"/>
        <v>8.1599999999999984</v>
      </c>
      <c r="X36" s="41"/>
      <c r="Y36" s="39">
        <v>4.8600000000000003</v>
      </c>
      <c r="Z36" s="39">
        <v>8.14</v>
      </c>
      <c r="AA36" s="41">
        <v>18.809999999999999</v>
      </c>
      <c r="AB36" s="41">
        <v>30.76</v>
      </c>
      <c r="AC36" s="41">
        <v>2.54</v>
      </c>
      <c r="AD36" s="41">
        <v>0.88</v>
      </c>
      <c r="AE36" s="41">
        <v>2.5</v>
      </c>
      <c r="AF36" s="41">
        <v>15.08</v>
      </c>
      <c r="AG36" s="47">
        <f t="shared" si="5"/>
        <v>9.7600000000000016</v>
      </c>
      <c r="AH36" s="47">
        <f t="shared" si="6"/>
        <v>0</v>
      </c>
      <c r="AI36" s="114"/>
    </row>
    <row r="37" spans="1:35" x14ac:dyDescent="0.3">
      <c r="A37" s="1">
        <v>49</v>
      </c>
      <c r="B37" s="25">
        <f>B35+1</f>
        <v>14</v>
      </c>
      <c r="C37" t="s">
        <v>447</v>
      </c>
      <c r="D37" s="25">
        <v>0</v>
      </c>
      <c r="E37" s="4" t="s">
        <v>202</v>
      </c>
      <c r="F37" s="2">
        <v>2170665</v>
      </c>
      <c r="G37" s="2">
        <v>396674</v>
      </c>
      <c r="H37" s="54">
        <v>5.4721635398337174</v>
      </c>
      <c r="I37" s="44">
        <v>86.05</v>
      </c>
      <c r="J37" s="41">
        <v>85.74</v>
      </c>
      <c r="K37" s="41">
        <v>0.15</v>
      </c>
      <c r="L37" s="45">
        <f t="shared" si="4"/>
        <v>0.16000000000000228</v>
      </c>
      <c r="M37" s="45"/>
      <c r="N37" s="41">
        <v>0.01</v>
      </c>
      <c r="O37" s="30">
        <v>4.07</v>
      </c>
      <c r="P37" s="3">
        <v>0.59</v>
      </c>
      <c r="Q37" s="3">
        <v>0.09</v>
      </c>
      <c r="R37" s="7">
        <v>0.4</v>
      </c>
      <c r="S37" s="41">
        <v>0.63</v>
      </c>
      <c r="T37" s="41">
        <v>1.08</v>
      </c>
      <c r="U37" s="41">
        <v>0.27</v>
      </c>
      <c r="V37" s="41">
        <v>0.33</v>
      </c>
      <c r="W37" s="84">
        <f t="shared" si="1"/>
        <v>1.1700000000000004</v>
      </c>
      <c r="X37" s="41"/>
      <c r="Y37" s="39">
        <v>0.54</v>
      </c>
      <c r="Z37" s="39">
        <v>0.59</v>
      </c>
      <c r="AA37" s="41">
        <v>2.0499999999999998</v>
      </c>
      <c r="AB37" s="41">
        <v>6.69</v>
      </c>
      <c r="AC37" s="41">
        <v>0.78</v>
      </c>
      <c r="AD37" s="41">
        <v>0.72</v>
      </c>
      <c r="AE37" s="41">
        <v>0.47</v>
      </c>
      <c r="AF37" s="41">
        <v>2.36</v>
      </c>
      <c r="AG37" s="47">
        <f t="shared" si="5"/>
        <v>2.3600000000000003</v>
      </c>
      <c r="AH37" s="47">
        <f t="shared" si="6"/>
        <v>0</v>
      </c>
      <c r="AI37" s="114"/>
    </row>
    <row r="38" spans="1:35" x14ac:dyDescent="0.3">
      <c r="A38" s="1">
        <v>50</v>
      </c>
      <c r="B38" s="25"/>
      <c r="C38" t="str">
        <f>C37</f>
        <v>Казанская губерния</v>
      </c>
      <c r="D38" s="25">
        <v>1</v>
      </c>
      <c r="E38" s="18" t="s">
        <v>172</v>
      </c>
      <c r="F38" s="2">
        <v>185588</v>
      </c>
      <c r="G38" s="2">
        <v>29801</v>
      </c>
      <c r="H38" s="54">
        <v>6.2275762558303409</v>
      </c>
      <c r="I38" s="44">
        <v>7.53</v>
      </c>
      <c r="J38" s="41">
        <v>6.86</v>
      </c>
      <c r="K38" s="41">
        <v>0.09</v>
      </c>
      <c r="L38" s="45">
        <f t="shared" si="4"/>
        <v>0.57999999999999996</v>
      </c>
      <c r="M38" s="45"/>
      <c r="N38" s="41">
        <v>0</v>
      </c>
      <c r="O38" s="30">
        <v>24.41</v>
      </c>
      <c r="P38" s="3">
        <v>2.5</v>
      </c>
      <c r="Q38" s="3">
        <v>0.19</v>
      </c>
      <c r="R38" s="7">
        <v>2.2999999999999998</v>
      </c>
      <c r="S38" s="41">
        <v>2.64</v>
      </c>
      <c r="T38" s="41">
        <v>7.93</v>
      </c>
      <c r="U38" s="41">
        <v>1.88</v>
      </c>
      <c r="V38" s="41">
        <v>1.73</v>
      </c>
      <c r="W38" s="84">
        <f t="shared" si="1"/>
        <v>7.73</v>
      </c>
      <c r="X38" s="41"/>
      <c r="Y38" s="39">
        <v>3.46</v>
      </c>
      <c r="Z38" s="39">
        <v>4.47</v>
      </c>
      <c r="AA38" s="41">
        <v>17.420000000000002</v>
      </c>
      <c r="AB38" s="41">
        <v>42.71</v>
      </c>
      <c r="AC38" s="41">
        <v>5.15</v>
      </c>
      <c r="AD38" s="41">
        <v>2.13</v>
      </c>
      <c r="AE38" s="41">
        <v>3.76</v>
      </c>
      <c r="AF38" s="41">
        <v>15.46</v>
      </c>
      <c r="AG38" s="47">
        <f t="shared" si="5"/>
        <v>16.21</v>
      </c>
      <c r="AH38" s="47">
        <f t="shared" si="6"/>
        <v>0</v>
      </c>
      <c r="AI38" s="114"/>
    </row>
    <row r="39" spans="1:35" x14ac:dyDescent="0.3">
      <c r="A39" s="1">
        <v>51</v>
      </c>
      <c r="B39" s="25">
        <f>B37+1</f>
        <v>15</v>
      </c>
      <c r="C39" t="s">
        <v>448</v>
      </c>
      <c r="D39" s="25">
        <v>0</v>
      </c>
      <c r="E39" s="4" t="s">
        <v>203</v>
      </c>
      <c r="F39" s="2">
        <v>1132843</v>
      </c>
      <c r="G39" s="2">
        <v>195963</v>
      </c>
      <c r="H39" s="54">
        <v>5.7809025173119419</v>
      </c>
      <c r="I39" s="44">
        <v>77.319999999999993</v>
      </c>
      <c r="J39" s="41">
        <v>76.39</v>
      </c>
      <c r="K39" s="41">
        <v>0.33</v>
      </c>
      <c r="L39" s="45">
        <f t="shared" si="4"/>
        <v>0.59999999999999254</v>
      </c>
      <c r="M39" s="45"/>
      <c r="N39" s="41">
        <v>0.16</v>
      </c>
      <c r="O39" s="30">
        <v>8.33</v>
      </c>
      <c r="P39" s="3">
        <v>2.13</v>
      </c>
      <c r="Q39" s="3">
        <v>0.66</v>
      </c>
      <c r="R39" s="7">
        <v>1.06</v>
      </c>
      <c r="S39" s="41">
        <v>0.7</v>
      </c>
      <c r="T39" s="41">
        <v>1.64</v>
      </c>
      <c r="U39" s="41">
        <v>0.2</v>
      </c>
      <c r="V39" s="41">
        <v>1.26</v>
      </c>
      <c r="W39" s="84">
        <f t="shared" si="1"/>
        <v>2.4000000000000004</v>
      </c>
      <c r="X39" s="41"/>
      <c r="Y39" s="39">
        <v>2.44</v>
      </c>
      <c r="Z39" s="39">
        <v>1.1399999999999999</v>
      </c>
      <c r="AA39" s="41">
        <v>2.39</v>
      </c>
      <c r="AB39" s="41">
        <v>8.2200000000000006</v>
      </c>
      <c r="AC39" s="41">
        <v>0.75</v>
      </c>
      <c r="AD39" s="41">
        <v>0.91</v>
      </c>
      <c r="AE39" s="41">
        <v>0.43</v>
      </c>
      <c r="AF39" s="41">
        <v>2.74</v>
      </c>
      <c r="AG39" s="47">
        <f t="shared" si="5"/>
        <v>3.3900000000000006</v>
      </c>
      <c r="AH39" s="47">
        <f t="shared" si="6"/>
        <v>0</v>
      </c>
      <c r="AI39" s="114"/>
    </row>
    <row r="40" spans="1:35" x14ac:dyDescent="0.3">
      <c r="A40" s="1">
        <v>52</v>
      </c>
      <c r="B40" s="25"/>
      <c r="C40" t="str">
        <f>C39</f>
        <v>Калужская губерния</v>
      </c>
      <c r="D40" s="25">
        <v>1</v>
      </c>
      <c r="E40" s="18" t="s">
        <v>172</v>
      </c>
      <c r="F40" s="2">
        <v>95295</v>
      </c>
      <c r="G40" s="2">
        <v>17145</v>
      </c>
      <c r="H40" s="54">
        <v>5.5581802274715661</v>
      </c>
      <c r="I40" s="44">
        <v>7.03</v>
      </c>
      <c r="J40" s="41">
        <v>6.64</v>
      </c>
      <c r="K40" s="41">
        <v>0.14000000000000001</v>
      </c>
      <c r="L40" s="45">
        <f t="shared" si="4"/>
        <v>0.25000000000000056</v>
      </c>
      <c r="M40" s="45"/>
      <c r="N40" s="41">
        <v>0.14000000000000001</v>
      </c>
      <c r="O40" s="30">
        <v>27.13</v>
      </c>
      <c r="P40" s="3">
        <v>2.9</v>
      </c>
      <c r="Q40" s="3">
        <v>0.47</v>
      </c>
      <c r="R40" s="7">
        <v>4.5</v>
      </c>
      <c r="S40" s="41">
        <v>2.5</v>
      </c>
      <c r="T40" s="41">
        <v>8.34</v>
      </c>
      <c r="U40" s="41">
        <v>1.01</v>
      </c>
      <c r="V40" s="41">
        <v>4.6500000000000004</v>
      </c>
      <c r="W40" s="84">
        <f t="shared" si="1"/>
        <v>7.73</v>
      </c>
      <c r="X40" s="41"/>
      <c r="Y40" s="39">
        <v>2.86</v>
      </c>
      <c r="Z40" s="39">
        <v>8.26</v>
      </c>
      <c r="AA40" s="41">
        <v>15.42</v>
      </c>
      <c r="AB40" s="41">
        <v>39.159999999999997</v>
      </c>
      <c r="AC40" s="41">
        <v>5.36</v>
      </c>
      <c r="AD40" s="41">
        <v>2.2200000000000002</v>
      </c>
      <c r="AE40" s="41">
        <v>2.68</v>
      </c>
      <c r="AF40" s="41">
        <v>9.48</v>
      </c>
      <c r="AG40" s="47">
        <f t="shared" si="5"/>
        <v>19.419999999999995</v>
      </c>
      <c r="AH40" s="47">
        <f t="shared" si="6"/>
        <v>0</v>
      </c>
      <c r="AI40" s="114"/>
    </row>
    <row r="41" spans="1:35" x14ac:dyDescent="0.3">
      <c r="A41" s="1">
        <v>53</v>
      </c>
      <c r="B41" s="25">
        <f>B39+1</f>
        <v>16</v>
      </c>
      <c r="C41" t="s">
        <v>449</v>
      </c>
      <c r="D41" s="25">
        <v>0</v>
      </c>
      <c r="E41" s="4" t="s">
        <v>204</v>
      </c>
      <c r="F41" s="2">
        <v>3559229</v>
      </c>
      <c r="G41" s="2">
        <v>648433</v>
      </c>
      <c r="H41" s="54">
        <v>5.4889695620056349</v>
      </c>
      <c r="I41" s="44">
        <v>70.31</v>
      </c>
      <c r="J41" s="41">
        <v>69.849999999999994</v>
      </c>
      <c r="K41" s="41">
        <v>0.15</v>
      </c>
      <c r="L41" s="45">
        <f t="shared" si="4"/>
        <v>0.31000000000000794</v>
      </c>
      <c r="M41" s="45"/>
      <c r="N41" s="41">
        <v>0.02</v>
      </c>
      <c r="O41" s="30">
        <v>8.36</v>
      </c>
      <c r="P41" s="3">
        <v>1.1499999999999999</v>
      </c>
      <c r="Q41" s="3">
        <v>0.26</v>
      </c>
      <c r="R41" s="7">
        <v>1.05</v>
      </c>
      <c r="S41" s="41">
        <v>1.27</v>
      </c>
      <c r="T41" s="41">
        <v>3.18</v>
      </c>
      <c r="U41" s="41">
        <v>0.38</v>
      </c>
      <c r="V41" s="41">
        <v>0.38</v>
      </c>
      <c r="W41" s="84">
        <f t="shared" si="1"/>
        <v>1.9999999999999991</v>
      </c>
      <c r="X41" s="41"/>
      <c r="Y41" s="39">
        <v>1.56</v>
      </c>
      <c r="Z41" s="39">
        <v>1.54</v>
      </c>
      <c r="AA41" s="41">
        <v>6.8</v>
      </c>
      <c r="AB41" s="41">
        <v>11.41</v>
      </c>
      <c r="AC41" s="41">
        <v>0.56000000000000005</v>
      </c>
      <c r="AD41" s="41">
        <v>0.77</v>
      </c>
      <c r="AE41" s="41">
        <v>0.94</v>
      </c>
      <c r="AF41" s="41">
        <v>5.85</v>
      </c>
      <c r="AG41" s="47">
        <f t="shared" si="5"/>
        <v>3.2900000000000009</v>
      </c>
      <c r="AH41" s="47">
        <f t="shared" si="6"/>
        <v>0</v>
      </c>
      <c r="AI41" s="114"/>
    </row>
    <row r="42" spans="1:35" x14ac:dyDescent="0.3">
      <c r="A42" s="1">
        <v>54</v>
      </c>
      <c r="B42" s="25"/>
      <c r="C42" t="str">
        <f>C41</f>
        <v>Киевская губерния</v>
      </c>
      <c r="D42" s="25">
        <v>1</v>
      </c>
      <c r="E42" s="18" t="s">
        <v>172</v>
      </c>
      <c r="F42" s="2">
        <v>459253</v>
      </c>
      <c r="G42" s="2">
        <v>76275</v>
      </c>
      <c r="H42" s="54">
        <v>6.0210160603080958</v>
      </c>
      <c r="I42" s="44">
        <v>5.75</v>
      </c>
      <c r="J42" s="41">
        <v>5.14</v>
      </c>
      <c r="K42" s="41">
        <v>7.0000000000000007E-2</v>
      </c>
      <c r="L42" s="45">
        <f t="shared" si="4"/>
        <v>0.54000000000000026</v>
      </c>
      <c r="M42" s="45"/>
      <c r="N42" s="41">
        <v>0.02</v>
      </c>
      <c r="O42" s="30">
        <v>25.03</v>
      </c>
      <c r="P42" s="3">
        <v>3.29</v>
      </c>
      <c r="Q42" s="3">
        <v>0.44</v>
      </c>
      <c r="R42" s="7">
        <v>3.17</v>
      </c>
      <c r="S42" s="41">
        <v>3.05</v>
      </c>
      <c r="T42" s="41">
        <v>10.67</v>
      </c>
      <c r="U42" s="41">
        <v>1.22</v>
      </c>
      <c r="V42" s="41">
        <v>0.45</v>
      </c>
      <c r="W42" s="84">
        <f t="shared" si="1"/>
        <v>6.3500000000000032</v>
      </c>
      <c r="X42" s="41"/>
      <c r="Y42" s="39">
        <v>5.25</v>
      </c>
      <c r="Z42" s="39">
        <v>5.5</v>
      </c>
      <c r="AA42" s="41">
        <v>19.690000000000001</v>
      </c>
      <c r="AB42" s="41">
        <v>38.76</v>
      </c>
      <c r="AC42" s="41">
        <v>2.4900000000000002</v>
      </c>
      <c r="AD42" s="41">
        <v>1.68</v>
      </c>
      <c r="AE42" s="41">
        <v>3.75</v>
      </c>
      <c r="AF42" s="41">
        <v>14.92</v>
      </c>
      <c r="AG42" s="47">
        <f t="shared" si="5"/>
        <v>15.919999999999998</v>
      </c>
      <c r="AH42" s="47">
        <f t="shared" si="6"/>
        <v>0</v>
      </c>
      <c r="AI42" s="114"/>
    </row>
    <row r="43" spans="1:35" x14ac:dyDescent="0.3">
      <c r="A43" s="1">
        <v>55</v>
      </c>
      <c r="B43" s="25">
        <f>B41+1</f>
        <v>17</v>
      </c>
      <c r="C43" t="s">
        <v>450</v>
      </c>
      <c r="D43" s="25">
        <v>0</v>
      </c>
      <c r="E43" s="4" t="s">
        <v>199</v>
      </c>
      <c r="F43" s="2">
        <v>1544564</v>
      </c>
      <c r="G43" s="2">
        <v>291218</v>
      </c>
      <c r="H43" s="54">
        <v>5.3038067701859086</v>
      </c>
      <c r="I43" s="44">
        <v>68.64</v>
      </c>
      <c r="J43" s="41">
        <v>67.08</v>
      </c>
      <c r="K43" s="41">
        <v>1.3</v>
      </c>
      <c r="L43" s="45">
        <f t="shared" si="4"/>
        <v>0.26000000000000223</v>
      </c>
      <c r="M43" s="45"/>
      <c r="N43" s="41">
        <v>0.02</v>
      </c>
      <c r="O43" s="30">
        <v>6.84</v>
      </c>
      <c r="P43" s="3">
        <v>1.1599999999999999</v>
      </c>
      <c r="Q43" s="3">
        <v>0.22</v>
      </c>
      <c r="R43" s="7">
        <v>1.42</v>
      </c>
      <c r="S43" s="41">
        <v>1.1299999999999999</v>
      </c>
      <c r="T43" s="41">
        <v>0.03</v>
      </c>
      <c r="U43" s="41">
        <v>0.35</v>
      </c>
      <c r="V43" s="41">
        <v>0.64</v>
      </c>
      <c r="W43" s="84">
        <f t="shared" si="1"/>
        <v>3.53</v>
      </c>
      <c r="X43" s="41"/>
      <c r="Y43" s="39">
        <v>3.08</v>
      </c>
      <c r="Z43" s="39">
        <v>1.57</v>
      </c>
      <c r="AA43" s="41">
        <v>5.4</v>
      </c>
      <c r="AB43" s="41">
        <v>14.45</v>
      </c>
      <c r="AC43" s="41">
        <v>0.67</v>
      </c>
      <c r="AD43" s="41">
        <v>0.62</v>
      </c>
      <c r="AE43" s="41">
        <v>0.73</v>
      </c>
      <c r="AF43" s="41">
        <v>6.76</v>
      </c>
      <c r="AG43" s="47">
        <f t="shared" si="5"/>
        <v>5.67</v>
      </c>
      <c r="AH43" s="47">
        <f t="shared" si="6"/>
        <v>0</v>
      </c>
      <c r="AI43" s="114"/>
    </row>
    <row r="44" spans="1:35" x14ac:dyDescent="0.3">
      <c r="A44" s="1">
        <v>56</v>
      </c>
      <c r="B44" s="25"/>
      <c r="C44" t="str">
        <f>C43</f>
        <v>Ковенская губерния</v>
      </c>
      <c r="D44" s="25">
        <v>1</v>
      </c>
      <c r="E44" s="18" t="s">
        <v>200</v>
      </c>
      <c r="F44" s="2">
        <v>143144</v>
      </c>
      <c r="G44" s="2">
        <v>26263</v>
      </c>
      <c r="H44" s="54">
        <v>5.4504055134600007</v>
      </c>
      <c r="I44" s="44">
        <v>4.54</v>
      </c>
      <c r="J44" s="41">
        <v>3.95</v>
      </c>
      <c r="K44" s="41">
        <v>0.11</v>
      </c>
      <c r="L44" s="45">
        <f t="shared" si="4"/>
        <v>0.47999999999999987</v>
      </c>
      <c r="M44" s="45"/>
      <c r="N44" s="41">
        <v>0.06</v>
      </c>
      <c r="O44" s="30">
        <v>17.52</v>
      </c>
      <c r="P44" s="3">
        <v>3.2</v>
      </c>
      <c r="Q44" s="3">
        <v>0.28999999999999998</v>
      </c>
      <c r="R44" s="7">
        <v>3.09</v>
      </c>
      <c r="S44" s="41">
        <v>3.02</v>
      </c>
      <c r="T44" s="41">
        <v>0.2</v>
      </c>
      <c r="U44" s="41">
        <v>0.95</v>
      </c>
      <c r="V44" s="41">
        <v>0.68</v>
      </c>
      <c r="W44" s="84">
        <f t="shared" si="1"/>
        <v>9.4700000000000006</v>
      </c>
      <c r="X44" s="41"/>
      <c r="Y44" s="39">
        <v>8.27</v>
      </c>
      <c r="Z44" s="39">
        <v>4.18</v>
      </c>
      <c r="AA44" s="41">
        <v>16.05</v>
      </c>
      <c r="AB44" s="41">
        <v>49.38</v>
      </c>
      <c r="AC44" s="41">
        <v>3.47</v>
      </c>
      <c r="AD44" s="41">
        <v>1.07</v>
      </c>
      <c r="AE44" s="41">
        <v>3.3</v>
      </c>
      <c r="AF44" s="41">
        <v>14.18</v>
      </c>
      <c r="AG44" s="47">
        <f t="shared" si="5"/>
        <v>27.360000000000003</v>
      </c>
      <c r="AH44" s="47">
        <f t="shared" si="6"/>
        <v>0</v>
      </c>
      <c r="AI44" s="114"/>
    </row>
    <row r="45" spans="1:35" x14ac:dyDescent="0.3">
      <c r="A45" s="1">
        <v>57</v>
      </c>
      <c r="B45" s="25">
        <f>B43+1</f>
        <v>18</v>
      </c>
      <c r="C45" t="s">
        <v>451</v>
      </c>
      <c r="D45" s="25">
        <v>0</v>
      </c>
      <c r="E45" s="4" t="s">
        <v>337</v>
      </c>
      <c r="F45" s="2">
        <v>1387015</v>
      </c>
      <c r="G45" s="2">
        <v>273050</v>
      </c>
      <c r="H45" s="54">
        <v>5.0797106757004213</v>
      </c>
      <c r="I45" s="44">
        <v>79.47</v>
      </c>
      <c r="J45" s="41">
        <v>78.930000000000007</v>
      </c>
      <c r="K45" s="41">
        <v>0.28999999999999998</v>
      </c>
      <c r="L45" s="45">
        <f t="shared" si="4"/>
        <v>0.24999999999999206</v>
      </c>
      <c r="M45" s="45"/>
      <c r="N45" s="41">
        <v>0</v>
      </c>
      <c r="O45" s="30">
        <v>8.41</v>
      </c>
      <c r="P45" s="3">
        <v>0.56000000000000005</v>
      </c>
      <c r="Q45" s="3">
        <v>0.22</v>
      </c>
      <c r="R45" s="7">
        <v>0.7</v>
      </c>
      <c r="S45" s="41">
        <v>0.46</v>
      </c>
      <c r="T45" s="41">
        <v>1.5</v>
      </c>
      <c r="U45" s="41">
        <v>0.17</v>
      </c>
      <c r="V45" s="41">
        <v>4.0199999999999996</v>
      </c>
      <c r="W45" s="84">
        <f t="shared" si="1"/>
        <v>1.7000000000000002</v>
      </c>
      <c r="X45" s="41"/>
      <c r="Y45" s="39">
        <v>2.4300000000000002</v>
      </c>
      <c r="Z45" s="39">
        <v>0.66</v>
      </c>
      <c r="AA45" s="41">
        <v>1.92</v>
      </c>
      <c r="AB45" s="41">
        <v>7.11</v>
      </c>
      <c r="AC45" s="41">
        <v>0.8</v>
      </c>
      <c r="AD45" s="41">
        <v>1.1000000000000001</v>
      </c>
      <c r="AE45" s="41">
        <v>0.4</v>
      </c>
      <c r="AF45" s="41">
        <v>2.2000000000000002</v>
      </c>
      <c r="AG45" s="47">
        <f t="shared" si="5"/>
        <v>2.6100000000000003</v>
      </c>
      <c r="AH45" s="47">
        <f t="shared" si="6"/>
        <v>0</v>
      </c>
      <c r="AI45" s="114"/>
    </row>
    <row r="46" spans="1:35" x14ac:dyDescent="0.3">
      <c r="A46" s="1">
        <v>58</v>
      </c>
      <c r="B46" s="25"/>
      <c r="C46" t="str">
        <f>C45</f>
        <v>Костромская губерния</v>
      </c>
      <c r="D46" s="25">
        <v>1</v>
      </c>
      <c r="E46" s="18" t="s">
        <v>200</v>
      </c>
      <c r="F46" s="2">
        <v>94365</v>
      </c>
      <c r="G46" s="2">
        <v>18660</v>
      </c>
      <c r="H46" s="54">
        <v>5.057073954983923</v>
      </c>
      <c r="I46" s="44">
        <v>6.51</v>
      </c>
      <c r="J46" s="41">
        <v>5.22</v>
      </c>
      <c r="K46" s="41">
        <v>0.1</v>
      </c>
      <c r="L46" s="45">
        <f t="shared" si="4"/>
        <v>1.19</v>
      </c>
      <c r="M46" s="45"/>
      <c r="N46" s="41">
        <v>0</v>
      </c>
      <c r="O46" s="30">
        <v>31.41</v>
      </c>
      <c r="P46" s="3">
        <v>3.33</v>
      </c>
      <c r="Q46" s="3">
        <v>0.28000000000000003</v>
      </c>
      <c r="R46" s="7">
        <v>2.2799999999999998</v>
      </c>
      <c r="S46" s="41">
        <v>2.79</v>
      </c>
      <c r="T46" s="41">
        <v>9.17</v>
      </c>
      <c r="U46" s="41">
        <v>0.74</v>
      </c>
      <c r="V46" s="41">
        <v>8.94</v>
      </c>
      <c r="W46" s="84">
        <f t="shared" si="1"/>
        <v>6.4399999999999977</v>
      </c>
      <c r="X46" s="41"/>
      <c r="Y46" s="39">
        <v>5.21</v>
      </c>
      <c r="Z46" s="39">
        <v>3.54</v>
      </c>
      <c r="AA46" s="41">
        <v>16.739999999999998</v>
      </c>
      <c r="AB46" s="41">
        <v>36.590000000000003</v>
      </c>
      <c r="AC46" s="41">
        <v>6.31</v>
      </c>
      <c r="AD46" s="41">
        <v>2.69</v>
      </c>
      <c r="AE46" s="41">
        <v>3.09</v>
      </c>
      <c r="AF46" s="41">
        <v>11.04</v>
      </c>
      <c r="AG46" s="47">
        <f t="shared" si="5"/>
        <v>13.460000000000004</v>
      </c>
      <c r="AH46" s="47">
        <f t="shared" si="6"/>
        <v>0</v>
      </c>
      <c r="AI46" s="114"/>
    </row>
    <row r="47" spans="1:35" x14ac:dyDescent="0.3">
      <c r="A47" s="1">
        <v>59</v>
      </c>
      <c r="B47" s="25">
        <f>B45+1</f>
        <v>19</v>
      </c>
      <c r="C47" t="s">
        <v>452</v>
      </c>
      <c r="D47" s="25">
        <v>0</v>
      </c>
      <c r="E47" s="20" t="s">
        <v>338</v>
      </c>
      <c r="F47" s="2">
        <v>674034</v>
      </c>
      <c r="G47" s="2">
        <v>130117</v>
      </c>
      <c r="H47" s="54">
        <v>5.1802147298200847</v>
      </c>
      <c r="I47" s="44">
        <v>58.86</v>
      </c>
      <c r="J47" s="41">
        <v>55.55</v>
      </c>
      <c r="K47" s="41">
        <v>1.72</v>
      </c>
      <c r="L47" s="45">
        <f t="shared" si="4"/>
        <v>1.5900000000000023</v>
      </c>
      <c r="M47" s="45"/>
      <c r="N47" s="41">
        <v>0.05</v>
      </c>
      <c r="O47" s="30">
        <v>12.07</v>
      </c>
      <c r="P47" s="3">
        <v>2.29</v>
      </c>
      <c r="Q47" s="3">
        <v>0.53</v>
      </c>
      <c r="R47" s="7">
        <v>1.89</v>
      </c>
      <c r="S47" s="41">
        <v>1.26</v>
      </c>
      <c r="T47" s="41">
        <v>3.88</v>
      </c>
      <c r="U47" s="41">
        <v>0.35</v>
      </c>
      <c r="V47" s="41">
        <v>0.87</v>
      </c>
      <c r="W47" s="84">
        <f t="shared" si="1"/>
        <v>3.4200000000000017</v>
      </c>
      <c r="X47" s="41"/>
      <c r="Y47" s="39">
        <v>2.54</v>
      </c>
      <c r="Z47" s="39">
        <v>2.36</v>
      </c>
      <c r="AA47" s="41">
        <v>5.68</v>
      </c>
      <c r="AB47" s="41">
        <v>18.440000000000001</v>
      </c>
      <c r="AC47" s="41">
        <v>1.28</v>
      </c>
      <c r="AD47" s="41">
        <v>0.34</v>
      </c>
      <c r="AE47" s="41">
        <v>1.05</v>
      </c>
      <c r="AF47" s="41">
        <v>9.4499999999999993</v>
      </c>
      <c r="AG47" s="47">
        <f t="shared" si="5"/>
        <v>6.3200000000000021</v>
      </c>
      <c r="AH47" s="47">
        <f t="shared" si="6"/>
        <v>0</v>
      </c>
      <c r="AI47" s="114"/>
    </row>
    <row r="48" spans="1:35" x14ac:dyDescent="0.3">
      <c r="A48" s="1">
        <v>60</v>
      </c>
      <c r="B48" s="25"/>
      <c r="C48" t="str">
        <f>C47</f>
        <v>Курляндская губерния</v>
      </c>
      <c r="D48" s="25">
        <v>1</v>
      </c>
      <c r="E48" s="18" t="s">
        <v>200</v>
      </c>
      <c r="F48" s="2">
        <v>155761</v>
      </c>
      <c r="G48" s="2">
        <v>33146</v>
      </c>
      <c r="H48" s="54">
        <v>4.6992397272672415</v>
      </c>
      <c r="I48" s="44">
        <v>5.31</v>
      </c>
      <c r="J48" s="41">
        <v>3.91</v>
      </c>
      <c r="K48" s="41">
        <v>7.0000000000000007E-2</v>
      </c>
      <c r="L48" s="45">
        <f t="shared" si="4"/>
        <v>1.3299999999999994</v>
      </c>
      <c r="M48" s="45"/>
      <c r="N48" s="41">
        <v>0.05</v>
      </c>
      <c r="O48" s="30">
        <v>25.13</v>
      </c>
      <c r="P48" s="3">
        <v>4.72</v>
      </c>
      <c r="Q48" s="3">
        <v>0.43</v>
      </c>
      <c r="R48" s="7">
        <v>3.46</v>
      </c>
      <c r="S48" s="41">
        <v>2.74</v>
      </c>
      <c r="T48" s="41">
        <v>8.67</v>
      </c>
      <c r="U48" s="41">
        <v>0.67</v>
      </c>
      <c r="V48" s="41">
        <v>1.22</v>
      </c>
      <c r="W48" s="84">
        <f t="shared" si="1"/>
        <v>7.1099999999999994</v>
      </c>
      <c r="X48" s="41"/>
      <c r="Y48" s="39">
        <v>5.27</v>
      </c>
      <c r="Z48" s="39">
        <v>6.44</v>
      </c>
      <c r="AA48" s="41">
        <v>14.8</v>
      </c>
      <c r="AB48" s="41">
        <v>43</v>
      </c>
      <c r="AC48" s="41">
        <v>3.29</v>
      </c>
      <c r="AD48" s="41">
        <v>0.65</v>
      </c>
      <c r="AE48" s="41">
        <v>2.61</v>
      </c>
      <c r="AF48" s="41">
        <v>21.28</v>
      </c>
      <c r="AG48" s="47">
        <f t="shared" si="5"/>
        <v>15.169999999999998</v>
      </c>
      <c r="AH48" s="47">
        <f t="shared" si="6"/>
        <v>0</v>
      </c>
      <c r="AI48" s="114"/>
    </row>
    <row r="49" spans="1:35" x14ac:dyDescent="0.3">
      <c r="A49" s="1">
        <v>61</v>
      </c>
      <c r="B49" s="25">
        <f>B47+1</f>
        <v>20</v>
      </c>
      <c r="C49" t="s">
        <v>453</v>
      </c>
      <c r="D49" s="25">
        <v>0</v>
      </c>
      <c r="E49" s="21" t="s">
        <v>151</v>
      </c>
      <c r="F49" s="2">
        <v>2371012</v>
      </c>
      <c r="G49" s="2">
        <v>366149</v>
      </c>
      <c r="H49" s="54">
        <v>6.475538646835032</v>
      </c>
      <c r="I49" s="44">
        <v>82.83</v>
      </c>
      <c r="J49" s="41">
        <v>82.4</v>
      </c>
      <c r="K49" s="41">
        <v>0.27</v>
      </c>
      <c r="L49" s="45">
        <f t="shared" si="4"/>
        <v>0.15999999999999259</v>
      </c>
      <c r="M49" s="45"/>
      <c r="N49" s="41">
        <v>0.02</v>
      </c>
      <c r="O49" s="30">
        <v>5.47</v>
      </c>
      <c r="P49" s="3">
        <v>0.68</v>
      </c>
      <c r="Q49" s="3">
        <v>0.27</v>
      </c>
      <c r="R49" s="7">
        <v>0.7</v>
      </c>
      <c r="S49" s="41">
        <v>0.69</v>
      </c>
      <c r="T49" s="41">
        <v>2.09</v>
      </c>
      <c r="U49" s="41">
        <v>0.3</v>
      </c>
      <c r="V49" s="41">
        <v>0.38</v>
      </c>
      <c r="W49" s="84">
        <f t="shared" si="1"/>
        <v>1.3300000000000005</v>
      </c>
      <c r="X49" s="41"/>
      <c r="Y49" s="39">
        <v>1.78</v>
      </c>
      <c r="Z49" s="39">
        <v>0.77</v>
      </c>
      <c r="AA49" s="41">
        <v>2.4900000000000002</v>
      </c>
      <c r="AB49" s="41">
        <v>6.64</v>
      </c>
      <c r="AC49" s="41">
        <v>0.55000000000000004</v>
      </c>
      <c r="AD49" s="41">
        <v>0.67</v>
      </c>
      <c r="AE49" s="41">
        <v>0.38</v>
      </c>
      <c r="AF49" s="41">
        <v>2.98</v>
      </c>
      <c r="AG49" s="47">
        <f t="shared" si="5"/>
        <v>2.0599999999999996</v>
      </c>
      <c r="AH49" s="47">
        <f t="shared" si="6"/>
        <v>0</v>
      </c>
      <c r="AI49" s="114"/>
    </row>
    <row r="50" spans="1:35" x14ac:dyDescent="0.3">
      <c r="A50" s="1">
        <v>62</v>
      </c>
      <c r="B50" s="25"/>
      <c r="C50" t="str">
        <f>C49</f>
        <v>Курская губерния</v>
      </c>
      <c r="D50" s="25">
        <v>1</v>
      </c>
      <c r="E50" s="18" t="s">
        <v>200</v>
      </c>
      <c r="F50" s="2">
        <v>221527</v>
      </c>
      <c r="G50" s="2">
        <v>37609</v>
      </c>
      <c r="H50" s="54">
        <v>5.8902656279082137</v>
      </c>
      <c r="I50" s="44">
        <v>20.91</v>
      </c>
      <c r="J50" s="41">
        <v>20.57</v>
      </c>
      <c r="K50" s="41">
        <v>0.12</v>
      </c>
      <c r="L50" s="45">
        <f t="shared" si="4"/>
        <v>0.21999999999999986</v>
      </c>
      <c r="M50" s="45"/>
      <c r="N50" s="41">
        <v>7.0000000000000007E-2</v>
      </c>
      <c r="O50" s="30">
        <v>21.21</v>
      </c>
      <c r="P50" s="3">
        <v>2.33</v>
      </c>
      <c r="Q50" s="3">
        <v>0.86</v>
      </c>
      <c r="R50" s="7">
        <v>2.62</v>
      </c>
      <c r="S50" s="41">
        <v>2.54</v>
      </c>
      <c r="T50" s="41">
        <v>8.8699999999999992</v>
      </c>
      <c r="U50" s="41">
        <v>0.9</v>
      </c>
      <c r="V50" s="41">
        <v>1.5</v>
      </c>
      <c r="W50" s="84">
        <f t="shared" si="1"/>
        <v>5.0700000000000021</v>
      </c>
      <c r="X50" s="41"/>
      <c r="Y50" s="39">
        <v>6.53</v>
      </c>
      <c r="Z50" s="39">
        <v>4.5599999999999996</v>
      </c>
      <c r="AA50" s="41">
        <v>17.149999999999999</v>
      </c>
      <c r="AB50" s="41">
        <v>29.57</v>
      </c>
      <c r="AC50" s="41">
        <v>3.54</v>
      </c>
      <c r="AD50" s="41">
        <v>1.6</v>
      </c>
      <c r="AE50" s="41">
        <v>2.25</v>
      </c>
      <c r="AF50" s="41">
        <v>9.86</v>
      </c>
      <c r="AG50" s="47">
        <f t="shared" si="5"/>
        <v>12.32</v>
      </c>
      <c r="AH50" s="47">
        <f t="shared" si="6"/>
        <v>0</v>
      </c>
      <c r="AI50" s="114"/>
    </row>
    <row r="51" spans="1:35" x14ac:dyDescent="0.3">
      <c r="A51" s="1">
        <v>63</v>
      </c>
      <c r="B51" s="25">
        <f>B49+1</f>
        <v>21</v>
      </c>
      <c r="C51" t="s">
        <v>454</v>
      </c>
      <c r="D51" s="25">
        <v>0</v>
      </c>
      <c r="E51" s="20" t="s">
        <v>339</v>
      </c>
      <c r="F51" s="2">
        <v>1299365</v>
      </c>
      <c r="G51" s="2">
        <v>253457</v>
      </c>
      <c r="H51" s="54">
        <v>5.1265697929037275</v>
      </c>
      <c r="I51" s="44">
        <v>55.36</v>
      </c>
      <c r="J51" s="41">
        <v>52.2</v>
      </c>
      <c r="K51" s="41">
        <v>1.75</v>
      </c>
      <c r="L51" s="45">
        <f t="shared" si="4"/>
        <v>1.4099999999999966</v>
      </c>
      <c r="M51" s="45"/>
      <c r="N51" s="41">
        <v>0.06</v>
      </c>
      <c r="O51" s="30">
        <v>15.95</v>
      </c>
      <c r="P51" s="3">
        <v>3.07</v>
      </c>
      <c r="Q51" s="3">
        <v>0.75</v>
      </c>
      <c r="R51" s="7">
        <v>2.7</v>
      </c>
      <c r="S51" s="41">
        <v>1.29</v>
      </c>
      <c r="T51" s="41">
        <v>4.16</v>
      </c>
      <c r="U51" s="41">
        <v>0.31</v>
      </c>
      <c r="V51" s="41">
        <v>1.68</v>
      </c>
      <c r="W51" s="84">
        <f t="shared" si="1"/>
        <v>5.4399999999999995</v>
      </c>
      <c r="X51" s="41"/>
      <c r="Y51" s="39">
        <v>3.7</v>
      </c>
      <c r="Z51" s="39">
        <v>2.4500000000000002</v>
      </c>
      <c r="AA51" s="41">
        <v>4.8899999999999997</v>
      </c>
      <c r="AB51" s="41">
        <v>17.59</v>
      </c>
      <c r="AC51" s="41">
        <v>1.08</v>
      </c>
      <c r="AD51" s="41">
        <v>0.31</v>
      </c>
      <c r="AE51" s="41">
        <v>1.3</v>
      </c>
      <c r="AF51" s="41">
        <v>8.94</v>
      </c>
      <c r="AG51" s="47">
        <f t="shared" si="5"/>
        <v>5.9600000000000009</v>
      </c>
      <c r="AH51" s="47">
        <f t="shared" si="6"/>
        <v>0</v>
      </c>
      <c r="AI51" s="114"/>
    </row>
    <row r="52" spans="1:35" x14ac:dyDescent="0.3">
      <c r="A52" s="1">
        <v>64</v>
      </c>
      <c r="B52" s="25"/>
      <c r="C52" t="str">
        <f>C51</f>
        <v>Лифляндская губерния</v>
      </c>
      <c r="D52" s="25">
        <v>1</v>
      </c>
      <c r="E52" s="18" t="s">
        <v>200</v>
      </c>
      <c r="F52" s="2">
        <v>380781</v>
      </c>
      <c r="G52" s="2">
        <v>79935</v>
      </c>
      <c r="H52" s="54">
        <v>4.7636329517733156</v>
      </c>
      <c r="I52" s="44">
        <v>5.21</v>
      </c>
      <c r="J52" s="41">
        <v>4.49</v>
      </c>
      <c r="K52" s="41">
        <v>0.25</v>
      </c>
      <c r="L52" s="45">
        <f t="shared" si="4"/>
        <v>0.46999999999999975</v>
      </c>
      <c r="M52" s="45"/>
      <c r="N52" s="41">
        <v>0.06</v>
      </c>
      <c r="O52" s="30">
        <v>32.89</v>
      </c>
      <c r="P52" s="3">
        <v>7.34</v>
      </c>
      <c r="Q52" s="3">
        <v>1.38</v>
      </c>
      <c r="R52" s="7">
        <v>5.57</v>
      </c>
      <c r="S52" s="41">
        <v>2.3199999999999998</v>
      </c>
      <c r="T52" s="41">
        <v>8.09</v>
      </c>
      <c r="U52" s="41">
        <v>0.68</v>
      </c>
      <c r="V52" s="41">
        <v>2.08</v>
      </c>
      <c r="W52" s="84">
        <f t="shared" si="1"/>
        <v>12.38</v>
      </c>
      <c r="X52" s="41"/>
      <c r="Y52" s="39">
        <v>5.21</v>
      </c>
      <c r="Z52" s="39">
        <v>5.79</v>
      </c>
      <c r="AA52" s="41">
        <v>12.67</v>
      </c>
      <c r="AB52" s="41">
        <v>38.17</v>
      </c>
      <c r="AC52" s="41">
        <v>2.4700000000000002</v>
      </c>
      <c r="AD52" s="41">
        <v>0.44</v>
      </c>
      <c r="AE52" s="41">
        <v>2.96</v>
      </c>
      <c r="AF52" s="41">
        <v>18.64</v>
      </c>
      <c r="AG52" s="47">
        <f t="shared" si="5"/>
        <v>13.66</v>
      </c>
      <c r="AH52" s="47">
        <f t="shared" si="6"/>
        <v>0</v>
      </c>
      <c r="AI52" s="114"/>
    </row>
    <row r="53" spans="1:35" x14ac:dyDescent="0.3">
      <c r="A53" s="1">
        <v>65</v>
      </c>
      <c r="B53" s="25">
        <f>B51+1</f>
        <v>22</v>
      </c>
      <c r="C53" s="195" t="s">
        <v>455</v>
      </c>
      <c r="D53" s="25">
        <v>0</v>
      </c>
      <c r="E53" s="20" t="s">
        <v>340</v>
      </c>
      <c r="F53" s="2">
        <v>2147621</v>
      </c>
      <c r="G53" s="2">
        <v>346922</v>
      </c>
      <c r="H53" s="54">
        <v>6.1905010348147425</v>
      </c>
      <c r="I53" s="44">
        <v>74.81</v>
      </c>
      <c r="J53" s="41">
        <v>73.819999999999993</v>
      </c>
      <c r="K53" s="41">
        <v>0.52</v>
      </c>
      <c r="L53" s="45">
        <f t="shared" si="4"/>
        <v>0.47000000000000908</v>
      </c>
      <c r="M53" s="45"/>
      <c r="N53" s="41">
        <v>0.01</v>
      </c>
      <c r="O53" s="30">
        <v>7.84</v>
      </c>
      <c r="P53" s="3">
        <v>1.18</v>
      </c>
      <c r="Q53" s="3">
        <v>0.28000000000000003</v>
      </c>
      <c r="R53" s="7">
        <v>1.1000000000000001</v>
      </c>
      <c r="S53" s="41">
        <v>1.08</v>
      </c>
      <c r="T53" s="41">
        <v>3.21</v>
      </c>
      <c r="U53" s="41">
        <v>0.25</v>
      </c>
      <c r="V53" s="41">
        <v>0.23</v>
      </c>
      <c r="W53" s="84">
        <f t="shared" si="1"/>
        <v>1.8899999999999997</v>
      </c>
      <c r="X53" s="41"/>
      <c r="Y53" s="39">
        <v>1.1499999999999999</v>
      </c>
      <c r="Z53" s="39">
        <v>2.14</v>
      </c>
      <c r="AA53" s="41">
        <v>5.08</v>
      </c>
      <c r="AB53" s="41">
        <v>8.9700000000000006</v>
      </c>
      <c r="AC53" s="41">
        <v>0.54</v>
      </c>
      <c r="AD53" s="41">
        <v>0.52</v>
      </c>
      <c r="AE53" s="41">
        <v>1</v>
      </c>
      <c r="AF53" s="41">
        <v>3.81</v>
      </c>
      <c r="AG53" s="47">
        <f t="shared" si="5"/>
        <v>3.1000000000000005</v>
      </c>
      <c r="AH53" s="47">
        <f t="shared" si="6"/>
        <v>0</v>
      </c>
      <c r="AI53" s="114"/>
    </row>
    <row r="54" spans="1:35" x14ac:dyDescent="0.3">
      <c r="A54" s="1">
        <v>66</v>
      </c>
      <c r="B54" s="25"/>
      <c r="C54" s="195" t="str">
        <f>C53</f>
        <v>Минская губерния</v>
      </c>
      <c r="D54" s="25">
        <v>1</v>
      </c>
      <c r="E54" s="18" t="s">
        <v>200</v>
      </c>
      <c r="F54" s="2">
        <v>224945</v>
      </c>
      <c r="G54" s="2">
        <v>38947</v>
      </c>
      <c r="H54" s="54">
        <v>5.7756694995763471</v>
      </c>
      <c r="I54" s="44">
        <v>5.73</v>
      </c>
      <c r="J54" s="41">
        <v>4.76</v>
      </c>
      <c r="K54" s="41">
        <v>0.06</v>
      </c>
      <c r="L54" s="45">
        <f t="shared" si="4"/>
        <v>0.91000000000000059</v>
      </c>
      <c r="M54" s="45"/>
      <c r="N54" s="41">
        <v>0.03</v>
      </c>
      <c r="O54" s="30">
        <v>25.99</v>
      </c>
      <c r="P54" s="3">
        <v>3.3</v>
      </c>
      <c r="Q54" s="3">
        <v>0.5</v>
      </c>
      <c r="R54" s="7">
        <v>4.0999999999999996</v>
      </c>
      <c r="S54" s="41">
        <v>2.82</v>
      </c>
      <c r="T54" s="41">
        <v>11.27</v>
      </c>
      <c r="U54" s="41">
        <v>0.84</v>
      </c>
      <c r="V54" s="41">
        <v>0.48</v>
      </c>
      <c r="W54" s="84">
        <f t="shared" si="1"/>
        <v>7.2799999999999976</v>
      </c>
      <c r="X54" s="41"/>
      <c r="Y54" s="39">
        <v>4.28</v>
      </c>
      <c r="Z54" s="39">
        <v>8.23</v>
      </c>
      <c r="AA54" s="41">
        <v>19.579999999999998</v>
      </c>
      <c r="AB54" s="41">
        <v>36.159999999999997</v>
      </c>
      <c r="AC54" s="41">
        <v>2.94</v>
      </c>
      <c r="AD54" s="41">
        <v>1.2</v>
      </c>
      <c r="AE54" s="41">
        <v>4.43</v>
      </c>
      <c r="AF54" s="41">
        <v>11.37</v>
      </c>
      <c r="AG54" s="47">
        <f t="shared" si="5"/>
        <v>16.22</v>
      </c>
      <c r="AH54" s="47">
        <f t="shared" si="6"/>
        <v>0</v>
      </c>
      <c r="AI54" s="114"/>
    </row>
    <row r="55" spans="1:35" x14ac:dyDescent="0.3">
      <c r="A55" s="1">
        <v>67</v>
      </c>
      <c r="B55" s="25">
        <f>B53+1</f>
        <v>23</v>
      </c>
      <c r="C55" t="s">
        <v>456</v>
      </c>
      <c r="D55" s="25">
        <v>0</v>
      </c>
      <c r="E55" s="20" t="s">
        <v>341</v>
      </c>
      <c r="F55" s="2">
        <v>1686764</v>
      </c>
      <c r="G55" s="2">
        <v>214128</v>
      </c>
      <c r="H55" s="54">
        <v>7.8773630725547337</v>
      </c>
      <c r="I55" s="44">
        <v>79.37</v>
      </c>
      <c r="J55" s="41">
        <v>78.73</v>
      </c>
      <c r="K55" s="41">
        <v>0.44</v>
      </c>
      <c r="L55" s="45">
        <f t="shared" si="4"/>
        <v>0.20000000000000057</v>
      </c>
      <c r="M55" s="45"/>
      <c r="N55" s="41">
        <v>0.01</v>
      </c>
      <c r="O55" s="30">
        <v>6.16</v>
      </c>
      <c r="P55" s="3">
        <v>0.85</v>
      </c>
      <c r="Q55" s="3">
        <v>0.34</v>
      </c>
      <c r="R55" s="7">
        <v>0.6</v>
      </c>
      <c r="S55" s="41">
        <v>0.94</v>
      </c>
      <c r="T55" s="41">
        <v>2.4300000000000002</v>
      </c>
      <c r="U55" s="41">
        <v>0.24</v>
      </c>
      <c r="V55" s="41">
        <v>0.37</v>
      </c>
      <c r="W55" s="84">
        <f t="shared" si="1"/>
        <v>1.33</v>
      </c>
      <c r="X55" s="41"/>
      <c r="Y55" s="39">
        <v>1.0900000000000001</v>
      </c>
      <c r="Z55" s="39">
        <v>1.3</v>
      </c>
      <c r="AA55" s="41">
        <v>5.23</v>
      </c>
      <c r="AB55" s="41">
        <v>6.84</v>
      </c>
      <c r="AC55" s="41">
        <v>0.51</v>
      </c>
      <c r="AD55" s="41">
        <v>0.56999999999999995</v>
      </c>
      <c r="AE55" s="41">
        <v>0.85</v>
      </c>
      <c r="AF55" s="41">
        <v>2.46</v>
      </c>
      <c r="AG55" s="47">
        <f t="shared" si="5"/>
        <v>2.4499999999999993</v>
      </c>
      <c r="AH55" s="47">
        <f t="shared" si="6"/>
        <v>0</v>
      </c>
      <c r="AI55" s="114" t="s">
        <v>358</v>
      </c>
    </row>
    <row r="56" spans="1:35" x14ac:dyDescent="0.3">
      <c r="A56" s="1">
        <v>68</v>
      </c>
      <c r="B56" s="25"/>
      <c r="C56" t="str">
        <f>C55</f>
        <v>Могилёвская губерния</v>
      </c>
      <c r="D56" s="25">
        <v>1</v>
      </c>
      <c r="E56" s="18" t="s">
        <v>200</v>
      </c>
      <c r="F56" s="2">
        <v>147187</v>
      </c>
      <c r="G56" s="2">
        <v>25306</v>
      </c>
      <c r="H56" s="54">
        <v>5.8162886272030345</v>
      </c>
      <c r="I56" s="44">
        <v>9.9700000000000006</v>
      </c>
      <c r="J56" s="41">
        <v>9.39</v>
      </c>
      <c r="K56" s="41">
        <v>0.12</v>
      </c>
      <c r="L56" s="45">
        <f t="shared" si="4"/>
        <v>0.46000000000000008</v>
      </c>
      <c r="M56" s="45"/>
      <c r="N56" s="41">
        <v>0.12</v>
      </c>
      <c r="O56" s="30">
        <v>24.69</v>
      </c>
      <c r="P56" s="3">
        <v>3.21</v>
      </c>
      <c r="Q56" s="3">
        <v>1</v>
      </c>
      <c r="R56" s="7">
        <v>2.9</v>
      </c>
      <c r="S56" s="41">
        <v>2.99</v>
      </c>
      <c r="T56" s="41">
        <v>10.77</v>
      </c>
      <c r="U56" s="41">
        <v>1.25</v>
      </c>
      <c r="V56" s="41">
        <v>0.72</v>
      </c>
      <c r="W56" s="84">
        <f t="shared" si="1"/>
        <v>5.75</v>
      </c>
      <c r="X56" s="41"/>
      <c r="Y56" s="39">
        <v>4.45</v>
      </c>
      <c r="Z56" s="39">
        <v>6.34</v>
      </c>
      <c r="AA56" s="41">
        <v>22.42</v>
      </c>
      <c r="AB56" s="41">
        <v>32.01</v>
      </c>
      <c r="AC56" s="41">
        <v>3.72</v>
      </c>
      <c r="AD56" s="41">
        <v>1.43</v>
      </c>
      <c r="AE56" s="41">
        <v>4.3899999999999997</v>
      </c>
      <c r="AF56" s="41">
        <v>8.73</v>
      </c>
      <c r="AG56" s="47">
        <f t="shared" si="5"/>
        <v>13.739999999999998</v>
      </c>
      <c r="AH56" s="47">
        <f t="shared" si="6"/>
        <v>0</v>
      </c>
      <c r="AI56" s="114" t="s">
        <v>358</v>
      </c>
    </row>
    <row r="57" spans="1:35" x14ac:dyDescent="0.3">
      <c r="A57" s="1">
        <v>69</v>
      </c>
      <c r="B57" s="25">
        <f>B55+1</f>
        <v>24</v>
      </c>
      <c r="C57" t="s">
        <v>457</v>
      </c>
      <c r="D57" s="25">
        <v>0</v>
      </c>
      <c r="E57" s="20" t="s">
        <v>122</v>
      </c>
      <c r="F57" s="2">
        <v>2430581</v>
      </c>
      <c r="G57" s="2">
        <v>377642</v>
      </c>
      <c r="H57" s="54">
        <v>6.436204129837253</v>
      </c>
      <c r="I57" s="44">
        <v>27.89</v>
      </c>
      <c r="J57" s="41">
        <v>27.6</v>
      </c>
      <c r="K57" s="41">
        <v>0.17</v>
      </c>
      <c r="L57" s="45">
        <f t="shared" ref="L57:L88" si="7">I57-J57-K57</f>
        <v>0.11999999999999914</v>
      </c>
      <c r="M57" s="45"/>
      <c r="N57" s="41">
        <v>0.08</v>
      </c>
      <c r="O57" s="30">
        <v>32.85</v>
      </c>
      <c r="P57" s="3">
        <v>3.75</v>
      </c>
      <c r="Q57" s="3">
        <v>0.83</v>
      </c>
      <c r="R57" s="7">
        <v>2.1</v>
      </c>
      <c r="S57" s="41">
        <v>1.64</v>
      </c>
      <c r="T57" s="41">
        <v>5.26</v>
      </c>
      <c r="U57" s="41">
        <v>1.05</v>
      </c>
      <c r="V57" s="41">
        <v>14.49</v>
      </c>
      <c r="W57" s="84">
        <f t="shared" si="1"/>
        <v>6.6600000000000037</v>
      </c>
      <c r="X57" s="41"/>
      <c r="Y57" s="39">
        <v>2.2999999999999998</v>
      </c>
      <c r="Z57" s="39">
        <v>4.45</v>
      </c>
      <c r="AA57" s="41">
        <v>9.61</v>
      </c>
      <c r="AB57" s="41">
        <v>22.82</v>
      </c>
      <c r="AC57" s="41">
        <v>1.44</v>
      </c>
      <c r="AD57" s="41">
        <v>1.37</v>
      </c>
      <c r="AE57" s="41">
        <v>2.06</v>
      </c>
      <c r="AF57" s="41">
        <v>10.17</v>
      </c>
      <c r="AG57" s="47">
        <f t="shared" ref="AG57:AG88" si="8">AB57-SUM(AC57:AF57)</f>
        <v>7.7800000000000011</v>
      </c>
      <c r="AH57" s="47">
        <f t="shared" ref="AH57:AH88" si="9">100-(I57+N57+O57+SUM(Y57:AB57))</f>
        <v>0</v>
      </c>
      <c r="AI57" s="114"/>
    </row>
    <row r="58" spans="1:35" x14ac:dyDescent="0.3">
      <c r="A58" s="1">
        <v>70</v>
      </c>
      <c r="B58" s="25"/>
      <c r="C58" t="str">
        <f>C57</f>
        <v>Московская губерния</v>
      </c>
      <c r="D58" s="25">
        <v>1</v>
      </c>
      <c r="E58" s="18" t="s">
        <v>200</v>
      </c>
      <c r="F58" s="2">
        <v>1134382</v>
      </c>
      <c r="G58" s="2">
        <v>128824</v>
      </c>
      <c r="H58" s="54">
        <v>8.8056728559895667</v>
      </c>
      <c r="I58" s="44">
        <v>1.47</v>
      </c>
      <c r="J58" s="41">
        <v>1.4</v>
      </c>
      <c r="K58" s="41">
        <v>0.03</v>
      </c>
      <c r="L58" s="45">
        <f t="shared" si="7"/>
        <v>4.0000000000000063E-2</v>
      </c>
      <c r="M58" s="45"/>
      <c r="N58" s="41">
        <v>0.05</v>
      </c>
      <c r="O58" s="30">
        <v>34.56</v>
      </c>
      <c r="P58" s="3">
        <v>5.04</v>
      </c>
      <c r="Q58" s="3">
        <v>0.27</v>
      </c>
      <c r="R58" s="7">
        <v>2.6</v>
      </c>
      <c r="S58" s="41">
        <v>2.8</v>
      </c>
      <c r="T58" s="41">
        <v>8.49</v>
      </c>
      <c r="U58" s="41">
        <v>1.28</v>
      </c>
      <c r="V58" s="41">
        <v>8.2100000000000009</v>
      </c>
      <c r="W58" s="84">
        <f t="shared" ref="W58:W121" si="10">O58-P58-SUM(S58:V58)</f>
        <v>8.740000000000002</v>
      </c>
      <c r="X58" s="41"/>
      <c r="Y58" s="39">
        <v>3.04</v>
      </c>
      <c r="Z58" s="39">
        <v>7.07</v>
      </c>
      <c r="AA58" s="41">
        <v>17.14</v>
      </c>
      <c r="AB58" s="41">
        <v>36.67</v>
      </c>
      <c r="AC58" s="41">
        <v>2.57</v>
      </c>
      <c r="AD58" s="41">
        <v>1.53</v>
      </c>
      <c r="AE58" s="41">
        <v>3.86</v>
      </c>
      <c r="AF58" s="41">
        <v>16.399999999999999</v>
      </c>
      <c r="AG58" s="47">
        <f t="shared" si="8"/>
        <v>12.310000000000002</v>
      </c>
      <c r="AH58" s="47">
        <f t="shared" si="9"/>
        <v>0</v>
      </c>
      <c r="AI58" s="114"/>
    </row>
    <row r="59" spans="1:35" x14ac:dyDescent="0.3">
      <c r="A59" s="1">
        <v>71</v>
      </c>
      <c r="B59" s="25">
        <f>B57+1</f>
        <v>25</v>
      </c>
      <c r="C59" t="s">
        <v>458</v>
      </c>
      <c r="D59" s="25">
        <v>0</v>
      </c>
      <c r="E59" s="20" t="s">
        <v>121</v>
      </c>
      <c r="F59" s="2">
        <v>1584774</v>
      </c>
      <c r="G59" s="2">
        <v>306688</v>
      </c>
      <c r="H59" s="54">
        <v>5.1673818343071787</v>
      </c>
      <c r="I59" s="44">
        <v>69.63</v>
      </c>
      <c r="J59" s="41">
        <v>68.64</v>
      </c>
      <c r="K59" s="41">
        <v>0.32</v>
      </c>
      <c r="L59" s="45">
        <f t="shared" si="7"/>
        <v>0.66999999999999482</v>
      </c>
      <c r="M59" s="45"/>
      <c r="N59" s="41">
        <v>0.52</v>
      </c>
      <c r="O59" s="30">
        <v>12.35</v>
      </c>
      <c r="P59" s="3">
        <v>4.2699999999999996</v>
      </c>
      <c r="Q59" s="3">
        <v>0.26</v>
      </c>
      <c r="R59" s="7">
        <v>1.5</v>
      </c>
      <c r="S59" s="41">
        <v>0.74</v>
      </c>
      <c r="T59" s="41">
        <v>2.04</v>
      </c>
      <c r="U59" s="41">
        <v>1.06</v>
      </c>
      <c r="V59" s="41">
        <v>1.67</v>
      </c>
      <c r="W59" s="84">
        <f t="shared" si="10"/>
        <v>2.5700000000000003</v>
      </c>
      <c r="X59" s="41"/>
      <c r="Y59" s="39">
        <v>2.74</v>
      </c>
      <c r="Z59" s="39">
        <v>2.4900000000000002</v>
      </c>
      <c r="AA59" s="41">
        <v>3.14</v>
      </c>
      <c r="AB59" s="41">
        <v>9.1300000000000008</v>
      </c>
      <c r="AC59" s="41">
        <v>1</v>
      </c>
      <c r="AD59" s="41">
        <v>1.0900000000000001</v>
      </c>
      <c r="AE59" s="41">
        <v>0.49</v>
      </c>
      <c r="AF59" s="41">
        <v>3.43</v>
      </c>
      <c r="AG59" s="47">
        <f t="shared" si="8"/>
        <v>3.120000000000001</v>
      </c>
      <c r="AH59" s="47">
        <f t="shared" si="9"/>
        <v>0</v>
      </c>
      <c r="AI59" s="114"/>
    </row>
    <row r="60" spans="1:35" x14ac:dyDescent="0.3">
      <c r="A60" s="1">
        <v>72</v>
      </c>
      <c r="B60" s="25"/>
      <c r="C60" t="str">
        <f>C59</f>
        <v>Нижегородская губерния</v>
      </c>
      <c r="D60" s="25">
        <v>1</v>
      </c>
      <c r="E60" s="18" t="s">
        <v>200</v>
      </c>
      <c r="F60" s="2">
        <v>143031</v>
      </c>
      <c r="G60" s="2">
        <v>25834</v>
      </c>
      <c r="H60" s="54">
        <v>5.536540992490516</v>
      </c>
      <c r="I60" s="44">
        <v>9.5299999999999994</v>
      </c>
      <c r="J60" s="41">
        <v>8.75</v>
      </c>
      <c r="K60" s="41">
        <v>0.18</v>
      </c>
      <c r="L60" s="45">
        <f t="shared" si="7"/>
        <v>0.59999999999999942</v>
      </c>
      <c r="M60" s="45"/>
      <c r="N60" s="41">
        <v>0.03</v>
      </c>
      <c r="O60" s="30">
        <v>23.83</v>
      </c>
      <c r="P60" s="3">
        <v>4.0999999999999996</v>
      </c>
      <c r="Q60" s="3">
        <v>0.31</v>
      </c>
      <c r="R60" s="7">
        <v>3</v>
      </c>
      <c r="S60" s="41">
        <v>2.6</v>
      </c>
      <c r="T60" s="41">
        <v>7.19</v>
      </c>
      <c r="U60" s="41">
        <v>0.97</v>
      </c>
      <c r="V60" s="41">
        <v>2.5499999999999998</v>
      </c>
      <c r="W60" s="84">
        <f t="shared" si="10"/>
        <v>6.4199999999999946</v>
      </c>
      <c r="X60" s="41"/>
      <c r="Y60" s="39">
        <v>4.1900000000000004</v>
      </c>
      <c r="Z60" s="39">
        <v>6.78</v>
      </c>
      <c r="AA60" s="41">
        <v>16.88</v>
      </c>
      <c r="AB60" s="41">
        <v>38.76</v>
      </c>
      <c r="AC60" s="41">
        <v>5.32</v>
      </c>
      <c r="AD60" s="41">
        <v>2.88</v>
      </c>
      <c r="AE60" s="41">
        <v>3.21</v>
      </c>
      <c r="AF60" s="41">
        <v>14.57</v>
      </c>
      <c r="AG60" s="47">
        <f t="shared" si="8"/>
        <v>12.779999999999998</v>
      </c>
      <c r="AH60" s="47">
        <f t="shared" si="9"/>
        <v>0</v>
      </c>
      <c r="AI60" s="114"/>
    </row>
    <row r="61" spans="1:35" x14ac:dyDescent="0.3">
      <c r="A61" s="1">
        <v>73</v>
      </c>
      <c r="B61" s="25">
        <f>B59+1</f>
        <v>26</v>
      </c>
      <c r="C61" t="s">
        <v>459</v>
      </c>
      <c r="D61" s="25">
        <v>0</v>
      </c>
      <c r="E61" s="20" t="s">
        <v>365</v>
      </c>
      <c r="F61" s="2">
        <v>1367022</v>
      </c>
      <c r="G61" s="2">
        <v>256564</v>
      </c>
      <c r="H61" s="54">
        <v>5.3281910166664073</v>
      </c>
      <c r="I61" s="44">
        <v>81.2</v>
      </c>
      <c r="J61" s="41">
        <v>80.38</v>
      </c>
      <c r="K61" s="41">
        <v>0.35</v>
      </c>
      <c r="L61" s="45">
        <f t="shared" si="7"/>
        <v>0.47000000000000741</v>
      </c>
      <c r="M61" s="45"/>
      <c r="N61" s="41">
        <v>0.03</v>
      </c>
      <c r="O61" s="30">
        <v>4.6100000000000003</v>
      </c>
      <c r="P61" s="3">
        <v>0.48</v>
      </c>
      <c r="Q61" s="3">
        <v>0.77</v>
      </c>
      <c r="R61" s="8">
        <v>0</v>
      </c>
      <c r="S61" s="41">
        <v>0.37</v>
      </c>
      <c r="T61" s="41">
        <v>1.25</v>
      </c>
      <c r="U61" s="41">
        <v>0.08</v>
      </c>
      <c r="V61" s="41">
        <v>0.28000000000000003</v>
      </c>
      <c r="W61" s="84">
        <f t="shared" si="10"/>
        <v>2.1500000000000004</v>
      </c>
      <c r="X61" s="41"/>
      <c r="Y61" s="39">
        <v>0.83</v>
      </c>
      <c r="Z61" s="39">
        <v>1.84</v>
      </c>
      <c r="AA61" s="41">
        <v>1.69</v>
      </c>
      <c r="AB61" s="41">
        <v>9.8000000000000007</v>
      </c>
      <c r="AC61" s="41">
        <v>0.68</v>
      </c>
      <c r="AD61" s="41">
        <v>0.93</v>
      </c>
      <c r="AE61" s="41">
        <v>0.49</v>
      </c>
      <c r="AF61" s="41">
        <v>3.08</v>
      </c>
      <c r="AG61" s="47">
        <f t="shared" si="8"/>
        <v>4.620000000000001</v>
      </c>
      <c r="AH61" s="47">
        <f t="shared" si="9"/>
        <v>0</v>
      </c>
      <c r="AI61" s="114"/>
    </row>
    <row r="62" spans="1:35" x14ac:dyDescent="0.3">
      <c r="A62" s="1">
        <v>74</v>
      </c>
      <c r="B62" s="25"/>
      <c r="C62" t="str">
        <f>C61</f>
        <v>Новгородская губерния</v>
      </c>
      <c r="D62" s="25">
        <v>1</v>
      </c>
      <c r="E62" s="18" t="s">
        <v>200</v>
      </c>
      <c r="F62" s="2">
        <v>85470</v>
      </c>
      <c r="G62" s="2">
        <v>16601</v>
      </c>
      <c r="H62" s="54">
        <v>5.1484850310222274</v>
      </c>
      <c r="I62" s="44">
        <v>6.93</v>
      </c>
      <c r="J62" s="41">
        <v>6.36</v>
      </c>
      <c r="K62" s="41">
        <v>0.17</v>
      </c>
      <c r="L62" s="45">
        <f t="shared" si="7"/>
        <v>0.39999999999999936</v>
      </c>
      <c r="M62" s="45"/>
      <c r="N62" s="41">
        <v>0.04</v>
      </c>
      <c r="O62" s="30">
        <v>19.149999999999999</v>
      </c>
      <c r="P62" s="3">
        <v>2.5299999999999998</v>
      </c>
      <c r="Q62" s="3">
        <v>1.27</v>
      </c>
      <c r="R62" s="8">
        <v>2</v>
      </c>
      <c r="S62" s="41">
        <v>1.98</v>
      </c>
      <c r="T62" s="41">
        <v>7.84</v>
      </c>
      <c r="U62" s="41">
        <v>0.48</v>
      </c>
      <c r="V62" s="41">
        <v>0.47</v>
      </c>
      <c r="W62" s="84">
        <f t="shared" si="10"/>
        <v>5.8499999999999961</v>
      </c>
      <c r="X62" s="41"/>
      <c r="Y62" s="39">
        <v>5.44</v>
      </c>
      <c r="Z62" s="39">
        <v>7.22</v>
      </c>
      <c r="AA62" s="41">
        <v>13.52</v>
      </c>
      <c r="AB62" s="41">
        <v>47.7</v>
      </c>
      <c r="AC62" s="41">
        <v>6.71</v>
      </c>
      <c r="AD62" s="41">
        <v>2.99</v>
      </c>
      <c r="AE62" s="41">
        <v>3.3</v>
      </c>
      <c r="AF62" s="41">
        <v>14.52</v>
      </c>
      <c r="AG62" s="47">
        <f t="shared" si="8"/>
        <v>20.180000000000003</v>
      </c>
      <c r="AH62" s="47">
        <f t="shared" si="9"/>
        <v>0</v>
      </c>
      <c r="AI62" s="114"/>
    </row>
    <row r="63" spans="1:35" x14ac:dyDescent="0.3">
      <c r="A63" s="1">
        <v>75</v>
      </c>
      <c r="B63" s="25">
        <f>B61+1</f>
        <v>27</v>
      </c>
      <c r="C63" t="s">
        <v>460</v>
      </c>
      <c r="D63" s="25">
        <v>0</v>
      </c>
      <c r="E63" s="20" t="s">
        <v>278</v>
      </c>
      <c r="F63" s="2">
        <v>364156</v>
      </c>
      <c r="G63" s="2">
        <v>68550</v>
      </c>
      <c r="H63" s="54">
        <v>5.3122684172137129</v>
      </c>
      <c r="I63" s="44">
        <v>83.93</v>
      </c>
      <c r="J63" s="41">
        <v>83.16</v>
      </c>
      <c r="K63" s="41">
        <v>0.08</v>
      </c>
      <c r="L63" s="45">
        <f t="shared" si="7"/>
        <v>0.69000000000001027</v>
      </c>
      <c r="M63" s="45"/>
      <c r="N63" s="41">
        <v>0.18</v>
      </c>
      <c r="O63" s="30">
        <v>3.63</v>
      </c>
      <c r="P63" s="3">
        <v>1.17</v>
      </c>
      <c r="Q63" s="3">
        <v>0.04</v>
      </c>
      <c r="R63" s="8">
        <v>0</v>
      </c>
      <c r="S63" s="41">
        <v>0.14000000000000001</v>
      </c>
      <c r="T63" s="41">
        <v>1.1100000000000001</v>
      </c>
      <c r="U63" s="41">
        <v>0.09</v>
      </c>
      <c r="V63" s="41">
        <v>0.2</v>
      </c>
      <c r="W63" s="84">
        <f t="shared" si="10"/>
        <v>0.91999999999999993</v>
      </c>
      <c r="X63" s="41"/>
      <c r="Y63" s="39">
        <v>1.01</v>
      </c>
      <c r="Z63" s="39">
        <v>1.67</v>
      </c>
      <c r="AA63" s="41">
        <v>1.26</v>
      </c>
      <c r="AB63" s="41">
        <v>8.32</v>
      </c>
      <c r="AC63" s="41">
        <v>1.25</v>
      </c>
      <c r="AD63" s="41">
        <v>0.98</v>
      </c>
      <c r="AE63" s="41">
        <v>0.68</v>
      </c>
      <c r="AF63" s="41">
        <v>2.4</v>
      </c>
      <c r="AG63" s="47">
        <f t="shared" si="8"/>
        <v>3.01</v>
      </c>
      <c r="AH63" s="47">
        <f t="shared" si="9"/>
        <v>0</v>
      </c>
      <c r="AI63" s="114"/>
    </row>
    <row r="64" spans="1:35" x14ac:dyDescent="0.3">
      <c r="A64" s="1">
        <v>76</v>
      </c>
      <c r="B64" s="25"/>
      <c r="C64" t="str">
        <f>C63</f>
        <v>Олонецкая губерния</v>
      </c>
      <c r="D64" s="25">
        <v>1</v>
      </c>
      <c r="E64" s="18" t="s">
        <v>200</v>
      </c>
      <c r="F64" s="2">
        <v>25508</v>
      </c>
      <c r="G64" s="2">
        <v>4964</v>
      </c>
      <c r="H64" s="54">
        <v>5.1385979049153905</v>
      </c>
      <c r="I64" s="44">
        <v>10.55</v>
      </c>
      <c r="J64" s="41">
        <v>9.23</v>
      </c>
      <c r="K64" s="41">
        <v>0.04</v>
      </c>
      <c r="L64" s="45">
        <f t="shared" si="7"/>
        <v>1.2800000000000002</v>
      </c>
      <c r="M64" s="45"/>
      <c r="N64" s="41">
        <v>0.11</v>
      </c>
      <c r="O64" s="30">
        <v>25.18</v>
      </c>
      <c r="P64" s="3">
        <v>13.7</v>
      </c>
      <c r="Q64" s="3">
        <v>0.06</v>
      </c>
      <c r="R64" s="8">
        <v>2</v>
      </c>
      <c r="S64" s="41">
        <v>1.28</v>
      </c>
      <c r="T64" s="41">
        <v>5.6</v>
      </c>
      <c r="U64" s="41">
        <v>0.35</v>
      </c>
      <c r="V64" s="41">
        <v>0.2</v>
      </c>
      <c r="W64" s="84">
        <f t="shared" si="10"/>
        <v>4.0500000000000007</v>
      </c>
      <c r="X64" s="41"/>
      <c r="Y64" s="39">
        <v>3</v>
      </c>
      <c r="Z64" s="39">
        <v>4.51</v>
      </c>
      <c r="AA64" s="41">
        <v>8.84</v>
      </c>
      <c r="AB64" s="41">
        <v>47.81</v>
      </c>
      <c r="AC64" s="41">
        <v>12.18</v>
      </c>
      <c r="AD64" s="41">
        <v>2.65</v>
      </c>
      <c r="AE64" s="41">
        <v>4.3899999999999997</v>
      </c>
      <c r="AF64" s="41">
        <v>12.47</v>
      </c>
      <c r="AG64" s="47">
        <f t="shared" si="8"/>
        <v>16.120000000000005</v>
      </c>
      <c r="AH64" s="47">
        <f t="shared" si="9"/>
        <v>0</v>
      </c>
      <c r="AI64" s="114"/>
    </row>
    <row r="65" spans="1:35" x14ac:dyDescent="0.3">
      <c r="A65" s="1">
        <v>77</v>
      </c>
      <c r="B65" s="25">
        <f>B63+1</f>
        <v>28</v>
      </c>
      <c r="C65" t="s">
        <v>461</v>
      </c>
      <c r="D65" s="25">
        <v>0</v>
      </c>
      <c r="E65" s="20" t="s">
        <v>279</v>
      </c>
      <c r="F65" s="2">
        <v>1600145</v>
      </c>
      <c r="G65" s="2">
        <v>176974</v>
      </c>
      <c r="H65" s="54">
        <v>9.0416953902833193</v>
      </c>
      <c r="I65" s="44">
        <v>78.900000000000006</v>
      </c>
      <c r="J65" s="41">
        <v>76.59</v>
      </c>
      <c r="K65" s="41">
        <v>0.78</v>
      </c>
      <c r="L65" s="45">
        <f t="shared" si="7"/>
        <v>1.5300000000000022</v>
      </c>
      <c r="M65" s="45"/>
      <c r="N65" s="41">
        <v>2.76</v>
      </c>
      <c r="O65" s="30">
        <v>4.66</v>
      </c>
      <c r="P65" s="3">
        <v>0.79</v>
      </c>
      <c r="Q65" s="3">
        <v>0.11</v>
      </c>
      <c r="R65" s="8">
        <v>0</v>
      </c>
      <c r="S65" s="41">
        <v>0.66</v>
      </c>
      <c r="T65" s="41">
        <v>1.28</v>
      </c>
      <c r="U65" s="41">
        <v>0.39</v>
      </c>
      <c r="V65" s="41">
        <v>0.55000000000000004</v>
      </c>
      <c r="W65" s="84">
        <f t="shared" si="10"/>
        <v>0.99000000000000021</v>
      </c>
      <c r="X65" s="41"/>
      <c r="Y65" s="39">
        <v>1.64</v>
      </c>
      <c r="Z65" s="39">
        <v>1.94</v>
      </c>
      <c r="AA65" s="41">
        <v>3.17</v>
      </c>
      <c r="AB65" s="41">
        <v>6.93</v>
      </c>
      <c r="AC65" s="41">
        <v>0.69</v>
      </c>
      <c r="AD65" s="41">
        <v>0.53</v>
      </c>
      <c r="AE65" s="41">
        <v>0.37</v>
      </c>
      <c r="AF65" s="41">
        <v>3.39</v>
      </c>
      <c r="AG65" s="47">
        <f t="shared" si="8"/>
        <v>1.9499999999999993</v>
      </c>
      <c r="AH65" s="47">
        <f t="shared" si="9"/>
        <v>0</v>
      </c>
      <c r="AI65" s="114"/>
    </row>
    <row r="66" spans="1:35" x14ac:dyDescent="0.3">
      <c r="A66" s="1">
        <v>78</v>
      </c>
      <c r="B66" s="25"/>
      <c r="C66" t="str">
        <f>C65</f>
        <v>Оренбургская губерния</v>
      </c>
      <c r="D66" s="25">
        <v>1</v>
      </c>
      <c r="E66" s="18" t="s">
        <v>200</v>
      </c>
      <c r="F66" s="2">
        <v>152601</v>
      </c>
      <c r="G66" s="2">
        <v>25460</v>
      </c>
      <c r="H66" s="54">
        <v>5.9937549096622149</v>
      </c>
      <c r="I66" s="44">
        <v>18.510000000000002</v>
      </c>
      <c r="J66" s="41">
        <v>17.48</v>
      </c>
      <c r="K66" s="41">
        <v>0.22</v>
      </c>
      <c r="L66" s="45">
        <f t="shared" si="7"/>
        <v>0.81000000000000116</v>
      </c>
      <c r="M66" s="45"/>
      <c r="N66" s="41">
        <v>0.19</v>
      </c>
      <c r="O66" s="30">
        <v>17.22</v>
      </c>
      <c r="P66" s="3">
        <v>1.83</v>
      </c>
      <c r="Q66" s="3">
        <v>0.47</v>
      </c>
      <c r="R66" s="8">
        <v>1</v>
      </c>
      <c r="S66" s="41">
        <v>2.87</v>
      </c>
      <c r="T66" s="41">
        <v>5.93</v>
      </c>
      <c r="U66" s="41">
        <v>1.83</v>
      </c>
      <c r="V66" s="41">
        <v>1.1200000000000001</v>
      </c>
      <c r="W66" s="84">
        <f t="shared" si="10"/>
        <v>3.6399999999999988</v>
      </c>
      <c r="X66" s="41"/>
      <c r="Y66" s="39">
        <v>5.74</v>
      </c>
      <c r="Z66" s="39">
        <v>6.23</v>
      </c>
      <c r="AA66" s="41">
        <v>17.73</v>
      </c>
      <c r="AB66" s="41">
        <v>34.380000000000003</v>
      </c>
      <c r="AC66" s="41">
        <v>4.08</v>
      </c>
      <c r="AD66" s="41">
        <v>1.39</v>
      </c>
      <c r="AE66" s="41">
        <v>1.97</v>
      </c>
      <c r="AF66" s="41">
        <v>15.74</v>
      </c>
      <c r="AG66" s="47">
        <f t="shared" si="8"/>
        <v>11.200000000000003</v>
      </c>
      <c r="AH66" s="47">
        <f t="shared" si="9"/>
        <v>0</v>
      </c>
      <c r="AI66" s="114"/>
    </row>
    <row r="67" spans="1:35" x14ac:dyDescent="0.3">
      <c r="A67" s="1">
        <v>79</v>
      </c>
      <c r="B67" s="25">
        <f>B65+1</f>
        <v>29</v>
      </c>
      <c r="C67" t="s">
        <v>462</v>
      </c>
      <c r="D67" s="25">
        <v>0</v>
      </c>
      <c r="E67" s="20" t="s">
        <v>280</v>
      </c>
      <c r="F67" s="2">
        <v>2033798</v>
      </c>
      <c r="G67" s="2">
        <v>328949</v>
      </c>
      <c r="H67" s="54">
        <v>6.1827152537323418</v>
      </c>
      <c r="I67" s="44">
        <v>79.78</v>
      </c>
      <c r="J67" s="41">
        <v>79.25</v>
      </c>
      <c r="K67" s="41">
        <v>0.31</v>
      </c>
      <c r="L67" s="45">
        <f t="shared" si="7"/>
        <v>0.22000000000000114</v>
      </c>
      <c r="M67" s="45"/>
      <c r="N67" s="41">
        <v>0.02</v>
      </c>
      <c r="O67" s="30">
        <v>6.79</v>
      </c>
      <c r="P67" s="3">
        <v>1.76</v>
      </c>
      <c r="Q67" s="3">
        <v>0.47</v>
      </c>
      <c r="R67" s="8">
        <v>0</v>
      </c>
      <c r="S67" s="41">
        <v>0.74</v>
      </c>
      <c r="T67" s="41">
        <v>1.47</v>
      </c>
      <c r="U67" s="41">
        <v>0.34</v>
      </c>
      <c r="V67" s="41">
        <v>0.94</v>
      </c>
      <c r="W67" s="84">
        <f t="shared" si="10"/>
        <v>1.5400000000000005</v>
      </c>
      <c r="X67" s="41"/>
      <c r="Y67" s="39">
        <v>1</v>
      </c>
      <c r="Z67" s="39">
        <v>1.38</v>
      </c>
      <c r="AA67" s="41">
        <v>2.83</v>
      </c>
      <c r="AB67" s="41">
        <v>8.1999999999999993</v>
      </c>
      <c r="AC67" s="41">
        <v>0.63</v>
      </c>
      <c r="AD67" s="41">
        <v>0.78</v>
      </c>
      <c r="AE67" s="41">
        <v>0.45</v>
      </c>
      <c r="AF67" s="41">
        <v>3.18</v>
      </c>
      <c r="AG67" s="47">
        <f t="shared" si="8"/>
        <v>3.1599999999999993</v>
      </c>
      <c r="AH67" s="47">
        <f t="shared" si="9"/>
        <v>0</v>
      </c>
      <c r="AI67" s="114"/>
    </row>
    <row r="68" spans="1:35" x14ac:dyDescent="0.3">
      <c r="A68" s="1">
        <v>80</v>
      </c>
      <c r="B68" s="25"/>
      <c r="C68" t="str">
        <f>C67</f>
        <v>Орловская губерния</v>
      </c>
      <c r="D68" s="25">
        <v>1</v>
      </c>
      <c r="E68" s="18" t="s">
        <v>200</v>
      </c>
      <c r="F68" s="2">
        <v>244008</v>
      </c>
      <c r="G68" s="2">
        <v>44757</v>
      </c>
      <c r="H68" s="54">
        <v>5.451839935652524</v>
      </c>
      <c r="I68" s="44">
        <v>11.45</v>
      </c>
      <c r="J68" s="41">
        <v>11.25</v>
      </c>
      <c r="K68" s="41">
        <v>0.06</v>
      </c>
      <c r="L68" s="45">
        <f t="shared" si="7"/>
        <v>0.13999999999999929</v>
      </c>
      <c r="M68" s="45"/>
      <c r="N68" s="41">
        <v>7.0000000000000007E-2</v>
      </c>
      <c r="O68" s="30">
        <v>27.33</v>
      </c>
      <c r="P68" s="3">
        <v>3.57</v>
      </c>
      <c r="Q68" s="3">
        <v>0.49</v>
      </c>
      <c r="R68" s="8">
        <v>2</v>
      </c>
      <c r="S68" s="41">
        <v>2.82</v>
      </c>
      <c r="T68" s="41">
        <v>7.41</v>
      </c>
      <c r="U68" s="41">
        <v>2.34</v>
      </c>
      <c r="V68" s="41">
        <v>6.17</v>
      </c>
      <c r="W68" s="84">
        <f t="shared" si="10"/>
        <v>5.019999999999996</v>
      </c>
      <c r="X68" s="41"/>
      <c r="Y68" s="39">
        <v>2.68</v>
      </c>
      <c r="Z68" s="39">
        <v>7.62</v>
      </c>
      <c r="AA68" s="41">
        <v>17.02</v>
      </c>
      <c r="AB68" s="41">
        <v>33.83</v>
      </c>
      <c r="AC68" s="41">
        <v>3.23</v>
      </c>
      <c r="AD68" s="41">
        <v>2.21</v>
      </c>
      <c r="AE68" s="41">
        <v>2.31</v>
      </c>
      <c r="AF68" s="41">
        <v>10.27</v>
      </c>
      <c r="AG68" s="47">
        <f t="shared" si="8"/>
        <v>15.809999999999999</v>
      </c>
      <c r="AH68" s="47">
        <f t="shared" si="9"/>
        <v>0</v>
      </c>
      <c r="AI68" s="114"/>
    </row>
    <row r="69" spans="1:35" x14ac:dyDescent="0.3">
      <c r="A69" s="1">
        <v>81</v>
      </c>
      <c r="B69" s="25">
        <f>B67+1</f>
        <v>30</v>
      </c>
      <c r="C69" t="s">
        <v>463</v>
      </c>
      <c r="D69" s="25">
        <v>0</v>
      </c>
      <c r="E69" s="20" t="s">
        <v>281</v>
      </c>
      <c r="F69" s="2">
        <v>1470474</v>
      </c>
      <c r="G69" s="2">
        <v>249472</v>
      </c>
      <c r="H69" s="54">
        <v>5.8943448563365832</v>
      </c>
      <c r="I69" s="44">
        <v>85.71</v>
      </c>
      <c r="J69" s="41">
        <v>85.38</v>
      </c>
      <c r="K69" s="41">
        <v>0.22</v>
      </c>
      <c r="L69" s="45">
        <f t="shared" si="7"/>
        <v>0.10999999999999829</v>
      </c>
      <c r="M69" s="45"/>
      <c r="N69" s="41">
        <v>0.01</v>
      </c>
      <c r="O69" s="30">
        <v>4.09</v>
      </c>
      <c r="P69" s="3">
        <v>0.6</v>
      </c>
      <c r="Q69" s="3">
        <v>0.21</v>
      </c>
      <c r="R69" s="8">
        <v>0</v>
      </c>
      <c r="S69" s="41">
        <v>0.56000000000000005</v>
      </c>
      <c r="T69" s="41">
        <v>1.1499999999999999</v>
      </c>
      <c r="U69" s="41">
        <v>0.12</v>
      </c>
      <c r="V69" s="41">
        <v>0.54</v>
      </c>
      <c r="W69" s="84">
        <f t="shared" si="10"/>
        <v>1.1199999999999997</v>
      </c>
      <c r="X69" s="41"/>
      <c r="Y69" s="39">
        <v>0.9</v>
      </c>
      <c r="Z69" s="39">
        <v>0.79</v>
      </c>
      <c r="AA69" s="41">
        <v>1.67</v>
      </c>
      <c r="AB69" s="41">
        <v>6.83</v>
      </c>
      <c r="AC69" s="41">
        <v>0.78</v>
      </c>
      <c r="AD69" s="41">
        <v>0.84</v>
      </c>
      <c r="AE69" s="41">
        <v>0.4</v>
      </c>
      <c r="AF69" s="41">
        <v>2.62</v>
      </c>
      <c r="AG69" s="47">
        <f t="shared" si="8"/>
        <v>2.1899999999999995</v>
      </c>
      <c r="AH69" s="47">
        <f t="shared" si="9"/>
        <v>0</v>
      </c>
      <c r="AI69" s="114"/>
    </row>
    <row r="70" spans="1:35" x14ac:dyDescent="0.3">
      <c r="A70" s="1">
        <v>82</v>
      </c>
      <c r="B70" s="25"/>
      <c r="C70" t="str">
        <f>C69</f>
        <v>Пензенская губерния</v>
      </c>
      <c r="D70" s="25">
        <v>1</v>
      </c>
      <c r="E70" s="18" t="s">
        <v>200</v>
      </c>
      <c r="F70" s="2">
        <v>139838</v>
      </c>
      <c r="G70" s="2">
        <v>24076</v>
      </c>
      <c r="H70" s="54">
        <v>5.8081907293570358</v>
      </c>
      <c r="I70" s="44">
        <v>32.6</v>
      </c>
      <c r="J70" s="41">
        <v>32.369999999999997</v>
      </c>
      <c r="K70" s="41">
        <v>0.11</v>
      </c>
      <c r="L70" s="45">
        <f t="shared" si="7"/>
        <v>0.12000000000000398</v>
      </c>
      <c r="M70" s="45"/>
      <c r="N70" s="41">
        <v>0.04</v>
      </c>
      <c r="O70" s="30">
        <v>18.579999999999998</v>
      </c>
      <c r="P70" s="3">
        <v>3.17</v>
      </c>
      <c r="Q70" s="3">
        <v>0.67</v>
      </c>
      <c r="R70" s="8">
        <v>2</v>
      </c>
      <c r="S70" s="41">
        <v>2.15</v>
      </c>
      <c r="T70" s="41">
        <v>5.85</v>
      </c>
      <c r="U70" s="41">
        <v>0.64</v>
      </c>
      <c r="V70" s="41">
        <v>0.81</v>
      </c>
      <c r="W70" s="84">
        <f t="shared" si="10"/>
        <v>5.9599999999999973</v>
      </c>
      <c r="X70" s="41"/>
      <c r="Y70" s="39">
        <v>3.9</v>
      </c>
      <c r="Z70" s="39">
        <v>4.72</v>
      </c>
      <c r="AA70" s="41">
        <v>11.07</v>
      </c>
      <c r="AB70" s="41">
        <v>29.09</v>
      </c>
      <c r="AC70" s="41">
        <v>4.9400000000000004</v>
      </c>
      <c r="AD70" s="41">
        <v>2.36</v>
      </c>
      <c r="AE70" s="41">
        <v>2.37</v>
      </c>
      <c r="AF70" s="41">
        <v>8.94</v>
      </c>
      <c r="AG70" s="47">
        <f t="shared" si="8"/>
        <v>10.48</v>
      </c>
      <c r="AH70" s="47">
        <f t="shared" si="9"/>
        <v>0</v>
      </c>
      <c r="AI70" s="114"/>
    </row>
    <row r="71" spans="1:35" x14ac:dyDescent="0.3">
      <c r="A71" s="1">
        <v>83</v>
      </c>
      <c r="B71" s="25">
        <f>B69+1</f>
        <v>31</v>
      </c>
      <c r="C71" t="s">
        <v>464</v>
      </c>
      <c r="D71" s="25">
        <v>0</v>
      </c>
      <c r="E71" s="20" t="s">
        <v>282</v>
      </c>
      <c r="F71" s="2">
        <v>2994302</v>
      </c>
      <c r="G71" s="2">
        <v>580386</v>
      </c>
      <c r="H71" s="54">
        <v>5.1591561478050814</v>
      </c>
      <c r="I71" s="44">
        <v>71.77</v>
      </c>
      <c r="J71" s="41">
        <v>70.400000000000006</v>
      </c>
      <c r="K71" s="41">
        <v>0.04</v>
      </c>
      <c r="L71" s="45">
        <f t="shared" si="7"/>
        <v>1.3299999999999903</v>
      </c>
      <c r="M71" s="45"/>
      <c r="N71" s="41">
        <v>6.02</v>
      </c>
      <c r="O71" s="30">
        <v>8.36</v>
      </c>
      <c r="P71" s="3">
        <v>3.72</v>
      </c>
      <c r="Q71" s="3">
        <v>0.2</v>
      </c>
      <c r="R71" s="8">
        <v>0</v>
      </c>
      <c r="S71" s="41">
        <v>0.48</v>
      </c>
      <c r="T71" s="41">
        <v>1.69</v>
      </c>
      <c r="U71" s="41">
        <v>0.28000000000000003</v>
      </c>
      <c r="V71" s="41">
        <v>0.61</v>
      </c>
      <c r="W71" s="84">
        <f t="shared" si="10"/>
        <v>1.5799999999999987</v>
      </c>
      <c r="X71" s="41"/>
      <c r="Y71" s="39">
        <v>1.74</v>
      </c>
      <c r="Z71" s="39">
        <v>2.5299999999999998</v>
      </c>
      <c r="AA71" s="41">
        <v>2.41</v>
      </c>
      <c r="AB71" s="41">
        <v>7.17</v>
      </c>
      <c r="AC71" s="41">
        <v>0.74</v>
      </c>
      <c r="AD71" s="41">
        <v>0.48</v>
      </c>
      <c r="AE71" s="41">
        <v>0.43</v>
      </c>
      <c r="AF71" s="41">
        <v>3.45</v>
      </c>
      <c r="AG71" s="47">
        <f t="shared" si="8"/>
        <v>2.0700000000000003</v>
      </c>
      <c r="AH71" s="47">
        <f t="shared" si="9"/>
        <v>0</v>
      </c>
      <c r="AI71" s="114"/>
    </row>
    <row r="72" spans="1:35" x14ac:dyDescent="0.3">
      <c r="A72" s="1">
        <v>84</v>
      </c>
      <c r="B72" s="25"/>
      <c r="C72" t="str">
        <f>C71</f>
        <v>Пермская губерния</v>
      </c>
      <c r="D72" s="25">
        <v>1</v>
      </c>
      <c r="E72" s="18" t="s">
        <v>200</v>
      </c>
      <c r="F72" s="2">
        <v>179339</v>
      </c>
      <c r="G72" s="2">
        <v>32740</v>
      </c>
      <c r="H72" s="54">
        <v>5.4776725717776422</v>
      </c>
      <c r="I72" s="44">
        <v>8.89</v>
      </c>
      <c r="J72" s="41">
        <v>8.2899999999999991</v>
      </c>
      <c r="K72" s="41">
        <v>0.06</v>
      </c>
      <c r="L72" s="45">
        <f t="shared" si="7"/>
        <v>0.54000000000000137</v>
      </c>
      <c r="M72" s="45"/>
      <c r="N72" s="41">
        <v>1.74</v>
      </c>
      <c r="O72" s="30">
        <v>25.57</v>
      </c>
      <c r="P72" s="3">
        <v>6.15</v>
      </c>
      <c r="Q72" s="3">
        <v>0.4</v>
      </c>
      <c r="R72" s="8">
        <v>3</v>
      </c>
      <c r="S72" s="41">
        <v>2.2999999999999998</v>
      </c>
      <c r="T72" s="41">
        <v>8.82</v>
      </c>
      <c r="U72" s="41">
        <v>1.44</v>
      </c>
      <c r="V72" s="41">
        <v>1.17</v>
      </c>
      <c r="W72" s="84">
        <f t="shared" si="10"/>
        <v>5.6900000000000013</v>
      </c>
      <c r="X72" s="41"/>
      <c r="Y72" s="39">
        <v>5.87</v>
      </c>
      <c r="Z72" s="39">
        <v>6.11</v>
      </c>
      <c r="AA72" s="41">
        <v>15.35</v>
      </c>
      <c r="AB72" s="41">
        <v>36.47</v>
      </c>
      <c r="AC72" s="41">
        <v>5.71</v>
      </c>
      <c r="AD72" s="41">
        <v>1.86</v>
      </c>
      <c r="AE72" s="41">
        <v>2.87</v>
      </c>
      <c r="AF72" s="41">
        <v>14.82</v>
      </c>
      <c r="AG72" s="47">
        <f t="shared" si="8"/>
        <v>11.209999999999997</v>
      </c>
      <c r="AH72" s="47">
        <f t="shared" si="9"/>
        <v>0</v>
      </c>
      <c r="AI72" s="114"/>
    </row>
    <row r="73" spans="1:35" x14ac:dyDescent="0.3">
      <c r="A73" s="1">
        <v>85</v>
      </c>
      <c r="B73" s="25">
        <f>B71+1</f>
        <v>32</v>
      </c>
      <c r="C73" t="s">
        <v>465</v>
      </c>
      <c r="D73" s="25">
        <v>0</v>
      </c>
      <c r="E73" s="20" t="s">
        <v>283</v>
      </c>
      <c r="F73" s="2">
        <v>3018299</v>
      </c>
      <c r="G73" s="2">
        <v>579069</v>
      </c>
      <c r="H73" s="54">
        <v>5.2123304822050569</v>
      </c>
      <c r="I73" s="44">
        <v>75.37</v>
      </c>
      <c r="J73" s="41">
        <v>75.06</v>
      </c>
      <c r="K73" s="41">
        <v>0.17</v>
      </c>
      <c r="L73" s="45">
        <f t="shared" si="7"/>
        <v>0.14000000000000226</v>
      </c>
      <c r="M73" s="45"/>
      <c r="N73" s="41">
        <v>0.05</v>
      </c>
      <c r="O73" s="30">
        <v>6.5</v>
      </c>
      <c r="P73" s="3">
        <v>0.76</v>
      </c>
      <c r="Q73" s="3">
        <v>0.12</v>
      </c>
      <c r="R73" s="8">
        <v>0</v>
      </c>
      <c r="S73" s="41">
        <v>1.1100000000000001</v>
      </c>
      <c r="T73" s="41">
        <v>2.63</v>
      </c>
      <c r="U73" s="41">
        <v>0.3</v>
      </c>
      <c r="V73" s="41">
        <v>0.41</v>
      </c>
      <c r="W73" s="84">
        <f t="shared" si="10"/>
        <v>1.29</v>
      </c>
      <c r="X73" s="41"/>
      <c r="Y73" s="39">
        <v>0.99</v>
      </c>
      <c r="Z73" s="39">
        <v>0.84</v>
      </c>
      <c r="AA73" s="41">
        <v>6.43</v>
      </c>
      <c r="AB73" s="41">
        <v>9.82</v>
      </c>
      <c r="AC73" s="41">
        <v>0.49</v>
      </c>
      <c r="AD73" s="41">
        <v>0.75</v>
      </c>
      <c r="AE73" s="41">
        <v>0.7</v>
      </c>
      <c r="AF73" s="41">
        <v>4.99</v>
      </c>
      <c r="AG73" s="47">
        <f t="shared" si="8"/>
        <v>2.8900000000000006</v>
      </c>
      <c r="AH73" s="47">
        <f t="shared" si="9"/>
        <v>0</v>
      </c>
      <c r="AI73" s="114"/>
    </row>
    <row r="74" spans="1:35" x14ac:dyDescent="0.3">
      <c r="A74" s="1">
        <v>86</v>
      </c>
      <c r="B74" s="25"/>
      <c r="C74" t="str">
        <f>C73</f>
        <v>Подольская губерния</v>
      </c>
      <c r="D74" s="25">
        <v>1</v>
      </c>
      <c r="E74" s="18" t="s">
        <v>200</v>
      </c>
      <c r="F74" s="2">
        <v>221870</v>
      </c>
      <c r="G74" s="2">
        <v>38474</v>
      </c>
      <c r="H74" s="54">
        <v>5.766751572490513</v>
      </c>
      <c r="I74" s="44">
        <v>14.18</v>
      </c>
      <c r="J74" s="41">
        <v>13.73</v>
      </c>
      <c r="K74" s="41">
        <v>0.06</v>
      </c>
      <c r="L74" s="45">
        <f t="shared" si="7"/>
        <v>0.38999999999999929</v>
      </c>
      <c r="M74" s="45"/>
      <c r="N74" s="41">
        <v>0.09</v>
      </c>
      <c r="O74" s="30">
        <v>21.79</v>
      </c>
      <c r="P74" s="3">
        <v>1.66</v>
      </c>
      <c r="Q74" s="3">
        <v>0.34</v>
      </c>
      <c r="R74" s="8">
        <v>2</v>
      </c>
      <c r="S74" s="41">
        <v>2.83</v>
      </c>
      <c r="T74" s="41">
        <v>11.09</v>
      </c>
      <c r="U74" s="41">
        <v>1.02</v>
      </c>
      <c r="V74" s="41">
        <v>0.68</v>
      </c>
      <c r="W74" s="84">
        <f t="shared" si="10"/>
        <v>4.51</v>
      </c>
      <c r="X74" s="41"/>
      <c r="Y74" s="39">
        <v>3.93</v>
      </c>
      <c r="Z74" s="39">
        <v>2.78</v>
      </c>
      <c r="AA74" s="41">
        <v>23.16</v>
      </c>
      <c r="AB74" s="41">
        <v>34.07</v>
      </c>
      <c r="AC74" s="41">
        <v>2.94</v>
      </c>
      <c r="AD74" s="41">
        <v>1.45</v>
      </c>
      <c r="AE74" s="41">
        <v>3</v>
      </c>
      <c r="AF74" s="41">
        <v>10.210000000000001</v>
      </c>
      <c r="AG74" s="47">
        <f t="shared" si="8"/>
        <v>16.47</v>
      </c>
      <c r="AH74" s="47">
        <f t="shared" si="9"/>
        <v>0</v>
      </c>
      <c r="AI74" s="114"/>
    </row>
    <row r="75" spans="1:35" x14ac:dyDescent="0.3">
      <c r="A75" s="1">
        <v>87</v>
      </c>
      <c r="B75" s="25">
        <f>B73+1</f>
        <v>33</v>
      </c>
      <c r="C75" t="s">
        <v>466</v>
      </c>
      <c r="D75" s="25">
        <v>0</v>
      </c>
      <c r="E75" s="20" t="s">
        <v>284</v>
      </c>
      <c r="F75" s="2">
        <v>2778151</v>
      </c>
      <c r="G75" s="2">
        <v>484382</v>
      </c>
      <c r="H75" s="54">
        <v>5.7354546618165001</v>
      </c>
      <c r="I75" s="44">
        <v>81.61</v>
      </c>
      <c r="J75" s="41">
        <v>81.03</v>
      </c>
      <c r="K75" s="41">
        <v>0.37</v>
      </c>
      <c r="L75" s="45">
        <f t="shared" si="7"/>
        <v>0.2099999999999983</v>
      </c>
      <c r="M75" s="45"/>
      <c r="N75" s="41">
        <v>0.01</v>
      </c>
      <c r="O75" s="30">
        <v>5.48</v>
      </c>
      <c r="P75" s="3">
        <v>0.62</v>
      </c>
      <c r="Q75" s="3">
        <v>0.2</v>
      </c>
      <c r="R75" s="8">
        <v>0</v>
      </c>
      <c r="S75" s="41">
        <v>0.57999999999999996</v>
      </c>
      <c r="T75" s="41">
        <v>2.46</v>
      </c>
      <c r="U75" s="41">
        <v>0.22</v>
      </c>
      <c r="V75" s="41">
        <v>0.51</v>
      </c>
      <c r="W75" s="84">
        <f t="shared" si="10"/>
        <v>1.0899999999999999</v>
      </c>
      <c r="X75" s="41"/>
      <c r="Y75" s="39">
        <v>1.1200000000000001</v>
      </c>
      <c r="Z75" s="39">
        <v>0.93</v>
      </c>
      <c r="AA75" s="41">
        <v>3.23</v>
      </c>
      <c r="AB75" s="41">
        <v>7.62</v>
      </c>
      <c r="AC75" s="41">
        <v>0.5</v>
      </c>
      <c r="AD75" s="41">
        <v>0.56000000000000005</v>
      </c>
      <c r="AE75" s="41">
        <v>0.52</v>
      </c>
      <c r="AF75" s="41">
        <v>3.9</v>
      </c>
      <c r="AG75" s="47">
        <f t="shared" si="8"/>
        <v>2.1399999999999997</v>
      </c>
      <c r="AH75" s="47">
        <f t="shared" si="9"/>
        <v>0</v>
      </c>
      <c r="AI75" s="114" t="s">
        <v>359</v>
      </c>
    </row>
    <row r="76" spans="1:35" x14ac:dyDescent="0.3">
      <c r="A76" s="1">
        <v>88</v>
      </c>
      <c r="B76" s="25"/>
      <c r="C76" t="str">
        <f>C75</f>
        <v>Полтавская губерния</v>
      </c>
      <c r="D76" s="25">
        <v>1</v>
      </c>
      <c r="E76" s="18" t="s">
        <v>200</v>
      </c>
      <c r="F76" s="2">
        <v>274294</v>
      </c>
      <c r="G76" s="2">
        <v>47560</v>
      </c>
      <c r="H76" s="54">
        <v>5.7673254835996639</v>
      </c>
      <c r="I76" s="44">
        <v>12.17</v>
      </c>
      <c r="J76" s="41">
        <v>11.74</v>
      </c>
      <c r="K76" s="41">
        <v>0.09</v>
      </c>
      <c r="L76" s="45">
        <f t="shared" si="7"/>
        <v>0.33999999999999975</v>
      </c>
      <c r="M76" s="45"/>
      <c r="N76" s="41">
        <v>0.04</v>
      </c>
      <c r="O76" s="30">
        <v>24.88</v>
      </c>
      <c r="P76" s="3">
        <v>2.48</v>
      </c>
      <c r="Q76" s="3">
        <v>0.38</v>
      </c>
      <c r="R76" s="8">
        <v>2</v>
      </c>
      <c r="S76" s="41">
        <v>3.69</v>
      </c>
      <c r="T76" s="41">
        <v>12.44</v>
      </c>
      <c r="U76" s="41">
        <v>0.76</v>
      </c>
      <c r="V76" s="41">
        <v>0.66</v>
      </c>
      <c r="W76" s="84">
        <f t="shared" si="10"/>
        <v>4.8499999999999979</v>
      </c>
      <c r="X76" s="41"/>
      <c r="Y76" s="39">
        <v>4.21</v>
      </c>
      <c r="Z76" s="39">
        <v>5.45</v>
      </c>
      <c r="AA76" s="41">
        <v>19.68</v>
      </c>
      <c r="AB76" s="41">
        <v>34.57</v>
      </c>
      <c r="AC76" s="41">
        <v>3.35</v>
      </c>
      <c r="AD76" s="41">
        <v>1.1299999999999999</v>
      </c>
      <c r="AE76" s="41">
        <v>3.34</v>
      </c>
      <c r="AF76" s="41">
        <v>13.76</v>
      </c>
      <c r="AG76" s="47">
        <f t="shared" si="8"/>
        <v>12.990000000000002</v>
      </c>
      <c r="AH76" s="47">
        <f t="shared" si="9"/>
        <v>-1</v>
      </c>
      <c r="AI76" s="114" t="s">
        <v>359</v>
      </c>
    </row>
    <row r="77" spans="1:35" x14ac:dyDescent="0.3">
      <c r="A77" s="1">
        <v>89</v>
      </c>
      <c r="B77" s="25">
        <f>B75+1</f>
        <v>34</v>
      </c>
      <c r="C77" t="s">
        <v>467</v>
      </c>
      <c r="D77" s="25">
        <v>0</v>
      </c>
      <c r="E77" s="20" t="s">
        <v>285</v>
      </c>
      <c r="F77" s="2">
        <v>1122317</v>
      </c>
      <c r="G77" s="2">
        <v>184522</v>
      </c>
      <c r="H77" s="54">
        <v>6.0822937102350938</v>
      </c>
      <c r="I77" s="44">
        <v>86.62</v>
      </c>
      <c r="J77" s="41">
        <v>85.7</v>
      </c>
      <c r="K77" s="41">
        <v>0.33</v>
      </c>
      <c r="L77" s="45">
        <f t="shared" si="7"/>
        <v>0.59000000000000163</v>
      </c>
      <c r="M77" s="45"/>
      <c r="N77" s="41">
        <v>0</v>
      </c>
      <c r="O77" s="30">
        <v>2.95</v>
      </c>
      <c r="P77" s="3">
        <v>0.45</v>
      </c>
      <c r="Q77" s="3">
        <v>0.06</v>
      </c>
      <c r="R77" s="8">
        <v>0</v>
      </c>
      <c r="S77" s="41">
        <v>0.45</v>
      </c>
      <c r="T77" s="41">
        <v>1.0900000000000001</v>
      </c>
      <c r="U77" s="41">
        <v>0.15</v>
      </c>
      <c r="V77" s="41">
        <v>0.2</v>
      </c>
      <c r="W77" s="84">
        <f t="shared" si="10"/>
        <v>0.6100000000000001</v>
      </c>
      <c r="X77" s="41"/>
      <c r="Y77" s="39">
        <v>0.76</v>
      </c>
      <c r="Z77" s="39">
        <v>0.57999999999999996</v>
      </c>
      <c r="AA77" s="41">
        <v>1.73</v>
      </c>
      <c r="AB77" s="41">
        <v>7.36</v>
      </c>
      <c r="AC77" s="41">
        <v>0.56999999999999995</v>
      </c>
      <c r="AD77" s="41">
        <v>0.57999999999999996</v>
      </c>
      <c r="AE77" s="41">
        <v>0.39</v>
      </c>
      <c r="AF77" s="41">
        <v>2.33</v>
      </c>
      <c r="AG77" s="47">
        <f t="shared" si="8"/>
        <v>3.49</v>
      </c>
      <c r="AH77" s="47">
        <f t="shared" si="9"/>
        <v>0</v>
      </c>
      <c r="AI77" s="114"/>
    </row>
    <row r="78" spans="1:35" x14ac:dyDescent="0.3">
      <c r="A78" s="1">
        <v>90</v>
      </c>
      <c r="B78" s="25"/>
      <c r="C78" t="str">
        <f>C77</f>
        <v>Псковская губерния</v>
      </c>
      <c r="D78" s="25">
        <v>1</v>
      </c>
      <c r="E78" s="18" t="s">
        <v>200</v>
      </c>
      <c r="F78" s="2">
        <v>72598</v>
      </c>
      <c r="G78" s="2">
        <v>13035</v>
      </c>
      <c r="H78" s="54">
        <v>5.5694668200997315</v>
      </c>
      <c r="I78" s="44">
        <v>5.94</v>
      </c>
      <c r="J78" s="41">
        <v>5.41</v>
      </c>
      <c r="K78" s="41">
        <v>0.09</v>
      </c>
      <c r="L78" s="45">
        <f t="shared" si="7"/>
        <v>0.44000000000000028</v>
      </c>
      <c r="M78" s="45"/>
      <c r="N78" s="41">
        <v>0.01</v>
      </c>
      <c r="O78" s="30">
        <v>21.02</v>
      </c>
      <c r="P78" s="3">
        <v>2.62</v>
      </c>
      <c r="Q78" s="3">
        <v>0.41</v>
      </c>
      <c r="R78" s="8">
        <v>2</v>
      </c>
      <c r="S78" s="41">
        <v>2.31</v>
      </c>
      <c r="T78" s="41">
        <v>9.0299999999999994</v>
      </c>
      <c r="U78" s="41">
        <v>1.56</v>
      </c>
      <c r="V78" s="41">
        <v>0.64</v>
      </c>
      <c r="W78" s="84">
        <f t="shared" si="10"/>
        <v>4.8599999999999977</v>
      </c>
      <c r="X78" s="41"/>
      <c r="Y78" s="39">
        <v>5.98</v>
      </c>
      <c r="Z78" s="39">
        <v>4.16</v>
      </c>
      <c r="AA78" s="41">
        <v>16.16</v>
      </c>
      <c r="AB78" s="41">
        <v>46.73</v>
      </c>
      <c r="AC78" s="41">
        <v>5.91</v>
      </c>
      <c r="AD78" s="41">
        <v>2.12</v>
      </c>
      <c r="AE78" s="41">
        <v>3.92</v>
      </c>
      <c r="AF78" s="41">
        <v>14.53</v>
      </c>
      <c r="AG78" s="47">
        <f t="shared" si="8"/>
        <v>20.249999999999996</v>
      </c>
      <c r="AH78" s="47">
        <f t="shared" si="9"/>
        <v>0</v>
      </c>
      <c r="AI78" s="114"/>
    </row>
    <row r="79" spans="1:35" x14ac:dyDescent="0.3">
      <c r="A79" s="1">
        <v>91</v>
      </c>
      <c r="B79" s="25">
        <f>B77+1</f>
        <v>35</v>
      </c>
      <c r="C79" t="s">
        <v>468</v>
      </c>
      <c r="D79" s="25">
        <v>0</v>
      </c>
      <c r="E79" s="20" t="s">
        <v>286</v>
      </c>
      <c r="F79" s="2">
        <v>1802196</v>
      </c>
      <c r="G79" s="2">
        <v>285302</v>
      </c>
      <c r="H79" s="54">
        <v>6.3168011440508653</v>
      </c>
      <c r="I79" s="44">
        <v>78.7</v>
      </c>
      <c r="J79" s="41">
        <v>77.95</v>
      </c>
      <c r="K79" s="41">
        <v>0.38</v>
      </c>
      <c r="L79" s="45">
        <f t="shared" si="7"/>
        <v>0.37</v>
      </c>
      <c r="M79" s="45"/>
      <c r="N79" s="41">
        <v>0.1</v>
      </c>
      <c r="O79" s="30">
        <v>7.49</v>
      </c>
      <c r="P79" s="3">
        <v>0.95</v>
      </c>
      <c r="Q79" s="3">
        <v>0.22</v>
      </c>
      <c r="R79" s="8">
        <v>0</v>
      </c>
      <c r="S79" s="41">
        <v>0.5</v>
      </c>
      <c r="T79" s="41">
        <v>1.56</v>
      </c>
      <c r="U79" s="41">
        <v>0.18</v>
      </c>
      <c r="V79" s="41">
        <v>2.97</v>
      </c>
      <c r="W79" s="84">
        <f t="shared" si="10"/>
        <v>1.3299999999999992</v>
      </c>
      <c r="X79" s="41"/>
      <c r="Y79" s="39">
        <v>2.5099999999999998</v>
      </c>
      <c r="Z79" s="39">
        <v>1.34</v>
      </c>
      <c r="AA79" s="41">
        <v>2.5099999999999998</v>
      </c>
      <c r="AB79" s="41">
        <v>7.35</v>
      </c>
      <c r="AC79" s="41">
        <v>0.6</v>
      </c>
      <c r="AD79" s="41">
        <v>0.87</v>
      </c>
      <c r="AE79" s="41">
        <v>0.42</v>
      </c>
      <c r="AF79" s="41">
        <v>2.74</v>
      </c>
      <c r="AG79" s="47">
        <f t="shared" si="8"/>
        <v>2.7199999999999998</v>
      </c>
      <c r="AH79" s="47">
        <f t="shared" si="9"/>
        <v>0</v>
      </c>
      <c r="AI79" s="114"/>
    </row>
    <row r="80" spans="1:35" x14ac:dyDescent="0.3">
      <c r="A80" s="1">
        <v>92</v>
      </c>
      <c r="B80" s="25"/>
      <c r="C80" t="str">
        <f>C79</f>
        <v>Рязанская губерния</v>
      </c>
      <c r="D80" s="25">
        <v>1</v>
      </c>
      <c r="E80" s="18" t="s">
        <v>200</v>
      </c>
      <c r="F80" s="2">
        <v>169874</v>
      </c>
      <c r="G80" s="2">
        <v>28414</v>
      </c>
      <c r="H80" s="54">
        <v>5.9785317097205599</v>
      </c>
      <c r="I80" s="44">
        <v>24.9</v>
      </c>
      <c r="J80" s="41">
        <v>24.63</v>
      </c>
      <c r="K80" s="41">
        <v>7.0000000000000007E-2</v>
      </c>
      <c r="L80" s="45">
        <f t="shared" si="7"/>
        <v>0.19999999999999957</v>
      </c>
      <c r="M80" s="45"/>
      <c r="N80" s="41">
        <v>0.03</v>
      </c>
      <c r="O80" s="30">
        <v>23.24</v>
      </c>
      <c r="P80" s="3">
        <v>3.61</v>
      </c>
      <c r="Q80" s="3">
        <v>0.64</v>
      </c>
      <c r="R80" s="8">
        <v>1</v>
      </c>
      <c r="S80" s="41">
        <v>1.85</v>
      </c>
      <c r="T80" s="41">
        <v>6.61</v>
      </c>
      <c r="U80" s="41">
        <v>0.82</v>
      </c>
      <c r="V80" s="41">
        <v>6.82</v>
      </c>
      <c r="W80" s="84">
        <f t="shared" si="10"/>
        <v>3.5299999999999976</v>
      </c>
      <c r="X80" s="41"/>
      <c r="Y80" s="39">
        <v>2.23</v>
      </c>
      <c r="Z80" s="39">
        <v>5.48</v>
      </c>
      <c r="AA80" s="41">
        <v>14.15</v>
      </c>
      <c r="AB80" s="41">
        <v>29.97</v>
      </c>
      <c r="AC80" s="41">
        <v>3.37</v>
      </c>
      <c r="AD80" s="41">
        <v>1.69</v>
      </c>
      <c r="AE80" s="41">
        <v>2.0299999999999998</v>
      </c>
      <c r="AF80" s="41">
        <v>7.79</v>
      </c>
      <c r="AG80" s="47">
        <f t="shared" si="8"/>
        <v>15.09</v>
      </c>
      <c r="AH80" s="47">
        <f t="shared" si="9"/>
        <v>0</v>
      </c>
      <c r="AI80" s="114"/>
    </row>
    <row r="81" spans="1:35" x14ac:dyDescent="0.3">
      <c r="A81" s="1">
        <v>93</v>
      </c>
      <c r="B81" s="25">
        <f>B79+1</f>
        <v>36</v>
      </c>
      <c r="C81" t="s">
        <v>469</v>
      </c>
      <c r="D81" s="25">
        <v>0</v>
      </c>
      <c r="E81" s="20" t="s">
        <v>169</v>
      </c>
      <c r="F81" s="2">
        <v>2751336</v>
      </c>
      <c r="G81" s="2">
        <v>461924</v>
      </c>
      <c r="H81" s="54">
        <v>5.956252543708489</v>
      </c>
      <c r="I81" s="44">
        <v>85.99</v>
      </c>
      <c r="J81" s="41">
        <v>85.27</v>
      </c>
      <c r="K81" s="41">
        <v>0.56999999999999995</v>
      </c>
      <c r="L81" s="45">
        <f t="shared" si="7"/>
        <v>0.14999999999999891</v>
      </c>
      <c r="M81" s="45"/>
      <c r="N81" s="41">
        <v>0.01</v>
      </c>
      <c r="O81" s="30">
        <v>3.97</v>
      </c>
      <c r="P81" s="3">
        <v>0.63</v>
      </c>
      <c r="Q81" s="3">
        <v>0.06</v>
      </c>
      <c r="R81" s="8">
        <v>0</v>
      </c>
      <c r="S81" s="41">
        <v>0.97</v>
      </c>
      <c r="T81" s="41">
        <v>1.21</v>
      </c>
      <c r="U81" s="41">
        <v>0.2</v>
      </c>
      <c r="V81" s="41">
        <v>0.21</v>
      </c>
      <c r="W81" s="84">
        <f t="shared" si="10"/>
        <v>0.75000000000000044</v>
      </c>
      <c r="X81" s="41"/>
      <c r="Y81" s="39">
        <v>0.85</v>
      </c>
      <c r="Z81" s="39">
        <v>1.0900000000000001</v>
      </c>
      <c r="AA81" s="41">
        <v>2.2400000000000002</v>
      </c>
      <c r="AB81" s="41">
        <v>5.85</v>
      </c>
      <c r="AC81" s="41">
        <v>0.67</v>
      </c>
      <c r="AD81" s="41">
        <v>0.52</v>
      </c>
      <c r="AE81" s="41">
        <v>0.31</v>
      </c>
      <c r="AF81" s="41">
        <v>2.66</v>
      </c>
      <c r="AG81" s="47">
        <f t="shared" si="8"/>
        <v>1.6899999999999995</v>
      </c>
      <c r="AH81" s="47">
        <f t="shared" si="9"/>
        <v>0</v>
      </c>
      <c r="AI81" s="114"/>
    </row>
    <row r="82" spans="1:35" x14ac:dyDescent="0.3">
      <c r="A82" s="1">
        <v>94</v>
      </c>
      <c r="B82" s="25"/>
      <c r="C82" t="str">
        <f>C81</f>
        <v>Самарская губерния</v>
      </c>
      <c r="D82" s="25">
        <v>1</v>
      </c>
      <c r="E82" s="18" t="s">
        <v>200</v>
      </c>
      <c r="F82" s="2">
        <v>158842</v>
      </c>
      <c r="G82" s="2">
        <v>26631</v>
      </c>
      <c r="H82" s="54">
        <v>5.964552589087905</v>
      </c>
      <c r="I82" s="44">
        <v>15.71</v>
      </c>
      <c r="J82" s="41">
        <v>14.72</v>
      </c>
      <c r="K82" s="41">
        <v>0.26</v>
      </c>
      <c r="L82" s="45">
        <f t="shared" si="7"/>
        <v>0.7300000000000002</v>
      </c>
      <c r="M82" s="45"/>
      <c r="N82" s="41">
        <v>0.09</v>
      </c>
      <c r="O82" s="30">
        <v>19.100000000000001</v>
      </c>
      <c r="P82" s="3">
        <v>3.36</v>
      </c>
      <c r="Q82" s="3">
        <v>0.45</v>
      </c>
      <c r="R82" s="8">
        <v>2</v>
      </c>
      <c r="S82" s="41">
        <v>3.37</v>
      </c>
      <c r="T82" s="41">
        <v>5.97</v>
      </c>
      <c r="U82" s="41">
        <v>0.71</v>
      </c>
      <c r="V82" s="41">
        <v>0.41</v>
      </c>
      <c r="W82" s="84">
        <f t="shared" si="10"/>
        <v>5.2800000000000011</v>
      </c>
      <c r="X82" s="41"/>
      <c r="Y82" s="39">
        <v>5.17</v>
      </c>
      <c r="Z82" s="39">
        <v>9.16</v>
      </c>
      <c r="AA82" s="41">
        <v>16.57</v>
      </c>
      <c r="AB82" s="41">
        <v>34.200000000000003</v>
      </c>
      <c r="AC82" s="41">
        <v>4.45</v>
      </c>
      <c r="AD82" s="41">
        <v>1.68</v>
      </c>
      <c r="AE82" s="41">
        <v>2.0699999999999998</v>
      </c>
      <c r="AF82" s="41">
        <v>16.21</v>
      </c>
      <c r="AG82" s="47">
        <f t="shared" si="8"/>
        <v>9.7900000000000027</v>
      </c>
      <c r="AH82" s="47">
        <f t="shared" si="9"/>
        <v>0</v>
      </c>
      <c r="AI82" s="114"/>
    </row>
    <row r="83" spans="1:35" x14ac:dyDescent="0.3">
      <c r="A83" s="1">
        <v>95</v>
      </c>
      <c r="B83" s="25">
        <f>B81+1</f>
        <v>37</v>
      </c>
      <c r="C83" t="s">
        <v>543</v>
      </c>
      <c r="D83" s="25">
        <v>0</v>
      </c>
      <c r="E83" s="20" t="s">
        <v>287</v>
      </c>
      <c r="F83" s="2">
        <v>2112033</v>
      </c>
      <c r="G83" s="2">
        <v>317813</v>
      </c>
      <c r="H83" s="54">
        <v>6.645521108324707</v>
      </c>
      <c r="I83" s="44">
        <v>25.26</v>
      </c>
      <c r="J83" s="41">
        <v>24.35</v>
      </c>
      <c r="K83" s="41">
        <v>0.25</v>
      </c>
      <c r="L83" s="45">
        <f t="shared" si="7"/>
        <v>0.66000000000000014</v>
      </c>
      <c r="M83" s="45"/>
      <c r="N83" s="41">
        <v>0.09</v>
      </c>
      <c r="O83" s="30">
        <v>22.29</v>
      </c>
      <c r="P83" s="3">
        <v>5.95</v>
      </c>
      <c r="Q83" s="3">
        <v>0.46</v>
      </c>
      <c r="R83" s="8">
        <v>1</v>
      </c>
      <c r="S83" s="41">
        <v>1.81</v>
      </c>
      <c r="T83" s="41">
        <v>4.9000000000000004</v>
      </c>
      <c r="U83" s="41">
        <v>0.43</v>
      </c>
      <c r="V83" s="41">
        <v>1.96</v>
      </c>
      <c r="W83" s="84">
        <f t="shared" si="10"/>
        <v>7.2399999999999984</v>
      </c>
      <c r="X83" s="41"/>
      <c r="Y83" s="39">
        <v>3.19</v>
      </c>
      <c r="Z83" s="39">
        <v>4.72</v>
      </c>
      <c r="AA83" s="41">
        <v>9.52</v>
      </c>
      <c r="AB83" s="41">
        <v>34.93</v>
      </c>
      <c r="AC83" s="41">
        <v>3.65</v>
      </c>
      <c r="AD83" s="41">
        <v>0.68</v>
      </c>
      <c r="AE83" s="41">
        <v>2.78</v>
      </c>
      <c r="AF83" s="41">
        <v>13.89</v>
      </c>
      <c r="AG83" s="47">
        <f t="shared" si="8"/>
        <v>13.93</v>
      </c>
      <c r="AH83" s="47">
        <f t="shared" si="9"/>
        <v>0</v>
      </c>
      <c r="AI83" s="114"/>
    </row>
    <row r="84" spans="1:35" x14ac:dyDescent="0.3">
      <c r="A84" s="1">
        <v>96</v>
      </c>
      <c r="B84" s="25"/>
      <c r="C84" t="str">
        <f>C83</f>
        <v>Санкт-Петербургская губерния</v>
      </c>
      <c r="D84" s="25">
        <v>1</v>
      </c>
      <c r="E84" s="18" t="s">
        <v>200</v>
      </c>
      <c r="F84" s="2">
        <v>1421753</v>
      </c>
      <c r="G84" s="2">
        <v>185327</v>
      </c>
      <c r="H84" s="54">
        <v>7.6715912953859933</v>
      </c>
      <c r="I84" s="44">
        <v>1.46</v>
      </c>
      <c r="J84" s="41">
        <v>1.29</v>
      </c>
      <c r="K84" s="41">
        <v>0.03</v>
      </c>
      <c r="L84" s="45">
        <f t="shared" si="7"/>
        <v>0.13999999999999993</v>
      </c>
      <c r="M84" s="45"/>
      <c r="N84" s="41">
        <v>0.09</v>
      </c>
      <c r="O84" s="30">
        <v>29.72</v>
      </c>
      <c r="P84" s="3">
        <v>7.56</v>
      </c>
      <c r="Q84" s="3">
        <v>0.32</v>
      </c>
      <c r="R84" s="8">
        <v>2</v>
      </c>
      <c r="S84" s="41">
        <v>2.48</v>
      </c>
      <c r="T84" s="41">
        <v>6.8</v>
      </c>
      <c r="U84" s="41">
        <v>0.57999999999999996</v>
      </c>
      <c r="V84" s="41">
        <v>2.63</v>
      </c>
      <c r="W84" s="84">
        <f t="shared" si="10"/>
        <v>9.6700000000000017</v>
      </c>
      <c r="X84" s="41"/>
      <c r="Y84" s="39">
        <v>3.76</v>
      </c>
      <c r="Z84" s="39">
        <v>5.49</v>
      </c>
      <c r="AA84" s="41">
        <v>13.21</v>
      </c>
      <c r="AB84" s="41">
        <v>46.27</v>
      </c>
      <c r="AC84" s="41">
        <v>5.09</v>
      </c>
      <c r="AD84" s="41">
        <v>0.73</v>
      </c>
      <c r="AE84" s="41">
        <v>3.89</v>
      </c>
      <c r="AF84" s="41">
        <v>18.32</v>
      </c>
      <c r="AG84" s="47">
        <f t="shared" si="8"/>
        <v>18.240000000000002</v>
      </c>
      <c r="AH84" s="47">
        <f t="shared" si="9"/>
        <v>0</v>
      </c>
      <c r="AI84" s="114"/>
    </row>
    <row r="85" spans="1:35" x14ac:dyDescent="0.3">
      <c r="A85" s="1">
        <v>97</v>
      </c>
      <c r="B85" s="25">
        <f>B83+1</f>
        <v>38</v>
      </c>
      <c r="C85" t="s">
        <v>470</v>
      </c>
      <c r="D85" s="25">
        <v>0</v>
      </c>
      <c r="E85" s="20" t="s">
        <v>288</v>
      </c>
      <c r="F85" s="2">
        <v>2405829</v>
      </c>
      <c r="G85" s="2">
        <v>407983</v>
      </c>
      <c r="H85" s="54">
        <v>5.8968854094410794</v>
      </c>
      <c r="I85" s="44">
        <v>77.34</v>
      </c>
      <c r="J85" s="41">
        <v>76.599999999999994</v>
      </c>
      <c r="K85" s="41">
        <v>0.39</v>
      </c>
      <c r="L85" s="45">
        <f t="shared" si="7"/>
        <v>0.35000000000000908</v>
      </c>
      <c r="M85" s="45"/>
      <c r="N85" s="41">
        <v>0.01</v>
      </c>
      <c r="O85" s="30">
        <v>7.17</v>
      </c>
      <c r="P85" s="3">
        <v>0.99</v>
      </c>
      <c r="Q85" s="3">
        <v>0.14000000000000001</v>
      </c>
      <c r="R85" s="8">
        <v>1</v>
      </c>
      <c r="S85" s="41">
        <v>1.1399999999999999</v>
      </c>
      <c r="T85" s="41">
        <v>2.14</v>
      </c>
      <c r="U85" s="41">
        <v>0.44</v>
      </c>
      <c r="V85" s="41">
        <v>0.89</v>
      </c>
      <c r="W85" s="84">
        <f t="shared" si="10"/>
        <v>1.5699999999999994</v>
      </c>
      <c r="X85" s="41"/>
      <c r="Y85" s="39">
        <v>1.41</v>
      </c>
      <c r="Z85" s="39">
        <v>1.9</v>
      </c>
      <c r="AA85" s="41">
        <v>3.22</v>
      </c>
      <c r="AB85" s="41">
        <v>8.9499999999999993</v>
      </c>
      <c r="AC85" s="41">
        <v>0.82</v>
      </c>
      <c r="AD85" s="41">
        <v>0.51</v>
      </c>
      <c r="AE85" s="41">
        <v>0.46</v>
      </c>
      <c r="AF85" s="41">
        <v>4.7</v>
      </c>
      <c r="AG85" s="47">
        <f t="shared" si="8"/>
        <v>2.4599999999999991</v>
      </c>
      <c r="AH85" s="47">
        <f t="shared" si="9"/>
        <v>0</v>
      </c>
      <c r="AI85" s="114"/>
    </row>
    <row r="86" spans="1:35" x14ac:dyDescent="0.3">
      <c r="A86" s="1">
        <v>98</v>
      </c>
      <c r="B86" s="25"/>
      <c r="C86" t="str">
        <f>C85</f>
        <v>Саратовская губерния</v>
      </c>
      <c r="D86" s="25">
        <v>1</v>
      </c>
      <c r="E86" s="18" t="s">
        <v>200</v>
      </c>
      <c r="F86" s="2">
        <v>309549</v>
      </c>
      <c r="G86" s="2">
        <v>57989</v>
      </c>
      <c r="H86" s="54">
        <v>5.338064115608133</v>
      </c>
      <c r="I86" s="44">
        <v>7.85</v>
      </c>
      <c r="J86" s="41">
        <v>6.89</v>
      </c>
      <c r="K86" s="41">
        <v>0.16</v>
      </c>
      <c r="L86" s="45">
        <f t="shared" si="7"/>
        <v>0.79999999999999993</v>
      </c>
      <c r="M86" s="45"/>
      <c r="N86" s="41">
        <v>0.03</v>
      </c>
      <c r="O86" s="30">
        <v>24.37</v>
      </c>
      <c r="P86" s="3">
        <v>3.94</v>
      </c>
      <c r="Q86" s="3">
        <v>0.52</v>
      </c>
      <c r="R86" s="8">
        <v>3</v>
      </c>
      <c r="S86" s="41">
        <v>3.42</v>
      </c>
      <c r="T86" s="41">
        <v>7.86</v>
      </c>
      <c r="U86" s="41">
        <v>1.59</v>
      </c>
      <c r="V86" s="41">
        <v>1.05</v>
      </c>
      <c r="W86" s="84">
        <f t="shared" si="10"/>
        <v>6.509999999999998</v>
      </c>
      <c r="X86" s="41"/>
      <c r="Y86" s="39">
        <v>5.91</v>
      </c>
      <c r="Z86" s="39">
        <v>9.89</v>
      </c>
      <c r="AA86" s="41">
        <v>16.190000000000001</v>
      </c>
      <c r="AB86" s="41">
        <v>35.76</v>
      </c>
      <c r="AC86" s="41">
        <v>3.42</v>
      </c>
      <c r="AD86" s="41">
        <v>1.02</v>
      </c>
      <c r="AE86" s="41">
        <v>1.99</v>
      </c>
      <c r="AF86" s="41">
        <v>19.420000000000002</v>
      </c>
      <c r="AG86" s="47">
        <f t="shared" si="8"/>
        <v>9.9099999999999966</v>
      </c>
      <c r="AH86" s="47">
        <f t="shared" si="9"/>
        <v>0</v>
      </c>
      <c r="AI86" s="114"/>
    </row>
    <row r="87" spans="1:35" x14ac:dyDescent="0.3">
      <c r="A87" s="1">
        <v>99</v>
      </c>
      <c r="B87" s="25">
        <f>B85+1</f>
        <v>39</v>
      </c>
      <c r="C87" t="s">
        <v>471</v>
      </c>
      <c r="D87" s="25">
        <v>0</v>
      </c>
      <c r="E87" s="20" t="s">
        <v>289</v>
      </c>
      <c r="F87" s="2">
        <v>1527848</v>
      </c>
      <c r="G87" s="2">
        <v>269801</v>
      </c>
      <c r="H87" s="54">
        <v>5.6628700412526269</v>
      </c>
      <c r="I87" s="44">
        <v>84.28</v>
      </c>
      <c r="J87" s="41">
        <v>83.71</v>
      </c>
      <c r="K87" s="41">
        <v>0.28999999999999998</v>
      </c>
      <c r="L87" s="45">
        <f t="shared" si="7"/>
        <v>0.28000000000000741</v>
      </c>
      <c r="M87" s="45"/>
      <c r="N87" s="41">
        <v>0.05</v>
      </c>
      <c r="O87" s="30">
        <v>4.68</v>
      </c>
      <c r="P87" s="3">
        <v>0.55000000000000004</v>
      </c>
      <c r="Q87" s="3">
        <v>0.14000000000000001</v>
      </c>
      <c r="R87" s="8">
        <v>0</v>
      </c>
      <c r="S87" s="41">
        <v>0.69</v>
      </c>
      <c r="T87" s="41">
        <v>1.28</v>
      </c>
      <c r="U87" s="41">
        <v>0.14000000000000001</v>
      </c>
      <c r="V87" s="41">
        <v>1.05</v>
      </c>
      <c r="W87" s="84">
        <f t="shared" si="10"/>
        <v>0.96999999999999975</v>
      </c>
      <c r="X87" s="41"/>
      <c r="Y87" s="39">
        <v>1.06</v>
      </c>
      <c r="Z87" s="39">
        <v>1.1200000000000001</v>
      </c>
      <c r="AA87" s="41">
        <v>1.75</v>
      </c>
      <c r="AB87" s="41">
        <v>7.06</v>
      </c>
      <c r="AC87" s="41">
        <v>0.87</v>
      </c>
      <c r="AD87" s="41">
        <v>0.65</v>
      </c>
      <c r="AE87" s="41">
        <v>0.44</v>
      </c>
      <c r="AF87" s="41">
        <v>2.78</v>
      </c>
      <c r="AG87" s="47">
        <f t="shared" si="8"/>
        <v>2.3199999999999994</v>
      </c>
      <c r="AH87" s="47">
        <f t="shared" si="9"/>
        <v>0</v>
      </c>
      <c r="AI87" s="114"/>
    </row>
    <row r="88" spans="1:35" x14ac:dyDescent="0.3">
      <c r="A88" s="1">
        <v>100</v>
      </c>
      <c r="B88" s="25"/>
      <c r="C88" t="str">
        <f>C87</f>
        <v>Симбирская губерния</v>
      </c>
      <c r="D88" s="25">
        <v>1</v>
      </c>
      <c r="E88" s="18" t="s">
        <v>200</v>
      </c>
      <c r="F88" s="2">
        <v>108049</v>
      </c>
      <c r="G88" s="2">
        <v>19731</v>
      </c>
      <c r="H88" s="54">
        <v>5.4761035933302926</v>
      </c>
      <c r="I88" s="44">
        <v>13.49</v>
      </c>
      <c r="J88" s="41">
        <v>12.46</v>
      </c>
      <c r="K88" s="41">
        <v>0.14000000000000001</v>
      </c>
      <c r="L88" s="45">
        <f t="shared" si="7"/>
        <v>0.88999999999999935</v>
      </c>
      <c r="M88" s="45"/>
      <c r="N88" s="41">
        <v>0.04</v>
      </c>
      <c r="O88" s="30">
        <v>20.51</v>
      </c>
      <c r="P88" s="3">
        <v>2.81</v>
      </c>
      <c r="Q88" s="3">
        <v>0.5</v>
      </c>
      <c r="R88" s="8">
        <v>2</v>
      </c>
      <c r="S88" s="41">
        <v>3.29</v>
      </c>
      <c r="T88" s="41">
        <v>8.14</v>
      </c>
      <c r="U88" s="41">
        <v>0.66</v>
      </c>
      <c r="V88" s="41">
        <v>0.92</v>
      </c>
      <c r="W88" s="84">
        <f t="shared" si="10"/>
        <v>4.6900000000000031</v>
      </c>
      <c r="X88" s="41"/>
      <c r="Y88" s="39">
        <v>4.24</v>
      </c>
      <c r="Z88" s="39">
        <v>6.84</v>
      </c>
      <c r="AA88" s="41">
        <v>15.16</v>
      </c>
      <c r="AB88" s="41">
        <v>39.72</v>
      </c>
      <c r="AC88" s="41">
        <v>6.27</v>
      </c>
      <c r="AD88" s="41">
        <v>1.99</v>
      </c>
      <c r="AE88" s="41">
        <v>3.07</v>
      </c>
      <c r="AF88" s="41">
        <v>14.58</v>
      </c>
      <c r="AG88" s="47">
        <f t="shared" si="8"/>
        <v>13.809999999999999</v>
      </c>
      <c r="AH88" s="47">
        <f t="shared" si="9"/>
        <v>0</v>
      </c>
      <c r="AI88" s="114"/>
    </row>
    <row r="89" spans="1:35" x14ac:dyDescent="0.3">
      <c r="A89" s="1">
        <v>101</v>
      </c>
      <c r="B89" s="25">
        <f>B87+1</f>
        <v>40</v>
      </c>
      <c r="C89" t="s">
        <v>472</v>
      </c>
      <c r="D89" s="25">
        <v>0</v>
      </c>
      <c r="E89" s="20" t="s">
        <v>376</v>
      </c>
      <c r="F89" s="2">
        <v>1525279</v>
      </c>
      <c r="G89" s="2">
        <v>245603</v>
      </c>
      <c r="H89" s="54">
        <v>6.2103435218625176</v>
      </c>
      <c r="I89" s="44">
        <v>83.49</v>
      </c>
      <c r="J89" s="41">
        <v>82.71</v>
      </c>
      <c r="K89" s="41">
        <v>0.66</v>
      </c>
      <c r="L89" s="45">
        <f t="shared" ref="L89:L120" si="11">I89-J89-K89</f>
        <v>0.12000000000000111</v>
      </c>
      <c r="M89" s="45"/>
      <c r="N89" s="41">
        <v>0.01</v>
      </c>
      <c r="O89" s="30">
        <v>4.1900000000000004</v>
      </c>
      <c r="P89" s="3">
        <v>0.57999999999999996</v>
      </c>
      <c r="Q89" s="3">
        <v>0.33</v>
      </c>
      <c r="R89" s="8">
        <v>0</v>
      </c>
      <c r="S89" s="41">
        <v>0.67</v>
      </c>
      <c r="T89" s="41">
        <v>1.1599999999999999</v>
      </c>
      <c r="U89" s="41">
        <v>0.12</v>
      </c>
      <c r="V89" s="41">
        <v>0.56000000000000005</v>
      </c>
      <c r="W89" s="84">
        <f t="shared" si="10"/>
        <v>1.1000000000000001</v>
      </c>
      <c r="X89" s="41"/>
      <c r="Y89" s="39">
        <v>0.74</v>
      </c>
      <c r="Z89" s="39">
        <v>1.05</v>
      </c>
      <c r="AA89" s="41">
        <v>2.15</v>
      </c>
      <c r="AB89" s="41">
        <v>8.3699999999999992</v>
      </c>
      <c r="AC89" s="41">
        <v>0.6</v>
      </c>
      <c r="AD89" s="41">
        <v>0.74</v>
      </c>
      <c r="AE89" s="41">
        <v>0.42</v>
      </c>
      <c r="AF89" s="41">
        <v>2.94</v>
      </c>
      <c r="AG89" s="47">
        <f t="shared" ref="AG89:AG120" si="12">AB89-SUM(AC89:AF89)</f>
        <v>3.67</v>
      </c>
      <c r="AH89" s="47">
        <f t="shared" ref="AH89:AH120" si="13">100-(I89+N89+O89+SUM(Y89:AB89))</f>
        <v>0</v>
      </c>
      <c r="AI89" s="114"/>
    </row>
    <row r="90" spans="1:35" x14ac:dyDescent="0.3">
      <c r="A90" s="1">
        <v>102</v>
      </c>
      <c r="B90" s="25"/>
      <c r="C90" t="str">
        <f>C89</f>
        <v>Смоленская губерния</v>
      </c>
      <c r="D90" s="25">
        <v>1</v>
      </c>
      <c r="E90" s="18" t="s">
        <v>200</v>
      </c>
      <c r="F90" s="2">
        <v>120895</v>
      </c>
      <c r="G90" s="2">
        <v>19470</v>
      </c>
      <c r="H90" s="54">
        <v>6.2092963533641496</v>
      </c>
      <c r="I90" s="44">
        <v>3.73</v>
      </c>
      <c r="J90" s="41">
        <v>3.29</v>
      </c>
      <c r="K90" s="41">
        <v>0.11</v>
      </c>
      <c r="L90" s="45">
        <f t="shared" si="11"/>
        <v>0.32999999999999996</v>
      </c>
      <c r="M90" s="45"/>
      <c r="N90" s="41">
        <v>0.02</v>
      </c>
      <c r="O90" s="30">
        <v>22.75</v>
      </c>
      <c r="P90" s="3">
        <v>3.6</v>
      </c>
      <c r="Q90" s="3">
        <v>0.98</v>
      </c>
      <c r="R90" s="8">
        <v>2</v>
      </c>
      <c r="S90" s="41">
        <v>3</v>
      </c>
      <c r="T90" s="41">
        <v>8.39</v>
      </c>
      <c r="U90" s="41">
        <v>0.87</v>
      </c>
      <c r="V90" s="41">
        <v>1.42</v>
      </c>
      <c r="W90" s="84">
        <f t="shared" si="10"/>
        <v>5.4699999999999989</v>
      </c>
      <c r="X90" s="41"/>
      <c r="Y90" s="39">
        <v>3.17</v>
      </c>
      <c r="Z90" s="39">
        <v>7.68</v>
      </c>
      <c r="AA90" s="41">
        <v>18.010000000000002</v>
      </c>
      <c r="AB90" s="41">
        <v>44.64</v>
      </c>
      <c r="AC90" s="41">
        <v>4.97</v>
      </c>
      <c r="AD90" s="41">
        <v>1.97</v>
      </c>
      <c r="AE90" s="41">
        <v>2.92</v>
      </c>
      <c r="AF90" s="41">
        <v>13.23</v>
      </c>
      <c r="AG90" s="47">
        <f t="shared" si="12"/>
        <v>21.55</v>
      </c>
      <c r="AH90" s="47">
        <f t="shared" si="13"/>
        <v>0</v>
      </c>
      <c r="AI90" s="114"/>
    </row>
    <row r="91" spans="1:35" x14ac:dyDescent="0.3">
      <c r="A91" s="1">
        <v>103</v>
      </c>
      <c r="B91" s="25">
        <f>B89+1</f>
        <v>41</v>
      </c>
      <c r="C91" t="s">
        <v>473</v>
      </c>
      <c r="D91" s="25">
        <v>0</v>
      </c>
      <c r="E91" s="20" t="s">
        <v>377</v>
      </c>
      <c r="F91" s="2">
        <v>1447790</v>
      </c>
      <c r="G91" s="2">
        <v>238296</v>
      </c>
      <c r="H91" s="54">
        <v>6.0755950582468863</v>
      </c>
      <c r="I91" s="44">
        <v>67.64</v>
      </c>
      <c r="J91" s="41">
        <v>65.349999999999994</v>
      </c>
      <c r="K91" s="41">
        <v>1.1299999999999999</v>
      </c>
      <c r="L91" s="45">
        <f t="shared" si="11"/>
        <v>1.1600000000000064</v>
      </c>
      <c r="M91" s="45"/>
      <c r="N91" s="41">
        <v>0.23</v>
      </c>
      <c r="O91" s="30">
        <v>7.71</v>
      </c>
      <c r="P91" s="3">
        <v>1.87</v>
      </c>
      <c r="Q91" s="3">
        <v>0.18</v>
      </c>
      <c r="R91" s="8">
        <v>1</v>
      </c>
      <c r="S91" s="41">
        <v>1.1599999999999999</v>
      </c>
      <c r="T91" s="41">
        <v>2.42</v>
      </c>
      <c r="U91" s="41">
        <v>0.3</v>
      </c>
      <c r="V91" s="41">
        <v>0.17</v>
      </c>
      <c r="W91" s="84">
        <f t="shared" si="10"/>
        <v>1.79</v>
      </c>
      <c r="X91" s="41"/>
      <c r="Y91" s="39">
        <v>2.0699999999999998</v>
      </c>
      <c r="Z91" s="39">
        <v>2.63</v>
      </c>
      <c r="AA91" s="41">
        <v>5.62</v>
      </c>
      <c r="AB91" s="41">
        <v>14.1</v>
      </c>
      <c r="AC91" s="41">
        <v>0.94</v>
      </c>
      <c r="AD91" s="41">
        <v>0.66</v>
      </c>
      <c r="AE91" s="41">
        <v>0.96</v>
      </c>
      <c r="AF91" s="41">
        <v>6.91</v>
      </c>
      <c r="AG91" s="47">
        <f t="shared" si="12"/>
        <v>4.629999999999999</v>
      </c>
      <c r="AH91" s="47">
        <f t="shared" si="13"/>
        <v>0</v>
      </c>
      <c r="AI91" s="114"/>
    </row>
    <row r="92" spans="1:35" x14ac:dyDescent="0.3">
      <c r="A92" s="1">
        <v>104</v>
      </c>
      <c r="B92" s="25"/>
      <c r="C92" t="str">
        <f>C91</f>
        <v>Таврическая губерния</v>
      </c>
      <c r="D92" s="25">
        <v>1</v>
      </c>
      <c r="E92" s="18" t="s">
        <v>200</v>
      </c>
      <c r="F92" s="2">
        <v>289316</v>
      </c>
      <c r="G92" s="2">
        <v>54676</v>
      </c>
      <c r="H92" s="54">
        <v>5.2914624332431046</v>
      </c>
      <c r="I92" s="44">
        <v>8.5</v>
      </c>
      <c r="J92" s="41">
        <v>6.51</v>
      </c>
      <c r="K92" s="41">
        <v>0.28000000000000003</v>
      </c>
      <c r="L92" s="45">
        <f t="shared" si="11"/>
        <v>1.7100000000000002</v>
      </c>
      <c r="M92" s="45"/>
      <c r="N92" s="41">
        <v>0.28000000000000003</v>
      </c>
      <c r="O92" s="30">
        <v>19.079999999999998</v>
      </c>
      <c r="P92" s="3">
        <v>3.62</v>
      </c>
      <c r="Q92" s="3">
        <v>0.23</v>
      </c>
      <c r="R92" s="8">
        <v>2</v>
      </c>
      <c r="S92" s="41">
        <v>2.8</v>
      </c>
      <c r="T92" s="41">
        <v>7.19</v>
      </c>
      <c r="U92" s="41">
        <v>0.7</v>
      </c>
      <c r="V92" s="41">
        <v>0.41</v>
      </c>
      <c r="W92" s="84">
        <f t="shared" si="10"/>
        <v>4.3599999999999977</v>
      </c>
      <c r="X92" s="41"/>
      <c r="Y92" s="39">
        <v>5.25</v>
      </c>
      <c r="Z92" s="39">
        <v>8.33</v>
      </c>
      <c r="AA92" s="41">
        <v>18.329999999999998</v>
      </c>
      <c r="AB92" s="41">
        <v>40.229999999999997</v>
      </c>
      <c r="AC92" s="41">
        <v>2.78</v>
      </c>
      <c r="AD92" s="41">
        <v>1</v>
      </c>
      <c r="AE92" s="41">
        <v>2.61</v>
      </c>
      <c r="AF92" s="41">
        <v>16.43</v>
      </c>
      <c r="AG92" s="47">
        <f t="shared" si="12"/>
        <v>17.409999999999997</v>
      </c>
      <c r="AH92" s="47">
        <f t="shared" si="13"/>
        <v>0</v>
      </c>
      <c r="AI92" s="114"/>
    </row>
    <row r="93" spans="1:35" x14ac:dyDescent="0.3">
      <c r="A93" s="1">
        <v>105</v>
      </c>
      <c r="B93" s="25">
        <f>B91+1</f>
        <v>42</v>
      </c>
      <c r="C93" t="s">
        <v>474</v>
      </c>
      <c r="D93" s="25">
        <v>0</v>
      </c>
      <c r="E93" s="20" t="s">
        <v>248</v>
      </c>
      <c r="F93" s="2">
        <v>2684030</v>
      </c>
      <c r="G93" s="2">
        <v>424471</v>
      </c>
      <c r="H93" s="54">
        <v>6.3232352740234319</v>
      </c>
      <c r="I93" s="44">
        <v>84.03</v>
      </c>
      <c r="J93" s="41">
        <v>83.58</v>
      </c>
      <c r="K93" s="41">
        <v>0.21</v>
      </c>
      <c r="L93" s="45">
        <f t="shared" si="11"/>
        <v>0.24000000000000285</v>
      </c>
      <c r="M93" s="45"/>
      <c r="N93" s="41">
        <v>0.01</v>
      </c>
      <c r="O93" s="30">
        <v>4.79</v>
      </c>
      <c r="P93" s="3">
        <v>0.92</v>
      </c>
      <c r="Q93" s="3">
        <v>0.13</v>
      </c>
      <c r="R93" s="8">
        <v>0</v>
      </c>
      <c r="S93" s="41">
        <v>0.64</v>
      </c>
      <c r="T93" s="41">
        <v>1.41</v>
      </c>
      <c r="U93" s="41">
        <v>0.31</v>
      </c>
      <c r="V93" s="41">
        <v>0.66</v>
      </c>
      <c r="W93" s="84">
        <f t="shared" si="10"/>
        <v>0.85000000000000009</v>
      </c>
      <c r="X93" s="41"/>
      <c r="Y93" s="39">
        <v>0.97</v>
      </c>
      <c r="Z93" s="39">
        <v>1.27</v>
      </c>
      <c r="AA93" s="41">
        <v>2.57</v>
      </c>
      <c r="AB93" s="41">
        <v>6.36</v>
      </c>
      <c r="AC93" s="41">
        <v>0.6</v>
      </c>
      <c r="AD93" s="41">
        <v>0.82</v>
      </c>
      <c r="AE93" s="41">
        <v>0.35</v>
      </c>
      <c r="AF93" s="41">
        <v>2.57</v>
      </c>
      <c r="AG93" s="47">
        <f t="shared" si="12"/>
        <v>2.0200000000000005</v>
      </c>
      <c r="AH93" s="47">
        <f t="shared" si="13"/>
        <v>0</v>
      </c>
      <c r="AI93" s="114"/>
    </row>
    <row r="94" spans="1:35" x14ac:dyDescent="0.3">
      <c r="A94" s="1">
        <v>106</v>
      </c>
      <c r="B94" s="25"/>
      <c r="C94" t="str">
        <f>C93</f>
        <v>Тамбовская губерния</v>
      </c>
      <c r="D94" s="25">
        <v>1</v>
      </c>
      <c r="E94" s="18" t="s">
        <v>200</v>
      </c>
      <c r="F94" s="2">
        <v>226264</v>
      </c>
      <c r="G94" s="2">
        <v>40628</v>
      </c>
      <c r="H94" s="54">
        <v>5.5691641232647431</v>
      </c>
      <c r="I94" s="44">
        <v>15.83</v>
      </c>
      <c r="J94" s="41">
        <v>15.15</v>
      </c>
      <c r="K94" s="41">
        <v>0.05</v>
      </c>
      <c r="L94" s="45">
        <f t="shared" si="11"/>
        <v>0.62999999999999967</v>
      </c>
      <c r="M94" s="45"/>
      <c r="N94" s="41">
        <v>0.04</v>
      </c>
      <c r="O94" s="30">
        <v>21.87</v>
      </c>
      <c r="P94" s="3">
        <v>4.18</v>
      </c>
      <c r="Q94" s="3">
        <v>0.86</v>
      </c>
      <c r="R94" s="8">
        <v>2</v>
      </c>
      <c r="S94" s="41">
        <v>3.23</v>
      </c>
      <c r="T94" s="41">
        <v>7.2</v>
      </c>
      <c r="U94" s="41">
        <v>0.82</v>
      </c>
      <c r="V94" s="41">
        <v>1.1599999999999999</v>
      </c>
      <c r="W94" s="84">
        <f t="shared" si="10"/>
        <v>5.2800000000000011</v>
      </c>
      <c r="X94" s="41"/>
      <c r="Y94" s="39">
        <v>4.38</v>
      </c>
      <c r="Z94" s="39">
        <v>7.98</v>
      </c>
      <c r="AA94" s="41">
        <v>18.52</v>
      </c>
      <c r="AB94" s="41">
        <v>31.38</v>
      </c>
      <c r="AC94" s="41">
        <v>3.64</v>
      </c>
      <c r="AD94" s="41">
        <v>2.12</v>
      </c>
      <c r="AE94" s="41">
        <v>2.27</v>
      </c>
      <c r="AF94" s="41">
        <v>10.31</v>
      </c>
      <c r="AG94" s="47">
        <f t="shared" si="12"/>
        <v>13.04</v>
      </c>
      <c r="AH94" s="47">
        <f t="shared" si="13"/>
        <v>0</v>
      </c>
      <c r="AI94" s="114"/>
    </row>
    <row r="95" spans="1:35" x14ac:dyDescent="0.3">
      <c r="A95" s="1">
        <v>107</v>
      </c>
      <c r="B95" s="25">
        <f>B93+1</f>
        <v>43</v>
      </c>
      <c r="C95" t="s">
        <v>475</v>
      </c>
      <c r="D95" s="25">
        <v>0</v>
      </c>
      <c r="E95" s="20" t="s">
        <v>249</v>
      </c>
      <c r="F95" s="2">
        <v>1769135</v>
      </c>
      <c r="G95" s="2">
        <v>330289</v>
      </c>
      <c r="H95" s="54">
        <v>5.3563243099225222</v>
      </c>
      <c r="I95" s="44">
        <v>80.98</v>
      </c>
      <c r="J95" s="41">
        <v>80.099999999999994</v>
      </c>
      <c r="K95" s="41">
        <v>0.61</v>
      </c>
      <c r="L95" s="45">
        <f t="shared" si="11"/>
        <v>0.27000000000000968</v>
      </c>
      <c r="M95" s="45"/>
      <c r="N95" s="41">
        <v>0.01</v>
      </c>
      <c r="O95" s="30">
        <v>6.61</v>
      </c>
      <c r="P95" s="3">
        <v>0.51</v>
      </c>
      <c r="Q95" s="3">
        <v>0.47</v>
      </c>
      <c r="R95" s="8">
        <v>0</v>
      </c>
      <c r="S95" s="41">
        <v>0.47</v>
      </c>
      <c r="T95" s="41">
        <v>2.2000000000000002</v>
      </c>
      <c r="U95" s="41">
        <v>0.28000000000000003</v>
      </c>
      <c r="V95" s="41">
        <v>1.79</v>
      </c>
      <c r="W95" s="84">
        <f t="shared" si="10"/>
        <v>1.3600000000000003</v>
      </c>
      <c r="X95" s="41"/>
      <c r="Y95" s="39">
        <v>1.29</v>
      </c>
      <c r="Z95" s="39">
        <v>0.97</v>
      </c>
      <c r="AA95" s="41">
        <v>2.23</v>
      </c>
      <c r="AB95" s="41">
        <v>7.91</v>
      </c>
      <c r="AC95" s="41">
        <v>0.61</v>
      </c>
      <c r="AD95" s="41">
        <v>1.03</v>
      </c>
      <c r="AE95" s="41">
        <v>0.44</v>
      </c>
      <c r="AF95" s="41">
        <v>2.83</v>
      </c>
      <c r="AG95" s="47">
        <f t="shared" si="12"/>
        <v>3</v>
      </c>
      <c r="AH95" s="47">
        <f t="shared" si="13"/>
        <v>0</v>
      </c>
      <c r="AI95" s="114"/>
    </row>
    <row r="96" spans="1:35" x14ac:dyDescent="0.3">
      <c r="A96" s="1">
        <v>108</v>
      </c>
      <c r="B96" s="25"/>
      <c r="C96" t="str">
        <f>C95</f>
        <v>Тверская губерния</v>
      </c>
      <c r="D96" s="25">
        <v>1</v>
      </c>
      <c r="E96" s="18" t="s">
        <v>200</v>
      </c>
      <c r="F96" s="2">
        <v>154769</v>
      </c>
      <c r="G96" s="2">
        <v>27545</v>
      </c>
      <c r="H96" s="54">
        <v>5.618769286621891</v>
      </c>
      <c r="I96" s="44">
        <v>5.35</v>
      </c>
      <c r="J96" s="41">
        <v>4.68</v>
      </c>
      <c r="K96" s="41">
        <v>7.0000000000000007E-2</v>
      </c>
      <c r="L96" s="45">
        <f t="shared" si="11"/>
        <v>0.59999999999999987</v>
      </c>
      <c r="M96" s="45"/>
      <c r="N96" s="41">
        <v>0.05</v>
      </c>
      <c r="O96" s="30">
        <v>34.97</v>
      </c>
      <c r="P96" s="3">
        <v>3.24</v>
      </c>
      <c r="Q96" s="3">
        <v>0.78</v>
      </c>
      <c r="R96" s="8">
        <v>2</v>
      </c>
      <c r="S96" s="41">
        <v>1.94</v>
      </c>
      <c r="T96" s="41">
        <v>8.27</v>
      </c>
      <c r="U96" s="41">
        <v>1.41</v>
      </c>
      <c r="V96" s="41">
        <v>14.09</v>
      </c>
      <c r="W96" s="84">
        <f t="shared" si="10"/>
        <v>6.019999999999996</v>
      </c>
      <c r="X96" s="41"/>
      <c r="Y96" s="39">
        <v>3.06</v>
      </c>
      <c r="Z96" s="39">
        <v>5.19</v>
      </c>
      <c r="AA96" s="41">
        <v>15.06</v>
      </c>
      <c r="AB96" s="41">
        <v>36.32</v>
      </c>
      <c r="AC96" s="41">
        <v>4.47</v>
      </c>
      <c r="AD96" s="41">
        <v>3.38</v>
      </c>
      <c r="AE96" s="41">
        <v>2.3199999999999998</v>
      </c>
      <c r="AF96" s="41">
        <v>11.96</v>
      </c>
      <c r="AG96" s="47">
        <f t="shared" si="12"/>
        <v>14.189999999999998</v>
      </c>
      <c r="AH96" s="47">
        <f t="shared" si="13"/>
        <v>0</v>
      </c>
      <c r="AI96" s="114"/>
    </row>
    <row r="97" spans="1:35" x14ac:dyDescent="0.3">
      <c r="A97" s="1">
        <v>109</v>
      </c>
      <c r="B97" s="25">
        <f>B95+1</f>
        <v>44</v>
      </c>
      <c r="C97" t="s">
        <v>476</v>
      </c>
      <c r="D97" s="25">
        <v>0</v>
      </c>
      <c r="E97" s="20" t="s">
        <v>250</v>
      </c>
      <c r="F97" s="2">
        <v>1419456</v>
      </c>
      <c r="G97" s="2">
        <v>234503</v>
      </c>
      <c r="H97" s="54">
        <v>6.0530398331791062</v>
      </c>
      <c r="I97" s="44">
        <v>78.41</v>
      </c>
      <c r="J97" s="41">
        <v>77.849999999999994</v>
      </c>
      <c r="K97" s="41">
        <v>0.45</v>
      </c>
      <c r="L97" s="45">
        <f t="shared" si="11"/>
        <v>0.11000000000000226</v>
      </c>
      <c r="M97" s="45"/>
      <c r="N97" s="41">
        <v>0.14000000000000001</v>
      </c>
      <c r="O97" s="30">
        <v>8.06</v>
      </c>
      <c r="P97" s="3">
        <v>4.2300000000000004</v>
      </c>
      <c r="Q97" s="3">
        <v>0.08</v>
      </c>
      <c r="R97" s="8">
        <v>0</v>
      </c>
      <c r="S97" s="41">
        <v>0.68</v>
      </c>
      <c r="T97" s="41">
        <v>1.38</v>
      </c>
      <c r="U97" s="41">
        <v>0.18</v>
      </c>
      <c r="V97" s="41">
        <v>0.31</v>
      </c>
      <c r="W97" s="84">
        <f t="shared" si="10"/>
        <v>1.2799999999999998</v>
      </c>
      <c r="X97" s="41"/>
      <c r="Y97" s="39">
        <v>1.03</v>
      </c>
      <c r="Z97" s="39">
        <v>1.07</v>
      </c>
      <c r="AA97" s="41">
        <v>2.61</v>
      </c>
      <c r="AB97" s="41">
        <v>8.68</v>
      </c>
      <c r="AC97" s="41">
        <v>0.67</v>
      </c>
      <c r="AD97" s="41">
        <v>0.85</v>
      </c>
      <c r="AE97" s="41">
        <v>0.51</v>
      </c>
      <c r="AF97" s="41">
        <v>3.72</v>
      </c>
      <c r="AG97" s="47">
        <f t="shared" si="12"/>
        <v>2.9299999999999997</v>
      </c>
      <c r="AH97" s="47">
        <f t="shared" si="13"/>
        <v>0</v>
      </c>
      <c r="AI97" s="114"/>
    </row>
    <row r="98" spans="1:35" x14ac:dyDescent="0.3">
      <c r="A98" s="1">
        <v>110</v>
      </c>
      <c r="B98" s="25"/>
      <c r="C98" t="str">
        <f>C97</f>
        <v>Тульская губерния</v>
      </c>
      <c r="D98" s="25">
        <v>1</v>
      </c>
      <c r="E98" s="18" t="s">
        <v>200</v>
      </c>
      <c r="F98" s="2">
        <v>171980</v>
      </c>
      <c r="G98" s="2">
        <v>28685</v>
      </c>
      <c r="H98" s="54">
        <v>5.9954680146417987</v>
      </c>
      <c r="I98" s="44">
        <v>7.8</v>
      </c>
      <c r="J98" s="41">
        <v>7.55</v>
      </c>
      <c r="K98" s="41">
        <v>0.04</v>
      </c>
      <c r="L98" s="45">
        <f t="shared" si="11"/>
        <v>0.21</v>
      </c>
      <c r="M98" s="45"/>
      <c r="N98" s="41">
        <v>0.02</v>
      </c>
      <c r="O98" s="30">
        <v>42.62</v>
      </c>
      <c r="P98" s="3">
        <v>25.99</v>
      </c>
      <c r="Q98" s="3">
        <v>0.41</v>
      </c>
      <c r="R98" s="8">
        <v>2</v>
      </c>
      <c r="S98" s="41">
        <v>2.14</v>
      </c>
      <c r="T98" s="41">
        <v>5.85</v>
      </c>
      <c r="U98" s="41">
        <v>0.52</v>
      </c>
      <c r="V98" s="41">
        <v>1.03</v>
      </c>
      <c r="W98" s="84">
        <f t="shared" si="10"/>
        <v>7.09</v>
      </c>
      <c r="X98" s="41"/>
      <c r="Y98" s="39">
        <v>2.02</v>
      </c>
      <c r="Z98" s="39">
        <v>3.45</v>
      </c>
      <c r="AA98" s="41">
        <v>14.77</v>
      </c>
      <c r="AB98" s="41">
        <v>29.32</v>
      </c>
      <c r="AC98" s="41">
        <v>3.38</v>
      </c>
      <c r="AD98" s="41">
        <v>2.0099999999999998</v>
      </c>
      <c r="AE98" s="41">
        <v>2.06</v>
      </c>
      <c r="AF98" s="41">
        <v>9.9</v>
      </c>
      <c r="AG98" s="47">
        <f t="shared" si="12"/>
        <v>11.969999999999999</v>
      </c>
      <c r="AH98" s="47">
        <f t="shared" si="13"/>
        <v>0</v>
      </c>
      <c r="AI98" s="114"/>
    </row>
    <row r="99" spans="1:35" x14ac:dyDescent="0.3">
      <c r="A99" s="1">
        <v>111</v>
      </c>
      <c r="B99" s="25">
        <f>B97+1</f>
        <v>45</v>
      </c>
      <c r="C99" t="s">
        <v>477</v>
      </c>
      <c r="D99" s="25">
        <v>0</v>
      </c>
      <c r="E99" s="20" t="s">
        <v>116</v>
      </c>
      <c r="F99" s="2">
        <v>2196642</v>
      </c>
      <c r="G99" s="2">
        <v>392834</v>
      </c>
      <c r="H99" s="54">
        <v>5.591781770417021</v>
      </c>
      <c r="I99" s="44">
        <v>86.99</v>
      </c>
      <c r="J99" s="41">
        <v>85.4</v>
      </c>
      <c r="K99" s="41">
        <v>0.17</v>
      </c>
      <c r="L99" s="45">
        <f t="shared" si="11"/>
        <v>1.4199999999999893</v>
      </c>
      <c r="M99" s="45"/>
      <c r="N99" s="41">
        <v>0.99</v>
      </c>
      <c r="O99" s="30">
        <v>3.72</v>
      </c>
      <c r="P99" s="3">
        <v>0.92</v>
      </c>
      <c r="Q99" s="3">
        <v>0.1</v>
      </c>
      <c r="R99" s="8">
        <v>0</v>
      </c>
      <c r="S99" s="41">
        <v>0.51</v>
      </c>
      <c r="T99" s="41">
        <v>0.77</v>
      </c>
      <c r="U99" s="41">
        <v>0.18</v>
      </c>
      <c r="V99" s="41">
        <v>0.24</v>
      </c>
      <c r="W99" s="84">
        <f t="shared" si="10"/>
        <v>1.1000000000000003</v>
      </c>
      <c r="X99" s="41"/>
      <c r="Y99" s="39">
        <v>0.85</v>
      </c>
      <c r="Z99" s="39">
        <v>0.79</v>
      </c>
      <c r="AA99" s="41">
        <v>1.31</v>
      </c>
      <c r="AB99" s="41">
        <v>5.35</v>
      </c>
      <c r="AC99" s="41">
        <v>0.51</v>
      </c>
      <c r="AD99" s="41">
        <v>0.59</v>
      </c>
      <c r="AE99" s="41">
        <v>0.24</v>
      </c>
      <c r="AF99" s="41">
        <v>2.2599999999999998</v>
      </c>
      <c r="AG99" s="47">
        <f t="shared" si="12"/>
        <v>1.75</v>
      </c>
      <c r="AH99" s="47">
        <f t="shared" si="13"/>
        <v>0</v>
      </c>
      <c r="AI99" s="114"/>
    </row>
    <row r="100" spans="1:35" x14ac:dyDescent="0.3">
      <c r="A100" s="1">
        <v>112</v>
      </c>
      <c r="B100" s="25"/>
      <c r="C100" t="str">
        <f>C99</f>
        <v>Уфимская губерния</v>
      </c>
      <c r="D100" s="25">
        <v>1</v>
      </c>
      <c r="E100" s="18" t="s">
        <v>200</v>
      </c>
      <c r="F100" s="2">
        <v>107303</v>
      </c>
      <c r="G100" s="2">
        <v>22330</v>
      </c>
      <c r="H100" s="54">
        <v>4.8053291536050153</v>
      </c>
      <c r="I100" s="44">
        <v>8.91</v>
      </c>
      <c r="J100" s="41">
        <v>7.89</v>
      </c>
      <c r="K100" s="41">
        <v>0.06</v>
      </c>
      <c r="L100" s="45">
        <f t="shared" si="11"/>
        <v>0.96000000000000041</v>
      </c>
      <c r="M100" s="45"/>
      <c r="N100" s="41">
        <v>3.88</v>
      </c>
      <c r="O100" s="30">
        <v>21.66</v>
      </c>
      <c r="P100" s="3">
        <v>5.92</v>
      </c>
      <c r="Q100" s="3">
        <v>0.55000000000000004</v>
      </c>
      <c r="R100" s="8">
        <v>2</v>
      </c>
      <c r="S100" s="41">
        <v>2.02</v>
      </c>
      <c r="T100" s="41">
        <v>6.37</v>
      </c>
      <c r="U100" s="41">
        <v>1.53</v>
      </c>
      <c r="V100" s="41">
        <v>0.9</v>
      </c>
      <c r="W100" s="84">
        <f t="shared" si="10"/>
        <v>4.92</v>
      </c>
      <c r="X100" s="41"/>
      <c r="Y100" s="39">
        <v>6.46</v>
      </c>
      <c r="Z100" s="39">
        <v>8.14</v>
      </c>
      <c r="AA100" s="41">
        <v>12.58</v>
      </c>
      <c r="AB100" s="41">
        <v>38.369999999999997</v>
      </c>
      <c r="AC100" s="41">
        <v>5.28</v>
      </c>
      <c r="AD100" s="41">
        <v>1.67</v>
      </c>
      <c r="AE100" s="41">
        <v>2.14</v>
      </c>
      <c r="AF100" s="41">
        <v>18.86</v>
      </c>
      <c r="AG100" s="47">
        <f t="shared" si="12"/>
        <v>10.419999999999998</v>
      </c>
      <c r="AH100" s="47">
        <f t="shared" si="13"/>
        <v>0</v>
      </c>
      <c r="AI100" s="114"/>
    </row>
    <row r="101" spans="1:35" x14ac:dyDescent="0.3">
      <c r="A101" s="1">
        <v>113</v>
      </c>
      <c r="B101" s="25">
        <f>B99+1</f>
        <v>46</v>
      </c>
      <c r="C101" t="s">
        <v>478</v>
      </c>
      <c r="D101" s="25">
        <v>0</v>
      </c>
      <c r="E101" s="20" t="s">
        <v>257</v>
      </c>
      <c r="F101" s="2">
        <v>2492316</v>
      </c>
      <c r="G101" s="2">
        <v>399851</v>
      </c>
      <c r="H101" s="54">
        <v>6.2331118341582243</v>
      </c>
      <c r="I101" s="44">
        <v>78.61</v>
      </c>
      <c r="J101" s="41">
        <v>78.19</v>
      </c>
      <c r="K101" s="41">
        <v>0.3</v>
      </c>
      <c r="L101" s="45">
        <f t="shared" si="11"/>
        <v>0.12000000000000172</v>
      </c>
      <c r="M101" s="45"/>
      <c r="N101" s="41">
        <v>7.0000000000000007E-2</v>
      </c>
      <c r="O101" s="30">
        <v>7.19</v>
      </c>
      <c r="P101" s="3">
        <v>1.06</v>
      </c>
      <c r="Q101" s="3">
        <v>0.33</v>
      </c>
      <c r="R101" s="8">
        <v>1</v>
      </c>
      <c r="S101" s="41">
        <v>0.82</v>
      </c>
      <c r="T101" s="41">
        <v>2.87</v>
      </c>
      <c r="U101" s="41">
        <v>0.24</v>
      </c>
      <c r="V101" s="41">
        <v>0.36</v>
      </c>
      <c r="W101" s="84">
        <f t="shared" si="10"/>
        <v>1.8400000000000007</v>
      </c>
      <c r="X101" s="41"/>
      <c r="Y101" s="39">
        <v>1.1200000000000001</v>
      </c>
      <c r="Z101" s="39">
        <v>1.41</v>
      </c>
      <c r="AA101" s="41">
        <v>2.58</v>
      </c>
      <c r="AB101" s="41">
        <v>9.02</v>
      </c>
      <c r="AC101" s="41">
        <v>0.7</v>
      </c>
      <c r="AD101" s="41">
        <v>0.51</v>
      </c>
      <c r="AE101" s="41">
        <v>0.63</v>
      </c>
      <c r="AF101" s="41">
        <v>4.4000000000000004</v>
      </c>
      <c r="AG101" s="47">
        <f t="shared" si="12"/>
        <v>2.7799999999999994</v>
      </c>
      <c r="AH101" s="47">
        <f t="shared" si="13"/>
        <v>0</v>
      </c>
      <c r="AI101" s="114"/>
    </row>
    <row r="102" spans="1:35" x14ac:dyDescent="0.3">
      <c r="A102" s="1">
        <v>114</v>
      </c>
      <c r="B102" s="25"/>
      <c r="C102" t="str">
        <f>C101</f>
        <v>Харьковская губерния</v>
      </c>
      <c r="D102" s="25">
        <v>1</v>
      </c>
      <c r="E102" s="18" t="s">
        <v>200</v>
      </c>
      <c r="F102" s="2">
        <v>367343</v>
      </c>
      <c r="G102" s="2">
        <v>63638</v>
      </c>
      <c r="H102" s="54">
        <v>5.7723844244005154</v>
      </c>
      <c r="I102" s="44">
        <v>18.100000000000001</v>
      </c>
      <c r="J102" s="41">
        <v>17.739999999999998</v>
      </c>
      <c r="K102" s="41">
        <v>0.15</v>
      </c>
      <c r="L102" s="45">
        <f t="shared" si="11"/>
        <v>0.21000000000000299</v>
      </c>
      <c r="M102" s="45"/>
      <c r="N102" s="41">
        <v>0.17</v>
      </c>
      <c r="O102" s="30">
        <v>27.19</v>
      </c>
      <c r="P102" s="3">
        <v>3.96</v>
      </c>
      <c r="Q102" s="3">
        <v>0.79</v>
      </c>
      <c r="R102" s="8">
        <v>3</v>
      </c>
      <c r="S102" s="41">
        <v>3.02</v>
      </c>
      <c r="T102" s="41">
        <v>11.74</v>
      </c>
      <c r="U102" s="41">
        <v>0.97</v>
      </c>
      <c r="V102" s="41">
        <v>0.7</v>
      </c>
      <c r="W102" s="84">
        <f t="shared" si="10"/>
        <v>6.8000000000000007</v>
      </c>
      <c r="X102" s="41"/>
      <c r="Y102" s="39">
        <v>4.55</v>
      </c>
      <c r="Z102" s="39">
        <v>5.6</v>
      </c>
      <c r="AA102" s="41">
        <v>11.57</v>
      </c>
      <c r="AB102" s="41">
        <v>32.82</v>
      </c>
      <c r="AC102" s="41">
        <v>2.85</v>
      </c>
      <c r="AD102" s="41">
        <v>0.85</v>
      </c>
      <c r="AE102" s="41">
        <v>3.04</v>
      </c>
      <c r="AF102" s="41">
        <v>13.52</v>
      </c>
      <c r="AG102" s="47">
        <f t="shared" si="12"/>
        <v>12.560000000000002</v>
      </c>
      <c r="AH102" s="47">
        <f t="shared" si="13"/>
        <v>0</v>
      </c>
      <c r="AI102" s="114"/>
    </row>
    <row r="103" spans="1:35" x14ac:dyDescent="0.3">
      <c r="A103" s="1">
        <v>115</v>
      </c>
      <c r="B103" s="25">
        <f>B101+1</f>
        <v>47</v>
      </c>
      <c r="C103" t="s">
        <v>479</v>
      </c>
      <c r="D103" s="25">
        <v>0</v>
      </c>
      <c r="E103" s="20" t="s">
        <v>258</v>
      </c>
      <c r="F103" s="2">
        <v>2733612</v>
      </c>
      <c r="G103" s="2">
        <v>493333</v>
      </c>
      <c r="H103" s="54">
        <v>5.541109149398074</v>
      </c>
      <c r="I103" s="44">
        <v>65.61</v>
      </c>
      <c r="J103" s="41">
        <v>64.84</v>
      </c>
      <c r="K103" s="41">
        <v>0.48</v>
      </c>
      <c r="L103" s="45">
        <f t="shared" si="11"/>
        <v>0.28999999999999604</v>
      </c>
      <c r="M103" s="45"/>
      <c r="N103" s="41">
        <v>0.24</v>
      </c>
      <c r="O103" s="30">
        <v>8.8699999999999992</v>
      </c>
      <c r="P103" s="3">
        <v>1.78</v>
      </c>
      <c r="Q103" s="3">
        <v>0.12</v>
      </c>
      <c r="R103" s="8">
        <v>1</v>
      </c>
      <c r="S103" s="41">
        <v>1.19</v>
      </c>
      <c r="T103" s="41">
        <v>3.01</v>
      </c>
      <c r="U103" s="41">
        <v>0.25</v>
      </c>
      <c r="V103" s="41">
        <v>0.19</v>
      </c>
      <c r="W103" s="84">
        <f t="shared" si="10"/>
        <v>2.4499999999999993</v>
      </c>
      <c r="X103" s="41"/>
      <c r="Y103" s="39">
        <v>1.76</v>
      </c>
      <c r="Z103" s="39">
        <v>2.35</v>
      </c>
      <c r="AA103" s="41">
        <v>7.6</v>
      </c>
      <c r="AB103" s="41">
        <v>13.57</v>
      </c>
      <c r="AC103" s="41">
        <v>0.85</v>
      </c>
      <c r="AD103" s="41">
        <v>0.53</v>
      </c>
      <c r="AE103" s="41">
        <v>1.1100000000000001</v>
      </c>
      <c r="AF103" s="41">
        <v>6.58</v>
      </c>
      <c r="AG103" s="47">
        <f t="shared" si="12"/>
        <v>4.5</v>
      </c>
      <c r="AH103" s="47">
        <f t="shared" si="13"/>
        <v>0</v>
      </c>
      <c r="AI103" s="114"/>
    </row>
    <row r="104" spans="1:35" x14ac:dyDescent="0.3">
      <c r="A104" s="1">
        <v>116</v>
      </c>
      <c r="B104" s="25"/>
      <c r="C104" t="str">
        <f>C103</f>
        <v>Херсонская губерния</v>
      </c>
      <c r="D104" s="25">
        <v>1</v>
      </c>
      <c r="E104" s="18" t="s">
        <v>200</v>
      </c>
      <c r="F104" s="2">
        <v>788960</v>
      </c>
      <c r="G104" s="2">
        <v>142961</v>
      </c>
      <c r="H104" s="54">
        <v>5.5187078993571674</v>
      </c>
      <c r="I104" s="44">
        <v>11.92</v>
      </c>
      <c r="J104" s="41">
        <v>11.33</v>
      </c>
      <c r="K104" s="41">
        <v>0.05</v>
      </c>
      <c r="L104" s="45">
        <f t="shared" si="11"/>
        <v>0.53999999999999981</v>
      </c>
      <c r="M104" s="45"/>
      <c r="N104" s="41">
        <v>0.47</v>
      </c>
      <c r="O104" s="30">
        <v>22.13</v>
      </c>
      <c r="P104" s="3">
        <v>4.0999999999999996</v>
      </c>
      <c r="Q104" s="3">
        <v>0.32</v>
      </c>
      <c r="R104" s="8">
        <v>3</v>
      </c>
      <c r="S104" s="41">
        <v>3.03</v>
      </c>
      <c r="T104" s="41">
        <v>7.56</v>
      </c>
      <c r="U104" s="41">
        <v>0.59</v>
      </c>
      <c r="V104" s="41">
        <v>0.41</v>
      </c>
      <c r="W104" s="84">
        <f t="shared" si="10"/>
        <v>6.4400000000000013</v>
      </c>
      <c r="X104" s="41"/>
      <c r="Y104" s="39">
        <v>4.49</v>
      </c>
      <c r="Z104" s="39">
        <v>6.23</v>
      </c>
      <c r="AA104" s="41">
        <v>19.32</v>
      </c>
      <c r="AB104" s="41">
        <v>35.44</v>
      </c>
      <c r="AC104" s="41">
        <v>2.2400000000000002</v>
      </c>
      <c r="AD104" s="41">
        <v>0.82</v>
      </c>
      <c r="AE104" s="41">
        <v>2.92</v>
      </c>
      <c r="AF104" s="41">
        <v>16.850000000000001</v>
      </c>
      <c r="AG104" s="47">
        <f t="shared" si="12"/>
        <v>12.609999999999996</v>
      </c>
      <c r="AH104" s="47">
        <f t="shared" si="13"/>
        <v>0</v>
      </c>
      <c r="AI104" s="114"/>
    </row>
    <row r="105" spans="1:35" x14ac:dyDescent="0.3">
      <c r="A105" s="1">
        <v>117</v>
      </c>
      <c r="B105" s="25">
        <f>B103+1</f>
        <v>48</v>
      </c>
      <c r="C105" t="s">
        <v>480</v>
      </c>
      <c r="D105" s="25">
        <v>0</v>
      </c>
      <c r="E105" s="20" t="s">
        <v>259</v>
      </c>
      <c r="F105" s="2">
        <v>2297854</v>
      </c>
      <c r="G105" s="2">
        <v>400672</v>
      </c>
      <c r="H105" s="54">
        <v>5.7350001996645634</v>
      </c>
      <c r="I105" s="44">
        <v>78.87</v>
      </c>
      <c r="J105" s="41">
        <v>78.349999999999994</v>
      </c>
      <c r="K105" s="41">
        <v>0.17</v>
      </c>
      <c r="L105" s="45">
        <f t="shared" si="11"/>
        <v>0.35000000000001019</v>
      </c>
      <c r="M105" s="45"/>
      <c r="N105" s="41">
        <v>0.02</v>
      </c>
      <c r="O105" s="30">
        <v>7.5</v>
      </c>
      <c r="P105" s="3">
        <v>0.78</v>
      </c>
      <c r="Q105" s="3">
        <v>0.25</v>
      </c>
      <c r="R105" s="8">
        <v>0</v>
      </c>
      <c r="S105" s="41">
        <v>0.69</v>
      </c>
      <c r="T105" s="41">
        <v>2.98</v>
      </c>
      <c r="U105" s="41">
        <v>0.28999999999999998</v>
      </c>
      <c r="V105" s="41">
        <v>1.08</v>
      </c>
      <c r="W105" s="84">
        <f t="shared" si="10"/>
        <v>1.6799999999999997</v>
      </c>
      <c r="X105" s="41"/>
      <c r="Y105" s="39">
        <v>1.76</v>
      </c>
      <c r="Z105" s="39">
        <v>1.31</v>
      </c>
      <c r="AA105" s="41">
        <v>3.65</v>
      </c>
      <c r="AB105" s="41">
        <v>6.89</v>
      </c>
      <c r="AC105" s="41">
        <v>0.55000000000000004</v>
      </c>
      <c r="AD105" s="41">
        <v>0.6</v>
      </c>
      <c r="AE105" s="41">
        <v>0.54</v>
      </c>
      <c r="AF105" s="41">
        <v>3.12</v>
      </c>
      <c r="AG105" s="47">
        <f t="shared" si="12"/>
        <v>2.0799999999999992</v>
      </c>
      <c r="AH105" s="47">
        <f t="shared" si="13"/>
        <v>0</v>
      </c>
      <c r="AI105" s="114"/>
    </row>
    <row r="106" spans="1:35" x14ac:dyDescent="0.3">
      <c r="A106" s="1">
        <v>118</v>
      </c>
      <c r="B106" s="25"/>
      <c r="C106" t="str">
        <f>C105</f>
        <v>Черниговская губерния</v>
      </c>
      <c r="D106" s="25">
        <v>1</v>
      </c>
      <c r="E106" s="18" t="s">
        <v>200</v>
      </c>
      <c r="F106" s="2">
        <v>209453</v>
      </c>
      <c r="G106" s="2">
        <v>37140</v>
      </c>
      <c r="H106" s="54">
        <v>5.639553042541734</v>
      </c>
      <c r="I106" s="44">
        <v>12.84</v>
      </c>
      <c r="J106" s="41">
        <v>12.28</v>
      </c>
      <c r="K106" s="41">
        <v>0.1</v>
      </c>
      <c r="L106" s="45">
        <f t="shared" si="11"/>
        <v>0.46000000000000052</v>
      </c>
      <c r="M106" s="45"/>
      <c r="N106" s="41">
        <v>0.03</v>
      </c>
      <c r="O106" s="30">
        <v>30.87</v>
      </c>
      <c r="P106" s="3">
        <v>2.67</v>
      </c>
      <c r="Q106" s="3">
        <v>0.48</v>
      </c>
      <c r="R106" s="8">
        <v>3</v>
      </c>
      <c r="S106" s="41">
        <v>2.2599999999999998</v>
      </c>
      <c r="T106" s="41">
        <v>15.85</v>
      </c>
      <c r="U106" s="41">
        <v>1.1100000000000001</v>
      </c>
      <c r="V106" s="41">
        <v>3.24</v>
      </c>
      <c r="W106" s="84">
        <f t="shared" si="10"/>
        <v>5.740000000000002</v>
      </c>
      <c r="X106" s="41"/>
      <c r="Y106" s="39">
        <v>5.41</v>
      </c>
      <c r="Z106" s="39">
        <v>4.59</v>
      </c>
      <c r="AA106" s="41">
        <v>17.059999999999999</v>
      </c>
      <c r="AB106" s="41">
        <v>29.2</v>
      </c>
      <c r="AC106" s="41">
        <v>3.82</v>
      </c>
      <c r="AD106" s="41">
        <v>1.62</v>
      </c>
      <c r="AE106" s="41">
        <v>3.02</v>
      </c>
      <c r="AF106" s="41">
        <v>10.01</v>
      </c>
      <c r="AG106" s="47">
        <f t="shared" si="12"/>
        <v>10.73</v>
      </c>
      <c r="AH106" s="47">
        <f t="shared" si="13"/>
        <v>0</v>
      </c>
      <c r="AI106" s="114"/>
    </row>
    <row r="107" spans="1:35" x14ac:dyDescent="0.3">
      <c r="A107" s="1">
        <v>119</v>
      </c>
      <c r="B107" s="25">
        <f>B105+1</f>
        <v>49</v>
      </c>
      <c r="C107" t="s">
        <v>481</v>
      </c>
      <c r="D107" s="25">
        <v>0</v>
      </c>
      <c r="E107" s="20" t="s">
        <v>221</v>
      </c>
      <c r="F107" s="2">
        <v>412716</v>
      </c>
      <c r="G107" s="2">
        <v>85628</v>
      </c>
      <c r="H107" s="54">
        <v>4.8198720044845142</v>
      </c>
      <c r="I107" s="44">
        <v>60.3</v>
      </c>
      <c r="J107" s="41">
        <v>56.52</v>
      </c>
      <c r="K107" s="41">
        <v>1.56</v>
      </c>
      <c r="L107" s="45">
        <f t="shared" si="11"/>
        <v>2.219999999999994</v>
      </c>
      <c r="M107" s="45"/>
      <c r="N107" s="41">
        <v>0.1</v>
      </c>
      <c r="O107" s="30">
        <v>12.27</v>
      </c>
      <c r="P107" s="3">
        <v>2</v>
      </c>
      <c r="Q107" s="3">
        <v>0.36</v>
      </c>
      <c r="R107" s="8">
        <v>1</v>
      </c>
      <c r="S107" s="41">
        <v>1.21</v>
      </c>
      <c r="T107" s="41">
        <v>2.77</v>
      </c>
      <c r="U107" s="41">
        <v>0.17</v>
      </c>
      <c r="V107" s="41">
        <v>3.21</v>
      </c>
      <c r="W107" s="84">
        <f t="shared" si="10"/>
        <v>2.9099999999999993</v>
      </c>
      <c r="X107" s="41"/>
      <c r="Y107" s="39">
        <v>2.63</v>
      </c>
      <c r="Z107" s="39">
        <v>2.99</v>
      </c>
      <c r="AA107" s="41">
        <v>3.01</v>
      </c>
      <c r="AB107" s="41">
        <v>18.7</v>
      </c>
      <c r="AC107" s="41">
        <v>1.18</v>
      </c>
      <c r="AD107" s="41">
        <v>0.33</v>
      </c>
      <c r="AE107" s="41">
        <v>1.05</v>
      </c>
      <c r="AF107" s="41">
        <v>10.29</v>
      </c>
      <c r="AG107" s="47">
        <f t="shared" si="12"/>
        <v>5.85</v>
      </c>
      <c r="AH107" s="47">
        <f t="shared" si="13"/>
        <v>0</v>
      </c>
      <c r="AI107" s="114"/>
    </row>
    <row r="108" spans="1:35" x14ac:dyDescent="0.3">
      <c r="A108" s="1">
        <v>120</v>
      </c>
      <c r="B108" s="25"/>
      <c r="C108" t="str">
        <f>C107</f>
        <v>Эстляндская губерния</v>
      </c>
      <c r="D108" s="25">
        <v>1</v>
      </c>
      <c r="E108" s="18" t="s">
        <v>200</v>
      </c>
      <c r="F108" s="2">
        <v>77081</v>
      </c>
      <c r="G108" s="2">
        <v>17408</v>
      </c>
      <c r="H108" s="54">
        <v>4.4279067095588234</v>
      </c>
      <c r="I108" s="44">
        <v>2.81</v>
      </c>
      <c r="J108" s="41">
        <v>2.15</v>
      </c>
      <c r="K108" s="41">
        <v>0.1</v>
      </c>
      <c r="L108" s="45">
        <f t="shared" si="11"/>
        <v>0.56000000000000016</v>
      </c>
      <c r="M108" s="45"/>
      <c r="N108" s="41">
        <v>7.0000000000000007E-2</v>
      </c>
      <c r="O108" s="30">
        <v>23.47</v>
      </c>
      <c r="P108" s="3">
        <v>5.54</v>
      </c>
      <c r="Q108" s="3">
        <v>0.09</v>
      </c>
      <c r="R108" s="8">
        <v>4</v>
      </c>
      <c r="S108" s="41">
        <v>1.78</v>
      </c>
      <c r="T108" s="41">
        <v>6.82</v>
      </c>
      <c r="U108" s="41">
        <v>0.45</v>
      </c>
      <c r="V108" s="41">
        <v>0.92</v>
      </c>
      <c r="W108" s="84">
        <f t="shared" si="10"/>
        <v>7.9600000000000009</v>
      </c>
      <c r="X108" s="41"/>
      <c r="Y108" s="39">
        <v>4.92</v>
      </c>
      <c r="Z108" s="39">
        <v>8.14</v>
      </c>
      <c r="AA108" s="41">
        <v>10.76</v>
      </c>
      <c r="AB108" s="41">
        <v>49.83</v>
      </c>
      <c r="AC108" s="41">
        <v>4.4000000000000004</v>
      </c>
      <c r="AD108" s="41">
        <v>0.61</v>
      </c>
      <c r="AE108" s="41">
        <v>2.96</v>
      </c>
      <c r="AF108" s="41">
        <v>21.26</v>
      </c>
      <c r="AG108" s="47">
        <f t="shared" si="12"/>
        <v>20.599999999999994</v>
      </c>
      <c r="AH108" s="47">
        <f t="shared" si="13"/>
        <v>0</v>
      </c>
      <c r="AI108" s="114"/>
    </row>
    <row r="109" spans="1:35" x14ac:dyDescent="0.3">
      <c r="A109" s="1">
        <v>121</v>
      </c>
      <c r="B109" s="25">
        <f>B107+1</f>
        <v>50</v>
      </c>
      <c r="C109" t="s">
        <v>482</v>
      </c>
      <c r="D109" s="25">
        <v>0</v>
      </c>
      <c r="E109" s="20" t="s">
        <v>325</v>
      </c>
      <c r="F109" s="2">
        <v>1071355</v>
      </c>
      <c r="G109" s="2">
        <v>228563</v>
      </c>
      <c r="H109" s="54">
        <v>4.6873509710670582</v>
      </c>
      <c r="I109" s="44">
        <v>72.86</v>
      </c>
      <c r="J109" s="41">
        <v>72.41</v>
      </c>
      <c r="K109" s="41">
        <v>0.25</v>
      </c>
      <c r="L109" s="45">
        <f t="shared" si="11"/>
        <v>0.20000000000000284</v>
      </c>
      <c r="M109" s="45"/>
      <c r="N109" s="41">
        <v>0.01</v>
      </c>
      <c r="O109" s="30">
        <v>9.26</v>
      </c>
      <c r="P109" s="3">
        <v>1.07</v>
      </c>
      <c r="Q109" s="3">
        <v>0.2</v>
      </c>
      <c r="R109" s="8">
        <v>0</v>
      </c>
      <c r="S109" s="41">
        <v>1.03</v>
      </c>
      <c r="T109" s="41">
        <v>1.98</v>
      </c>
      <c r="U109" s="41">
        <v>0.28000000000000003</v>
      </c>
      <c r="V109" s="41">
        <v>2.74</v>
      </c>
      <c r="W109" s="84">
        <f t="shared" si="10"/>
        <v>2.1599999999999993</v>
      </c>
      <c r="X109" s="41"/>
      <c r="Y109" s="39">
        <v>1.83</v>
      </c>
      <c r="Z109" s="39">
        <v>1.62</v>
      </c>
      <c r="AA109" s="41">
        <v>3.78</v>
      </c>
      <c r="AB109" s="41">
        <v>10.63</v>
      </c>
      <c r="AC109" s="41">
        <v>0.87</v>
      </c>
      <c r="AD109" s="41">
        <v>1.35</v>
      </c>
      <c r="AE109" s="41">
        <v>0.59</v>
      </c>
      <c r="AF109" s="41">
        <v>3.72</v>
      </c>
      <c r="AG109" s="47">
        <f t="shared" si="12"/>
        <v>4.1000000000000005</v>
      </c>
      <c r="AH109" s="47">
        <f t="shared" si="13"/>
        <v>9.9999999999909051E-3</v>
      </c>
      <c r="AI109" s="114"/>
    </row>
    <row r="110" spans="1:35" x14ac:dyDescent="0.3">
      <c r="A110" s="1">
        <v>122</v>
      </c>
      <c r="B110" s="25"/>
      <c r="C110" t="str">
        <f t="shared" ref="C110" si="14">C109</f>
        <v>Ярославская губерния</v>
      </c>
      <c r="D110" s="25">
        <v>1</v>
      </c>
      <c r="E110" s="18" t="s">
        <v>200</v>
      </c>
      <c r="F110" s="2">
        <v>146310</v>
      </c>
      <c r="G110" s="2">
        <v>28318</v>
      </c>
      <c r="H110" s="54">
        <v>5.1666784377427781</v>
      </c>
      <c r="I110" s="44">
        <v>2.75</v>
      </c>
      <c r="J110" s="41">
        <v>2.36</v>
      </c>
      <c r="K110" s="41">
        <v>0.09</v>
      </c>
      <c r="L110" s="45">
        <f t="shared" si="11"/>
        <v>0.30000000000000016</v>
      </c>
      <c r="M110" s="45"/>
      <c r="N110" s="41">
        <v>0.04</v>
      </c>
      <c r="O110" s="30">
        <v>32.130000000000003</v>
      </c>
      <c r="P110" s="3">
        <v>3.12</v>
      </c>
      <c r="Q110" s="3">
        <v>0.35</v>
      </c>
      <c r="R110" s="8">
        <v>2</v>
      </c>
      <c r="S110" s="41">
        <v>3.38</v>
      </c>
      <c r="T110" s="41">
        <v>7.14</v>
      </c>
      <c r="U110" s="41">
        <v>0.76</v>
      </c>
      <c r="V110" s="41">
        <v>10.23</v>
      </c>
      <c r="W110" s="84">
        <f t="shared" si="10"/>
        <v>7.5000000000000036</v>
      </c>
      <c r="X110" s="41"/>
      <c r="Y110" s="39">
        <v>3.04</v>
      </c>
      <c r="Z110" s="39">
        <v>6.09</v>
      </c>
      <c r="AA110" s="41">
        <v>16.64</v>
      </c>
      <c r="AB110" s="41">
        <v>39.31</v>
      </c>
      <c r="AC110" s="41">
        <v>4.4000000000000004</v>
      </c>
      <c r="AD110" s="41">
        <v>2.68</v>
      </c>
      <c r="AE110" s="41">
        <v>2.5499999999999998</v>
      </c>
      <c r="AF110" s="41">
        <v>13.63</v>
      </c>
      <c r="AG110" s="47">
        <f t="shared" si="12"/>
        <v>16.050000000000004</v>
      </c>
      <c r="AH110" s="47">
        <f t="shared" si="13"/>
        <v>0</v>
      </c>
      <c r="AI110" s="114"/>
    </row>
    <row r="111" spans="1:35" s="11" customFormat="1" x14ac:dyDescent="0.3">
      <c r="A111" s="11">
        <v>123</v>
      </c>
      <c r="B111" s="52" t="s">
        <v>123</v>
      </c>
      <c r="C111"/>
      <c r="D111" s="52"/>
      <c r="E111" s="12"/>
      <c r="F111" s="13">
        <v>93442864</v>
      </c>
      <c r="G111" s="13">
        <v>16030280</v>
      </c>
      <c r="H111" s="55">
        <v>5.8291473386615831</v>
      </c>
      <c r="I111" s="46">
        <v>74.92</v>
      </c>
      <c r="J111" s="42">
        <v>73.56</v>
      </c>
      <c r="K111" s="42">
        <v>0.76</v>
      </c>
      <c r="L111" s="70">
        <f t="shared" si="11"/>
        <v>0.59999999999999942</v>
      </c>
      <c r="M111" s="70"/>
      <c r="N111" s="42">
        <v>0.43</v>
      </c>
      <c r="O111" s="32">
        <v>7.93</v>
      </c>
      <c r="P111" s="14">
        <v>1.46</v>
      </c>
      <c r="Q111" s="14">
        <v>0.27</v>
      </c>
      <c r="R111" s="15">
        <v>0</v>
      </c>
      <c r="S111" s="42">
        <v>0.84</v>
      </c>
      <c r="T111" s="42">
        <v>2.1800000000000002</v>
      </c>
      <c r="U111" s="42">
        <v>0.31</v>
      </c>
      <c r="V111" s="42">
        <v>1.25</v>
      </c>
      <c r="W111" s="84">
        <f t="shared" si="10"/>
        <v>1.8899999999999997</v>
      </c>
      <c r="X111" s="42"/>
      <c r="Y111" s="40">
        <v>1.54</v>
      </c>
      <c r="Z111" s="40">
        <v>1.61</v>
      </c>
      <c r="AA111" s="42">
        <v>3.87</v>
      </c>
      <c r="AB111" s="42">
        <v>9.6999999999999993</v>
      </c>
      <c r="AC111" s="42">
        <v>0.76</v>
      </c>
      <c r="AD111" s="42">
        <v>0.69</v>
      </c>
      <c r="AE111" s="42">
        <v>0.68</v>
      </c>
      <c r="AF111" s="42">
        <v>4.26</v>
      </c>
      <c r="AG111" s="71">
        <f t="shared" si="12"/>
        <v>3.3099999999999996</v>
      </c>
      <c r="AH111" s="71">
        <f t="shared" si="13"/>
        <v>0</v>
      </c>
      <c r="AI111" s="131"/>
    </row>
    <row r="112" spans="1:35" s="11" customFormat="1" x14ac:dyDescent="0.3">
      <c r="A112" s="11">
        <v>124</v>
      </c>
      <c r="B112" s="52"/>
      <c r="C112"/>
      <c r="D112" s="52"/>
      <c r="E112" s="69" t="s">
        <v>200</v>
      </c>
      <c r="F112" s="13">
        <v>12051904</v>
      </c>
      <c r="G112" s="13">
        <v>2020979</v>
      </c>
      <c r="H112" s="55">
        <v>5.9633989269556986</v>
      </c>
      <c r="I112" s="46">
        <v>8.61</v>
      </c>
      <c r="J112" s="42">
        <v>7.95</v>
      </c>
      <c r="K112" s="42">
        <v>0.1</v>
      </c>
      <c r="L112" s="70">
        <f t="shared" si="11"/>
        <v>0.55999999999999928</v>
      </c>
      <c r="M112" s="70"/>
      <c r="N112" s="42">
        <v>0.2</v>
      </c>
      <c r="O112" s="32">
        <v>26.46</v>
      </c>
      <c r="P112" s="14">
        <v>4.58</v>
      </c>
      <c r="Q112" s="14">
        <v>0.48</v>
      </c>
      <c r="R112" s="15">
        <v>2</v>
      </c>
      <c r="S112" s="42">
        <v>2.77</v>
      </c>
      <c r="T112" s="72">
        <v>8.41</v>
      </c>
      <c r="U112" s="42">
        <v>0.99</v>
      </c>
      <c r="V112" s="42">
        <v>2.86</v>
      </c>
      <c r="W112" s="84">
        <f t="shared" si="10"/>
        <v>6.8500000000000032</v>
      </c>
      <c r="X112" s="42"/>
      <c r="Y112" s="40">
        <v>4.37</v>
      </c>
      <c r="Z112" s="40">
        <v>6.26</v>
      </c>
      <c r="AA112" s="42">
        <v>16.7</v>
      </c>
      <c r="AB112" s="42">
        <v>37.4</v>
      </c>
      <c r="AC112" s="42">
        <v>3.69</v>
      </c>
      <c r="AD112" s="42">
        <v>1.41</v>
      </c>
      <c r="AE112" s="42">
        <v>3.13</v>
      </c>
      <c r="AF112" s="42">
        <v>14.64</v>
      </c>
      <c r="AG112" s="71">
        <f t="shared" si="12"/>
        <v>14.529999999999998</v>
      </c>
      <c r="AH112" s="71">
        <f t="shared" si="13"/>
        <v>0</v>
      </c>
      <c r="AI112" s="131"/>
    </row>
    <row r="113" spans="1:35" x14ac:dyDescent="0.3">
      <c r="A113" s="1">
        <v>126</v>
      </c>
      <c r="B113" s="25">
        <v>51</v>
      </c>
      <c r="C113" t="s">
        <v>483</v>
      </c>
      <c r="D113" s="25">
        <v>0</v>
      </c>
      <c r="E113" s="20" t="s">
        <v>327</v>
      </c>
      <c r="F113" s="2">
        <v>1931867</v>
      </c>
      <c r="I113" s="44">
        <v>35.880000000000003</v>
      </c>
      <c r="J113" s="41">
        <v>34.700000000000003</v>
      </c>
      <c r="K113" s="41">
        <v>0.96</v>
      </c>
      <c r="L113" s="45">
        <f t="shared" si="11"/>
        <v>0.21999999999999975</v>
      </c>
      <c r="M113" s="45"/>
      <c r="N113" s="41">
        <v>7.0000000000000007E-2</v>
      </c>
      <c r="O113" s="30">
        <v>19.23</v>
      </c>
      <c r="P113" s="3">
        <v>2.84</v>
      </c>
      <c r="Q113" s="3">
        <v>0.98</v>
      </c>
      <c r="R113" s="8">
        <v>2</v>
      </c>
      <c r="S113" s="41">
        <v>2.42</v>
      </c>
      <c r="T113" s="41">
        <v>6.41</v>
      </c>
      <c r="U113" s="41">
        <v>0.78</v>
      </c>
      <c r="V113" s="41">
        <v>1.42</v>
      </c>
      <c r="W113" s="84">
        <f t="shared" si="10"/>
        <v>5.3600000000000012</v>
      </c>
      <c r="X113" s="41"/>
      <c r="Y113" s="39">
        <v>2.36</v>
      </c>
      <c r="Z113" s="39">
        <v>3.51</v>
      </c>
      <c r="AA113" s="41">
        <v>9.9600000000000009</v>
      </c>
      <c r="AB113" s="41">
        <v>28.99</v>
      </c>
      <c r="AC113" s="41">
        <v>1.41</v>
      </c>
      <c r="AD113" s="41">
        <v>0.47</v>
      </c>
      <c r="AE113" s="41">
        <v>1.65</v>
      </c>
      <c r="AF113" s="41">
        <v>15.69</v>
      </c>
      <c r="AG113" s="47">
        <f t="shared" si="12"/>
        <v>9.77</v>
      </c>
      <c r="AH113" s="47">
        <f t="shared" si="13"/>
        <v>0</v>
      </c>
      <c r="AI113" s="114"/>
    </row>
    <row r="114" spans="1:35" x14ac:dyDescent="0.3">
      <c r="A114" s="1">
        <v>127</v>
      </c>
      <c r="B114" s="25"/>
      <c r="C114" t="str">
        <f>C113</f>
        <v>Варшавская губерния</v>
      </c>
      <c r="D114" s="25">
        <v>1</v>
      </c>
      <c r="E114" s="18" t="s">
        <v>200</v>
      </c>
      <c r="F114" s="2">
        <v>845243</v>
      </c>
      <c r="I114" s="44">
        <v>1.28</v>
      </c>
      <c r="J114" s="41">
        <v>1.1100000000000001</v>
      </c>
      <c r="K114" s="41">
        <v>0.06</v>
      </c>
      <c r="L114" s="45">
        <f t="shared" si="11"/>
        <v>0.10999999999999993</v>
      </c>
      <c r="M114" s="45"/>
      <c r="N114" s="41">
        <v>0.1</v>
      </c>
      <c r="O114" s="30">
        <v>29.61</v>
      </c>
      <c r="P114" s="3">
        <v>4.66</v>
      </c>
      <c r="Q114" s="3">
        <v>0.78</v>
      </c>
      <c r="R114" s="8">
        <v>3</v>
      </c>
      <c r="S114" s="41">
        <v>2.48</v>
      </c>
      <c r="T114" s="41">
        <v>11.68</v>
      </c>
      <c r="U114" s="41">
        <v>1.45</v>
      </c>
      <c r="V114" s="41">
        <v>1.08</v>
      </c>
      <c r="W114" s="84">
        <f t="shared" si="10"/>
        <v>8.2600000000000016</v>
      </c>
      <c r="X114" s="41"/>
      <c r="Y114" s="39">
        <v>3.71</v>
      </c>
      <c r="Z114" s="39">
        <v>5.88</v>
      </c>
      <c r="AA114" s="41">
        <v>18.38</v>
      </c>
      <c r="AB114" s="41">
        <v>41.04</v>
      </c>
      <c r="AC114" s="41">
        <v>2.39</v>
      </c>
      <c r="AD114" s="41">
        <v>0.61</v>
      </c>
      <c r="AE114" s="41">
        <v>3.17</v>
      </c>
      <c r="AF114" s="41">
        <v>19.66</v>
      </c>
      <c r="AG114" s="47">
        <f t="shared" si="12"/>
        <v>15.21</v>
      </c>
      <c r="AH114" s="47">
        <f t="shared" si="13"/>
        <v>0</v>
      </c>
      <c r="AI114" s="114"/>
    </row>
    <row r="115" spans="1:35" x14ac:dyDescent="0.3">
      <c r="A115" s="1">
        <v>128</v>
      </c>
      <c r="B115" s="25">
        <f>B113+1</f>
        <v>52</v>
      </c>
      <c r="C115" t="s">
        <v>484</v>
      </c>
      <c r="D115" s="25">
        <v>0</v>
      </c>
      <c r="E115" s="20" t="s">
        <v>273</v>
      </c>
      <c r="F115" s="2">
        <v>840597</v>
      </c>
      <c r="I115" s="44">
        <v>65.2</v>
      </c>
      <c r="J115" s="41">
        <v>63.22</v>
      </c>
      <c r="K115" s="41">
        <v>1.8</v>
      </c>
      <c r="L115" s="45">
        <f t="shared" si="11"/>
        <v>0.18000000000000393</v>
      </c>
      <c r="M115" s="45"/>
      <c r="N115" s="41">
        <v>0.08</v>
      </c>
      <c r="O115" s="30">
        <v>11.25</v>
      </c>
      <c r="P115" s="3">
        <v>1.1399999999999999</v>
      </c>
      <c r="Q115" s="3">
        <v>0.28999999999999998</v>
      </c>
      <c r="R115" s="8">
        <v>1</v>
      </c>
      <c r="S115" s="41">
        <v>1.6</v>
      </c>
      <c r="T115" s="41">
        <v>3.3</v>
      </c>
      <c r="U115" s="41">
        <v>0.36</v>
      </c>
      <c r="V115" s="41">
        <v>3.01</v>
      </c>
      <c r="W115" s="84">
        <f t="shared" si="10"/>
        <v>1.8399999999999999</v>
      </c>
      <c r="X115" s="41"/>
      <c r="Y115" s="39">
        <v>0.98</v>
      </c>
      <c r="Z115" s="39">
        <v>0.7</v>
      </c>
      <c r="AA115" s="41">
        <v>4.9400000000000004</v>
      </c>
      <c r="AB115" s="41">
        <v>16.850000000000001</v>
      </c>
      <c r="AC115" s="41">
        <v>0.96</v>
      </c>
      <c r="AD115" s="41">
        <v>0.46</v>
      </c>
      <c r="AE115" s="41">
        <v>0.61</v>
      </c>
      <c r="AF115" s="41">
        <v>10.39</v>
      </c>
      <c r="AG115" s="47">
        <f t="shared" si="12"/>
        <v>4.4300000000000015</v>
      </c>
      <c r="AH115" s="47">
        <f t="shared" si="13"/>
        <v>0</v>
      </c>
      <c r="AI115" s="114"/>
    </row>
    <row r="116" spans="1:35" x14ac:dyDescent="0.3">
      <c r="A116" s="1">
        <v>129</v>
      </c>
      <c r="B116" s="25"/>
      <c r="C116" t="str">
        <f>C115</f>
        <v>Калишская губерния</v>
      </c>
      <c r="D116" s="25">
        <v>1</v>
      </c>
      <c r="E116" s="18" t="s">
        <v>200</v>
      </c>
      <c r="F116" s="2">
        <v>115992</v>
      </c>
      <c r="I116" s="44">
        <v>4.09</v>
      </c>
      <c r="J116" s="41">
        <v>3.64</v>
      </c>
      <c r="K116" s="41">
        <v>0.15</v>
      </c>
      <c r="L116" s="45">
        <f t="shared" si="11"/>
        <v>0.29999999999999971</v>
      </c>
      <c r="M116" s="45"/>
      <c r="N116" s="41">
        <v>0.02</v>
      </c>
      <c r="O116" s="30">
        <v>36.56</v>
      </c>
      <c r="P116" s="3">
        <v>2.2000000000000002</v>
      </c>
      <c r="Q116" s="3">
        <v>0.7</v>
      </c>
      <c r="R116" s="8">
        <v>2</v>
      </c>
      <c r="S116" s="41">
        <v>3.65</v>
      </c>
      <c r="T116" s="41">
        <v>11.57</v>
      </c>
      <c r="U116" s="41">
        <v>0.96</v>
      </c>
      <c r="V116" s="41">
        <v>13.44</v>
      </c>
      <c r="W116" s="84">
        <f t="shared" si="10"/>
        <v>4.740000000000002</v>
      </c>
      <c r="X116" s="41"/>
      <c r="Y116" s="39">
        <v>2.75</v>
      </c>
      <c r="Z116" s="39">
        <v>2.73</v>
      </c>
      <c r="AA116" s="41">
        <v>18.36</v>
      </c>
      <c r="AB116" s="41">
        <v>35.49</v>
      </c>
      <c r="AC116" s="41">
        <v>3.31</v>
      </c>
      <c r="AD116" s="41">
        <v>0.99</v>
      </c>
      <c r="AE116" s="41">
        <v>2.52</v>
      </c>
      <c r="AF116" s="41">
        <v>16.53</v>
      </c>
      <c r="AG116" s="47">
        <f t="shared" si="12"/>
        <v>12.14</v>
      </c>
      <c r="AH116" s="47">
        <f t="shared" si="13"/>
        <v>0</v>
      </c>
      <c r="AI116" s="114"/>
    </row>
    <row r="117" spans="1:35" x14ac:dyDescent="0.3">
      <c r="A117" s="1">
        <v>130</v>
      </c>
      <c r="B117" s="25">
        <f>B115+1</f>
        <v>53</v>
      </c>
      <c r="C117" t="s">
        <v>485</v>
      </c>
      <c r="D117" s="25">
        <v>0</v>
      </c>
      <c r="E117" s="20" t="s">
        <v>274</v>
      </c>
      <c r="F117" s="2">
        <v>761995</v>
      </c>
      <c r="I117" s="44">
        <v>72.58</v>
      </c>
      <c r="J117" s="41">
        <v>71.150000000000006</v>
      </c>
      <c r="K117" s="41">
        <v>0.95</v>
      </c>
      <c r="L117" s="45">
        <f t="shared" si="11"/>
        <v>0.47999999999999265</v>
      </c>
      <c r="M117" s="45"/>
      <c r="N117" s="41">
        <v>0.27</v>
      </c>
      <c r="O117" s="30">
        <v>7.07</v>
      </c>
      <c r="P117" s="3">
        <v>0.93</v>
      </c>
      <c r="Q117" s="3">
        <v>0.19</v>
      </c>
      <c r="R117" s="8">
        <v>1</v>
      </c>
      <c r="S117" s="41">
        <v>1.0900000000000001</v>
      </c>
      <c r="T117" s="41">
        <v>2.93</v>
      </c>
      <c r="U117" s="41">
        <v>0.26</v>
      </c>
      <c r="V117" s="41">
        <v>0.12</v>
      </c>
      <c r="W117" s="84">
        <f t="shared" si="10"/>
        <v>1.7400000000000002</v>
      </c>
      <c r="X117" s="41"/>
      <c r="Y117" s="39">
        <v>0.92</v>
      </c>
      <c r="Z117" s="39">
        <v>0.9</v>
      </c>
      <c r="AA117" s="41">
        <v>6.12</v>
      </c>
      <c r="AB117" s="41">
        <v>12.14</v>
      </c>
      <c r="AC117" s="41">
        <v>0.95</v>
      </c>
      <c r="AD117" s="41">
        <v>0.4</v>
      </c>
      <c r="AE117" s="41">
        <v>0.59</v>
      </c>
      <c r="AF117" s="41">
        <v>7.02</v>
      </c>
      <c r="AG117" s="47">
        <f t="shared" si="12"/>
        <v>3.1800000000000015</v>
      </c>
      <c r="AH117" s="47">
        <f t="shared" si="13"/>
        <v>0</v>
      </c>
      <c r="AI117" s="114"/>
    </row>
    <row r="118" spans="1:35" x14ac:dyDescent="0.3">
      <c r="A118" s="1">
        <v>131</v>
      </c>
      <c r="B118" s="25"/>
      <c r="C118" t="str">
        <f>C117</f>
        <v>Келецкая губерния</v>
      </c>
      <c r="D118" s="25">
        <v>1</v>
      </c>
      <c r="E118" s="18" t="s">
        <v>200</v>
      </c>
      <c r="F118" s="2">
        <v>70402</v>
      </c>
      <c r="I118" s="44">
        <v>6.25</v>
      </c>
      <c r="J118" s="41">
        <v>5.85</v>
      </c>
      <c r="K118" s="41">
        <v>0.12</v>
      </c>
      <c r="L118" s="45">
        <f t="shared" si="11"/>
        <v>0.28000000000000036</v>
      </c>
      <c r="M118" s="45"/>
      <c r="N118" s="41">
        <v>0.4</v>
      </c>
      <c r="O118" s="30">
        <v>23.56</v>
      </c>
      <c r="P118" s="3">
        <v>1.54</v>
      </c>
      <c r="Q118" s="3">
        <v>0.33</v>
      </c>
      <c r="R118" s="8">
        <v>2</v>
      </c>
      <c r="S118" s="41">
        <v>3.09</v>
      </c>
      <c r="T118" s="41">
        <v>12.8</v>
      </c>
      <c r="U118" s="41">
        <v>1.0900000000000001</v>
      </c>
      <c r="V118" s="41">
        <v>0.53</v>
      </c>
      <c r="W118" s="84">
        <f t="shared" si="10"/>
        <v>4.509999999999998</v>
      </c>
      <c r="X118" s="41"/>
      <c r="Y118" s="39">
        <v>3.38</v>
      </c>
      <c r="Z118" s="39">
        <v>4.1100000000000003</v>
      </c>
      <c r="AA118" s="41">
        <v>27</v>
      </c>
      <c r="AB118" s="41">
        <v>35.299999999999997</v>
      </c>
      <c r="AC118" s="41">
        <v>4.09</v>
      </c>
      <c r="AD118" s="41">
        <v>1.1399999999999999</v>
      </c>
      <c r="AE118" s="41">
        <v>2.75</v>
      </c>
      <c r="AF118" s="41">
        <v>12.12</v>
      </c>
      <c r="AG118" s="47">
        <f t="shared" si="12"/>
        <v>15.2</v>
      </c>
      <c r="AH118" s="47">
        <f t="shared" si="13"/>
        <v>0</v>
      </c>
      <c r="AI118" s="114"/>
    </row>
    <row r="119" spans="1:35" x14ac:dyDescent="0.3">
      <c r="A119" s="1">
        <v>132</v>
      </c>
      <c r="B119" s="25">
        <f>B117+1</f>
        <v>54</v>
      </c>
      <c r="C119" t="s">
        <v>486</v>
      </c>
      <c r="D119" s="25">
        <v>0</v>
      </c>
      <c r="E119" s="20" t="s">
        <v>275</v>
      </c>
      <c r="F119" s="2">
        <v>579592</v>
      </c>
      <c r="I119" s="44">
        <v>64.94</v>
      </c>
      <c r="J119" s="41">
        <v>63.71</v>
      </c>
      <c r="K119" s="41">
        <v>0.92</v>
      </c>
      <c r="L119" s="45">
        <f t="shared" si="11"/>
        <v>0.30999999999999683</v>
      </c>
      <c r="M119" s="45"/>
      <c r="N119" s="41">
        <v>0.01</v>
      </c>
      <c r="O119" s="30">
        <v>8.8000000000000007</v>
      </c>
      <c r="P119" s="3">
        <v>1</v>
      </c>
      <c r="Q119" s="3">
        <v>0.22</v>
      </c>
      <c r="R119" s="8">
        <v>1</v>
      </c>
      <c r="S119" s="41">
        <v>1.49</v>
      </c>
      <c r="T119" s="41">
        <v>3.92</v>
      </c>
      <c r="U119" s="41">
        <v>0.28000000000000003</v>
      </c>
      <c r="V119" s="41">
        <v>0.31</v>
      </c>
      <c r="W119" s="84">
        <f t="shared" si="10"/>
        <v>1.8000000000000007</v>
      </c>
      <c r="X119" s="41"/>
      <c r="Y119" s="39">
        <v>1.06</v>
      </c>
      <c r="Z119" s="39">
        <v>1.42</v>
      </c>
      <c r="AA119" s="41">
        <v>5.48</v>
      </c>
      <c r="AB119" s="41">
        <v>18.29</v>
      </c>
      <c r="AC119" s="41">
        <v>1.25</v>
      </c>
      <c r="AD119" s="41">
        <v>0.42</v>
      </c>
      <c r="AE119" s="41">
        <v>1.01</v>
      </c>
      <c r="AF119" s="41">
        <v>6.87</v>
      </c>
      <c r="AG119" s="47">
        <f t="shared" si="12"/>
        <v>8.7399999999999984</v>
      </c>
      <c r="AH119" s="47">
        <f t="shared" si="13"/>
        <v>0</v>
      </c>
      <c r="AI119" s="114"/>
    </row>
    <row r="120" spans="1:35" x14ac:dyDescent="0.3">
      <c r="A120" s="1">
        <v>133</v>
      </c>
      <c r="B120" s="25"/>
      <c r="C120" t="str">
        <f>C119</f>
        <v>Ломжинская губерния</v>
      </c>
      <c r="D120" s="25">
        <v>1</v>
      </c>
      <c r="E120" s="18" t="s">
        <v>200</v>
      </c>
      <c r="F120" s="2">
        <v>74824</v>
      </c>
      <c r="I120" s="44">
        <v>7.37</v>
      </c>
      <c r="J120" s="41">
        <v>6.93</v>
      </c>
      <c r="K120" s="41">
        <v>0.04</v>
      </c>
      <c r="L120" s="45">
        <f t="shared" si="11"/>
        <v>0.40000000000000041</v>
      </c>
      <c r="M120" s="45"/>
      <c r="N120" s="41">
        <v>0</v>
      </c>
      <c r="O120" s="30">
        <v>21.42</v>
      </c>
      <c r="P120" s="3">
        <v>1.67</v>
      </c>
      <c r="Q120" s="3">
        <v>0.37</v>
      </c>
      <c r="R120" s="8">
        <v>2</v>
      </c>
      <c r="S120" s="41">
        <v>3.14</v>
      </c>
      <c r="T120" s="41">
        <v>11.23</v>
      </c>
      <c r="U120" s="41">
        <v>0.97</v>
      </c>
      <c r="V120" s="41">
        <v>0.59</v>
      </c>
      <c r="W120" s="84">
        <f t="shared" si="10"/>
        <v>3.8199999999999985</v>
      </c>
      <c r="X120" s="41"/>
      <c r="Y120" s="39">
        <v>2.97</v>
      </c>
      <c r="Z120" s="39">
        <v>3.04</v>
      </c>
      <c r="AA120" s="41">
        <v>16.16</v>
      </c>
      <c r="AB120" s="41">
        <v>49.04</v>
      </c>
      <c r="AC120" s="41">
        <v>4.03</v>
      </c>
      <c r="AD120" s="41">
        <v>0.93</v>
      </c>
      <c r="AE120" s="41">
        <v>3.58</v>
      </c>
      <c r="AF120" s="41">
        <v>12.06</v>
      </c>
      <c r="AG120" s="47">
        <f t="shared" si="12"/>
        <v>28.439999999999998</v>
      </c>
      <c r="AH120" s="47">
        <f t="shared" si="13"/>
        <v>0</v>
      </c>
      <c r="AI120" s="114"/>
    </row>
    <row r="121" spans="1:35" x14ac:dyDescent="0.3">
      <c r="A121" s="1">
        <v>134</v>
      </c>
      <c r="B121" s="25">
        <f>B119+1</f>
        <v>55</v>
      </c>
      <c r="C121" t="s">
        <v>487</v>
      </c>
      <c r="D121" s="25">
        <v>0</v>
      </c>
      <c r="E121" s="20" t="s">
        <v>276</v>
      </c>
      <c r="F121" s="2">
        <v>1160662</v>
      </c>
      <c r="I121" s="44">
        <v>66.97</v>
      </c>
      <c r="J121" s="41">
        <v>65.33</v>
      </c>
      <c r="K121" s="41">
        <v>1.31</v>
      </c>
      <c r="L121" s="45">
        <f t="shared" ref="L121:L184" si="15">I121-J121-K121</f>
        <v>0.33000000000000052</v>
      </c>
      <c r="M121" s="45"/>
      <c r="N121" s="41">
        <v>0.03</v>
      </c>
      <c r="O121" s="30">
        <v>8.91</v>
      </c>
      <c r="P121" s="3">
        <v>0.99</v>
      </c>
      <c r="Q121" s="3">
        <v>0.31</v>
      </c>
      <c r="R121" s="8">
        <v>1</v>
      </c>
      <c r="S121" s="41">
        <v>1.66</v>
      </c>
      <c r="T121" s="41">
        <v>3.36</v>
      </c>
      <c r="U121" s="41">
        <v>0.31</v>
      </c>
      <c r="V121" s="41">
        <v>0.57999999999999996</v>
      </c>
      <c r="W121" s="84">
        <f t="shared" si="10"/>
        <v>2.0100000000000007</v>
      </c>
      <c r="X121" s="41"/>
      <c r="Y121" s="39">
        <v>1.49</v>
      </c>
      <c r="Z121" s="39">
        <v>1.01</v>
      </c>
      <c r="AA121" s="41">
        <v>6.29</v>
      </c>
      <c r="AB121" s="41">
        <v>15.3</v>
      </c>
      <c r="AC121" s="41">
        <v>0.85</v>
      </c>
      <c r="AD121" s="41">
        <v>0.53</v>
      </c>
      <c r="AE121" s="41">
        <v>0.76</v>
      </c>
      <c r="AF121" s="41">
        <v>7.62</v>
      </c>
      <c r="AG121" s="47">
        <f t="shared" ref="AG121:AG184" si="16">AB121-SUM(AC121:AF121)</f>
        <v>5.5400000000000009</v>
      </c>
      <c r="AH121" s="47">
        <f t="shared" ref="AH121:AH184" si="17">100-(I121+N121+O121+SUM(Y121:AB121))</f>
        <v>0</v>
      </c>
      <c r="AI121" s="114"/>
    </row>
    <row r="122" spans="1:35" x14ac:dyDescent="0.3">
      <c r="A122" s="1">
        <v>135</v>
      </c>
      <c r="B122" s="25"/>
      <c r="C122" t="str">
        <f>C121</f>
        <v>Люблинская губерния</v>
      </c>
      <c r="D122" s="25">
        <v>1</v>
      </c>
      <c r="E122" s="18" t="s">
        <v>200</v>
      </c>
      <c r="F122" s="2">
        <v>160824</v>
      </c>
      <c r="I122" s="44">
        <v>9.1999999999999993</v>
      </c>
      <c r="J122" s="41">
        <v>8.68</v>
      </c>
      <c r="K122" s="41">
        <v>0.16</v>
      </c>
      <c r="L122" s="45">
        <f t="shared" si="15"/>
        <v>0.35999999999999954</v>
      </c>
      <c r="M122" s="45"/>
      <c r="N122" s="41">
        <v>0.04</v>
      </c>
      <c r="O122" s="30">
        <v>21.37</v>
      </c>
      <c r="P122" s="3">
        <v>1.81</v>
      </c>
      <c r="Q122" s="3">
        <v>0.34</v>
      </c>
      <c r="R122" s="8">
        <v>3</v>
      </c>
      <c r="S122" s="41">
        <v>3.55</v>
      </c>
      <c r="T122" s="41">
        <v>9.98</v>
      </c>
      <c r="U122" s="41">
        <v>0.68</v>
      </c>
      <c r="V122" s="41">
        <v>0.68</v>
      </c>
      <c r="W122" s="84">
        <f t="shared" ref="W122:W185" si="18">O122-P122-SUM(S122:V122)</f>
        <v>4.6700000000000017</v>
      </c>
      <c r="X122" s="41"/>
      <c r="Y122" s="39">
        <v>4.1500000000000004</v>
      </c>
      <c r="Z122" s="39">
        <v>3.42</v>
      </c>
      <c r="AA122" s="41">
        <v>20.059999999999999</v>
      </c>
      <c r="AB122" s="41">
        <v>41.76</v>
      </c>
      <c r="AC122" s="41">
        <v>2.75</v>
      </c>
      <c r="AD122" s="41">
        <v>1.3</v>
      </c>
      <c r="AE122" s="41">
        <v>3.08</v>
      </c>
      <c r="AF122" s="41">
        <v>10.73</v>
      </c>
      <c r="AG122" s="47">
        <f t="shared" si="16"/>
        <v>23.9</v>
      </c>
      <c r="AH122" s="47">
        <f t="shared" si="17"/>
        <v>0</v>
      </c>
      <c r="AI122" s="114"/>
    </row>
    <row r="123" spans="1:35" x14ac:dyDescent="0.3">
      <c r="A123" s="1">
        <v>136</v>
      </c>
      <c r="B123" s="25">
        <f>B121+1</f>
        <v>56</v>
      </c>
      <c r="C123" t="s">
        <v>488</v>
      </c>
      <c r="D123" s="25">
        <v>0</v>
      </c>
      <c r="E123" s="20" t="s">
        <v>69</v>
      </c>
      <c r="F123" s="2">
        <v>1403901</v>
      </c>
      <c r="I123" s="44">
        <v>39.49</v>
      </c>
      <c r="J123" s="41">
        <v>38.47</v>
      </c>
      <c r="K123" s="41">
        <v>0.85</v>
      </c>
      <c r="L123" s="45">
        <f t="shared" si="15"/>
        <v>0.17000000000000315</v>
      </c>
      <c r="M123" s="45"/>
      <c r="N123" s="41">
        <v>3.33</v>
      </c>
      <c r="O123" s="30">
        <v>26.34</v>
      </c>
      <c r="P123" s="3">
        <v>3.1</v>
      </c>
      <c r="Q123" s="3">
        <v>0.92</v>
      </c>
      <c r="R123" s="8">
        <v>1</v>
      </c>
      <c r="S123" s="41">
        <v>1.47</v>
      </c>
      <c r="T123" s="41">
        <v>4.18</v>
      </c>
      <c r="U123" s="41">
        <v>0.36</v>
      </c>
      <c r="V123" s="41">
        <v>11.79</v>
      </c>
      <c r="W123" s="84">
        <f t="shared" si="18"/>
        <v>5.4400000000000013</v>
      </c>
      <c r="X123" s="41"/>
      <c r="Y123" s="39">
        <v>2.57</v>
      </c>
      <c r="Z123" s="39">
        <v>2.2599999999999998</v>
      </c>
      <c r="AA123" s="41">
        <v>8.3699999999999992</v>
      </c>
      <c r="AB123" s="41">
        <v>17.64</v>
      </c>
      <c r="AC123" s="41">
        <v>0.86</v>
      </c>
      <c r="AD123" s="41">
        <v>0.34</v>
      </c>
      <c r="AE123" s="41">
        <v>0.93</v>
      </c>
      <c r="AF123" s="41">
        <v>10.96</v>
      </c>
      <c r="AG123" s="47">
        <f t="shared" si="16"/>
        <v>4.5500000000000007</v>
      </c>
      <c r="AH123" s="47">
        <f t="shared" si="17"/>
        <v>0</v>
      </c>
      <c r="AI123" s="114"/>
    </row>
    <row r="124" spans="1:35" x14ac:dyDescent="0.3">
      <c r="A124" s="1">
        <v>137</v>
      </c>
      <c r="B124" s="25"/>
      <c r="C124" t="str">
        <f>C123</f>
        <v>Петроковская губерния</v>
      </c>
      <c r="D124" s="25">
        <v>1</v>
      </c>
      <c r="E124" s="18" t="s">
        <v>200</v>
      </c>
      <c r="F124" s="2">
        <v>511563</v>
      </c>
      <c r="I124" s="44">
        <v>1.37</v>
      </c>
      <c r="J124" s="41">
        <v>1.2</v>
      </c>
      <c r="K124" s="41">
        <v>0.04</v>
      </c>
      <c r="L124" s="45">
        <f t="shared" si="15"/>
        <v>0.13000000000000014</v>
      </c>
      <c r="M124" s="45"/>
      <c r="N124" s="41">
        <v>0.59</v>
      </c>
      <c r="O124" s="30">
        <v>46.34</v>
      </c>
      <c r="P124" s="3">
        <v>3.52</v>
      </c>
      <c r="Q124" s="3">
        <v>0.54</v>
      </c>
      <c r="R124" s="8">
        <v>3</v>
      </c>
      <c r="S124" s="41">
        <v>2.08</v>
      </c>
      <c r="T124" s="41">
        <v>7.89</v>
      </c>
      <c r="U124" s="41">
        <v>0.55000000000000004</v>
      </c>
      <c r="V124" s="41">
        <v>23.1</v>
      </c>
      <c r="W124" s="84">
        <f t="shared" si="18"/>
        <v>9.1999999999999957</v>
      </c>
      <c r="X124" s="41"/>
      <c r="Y124" s="39">
        <v>4.79</v>
      </c>
      <c r="Z124" s="39">
        <v>3.12</v>
      </c>
      <c r="AA124" s="41">
        <v>16.190000000000001</v>
      </c>
      <c r="AB124" s="41">
        <v>27.6</v>
      </c>
      <c r="AC124" s="41">
        <v>1.25</v>
      </c>
      <c r="AD124" s="41">
        <v>0.42</v>
      </c>
      <c r="AE124" s="41">
        <v>1.74</v>
      </c>
      <c r="AF124" s="41">
        <v>15.8</v>
      </c>
      <c r="AG124" s="47">
        <f t="shared" si="16"/>
        <v>8.39</v>
      </c>
      <c r="AH124" s="47">
        <f t="shared" si="17"/>
        <v>0</v>
      </c>
      <c r="AI124" s="114"/>
    </row>
    <row r="125" spans="1:35" x14ac:dyDescent="0.3">
      <c r="A125" s="1">
        <v>138</v>
      </c>
      <c r="B125" s="25">
        <f>B123+1</f>
        <v>57</v>
      </c>
      <c r="C125" t="s">
        <v>489</v>
      </c>
      <c r="D125" s="25">
        <v>0</v>
      </c>
      <c r="E125" s="20" t="s">
        <v>277</v>
      </c>
      <c r="F125" s="2">
        <v>553633</v>
      </c>
      <c r="I125" s="44">
        <v>59.69</v>
      </c>
      <c r="J125" s="41">
        <v>57.48</v>
      </c>
      <c r="K125" s="41">
        <v>1.92</v>
      </c>
      <c r="L125" s="45">
        <f t="shared" si="15"/>
        <v>0.29000000000000092</v>
      </c>
      <c r="M125" s="45"/>
      <c r="N125" s="41">
        <v>7.0000000000000007E-2</v>
      </c>
      <c r="O125" s="30">
        <v>8.94</v>
      </c>
      <c r="P125" s="3">
        <v>1.29</v>
      </c>
      <c r="Q125" s="3">
        <v>0.27</v>
      </c>
      <c r="R125" s="8">
        <v>1</v>
      </c>
      <c r="S125" s="41">
        <v>1.62</v>
      </c>
      <c r="T125" s="41">
        <v>3.52</v>
      </c>
      <c r="U125" s="41">
        <v>0.27</v>
      </c>
      <c r="V125" s="41">
        <v>0.15</v>
      </c>
      <c r="W125" s="84">
        <f t="shared" si="18"/>
        <v>2.089999999999999</v>
      </c>
      <c r="X125" s="41"/>
      <c r="Y125" s="39">
        <v>1.08</v>
      </c>
      <c r="Z125" s="39">
        <v>0.77</v>
      </c>
      <c r="AA125" s="41">
        <v>4.8</v>
      </c>
      <c r="AB125" s="41">
        <v>24.65</v>
      </c>
      <c r="AC125" s="41">
        <v>1.07</v>
      </c>
      <c r="AD125" s="41">
        <v>0.53</v>
      </c>
      <c r="AE125" s="41">
        <v>0.71</v>
      </c>
      <c r="AF125" s="41">
        <v>14.5</v>
      </c>
      <c r="AG125" s="47">
        <f t="shared" si="16"/>
        <v>7.84</v>
      </c>
      <c r="AH125" s="47">
        <f t="shared" si="17"/>
        <v>0</v>
      </c>
      <c r="AI125" s="114"/>
    </row>
    <row r="126" spans="1:35" x14ac:dyDescent="0.3">
      <c r="A126" s="1">
        <v>139</v>
      </c>
      <c r="B126" s="25"/>
      <c r="C126" t="str">
        <f>C125</f>
        <v>Плоцкая губерния</v>
      </c>
      <c r="D126" s="25">
        <v>1</v>
      </c>
      <c r="E126" s="18" t="s">
        <v>200</v>
      </c>
      <c r="F126" s="2">
        <v>88237</v>
      </c>
      <c r="I126" s="44">
        <v>5.1100000000000003</v>
      </c>
      <c r="J126" s="41">
        <v>4.51</v>
      </c>
      <c r="K126" s="41">
        <v>0.12</v>
      </c>
      <c r="L126" s="45">
        <f t="shared" si="15"/>
        <v>0.48000000000000054</v>
      </c>
      <c r="M126" s="45"/>
      <c r="N126" s="41">
        <v>0.03</v>
      </c>
      <c r="O126" s="30">
        <v>21.5</v>
      </c>
      <c r="P126" s="3">
        <v>1.66</v>
      </c>
      <c r="Q126" s="3">
        <v>0.67</v>
      </c>
      <c r="R126" s="8">
        <v>2</v>
      </c>
      <c r="S126" s="41">
        <v>2.73</v>
      </c>
      <c r="T126" s="41">
        <v>11.64</v>
      </c>
      <c r="U126" s="41">
        <v>0.76</v>
      </c>
      <c r="V126" s="41">
        <v>0.51</v>
      </c>
      <c r="W126" s="84">
        <f t="shared" si="18"/>
        <v>4.1999999999999993</v>
      </c>
      <c r="X126" s="41"/>
      <c r="Y126" s="39">
        <v>2.8</v>
      </c>
      <c r="Z126" s="39">
        <v>2.37</v>
      </c>
      <c r="AA126" s="41">
        <v>16.84</v>
      </c>
      <c r="AB126" s="41">
        <v>51.35</v>
      </c>
      <c r="AC126" s="41">
        <v>3.17</v>
      </c>
      <c r="AD126" s="41">
        <v>1.1200000000000001</v>
      </c>
      <c r="AE126" s="41">
        <v>2.65</v>
      </c>
      <c r="AF126" s="41">
        <v>18.16</v>
      </c>
      <c r="AG126" s="47">
        <f t="shared" si="16"/>
        <v>26.25</v>
      </c>
      <c r="AH126" s="47">
        <f t="shared" si="17"/>
        <v>0</v>
      </c>
      <c r="AI126" s="114"/>
    </row>
    <row r="127" spans="1:35" x14ac:dyDescent="0.3">
      <c r="A127" s="1">
        <v>140</v>
      </c>
      <c r="B127" s="25">
        <f>B125+1</f>
        <v>58</v>
      </c>
      <c r="C127" t="s">
        <v>490</v>
      </c>
      <c r="D127" s="25">
        <v>0</v>
      </c>
      <c r="E127" s="20" t="s">
        <v>148</v>
      </c>
      <c r="F127" s="2">
        <v>814947</v>
      </c>
      <c r="I127" s="44">
        <v>67.28</v>
      </c>
      <c r="J127" s="41">
        <v>65.75</v>
      </c>
      <c r="K127" s="41">
        <v>1.1000000000000001</v>
      </c>
      <c r="L127" s="45">
        <f t="shared" si="15"/>
        <v>0.43000000000000105</v>
      </c>
      <c r="M127" s="45"/>
      <c r="N127" s="41">
        <v>1.17</v>
      </c>
      <c r="O127" s="30">
        <v>9.58</v>
      </c>
      <c r="P127" s="3">
        <v>1.88</v>
      </c>
      <c r="Q127" s="3">
        <v>0.28000000000000003</v>
      </c>
      <c r="R127" s="8">
        <v>1</v>
      </c>
      <c r="S127" s="41">
        <v>1.5</v>
      </c>
      <c r="T127" s="41">
        <v>3.74</v>
      </c>
      <c r="U127" s="41">
        <v>0.42</v>
      </c>
      <c r="V127" s="41">
        <v>0.23</v>
      </c>
      <c r="W127" s="84">
        <f t="shared" si="18"/>
        <v>1.8099999999999996</v>
      </c>
      <c r="X127" s="41"/>
      <c r="Y127" s="39">
        <v>1.1299999999999999</v>
      </c>
      <c r="Z127" s="39">
        <v>1.32</v>
      </c>
      <c r="AA127" s="41">
        <v>6.27</v>
      </c>
      <c r="AB127" s="41">
        <v>13.25</v>
      </c>
      <c r="AC127" s="41">
        <v>0.91</v>
      </c>
      <c r="AD127" s="41">
        <v>0.46</v>
      </c>
      <c r="AE127" s="41">
        <v>0.62</v>
      </c>
      <c r="AF127" s="41">
        <v>7.59</v>
      </c>
      <c r="AG127" s="47">
        <f t="shared" si="16"/>
        <v>3.67</v>
      </c>
      <c r="AH127" s="47">
        <f t="shared" si="17"/>
        <v>0</v>
      </c>
      <c r="AI127" s="114"/>
    </row>
    <row r="128" spans="1:35" x14ac:dyDescent="0.3">
      <c r="A128" s="1">
        <v>141</v>
      </c>
      <c r="B128" s="25"/>
      <c r="C128" t="str">
        <f>C127</f>
        <v>Радомская губерния</v>
      </c>
      <c r="D128" s="25">
        <v>1</v>
      </c>
      <c r="E128" s="18" t="s">
        <v>200</v>
      </c>
      <c r="F128" s="2">
        <v>100230</v>
      </c>
      <c r="I128" s="44">
        <v>7.05</v>
      </c>
      <c r="J128" s="41">
        <v>6.8</v>
      </c>
      <c r="K128" s="41">
        <v>0.09</v>
      </c>
      <c r="L128" s="45">
        <f t="shared" si="15"/>
        <v>0.16</v>
      </c>
      <c r="M128" s="45"/>
      <c r="N128" s="41">
        <v>0.52</v>
      </c>
      <c r="O128" s="30">
        <v>27.91</v>
      </c>
      <c r="P128" s="3">
        <v>3.59</v>
      </c>
      <c r="Q128" s="3">
        <v>0.75</v>
      </c>
      <c r="R128" s="8">
        <v>2</v>
      </c>
      <c r="S128" s="41">
        <v>2.67</v>
      </c>
      <c r="T128" s="41">
        <v>14.35</v>
      </c>
      <c r="U128" s="41">
        <v>1.75</v>
      </c>
      <c r="V128" s="41">
        <v>0.57999999999999996</v>
      </c>
      <c r="W128" s="84">
        <f t="shared" si="18"/>
        <v>4.9700000000000024</v>
      </c>
      <c r="X128" s="41"/>
      <c r="Y128" s="39">
        <v>2.64</v>
      </c>
      <c r="Z128" s="39">
        <v>4.0599999999999996</v>
      </c>
      <c r="AA128" s="41">
        <v>21.23</v>
      </c>
      <c r="AB128" s="41">
        <v>36.590000000000003</v>
      </c>
      <c r="AC128" s="41">
        <v>3.28</v>
      </c>
      <c r="AD128" s="41">
        <v>1.1599999999999999</v>
      </c>
      <c r="AE128" s="41">
        <v>2.67</v>
      </c>
      <c r="AF128" s="41">
        <v>13.18</v>
      </c>
      <c r="AG128" s="47">
        <f t="shared" si="16"/>
        <v>16.300000000000004</v>
      </c>
      <c r="AH128" s="47">
        <f t="shared" si="17"/>
        <v>0</v>
      </c>
      <c r="AI128" s="114"/>
    </row>
    <row r="129" spans="1:35" x14ac:dyDescent="0.3">
      <c r="A129" s="1">
        <v>142</v>
      </c>
      <c r="B129" s="25">
        <f>B127+1</f>
        <v>59</v>
      </c>
      <c r="C129" t="s">
        <v>491</v>
      </c>
      <c r="D129" s="25">
        <v>0</v>
      </c>
      <c r="E129" s="20" t="s">
        <v>378</v>
      </c>
      <c r="F129" s="2">
        <v>582913</v>
      </c>
      <c r="I129" s="44">
        <v>72.260000000000005</v>
      </c>
      <c r="J129" s="41">
        <v>69.930000000000007</v>
      </c>
      <c r="K129" s="41">
        <v>1.86</v>
      </c>
      <c r="L129" s="45">
        <f t="shared" si="15"/>
        <v>0.4699999999999982</v>
      </c>
      <c r="M129" s="45"/>
      <c r="N129" s="41">
        <v>0.03</v>
      </c>
      <c r="O129" s="30">
        <v>6.08</v>
      </c>
      <c r="P129" s="3">
        <v>1.03</v>
      </c>
      <c r="Q129" s="3">
        <v>0.18</v>
      </c>
      <c r="R129" s="8">
        <v>0</v>
      </c>
      <c r="S129" s="41">
        <v>0.77</v>
      </c>
      <c r="T129" s="41">
        <v>2.2000000000000002</v>
      </c>
      <c r="U129" s="41">
        <v>0.47</v>
      </c>
      <c r="V129" s="41">
        <v>0.31</v>
      </c>
      <c r="W129" s="84">
        <f t="shared" si="18"/>
        <v>1.2999999999999994</v>
      </c>
      <c r="X129" s="41"/>
      <c r="Y129" s="39">
        <v>0.92</v>
      </c>
      <c r="Z129" s="39">
        <v>1.1299999999999999</v>
      </c>
      <c r="AA129" s="41">
        <v>3.85</v>
      </c>
      <c r="AB129" s="41">
        <v>15.73</v>
      </c>
      <c r="AC129" s="41">
        <v>1.37</v>
      </c>
      <c r="AD129" s="41">
        <v>0.45</v>
      </c>
      <c r="AE129" s="41">
        <v>0.72</v>
      </c>
      <c r="AF129" s="41">
        <v>6.16</v>
      </c>
      <c r="AG129" s="47">
        <f t="shared" si="16"/>
        <v>7.0300000000000011</v>
      </c>
      <c r="AH129" s="47">
        <f t="shared" si="17"/>
        <v>0</v>
      </c>
      <c r="AI129" s="114"/>
    </row>
    <row r="130" spans="1:35" x14ac:dyDescent="0.3">
      <c r="A130" s="1">
        <v>143</v>
      </c>
      <c r="B130" s="25"/>
      <c r="C130" t="str">
        <f>C129</f>
        <v>Сувалкская губерния</v>
      </c>
      <c r="D130" s="25">
        <v>1</v>
      </c>
      <c r="E130" s="18" t="s">
        <v>200</v>
      </c>
      <c r="F130" s="2">
        <v>73648</v>
      </c>
      <c r="I130" s="44">
        <v>10.210000000000001</v>
      </c>
      <c r="J130" s="41">
        <v>9.17</v>
      </c>
      <c r="K130" s="41">
        <v>0.05</v>
      </c>
      <c r="L130" s="45">
        <f t="shared" si="15"/>
        <v>0.99000000000000088</v>
      </c>
      <c r="M130" s="45"/>
      <c r="N130" s="41">
        <v>0.03</v>
      </c>
      <c r="O130" s="30">
        <v>17.27</v>
      </c>
      <c r="P130" s="3">
        <v>1.47</v>
      </c>
      <c r="Q130" s="3">
        <v>0.23</v>
      </c>
      <c r="R130" s="8">
        <v>1</v>
      </c>
      <c r="S130" s="41">
        <v>2.93</v>
      </c>
      <c r="T130" s="41">
        <v>6.89</v>
      </c>
      <c r="U130" s="41">
        <v>2.36</v>
      </c>
      <c r="V130" s="41">
        <v>0.73</v>
      </c>
      <c r="W130" s="84">
        <f t="shared" si="18"/>
        <v>2.8899999999999988</v>
      </c>
      <c r="X130" s="41"/>
      <c r="Y130" s="39">
        <v>2.52</v>
      </c>
      <c r="Z130" s="39">
        <v>3</v>
      </c>
      <c r="AA130" s="41">
        <v>15.82</v>
      </c>
      <c r="AB130" s="41">
        <v>51.15</v>
      </c>
      <c r="AC130" s="41">
        <v>4.54</v>
      </c>
      <c r="AD130" s="41">
        <v>1.1499999999999999</v>
      </c>
      <c r="AE130" s="41">
        <v>3.35</v>
      </c>
      <c r="AF130" s="41">
        <v>13.89</v>
      </c>
      <c r="AG130" s="47">
        <f t="shared" si="16"/>
        <v>28.22</v>
      </c>
      <c r="AH130" s="47">
        <f t="shared" si="17"/>
        <v>0</v>
      </c>
      <c r="AI130" s="114"/>
    </row>
    <row r="131" spans="1:35" x14ac:dyDescent="0.3">
      <c r="A131" s="1">
        <v>144</v>
      </c>
      <c r="B131" s="25">
        <f>B129+1</f>
        <v>60</v>
      </c>
      <c r="C131" t="s">
        <v>492</v>
      </c>
      <c r="D131" s="25">
        <v>0</v>
      </c>
      <c r="E131" s="20" t="s">
        <v>379</v>
      </c>
      <c r="F131" s="2">
        <v>772146</v>
      </c>
      <c r="I131" s="44">
        <v>67.77</v>
      </c>
      <c r="J131" s="41">
        <v>66.27</v>
      </c>
      <c r="K131" s="41">
        <v>1.08</v>
      </c>
      <c r="L131" s="45">
        <f t="shared" si="15"/>
        <v>0.41999999999999993</v>
      </c>
      <c r="M131" s="45"/>
      <c r="N131" s="41">
        <v>0.03</v>
      </c>
      <c r="O131" s="30">
        <v>9.18</v>
      </c>
      <c r="P131" s="3">
        <v>1.08</v>
      </c>
      <c r="Q131" s="3">
        <v>0.51</v>
      </c>
      <c r="R131" s="8">
        <v>1</v>
      </c>
      <c r="S131" s="41">
        <v>1.37</v>
      </c>
      <c r="T131" s="41">
        <v>3.81</v>
      </c>
      <c r="U131" s="41">
        <v>0.68</v>
      </c>
      <c r="V131" s="41">
        <v>0.28000000000000003</v>
      </c>
      <c r="W131" s="84">
        <f t="shared" si="18"/>
        <v>1.96</v>
      </c>
      <c r="X131" s="41"/>
      <c r="Y131" s="39">
        <v>1.34</v>
      </c>
      <c r="Z131" s="39">
        <v>1.37</v>
      </c>
      <c r="AA131" s="41">
        <v>6.06</v>
      </c>
      <c r="AB131" s="41">
        <v>14.25</v>
      </c>
      <c r="AC131" s="41">
        <v>0.85</v>
      </c>
      <c r="AD131" s="41">
        <v>0.62</v>
      </c>
      <c r="AE131" s="41">
        <v>0.83</v>
      </c>
      <c r="AF131" s="41">
        <v>7.54</v>
      </c>
      <c r="AG131" s="47">
        <f t="shared" si="16"/>
        <v>4.41</v>
      </c>
      <c r="AH131" s="47">
        <f t="shared" si="17"/>
        <v>0</v>
      </c>
      <c r="AI131" s="114"/>
    </row>
    <row r="132" spans="1:35" x14ac:dyDescent="0.3">
      <c r="A132" s="1">
        <v>145</v>
      </c>
      <c r="B132" s="25"/>
      <c r="C132" t="str">
        <f t="shared" ref="C132:C134" si="19">C131</f>
        <v>Седлецкая губерния</v>
      </c>
      <c r="D132" s="25">
        <v>1</v>
      </c>
      <c r="E132" s="18" t="s">
        <v>200</v>
      </c>
      <c r="F132" s="2">
        <v>117699</v>
      </c>
      <c r="I132" s="44">
        <v>11.68</v>
      </c>
      <c r="J132" s="41">
        <v>11.02</v>
      </c>
      <c r="K132" s="41">
        <v>0.16</v>
      </c>
      <c r="L132" s="45">
        <f t="shared" si="15"/>
        <v>0.50000000000000011</v>
      </c>
      <c r="M132" s="45"/>
      <c r="N132" s="41">
        <v>0</v>
      </c>
      <c r="O132" s="30">
        <v>24.26</v>
      </c>
      <c r="P132" s="3">
        <v>1.56</v>
      </c>
      <c r="Q132" s="3">
        <v>0.59</v>
      </c>
      <c r="R132" s="8">
        <v>2</v>
      </c>
      <c r="S132" s="41">
        <v>2.77</v>
      </c>
      <c r="T132" s="41">
        <v>11.93</v>
      </c>
      <c r="U132" s="41">
        <v>3.02</v>
      </c>
      <c r="V132" s="41">
        <v>0.75</v>
      </c>
      <c r="W132" s="84">
        <f t="shared" si="18"/>
        <v>4.230000000000004</v>
      </c>
      <c r="X132" s="41"/>
      <c r="Y132" s="39">
        <v>3.86</v>
      </c>
      <c r="Z132" s="39">
        <v>3.69</v>
      </c>
      <c r="AA132" s="41">
        <v>19.18</v>
      </c>
      <c r="AB132" s="41">
        <v>37.33</v>
      </c>
      <c r="AC132" s="41">
        <v>3.08</v>
      </c>
      <c r="AD132" s="41">
        <v>1.71</v>
      </c>
      <c r="AE132" s="41">
        <v>3.33</v>
      </c>
      <c r="AF132" s="41">
        <v>9.3699999999999992</v>
      </c>
      <c r="AG132" s="47">
        <f t="shared" si="16"/>
        <v>19.839999999999996</v>
      </c>
      <c r="AH132" s="47">
        <f t="shared" si="17"/>
        <v>0</v>
      </c>
      <c r="AI132" s="114"/>
    </row>
    <row r="133" spans="1:35" x14ac:dyDescent="0.3">
      <c r="A133" s="1">
        <v>146</v>
      </c>
      <c r="B133" s="25" t="s">
        <v>298</v>
      </c>
      <c r="C133" t="str">
        <f t="shared" si="19"/>
        <v>Седлецкая губерния</v>
      </c>
      <c r="D133" s="25">
        <v>0</v>
      </c>
      <c r="E133" s="4"/>
      <c r="F133" s="2">
        <v>9402253</v>
      </c>
      <c r="I133" s="44">
        <v>56.64</v>
      </c>
      <c r="J133" s="41">
        <v>55.15</v>
      </c>
      <c r="K133" s="41">
        <v>1.19</v>
      </c>
      <c r="L133" s="45">
        <f t="shared" si="15"/>
        <v>0.30000000000000204</v>
      </c>
      <c r="M133" s="45"/>
      <c r="N133" s="41">
        <v>0.65</v>
      </c>
      <c r="O133" s="30">
        <v>13.6</v>
      </c>
      <c r="P133" s="3">
        <v>1.8</v>
      </c>
      <c r="Q133" s="3">
        <v>0.53</v>
      </c>
      <c r="R133" s="8">
        <v>1</v>
      </c>
      <c r="S133" s="41">
        <v>1.63</v>
      </c>
      <c r="T133" s="41">
        <v>4.1100000000000003</v>
      </c>
      <c r="U133" s="41">
        <v>0.46</v>
      </c>
      <c r="V133" s="41">
        <v>2.4900000000000002</v>
      </c>
      <c r="W133" s="84">
        <f t="shared" si="18"/>
        <v>3.1099999999999977</v>
      </c>
      <c r="X133" s="41"/>
      <c r="Y133" s="39">
        <v>1.61</v>
      </c>
      <c r="Z133" s="39">
        <v>1.75</v>
      </c>
      <c r="AA133" s="41">
        <v>6.91</v>
      </c>
      <c r="AB133" s="41">
        <v>18.84</v>
      </c>
      <c r="AC133" s="41">
        <v>1.06</v>
      </c>
      <c r="AD133" s="41">
        <v>0.46</v>
      </c>
      <c r="AE133" s="41">
        <v>0.95</v>
      </c>
      <c r="AF133" s="41">
        <v>10.23</v>
      </c>
      <c r="AG133" s="47">
        <f t="shared" si="16"/>
        <v>6.1400000000000006</v>
      </c>
      <c r="AH133" s="47">
        <f t="shared" si="17"/>
        <v>0</v>
      </c>
      <c r="AI133" s="114"/>
    </row>
    <row r="134" spans="1:35" x14ac:dyDescent="0.3">
      <c r="A134" s="1">
        <v>147</v>
      </c>
      <c r="B134" s="25"/>
      <c r="C134" t="str">
        <f t="shared" si="19"/>
        <v>Седлецкая губерния</v>
      </c>
      <c r="D134" s="25">
        <v>1</v>
      </c>
      <c r="E134" s="18" t="s">
        <v>200</v>
      </c>
      <c r="F134" s="2">
        <v>2158662</v>
      </c>
      <c r="I134" s="44">
        <v>3.71</v>
      </c>
      <c r="J134" s="41">
        <v>3.41</v>
      </c>
      <c r="K134" s="41">
        <v>0.08</v>
      </c>
      <c r="L134" s="45">
        <f t="shared" si="15"/>
        <v>0.21999999999999981</v>
      </c>
      <c r="M134" s="45"/>
      <c r="N134" s="41">
        <v>0.22</v>
      </c>
      <c r="O134" s="30">
        <v>31.71</v>
      </c>
      <c r="P134" s="3">
        <v>3.39</v>
      </c>
      <c r="Q134" s="3">
        <v>0.62</v>
      </c>
      <c r="R134" s="8">
        <v>2</v>
      </c>
      <c r="S134" s="41">
        <v>2.62</v>
      </c>
      <c r="T134" s="41">
        <v>10.64</v>
      </c>
      <c r="U134" s="41">
        <v>1.23</v>
      </c>
      <c r="V134" s="41">
        <v>6.82</v>
      </c>
      <c r="W134" s="84">
        <f t="shared" si="18"/>
        <v>7.009999999999998</v>
      </c>
      <c r="X134" s="41"/>
      <c r="Y134" s="39">
        <v>3.79</v>
      </c>
      <c r="Z134" s="39">
        <v>4.2699999999999996</v>
      </c>
      <c r="AA134" s="41">
        <v>18.22</v>
      </c>
      <c r="AB134" s="41">
        <v>38.06</v>
      </c>
      <c r="AC134" s="41">
        <v>2.4900000000000002</v>
      </c>
      <c r="AD134" s="41">
        <v>0.79</v>
      </c>
      <c r="AE134" s="41">
        <v>2.76</v>
      </c>
      <c r="AF134" s="41">
        <v>16.260000000000002</v>
      </c>
      <c r="AG134" s="47">
        <f t="shared" si="16"/>
        <v>15.760000000000002</v>
      </c>
      <c r="AH134" s="47">
        <f t="shared" si="17"/>
        <v>1.9999999999996021E-2</v>
      </c>
      <c r="AI134" s="114"/>
    </row>
    <row r="135" spans="1:35" x14ac:dyDescent="0.3">
      <c r="A135" s="1">
        <v>149</v>
      </c>
      <c r="B135" s="25">
        <v>61</v>
      </c>
      <c r="C135" t="s">
        <v>493</v>
      </c>
      <c r="D135" s="25">
        <v>0</v>
      </c>
      <c r="E135" s="4" t="s">
        <v>380</v>
      </c>
      <c r="F135" s="2">
        <v>8826716</v>
      </c>
      <c r="I135" s="44">
        <v>67.98</v>
      </c>
      <c r="J135" s="41">
        <v>61.76</v>
      </c>
      <c r="K135" s="41">
        <v>4.6900000000000004</v>
      </c>
      <c r="L135" s="45">
        <f t="shared" si="15"/>
        <v>1.5300000000000056</v>
      </c>
      <c r="M135" s="45"/>
      <c r="N135" s="41">
        <v>1</v>
      </c>
      <c r="O135" s="30">
        <v>6.96</v>
      </c>
      <c r="P135" s="9">
        <v>1.73</v>
      </c>
      <c r="Q135" s="9" t="s">
        <v>25</v>
      </c>
      <c r="R135" s="8"/>
      <c r="S135" s="41">
        <v>0.64</v>
      </c>
      <c r="T135" s="41">
        <v>1.37</v>
      </c>
      <c r="U135" s="41">
        <v>0.23</v>
      </c>
      <c r="V135" s="41">
        <v>1.01</v>
      </c>
      <c r="W135" s="84">
        <f t="shared" si="18"/>
        <v>1.9800000000000004</v>
      </c>
      <c r="X135" s="41"/>
      <c r="Y135" s="39">
        <v>2.04</v>
      </c>
      <c r="Z135" s="39">
        <v>3.72</v>
      </c>
      <c r="AA135" s="41">
        <v>6.01</v>
      </c>
      <c r="AB135" s="41">
        <v>12.29</v>
      </c>
      <c r="AC135" s="41">
        <v>0.93</v>
      </c>
      <c r="AD135" s="41">
        <v>0.47</v>
      </c>
      <c r="AE135" s="41">
        <v>0.43</v>
      </c>
      <c r="AF135" s="41">
        <v>7.25</v>
      </c>
      <c r="AG135" s="47">
        <f t="shared" si="16"/>
        <v>3.2099999999999991</v>
      </c>
      <c r="AH135" s="47">
        <f t="shared" si="17"/>
        <v>0</v>
      </c>
      <c r="AI135" s="114"/>
    </row>
    <row r="136" spans="1:35" x14ac:dyDescent="0.3">
      <c r="A136" s="1">
        <v>150</v>
      </c>
      <c r="B136" s="25"/>
      <c r="C136" t="str">
        <f>C135</f>
        <v>Бакинская губерния</v>
      </c>
      <c r="D136" s="25">
        <v>1</v>
      </c>
      <c r="E136" s="18" t="s">
        <v>336</v>
      </c>
      <c r="F136" s="2">
        <v>169995</v>
      </c>
      <c r="I136" s="44">
        <v>3.36</v>
      </c>
      <c r="J136" s="41">
        <v>2.44</v>
      </c>
      <c r="K136" s="41">
        <v>0.23</v>
      </c>
      <c r="L136" s="45">
        <f t="shared" si="15"/>
        <v>0.69</v>
      </c>
      <c r="M136" s="45"/>
      <c r="N136" s="41">
        <v>0.64</v>
      </c>
      <c r="O136" s="30">
        <v>22.06</v>
      </c>
      <c r="P136" s="9">
        <v>5.5</v>
      </c>
      <c r="Q136" s="9" t="s">
        <v>150</v>
      </c>
      <c r="R136" s="8"/>
      <c r="S136" s="41">
        <v>1.95</v>
      </c>
      <c r="T136" s="41">
        <v>5.63</v>
      </c>
      <c r="U136" s="41">
        <v>0.75</v>
      </c>
      <c r="V136" s="41">
        <v>1.33</v>
      </c>
      <c r="W136" s="84">
        <f t="shared" si="18"/>
        <v>6.8999999999999986</v>
      </c>
      <c r="X136" s="41"/>
      <c r="Y136" s="39">
        <v>6.66</v>
      </c>
      <c r="Z136" s="39">
        <v>12.45</v>
      </c>
      <c r="AA136" s="41">
        <v>21.84</v>
      </c>
      <c r="AB136" s="41">
        <v>32.99</v>
      </c>
      <c r="AC136" s="41">
        <v>3</v>
      </c>
      <c r="AD136" s="41">
        <v>1</v>
      </c>
      <c r="AE136" s="41">
        <v>1.64</v>
      </c>
      <c r="AF136" s="41">
        <v>17.53</v>
      </c>
      <c r="AG136" s="47">
        <f t="shared" si="16"/>
        <v>9.82</v>
      </c>
      <c r="AH136" s="47">
        <f t="shared" si="17"/>
        <v>0</v>
      </c>
      <c r="AI136" s="114"/>
    </row>
    <row r="137" spans="1:35" x14ac:dyDescent="0.3">
      <c r="A137" s="1">
        <v>151</v>
      </c>
      <c r="B137" s="25">
        <f>B135+1</f>
        <v>62</v>
      </c>
      <c r="C137" t="s">
        <v>545</v>
      </c>
      <c r="D137" s="25">
        <v>0</v>
      </c>
      <c r="E137" s="4" t="s">
        <v>128</v>
      </c>
      <c r="F137" s="2">
        <v>571154</v>
      </c>
      <c r="I137" s="44">
        <v>79.08</v>
      </c>
      <c r="J137" s="41">
        <v>76.349999999999994</v>
      </c>
      <c r="K137" s="41">
        <v>2.4700000000000002</v>
      </c>
      <c r="L137" s="45">
        <f t="shared" si="15"/>
        <v>0.26000000000000378</v>
      </c>
      <c r="M137" s="45"/>
      <c r="N137" s="41">
        <v>0.19</v>
      </c>
      <c r="O137" s="30">
        <v>4.95</v>
      </c>
      <c r="P137" s="9">
        <v>1.7</v>
      </c>
      <c r="Q137" s="9" t="s">
        <v>149</v>
      </c>
      <c r="R137" s="8"/>
      <c r="S137" s="41">
        <v>0.33</v>
      </c>
      <c r="T137" s="41">
        <v>0.75</v>
      </c>
      <c r="U137" s="41">
        <v>0.28999999999999998</v>
      </c>
      <c r="V137" s="41">
        <v>0.98</v>
      </c>
      <c r="W137" s="84">
        <f t="shared" si="18"/>
        <v>0.89999999999999991</v>
      </c>
      <c r="X137" s="41"/>
      <c r="Y137" s="39">
        <v>0.86</v>
      </c>
      <c r="Z137" s="39">
        <v>0.7</v>
      </c>
      <c r="AA137" s="41">
        <v>2.0499999999999998</v>
      </c>
      <c r="AB137" s="41">
        <v>12.17</v>
      </c>
      <c r="AC137" s="41">
        <v>0.57999999999999996</v>
      </c>
      <c r="AD137" s="41">
        <v>0.38</v>
      </c>
      <c r="AE137" s="41">
        <v>0.21</v>
      </c>
      <c r="AF137" s="41">
        <v>5.91</v>
      </c>
      <c r="AG137" s="47">
        <f t="shared" si="16"/>
        <v>5.09</v>
      </c>
      <c r="AH137" s="47">
        <f t="shared" si="17"/>
        <v>0</v>
      </c>
      <c r="AI137" s="114"/>
    </row>
    <row r="138" spans="1:35" x14ac:dyDescent="0.3">
      <c r="A138" s="1">
        <v>152</v>
      </c>
      <c r="B138" s="25"/>
      <c r="C138" t="str">
        <f>C137</f>
        <v>Дагестанская область</v>
      </c>
      <c r="D138" s="25">
        <v>1</v>
      </c>
      <c r="E138" s="18" t="s">
        <v>200</v>
      </c>
      <c r="F138" s="2">
        <v>44607</v>
      </c>
      <c r="I138" s="44">
        <v>22.92</v>
      </c>
      <c r="J138" s="41">
        <v>22.06</v>
      </c>
      <c r="K138" s="41">
        <v>0.4</v>
      </c>
      <c r="L138" s="45">
        <f t="shared" si="15"/>
        <v>0.46000000000000296</v>
      </c>
      <c r="M138" s="45"/>
      <c r="N138" s="41">
        <v>0.1</v>
      </c>
      <c r="O138" s="30">
        <v>9.84</v>
      </c>
      <c r="P138" s="9">
        <v>1.73</v>
      </c>
      <c r="Q138" s="35" t="s">
        <v>26</v>
      </c>
      <c r="R138" s="36" t="s">
        <v>26</v>
      </c>
      <c r="S138" s="41">
        <v>1.18</v>
      </c>
      <c r="T138" s="41">
        <v>3.8</v>
      </c>
      <c r="U138" s="41">
        <v>0.64</v>
      </c>
      <c r="V138" s="41">
        <v>0.17</v>
      </c>
      <c r="W138" s="84">
        <f t="shared" si="18"/>
        <v>2.3200000000000003</v>
      </c>
      <c r="X138" s="41"/>
      <c r="Y138" s="39">
        <v>3.53</v>
      </c>
      <c r="Z138" s="39">
        <v>5.7</v>
      </c>
      <c r="AA138" s="41">
        <v>13.91</v>
      </c>
      <c r="AB138" s="41">
        <v>44</v>
      </c>
      <c r="AC138" s="41">
        <v>3</v>
      </c>
      <c r="AD138" s="41">
        <v>0.82</v>
      </c>
      <c r="AE138" s="41">
        <v>1.32</v>
      </c>
      <c r="AF138" s="41">
        <v>19.95</v>
      </c>
      <c r="AG138" s="47">
        <f t="shared" si="16"/>
        <v>18.91</v>
      </c>
      <c r="AH138" s="47">
        <f t="shared" si="17"/>
        <v>0</v>
      </c>
      <c r="AI138" s="114"/>
    </row>
    <row r="139" spans="1:35" x14ac:dyDescent="0.3">
      <c r="A139" s="1">
        <v>153</v>
      </c>
      <c r="B139" s="25">
        <f>B137+1</f>
        <v>63</v>
      </c>
      <c r="C139" t="s">
        <v>494</v>
      </c>
      <c r="D139" s="25">
        <v>0</v>
      </c>
      <c r="E139" s="20" t="s">
        <v>129</v>
      </c>
      <c r="F139" s="2">
        <v>878415</v>
      </c>
      <c r="I139" s="44">
        <v>79.5</v>
      </c>
      <c r="J139" s="41">
        <v>71.88</v>
      </c>
      <c r="K139" s="41">
        <v>6.35</v>
      </c>
      <c r="L139" s="45">
        <f t="shared" si="15"/>
        <v>1.2700000000000049</v>
      </c>
      <c r="M139" s="45"/>
      <c r="N139" s="41">
        <v>0.22</v>
      </c>
      <c r="O139" s="30">
        <v>5.22</v>
      </c>
      <c r="P139" s="9">
        <v>1</v>
      </c>
      <c r="Q139" s="35" t="s">
        <v>26</v>
      </c>
      <c r="R139" s="36" t="s">
        <v>26</v>
      </c>
      <c r="S139" s="41">
        <v>0.6</v>
      </c>
      <c r="T139" s="41">
        <v>1.32</v>
      </c>
      <c r="U139" s="41">
        <v>0.36</v>
      </c>
      <c r="V139" s="41">
        <v>1.19</v>
      </c>
      <c r="W139" s="84">
        <f t="shared" si="18"/>
        <v>0.75</v>
      </c>
      <c r="X139" s="41"/>
      <c r="Y139" s="39">
        <v>1.55</v>
      </c>
      <c r="Z139" s="39">
        <v>0.97</v>
      </c>
      <c r="AA139" s="41">
        <v>3.64</v>
      </c>
      <c r="AB139" s="41">
        <v>8.9</v>
      </c>
      <c r="AC139" s="41">
        <v>0.73</v>
      </c>
      <c r="AD139" s="41">
        <v>0.76</v>
      </c>
      <c r="AE139" s="41">
        <v>0.32</v>
      </c>
      <c r="AF139" s="41">
        <v>4.01</v>
      </c>
      <c r="AG139" s="47">
        <f t="shared" si="16"/>
        <v>3.08</v>
      </c>
      <c r="AH139" s="47">
        <f t="shared" si="17"/>
        <v>0</v>
      </c>
      <c r="AI139" s="114"/>
    </row>
    <row r="140" spans="1:35" x14ac:dyDescent="0.3">
      <c r="A140" s="1">
        <v>154</v>
      </c>
      <c r="B140" s="25"/>
      <c r="C140" t="str">
        <f>C139</f>
        <v>Елизаветпольская губерния</v>
      </c>
      <c r="D140" s="25">
        <v>1</v>
      </c>
      <c r="E140" s="18" t="s">
        <v>200</v>
      </c>
      <c r="F140" s="2">
        <v>89259</v>
      </c>
      <c r="I140" s="44">
        <v>10.91</v>
      </c>
      <c r="J140" s="41">
        <v>9.94</v>
      </c>
      <c r="K140" s="41">
        <v>0.3</v>
      </c>
      <c r="L140" s="45">
        <f t="shared" si="15"/>
        <v>0.6700000000000006</v>
      </c>
      <c r="M140" s="45"/>
      <c r="N140" s="41">
        <v>0.06</v>
      </c>
      <c r="O140" s="30">
        <v>27.85</v>
      </c>
      <c r="P140" s="9">
        <v>3.9</v>
      </c>
      <c r="Q140" s="35" t="s">
        <v>26</v>
      </c>
      <c r="R140" s="36" t="s">
        <v>26</v>
      </c>
      <c r="S140" s="41">
        <v>2.08</v>
      </c>
      <c r="T140" s="41">
        <v>9.7200000000000006</v>
      </c>
      <c r="U140" s="41">
        <v>2.74</v>
      </c>
      <c r="V140" s="41">
        <v>1.24</v>
      </c>
      <c r="W140" s="84">
        <f t="shared" si="18"/>
        <v>8.1700000000000017</v>
      </c>
      <c r="X140" s="41"/>
      <c r="Y140" s="39">
        <v>4.3</v>
      </c>
      <c r="Z140" s="39">
        <v>4.2</v>
      </c>
      <c r="AA140" s="41">
        <v>21.37</v>
      </c>
      <c r="AB140" s="41">
        <v>31.31</v>
      </c>
      <c r="AC140" s="41">
        <v>3.65</v>
      </c>
      <c r="AD140" s="41">
        <v>1.82</v>
      </c>
      <c r="AE140" s="41">
        <v>1.55</v>
      </c>
      <c r="AF140" s="41">
        <v>13.61</v>
      </c>
      <c r="AG140" s="47">
        <f t="shared" si="16"/>
        <v>10.68</v>
      </c>
      <c r="AH140" s="47">
        <f t="shared" si="17"/>
        <v>0</v>
      </c>
      <c r="AI140" s="114"/>
    </row>
    <row r="141" spans="1:35" x14ac:dyDescent="0.3">
      <c r="A141" s="1">
        <v>155</v>
      </c>
      <c r="B141" s="25">
        <f>B139+1</f>
        <v>64</v>
      </c>
      <c r="C141" t="s">
        <v>495</v>
      </c>
      <c r="D141" s="25">
        <v>0</v>
      </c>
      <c r="E141" s="20" t="s">
        <v>130</v>
      </c>
      <c r="F141" s="2">
        <v>290654</v>
      </c>
      <c r="I141" s="44">
        <v>82.3</v>
      </c>
      <c r="J141" s="41">
        <v>76.22</v>
      </c>
      <c r="K141" s="41">
        <v>5.95</v>
      </c>
      <c r="L141" s="45">
        <f t="shared" si="15"/>
        <v>0.12999999999999812</v>
      </c>
      <c r="M141" s="45"/>
      <c r="N141" s="41">
        <v>0.03</v>
      </c>
      <c r="O141" s="30">
        <v>1.97</v>
      </c>
      <c r="P141" s="9">
        <v>0.53</v>
      </c>
      <c r="Q141" s="35" t="s">
        <v>26</v>
      </c>
      <c r="R141" s="36" t="s">
        <v>26</v>
      </c>
      <c r="S141" s="41">
        <v>0.43</v>
      </c>
      <c r="T141" s="41">
        <v>0.63</v>
      </c>
      <c r="U141" s="41">
        <v>0.04</v>
      </c>
      <c r="V141" s="41">
        <v>0.04</v>
      </c>
      <c r="W141" s="84">
        <f t="shared" si="18"/>
        <v>0.29999999999999982</v>
      </c>
      <c r="X141" s="41"/>
      <c r="Y141" s="39">
        <v>0.72</v>
      </c>
      <c r="Z141" s="39">
        <v>0.46</v>
      </c>
      <c r="AA141" s="41">
        <v>2.33</v>
      </c>
      <c r="AB141" s="41">
        <v>12.19</v>
      </c>
      <c r="AC141" s="41">
        <v>0.55000000000000004</v>
      </c>
      <c r="AD141" s="41">
        <v>0.52</v>
      </c>
      <c r="AE141" s="41">
        <v>0.24</v>
      </c>
      <c r="AF141" s="41">
        <v>2.72</v>
      </c>
      <c r="AG141" s="47">
        <f t="shared" si="16"/>
        <v>8.16</v>
      </c>
      <c r="AH141" s="47">
        <f t="shared" si="17"/>
        <v>0</v>
      </c>
      <c r="AI141" s="114"/>
    </row>
    <row r="142" spans="1:35" x14ac:dyDescent="0.3">
      <c r="A142" s="1">
        <v>156</v>
      </c>
      <c r="B142" s="25"/>
      <c r="C142" t="str">
        <f>C141</f>
        <v>Карсская область</v>
      </c>
      <c r="D142" s="25">
        <v>1</v>
      </c>
      <c r="E142" s="18" t="s">
        <v>200</v>
      </c>
      <c r="F142" s="2">
        <v>37838</v>
      </c>
      <c r="I142" s="44">
        <v>23.61</v>
      </c>
      <c r="J142" s="41">
        <v>22.13</v>
      </c>
      <c r="K142" s="41">
        <v>0.81</v>
      </c>
      <c r="L142" s="45">
        <f t="shared" si="15"/>
        <v>0.67000000000000037</v>
      </c>
      <c r="M142" s="45"/>
      <c r="N142" s="41">
        <v>0.13</v>
      </c>
      <c r="O142" s="30">
        <v>9.64</v>
      </c>
      <c r="P142" s="9">
        <v>2.4</v>
      </c>
      <c r="Q142" s="35" t="s">
        <v>26</v>
      </c>
      <c r="R142" s="36" t="s">
        <v>26</v>
      </c>
      <c r="S142" s="41">
        <v>1.8</v>
      </c>
      <c r="T142" s="41">
        <v>3.66</v>
      </c>
      <c r="U142" s="41">
        <v>0.26</v>
      </c>
      <c r="V142" s="41">
        <v>0.16</v>
      </c>
      <c r="W142" s="84">
        <f t="shared" si="18"/>
        <v>1.3600000000000003</v>
      </c>
      <c r="X142" s="41"/>
      <c r="Y142" s="39">
        <v>3.91</v>
      </c>
      <c r="Z142" s="39">
        <v>1.76</v>
      </c>
      <c r="AA142" s="41">
        <v>11.18</v>
      </c>
      <c r="AB142" s="41">
        <v>49.77</v>
      </c>
      <c r="AC142" s="41">
        <v>2.5</v>
      </c>
      <c r="AD142" s="41">
        <v>0.69</v>
      </c>
      <c r="AE142" s="41">
        <v>1.08</v>
      </c>
      <c r="AF142" s="41">
        <v>8.5399999999999991</v>
      </c>
      <c r="AG142" s="47">
        <f t="shared" si="16"/>
        <v>36.960000000000008</v>
      </c>
      <c r="AH142" s="47">
        <f t="shared" si="17"/>
        <v>0</v>
      </c>
      <c r="AI142" s="114"/>
    </row>
    <row r="143" spans="1:35" x14ac:dyDescent="0.3">
      <c r="A143" s="1">
        <v>157</v>
      </c>
      <c r="B143" s="25">
        <f>B141+1</f>
        <v>65</v>
      </c>
      <c r="C143" t="s">
        <v>496</v>
      </c>
      <c r="D143" s="25">
        <v>0</v>
      </c>
      <c r="E143" s="20" t="s">
        <v>131</v>
      </c>
      <c r="F143" s="2">
        <v>1918881</v>
      </c>
      <c r="I143" s="44">
        <v>79.02</v>
      </c>
      <c r="J143" s="41">
        <v>75.86</v>
      </c>
      <c r="K143" s="41">
        <v>1.92</v>
      </c>
      <c r="L143" s="45">
        <f t="shared" si="15"/>
        <v>1.2399999999999967</v>
      </c>
      <c r="M143" s="45"/>
      <c r="N143" s="41">
        <v>0.03</v>
      </c>
      <c r="O143" s="30">
        <v>6.4</v>
      </c>
      <c r="P143" s="9">
        <v>1</v>
      </c>
      <c r="Q143" s="35" t="s">
        <v>26</v>
      </c>
      <c r="R143" s="36" t="s">
        <v>26</v>
      </c>
      <c r="S143" s="41">
        <v>1.03</v>
      </c>
      <c r="T143" s="41">
        <v>2.0699999999999998</v>
      </c>
      <c r="U143" s="41">
        <v>0.35</v>
      </c>
      <c r="V143" s="41">
        <v>0.38</v>
      </c>
      <c r="W143" s="84">
        <f t="shared" si="18"/>
        <v>1.5700000000000007</v>
      </c>
      <c r="X143" s="41"/>
      <c r="Y143" s="39">
        <v>1.87</v>
      </c>
      <c r="Z143" s="39">
        <v>1.59</v>
      </c>
      <c r="AA143" s="41">
        <v>3.43</v>
      </c>
      <c r="AB143" s="41">
        <v>7.66</v>
      </c>
      <c r="AC143" s="41">
        <v>0.46</v>
      </c>
      <c r="AD143" s="41">
        <v>0.34</v>
      </c>
      <c r="AE143" s="41">
        <v>0.35</v>
      </c>
      <c r="AF143" s="41">
        <v>4.74</v>
      </c>
      <c r="AG143" s="47">
        <f t="shared" si="16"/>
        <v>1.7699999999999996</v>
      </c>
      <c r="AH143" s="47">
        <f t="shared" si="17"/>
        <v>0</v>
      </c>
      <c r="AI143" s="114"/>
    </row>
    <row r="144" spans="1:35" x14ac:dyDescent="0.3">
      <c r="A144" s="1">
        <v>158</v>
      </c>
      <c r="B144" s="25"/>
      <c r="C144" t="str">
        <f>C143</f>
        <v>Кубанская область</v>
      </c>
      <c r="D144" s="25">
        <v>1</v>
      </c>
      <c r="E144" s="18" t="s">
        <v>200</v>
      </c>
      <c r="F144" s="2">
        <v>221208</v>
      </c>
      <c r="I144" s="44">
        <v>38.4</v>
      </c>
      <c r="J144" s="41">
        <v>34.9</v>
      </c>
      <c r="K144" s="41">
        <v>0.19</v>
      </c>
      <c r="L144" s="45">
        <f t="shared" si="15"/>
        <v>3.31</v>
      </c>
      <c r="M144" s="45"/>
      <c r="N144" s="41">
        <v>0.03</v>
      </c>
      <c r="O144" s="30">
        <v>16.55</v>
      </c>
      <c r="P144" s="9">
        <v>2.2000000000000002</v>
      </c>
      <c r="Q144" s="35" t="s">
        <v>26</v>
      </c>
      <c r="R144" s="36" t="s">
        <v>26</v>
      </c>
      <c r="S144" s="41">
        <v>2.54</v>
      </c>
      <c r="T144" s="41">
        <v>5.97</v>
      </c>
      <c r="U144" s="41">
        <v>0.64</v>
      </c>
      <c r="V144" s="41">
        <v>0.28999999999999998</v>
      </c>
      <c r="W144" s="84">
        <f t="shared" si="18"/>
        <v>4.9100000000000019</v>
      </c>
      <c r="X144" s="41"/>
      <c r="Y144" s="39">
        <v>4.58</v>
      </c>
      <c r="Z144" s="39">
        <v>4.87</v>
      </c>
      <c r="AA144" s="41">
        <v>11.29</v>
      </c>
      <c r="AB144" s="41">
        <v>24.28</v>
      </c>
      <c r="AC144" s="41">
        <v>1.97</v>
      </c>
      <c r="AD144" s="41">
        <v>0.42</v>
      </c>
      <c r="AE144" s="41">
        <v>1.32</v>
      </c>
      <c r="AF144" s="41">
        <v>14.05</v>
      </c>
      <c r="AG144" s="47">
        <f t="shared" si="16"/>
        <v>6.52</v>
      </c>
      <c r="AH144" s="47">
        <f t="shared" si="17"/>
        <v>0</v>
      </c>
      <c r="AI144" s="114"/>
    </row>
    <row r="145" spans="1:35" x14ac:dyDescent="0.3">
      <c r="A145" s="1">
        <v>159</v>
      </c>
      <c r="B145" s="25">
        <f>B143+1</f>
        <v>66</v>
      </c>
      <c r="C145" t="s">
        <v>497</v>
      </c>
      <c r="D145" s="25">
        <v>0</v>
      </c>
      <c r="E145" s="20" t="s">
        <v>132</v>
      </c>
      <c r="F145" s="2">
        <v>1058241</v>
      </c>
      <c r="I145" s="44">
        <v>83.81</v>
      </c>
      <c r="J145" s="41">
        <v>83.38</v>
      </c>
      <c r="K145" s="41">
        <v>0.26</v>
      </c>
      <c r="L145" s="45">
        <f t="shared" si="15"/>
        <v>0.17000000000000681</v>
      </c>
      <c r="M145" s="45"/>
      <c r="N145" s="41">
        <v>0.11</v>
      </c>
      <c r="O145" s="30">
        <v>2.7</v>
      </c>
      <c r="P145" s="9">
        <v>0.5</v>
      </c>
      <c r="Q145" s="35" t="s">
        <v>26</v>
      </c>
      <c r="R145" s="36" t="s">
        <v>26</v>
      </c>
      <c r="S145" s="41">
        <v>0.26</v>
      </c>
      <c r="T145" s="41">
        <v>1.01</v>
      </c>
      <c r="U145" s="41">
        <v>0.1</v>
      </c>
      <c r="V145" s="41">
        <v>0.16</v>
      </c>
      <c r="W145" s="84">
        <f t="shared" si="18"/>
        <v>0.67000000000000015</v>
      </c>
      <c r="X145" s="41"/>
      <c r="Y145" s="39">
        <v>0.86</v>
      </c>
      <c r="Z145" s="39">
        <v>0.91</v>
      </c>
      <c r="AA145" s="41">
        <v>2.73</v>
      </c>
      <c r="AB145" s="41">
        <v>8.8800000000000008</v>
      </c>
      <c r="AC145" s="41">
        <v>0.55000000000000004</v>
      </c>
      <c r="AD145" s="41">
        <v>1</v>
      </c>
      <c r="AE145" s="41">
        <v>0.35</v>
      </c>
      <c r="AF145" s="41">
        <v>2.23</v>
      </c>
      <c r="AG145" s="47">
        <f t="shared" si="16"/>
        <v>4.7500000000000009</v>
      </c>
      <c r="AH145" s="47">
        <f t="shared" si="17"/>
        <v>0</v>
      </c>
      <c r="AI145" s="114"/>
    </row>
    <row r="146" spans="1:35" x14ac:dyDescent="0.3">
      <c r="A146" s="1">
        <v>160</v>
      </c>
      <c r="B146" s="25"/>
      <c r="C146" t="str">
        <f>C145</f>
        <v>Кутаисская губерния</v>
      </c>
      <c r="D146" s="25">
        <v>1</v>
      </c>
      <c r="E146" s="18" t="s">
        <v>200</v>
      </c>
      <c r="F146" s="2">
        <v>97516</v>
      </c>
      <c r="I146" s="44">
        <v>10.8</v>
      </c>
      <c r="J146" s="41">
        <v>10.11</v>
      </c>
      <c r="K146" s="41">
        <v>0.09</v>
      </c>
      <c r="L146" s="45">
        <f t="shared" si="15"/>
        <v>0.60000000000000131</v>
      </c>
      <c r="M146" s="45"/>
      <c r="N146" s="41">
        <v>0.45</v>
      </c>
      <c r="O146" s="30">
        <v>18.59</v>
      </c>
      <c r="P146" s="9">
        <v>3.2</v>
      </c>
      <c r="Q146" s="35" t="s">
        <v>26</v>
      </c>
      <c r="R146" s="36" t="s">
        <v>26</v>
      </c>
      <c r="S146" s="41">
        <v>1.95</v>
      </c>
      <c r="T146" s="41">
        <v>7.42</v>
      </c>
      <c r="U146" s="41">
        <v>0.8</v>
      </c>
      <c r="V146" s="41">
        <v>0.25</v>
      </c>
      <c r="W146" s="84">
        <f t="shared" si="18"/>
        <v>4.9700000000000006</v>
      </c>
      <c r="X146" s="41"/>
      <c r="Y146" s="39">
        <v>4.5999999999999996</v>
      </c>
      <c r="Z146" s="39">
        <v>5.68</v>
      </c>
      <c r="AA146" s="41">
        <v>18.559999999999999</v>
      </c>
      <c r="AB146" s="41">
        <v>41.32</v>
      </c>
      <c r="AC146" s="41">
        <v>4.1500000000000004</v>
      </c>
      <c r="AD146" s="41">
        <v>1.1299999999999999</v>
      </c>
      <c r="AE146" s="41">
        <v>2.38</v>
      </c>
      <c r="AF146" s="41">
        <v>14.32</v>
      </c>
      <c r="AG146" s="47">
        <f t="shared" si="16"/>
        <v>19.34</v>
      </c>
      <c r="AH146" s="47">
        <f t="shared" si="17"/>
        <v>0</v>
      </c>
      <c r="AI146" s="114"/>
    </row>
    <row r="147" spans="1:35" x14ac:dyDescent="0.3">
      <c r="A147" s="1">
        <v>161</v>
      </c>
      <c r="B147" s="25">
        <f>B145+1</f>
        <v>67</v>
      </c>
      <c r="C147" t="s">
        <v>498</v>
      </c>
      <c r="D147" s="25">
        <v>0</v>
      </c>
      <c r="E147" s="20" t="s">
        <v>133</v>
      </c>
      <c r="F147" s="2">
        <v>873301</v>
      </c>
      <c r="I147" s="44">
        <v>85.74</v>
      </c>
      <c r="J147" s="41">
        <v>81.62</v>
      </c>
      <c r="K147" s="41">
        <v>4.07</v>
      </c>
      <c r="L147" s="45">
        <f t="shared" si="15"/>
        <v>4.9999999999990052E-2</v>
      </c>
      <c r="M147" s="45"/>
      <c r="N147" s="41">
        <v>0.02</v>
      </c>
      <c r="O147" s="30">
        <v>4.5999999999999996</v>
      </c>
      <c r="P147" s="9">
        <v>0.6</v>
      </c>
      <c r="Q147" s="35" t="s">
        <v>26</v>
      </c>
      <c r="R147" s="36" t="s">
        <v>26</v>
      </c>
      <c r="S147" s="41">
        <v>0.57999999999999996</v>
      </c>
      <c r="T147" s="41">
        <v>1.91</v>
      </c>
      <c r="U147" s="41">
        <v>0.37</v>
      </c>
      <c r="V147" s="41">
        <v>0.24</v>
      </c>
      <c r="W147" s="84">
        <f t="shared" si="18"/>
        <v>0.89999999999999991</v>
      </c>
      <c r="X147" s="41"/>
      <c r="Y147" s="39">
        <v>1.25</v>
      </c>
      <c r="Z147" s="39">
        <v>0.69</v>
      </c>
      <c r="AA147" s="41">
        <v>2.2599999999999998</v>
      </c>
      <c r="AB147" s="41">
        <v>5.44</v>
      </c>
      <c r="AC147" s="41">
        <v>0.5</v>
      </c>
      <c r="AD147" s="41">
        <v>0.42</v>
      </c>
      <c r="AE147" s="41">
        <v>0.33</v>
      </c>
      <c r="AF147" s="41">
        <v>2.69</v>
      </c>
      <c r="AG147" s="47">
        <f t="shared" si="16"/>
        <v>1.5000000000000004</v>
      </c>
      <c r="AH147" s="47">
        <f t="shared" si="17"/>
        <v>0</v>
      </c>
      <c r="AI147" s="114"/>
    </row>
    <row r="148" spans="1:35" x14ac:dyDescent="0.3">
      <c r="A148" s="1">
        <v>162</v>
      </c>
      <c r="B148" s="25"/>
      <c r="C148" t="str">
        <f>C147</f>
        <v>Ставропольская губерния</v>
      </c>
      <c r="D148" s="25">
        <v>1</v>
      </c>
      <c r="E148" s="18" t="s">
        <v>200</v>
      </c>
      <c r="F148" s="2">
        <v>83025</v>
      </c>
      <c r="I148" s="44">
        <v>48.22</v>
      </c>
      <c r="J148" s="41">
        <v>47.68</v>
      </c>
      <c r="K148" s="41">
        <v>0.27</v>
      </c>
      <c r="L148" s="45">
        <f t="shared" si="15"/>
        <v>0.26999999999999913</v>
      </c>
      <c r="M148" s="45"/>
      <c r="N148" s="41">
        <v>0.16</v>
      </c>
      <c r="O148" s="30">
        <v>10.96</v>
      </c>
      <c r="P148" s="9">
        <v>1.35</v>
      </c>
      <c r="Q148" s="35" t="s">
        <v>26</v>
      </c>
      <c r="R148" s="36" t="s">
        <v>26</v>
      </c>
      <c r="S148" s="41">
        <v>1.61</v>
      </c>
      <c r="T148" s="41">
        <v>4.6399999999999997</v>
      </c>
      <c r="U148" s="41">
        <v>0.37</v>
      </c>
      <c r="V148" s="41">
        <v>0.28000000000000003</v>
      </c>
      <c r="W148" s="84">
        <f t="shared" si="18"/>
        <v>2.7100000000000009</v>
      </c>
      <c r="X148" s="41"/>
      <c r="Y148" s="39">
        <v>5.0199999999999996</v>
      </c>
      <c r="Z148" s="39">
        <v>2.73</v>
      </c>
      <c r="AA148" s="41">
        <v>7.87</v>
      </c>
      <c r="AB148" s="41">
        <v>25.04</v>
      </c>
      <c r="AC148" s="41">
        <v>2.99</v>
      </c>
      <c r="AD148" s="41">
        <v>1.45</v>
      </c>
      <c r="AE148" s="41">
        <v>1.67</v>
      </c>
      <c r="AF148" s="41">
        <v>10.01</v>
      </c>
      <c r="AG148" s="47">
        <f t="shared" si="16"/>
        <v>8.9199999999999982</v>
      </c>
      <c r="AH148" s="47">
        <f t="shared" si="17"/>
        <v>0</v>
      </c>
      <c r="AI148" s="114"/>
    </row>
    <row r="149" spans="1:35" x14ac:dyDescent="0.3">
      <c r="A149" s="1">
        <v>163</v>
      </c>
      <c r="B149" s="25">
        <f>B147+1</f>
        <v>68</v>
      </c>
      <c r="C149" t="s">
        <v>499</v>
      </c>
      <c r="D149" s="25">
        <v>0</v>
      </c>
      <c r="E149" s="20" t="s">
        <v>134</v>
      </c>
      <c r="F149" s="2">
        <v>933936</v>
      </c>
      <c r="I149" s="44">
        <v>81.23</v>
      </c>
      <c r="J149" s="41">
        <v>73.58</v>
      </c>
      <c r="K149" s="41">
        <v>6.42</v>
      </c>
      <c r="L149" s="45">
        <f t="shared" si="15"/>
        <v>1.2300000000000058</v>
      </c>
      <c r="M149" s="45"/>
      <c r="N149" s="41">
        <v>0.2</v>
      </c>
      <c r="O149" s="30">
        <v>3.59</v>
      </c>
      <c r="P149" s="9">
        <v>0.6</v>
      </c>
      <c r="Q149" s="35" t="s">
        <v>26</v>
      </c>
      <c r="R149" s="36" t="s">
        <v>26</v>
      </c>
      <c r="S149" s="41">
        <v>0.52</v>
      </c>
      <c r="T149" s="41">
        <v>1.03</v>
      </c>
      <c r="U149" s="41">
        <v>0.21</v>
      </c>
      <c r="V149" s="41">
        <v>0.15</v>
      </c>
      <c r="W149" s="84">
        <f t="shared" si="18"/>
        <v>1.0799999999999998</v>
      </c>
      <c r="X149" s="41"/>
      <c r="Y149" s="39">
        <v>1.58</v>
      </c>
      <c r="Z149" s="39">
        <v>1.94</v>
      </c>
      <c r="AA149" s="41">
        <v>2.67</v>
      </c>
      <c r="AB149" s="41">
        <v>8.7899999999999991</v>
      </c>
      <c r="AC149" s="41">
        <v>0.69</v>
      </c>
      <c r="AD149" s="41">
        <v>0.36</v>
      </c>
      <c r="AE149" s="41">
        <v>0.44</v>
      </c>
      <c r="AF149" s="41">
        <v>3.63</v>
      </c>
      <c r="AG149" s="47">
        <f t="shared" si="16"/>
        <v>3.67</v>
      </c>
      <c r="AH149" s="47">
        <f t="shared" si="17"/>
        <v>0</v>
      </c>
      <c r="AI149" s="114"/>
    </row>
    <row r="150" spans="1:35" x14ac:dyDescent="0.3">
      <c r="A150" s="1">
        <v>164</v>
      </c>
      <c r="B150" s="25"/>
      <c r="C150" t="str">
        <f>C149</f>
        <v>Терская область</v>
      </c>
      <c r="D150" s="25">
        <v>1</v>
      </c>
      <c r="E150" s="18" t="s">
        <v>200</v>
      </c>
      <c r="F150" s="2">
        <v>120048</v>
      </c>
      <c r="I150" s="44">
        <v>15.7</v>
      </c>
      <c r="J150" s="41">
        <v>14.28</v>
      </c>
      <c r="K150" s="41">
        <v>0.23</v>
      </c>
      <c r="L150" s="45">
        <f t="shared" si="15"/>
        <v>1.19</v>
      </c>
      <c r="M150" s="45"/>
      <c r="N150" s="41">
        <v>0.28999999999999998</v>
      </c>
      <c r="O150" s="30">
        <v>14.92</v>
      </c>
      <c r="P150" s="9">
        <v>2.2000000000000002</v>
      </c>
      <c r="Q150" s="35" t="s">
        <v>26</v>
      </c>
      <c r="R150" s="36" t="s">
        <v>26</v>
      </c>
      <c r="S150" s="41">
        <v>2.14</v>
      </c>
      <c r="T150" s="41">
        <v>5.0199999999999996</v>
      </c>
      <c r="U150" s="41">
        <v>0.82</v>
      </c>
      <c r="V150" s="41">
        <v>0.13</v>
      </c>
      <c r="W150" s="84">
        <f t="shared" si="18"/>
        <v>4.6099999999999977</v>
      </c>
      <c r="X150" s="41"/>
      <c r="Y150" s="39">
        <v>7.6</v>
      </c>
      <c r="Z150" s="39">
        <v>8.57</v>
      </c>
      <c r="AA150" s="41">
        <v>13.36</v>
      </c>
      <c r="AB150" s="41">
        <v>39.56</v>
      </c>
      <c r="AC150" s="41">
        <v>3.25</v>
      </c>
      <c r="AD150" s="41">
        <v>0.85</v>
      </c>
      <c r="AE150" s="41">
        <v>2.14</v>
      </c>
      <c r="AF150" s="41">
        <v>15.36</v>
      </c>
      <c r="AG150" s="47">
        <f t="shared" si="16"/>
        <v>17.96</v>
      </c>
      <c r="AH150" s="47">
        <f t="shared" si="17"/>
        <v>0</v>
      </c>
      <c r="AI150" s="114"/>
    </row>
    <row r="151" spans="1:35" x14ac:dyDescent="0.3">
      <c r="A151" s="1">
        <v>165</v>
      </c>
      <c r="B151" s="25">
        <f>B149+1</f>
        <v>69</v>
      </c>
      <c r="C151" t="s">
        <v>500</v>
      </c>
      <c r="D151" s="25">
        <v>0</v>
      </c>
      <c r="E151" s="20" t="s">
        <v>59</v>
      </c>
      <c r="F151" s="2">
        <v>1051032</v>
      </c>
      <c r="I151" s="44">
        <v>68.73</v>
      </c>
      <c r="J151" s="41">
        <v>64.08</v>
      </c>
      <c r="K151" s="41">
        <v>3.94</v>
      </c>
      <c r="L151" s="45">
        <f t="shared" si="15"/>
        <v>0.71000000000000574</v>
      </c>
      <c r="M151" s="45"/>
      <c r="N151" s="41">
        <v>0.16</v>
      </c>
      <c r="O151" s="30">
        <v>6.47</v>
      </c>
      <c r="P151" s="9">
        <v>1.29</v>
      </c>
      <c r="Q151" s="35" t="s">
        <v>26</v>
      </c>
      <c r="R151" s="36" t="s">
        <v>26</v>
      </c>
      <c r="S151" s="41">
        <v>0.84</v>
      </c>
      <c r="T151" s="41">
        <v>1.74</v>
      </c>
      <c r="U151" s="41">
        <v>0.28999999999999998</v>
      </c>
      <c r="V151" s="41">
        <v>0.68</v>
      </c>
      <c r="W151" s="84">
        <f t="shared" si="18"/>
        <v>1.6299999999999994</v>
      </c>
      <c r="X151" s="41"/>
      <c r="Y151" s="39">
        <v>2.04</v>
      </c>
      <c r="Z151" s="39">
        <v>2.19</v>
      </c>
      <c r="AA151" s="41">
        <v>5.15</v>
      </c>
      <c r="AB151" s="41">
        <v>15.26</v>
      </c>
      <c r="AC151" s="41">
        <v>1.26</v>
      </c>
      <c r="AD151" s="41">
        <v>0.78</v>
      </c>
      <c r="AE151" s="41">
        <v>0.83</v>
      </c>
      <c r="AF151" s="41">
        <v>5.37</v>
      </c>
      <c r="AG151" s="47">
        <f t="shared" si="16"/>
        <v>7.02</v>
      </c>
      <c r="AH151" s="47">
        <f t="shared" si="17"/>
        <v>0</v>
      </c>
      <c r="AI151" s="114"/>
    </row>
    <row r="152" spans="1:35" x14ac:dyDescent="0.3">
      <c r="A152" s="1">
        <v>166</v>
      </c>
      <c r="B152" s="25"/>
      <c r="C152" t="str">
        <f>C151</f>
        <v>Тифлисская губерния</v>
      </c>
      <c r="D152" s="25">
        <v>1</v>
      </c>
      <c r="E152" s="18" t="s">
        <v>200</v>
      </c>
      <c r="F152" s="2">
        <v>224796</v>
      </c>
      <c r="I152" s="44">
        <v>6.46</v>
      </c>
      <c r="J152" s="41">
        <v>5.38</v>
      </c>
      <c r="K152" s="41">
        <v>0.28000000000000003</v>
      </c>
      <c r="L152" s="45">
        <f t="shared" si="15"/>
        <v>0.8</v>
      </c>
      <c r="M152" s="45"/>
      <c r="N152" s="41">
        <v>0.12</v>
      </c>
      <c r="O152" s="30">
        <v>21.01</v>
      </c>
      <c r="P152" s="9">
        <v>3.99</v>
      </c>
      <c r="Q152" s="35" t="s">
        <v>26</v>
      </c>
      <c r="R152" s="36" t="s">
        <v>26</v>
      </c>
      <c r="S152" s="41">
        <v>2.5499999999999998</v>
      </c>
      <c r="T152" s="41">
        <v>6.6</v>
      </c>
      <c r="U152" s="41">
        <v>1.1200000000000001</v>
      </c>
      <c r="V152" s="41">
        <v>0.92</v>
      </c>
      <c r="W152" s="84">
        <f t="shared" si="18"/>
        <v>5.8300000000000036</v>
      </c>
      <c r="X152" s="41"/>
      <c r="Y152" s="39">
        <v>5.27</v>
      </c>
      <c r="Z152" s="39">
        <v>5.83</v>
      </c>
      <c r="AA152" s="41">
        <v>17.8</v>
      </c>
      <c r="AB152" s="41">
        <v>43.51</v>
      </c>
      <c r="AC152" s="41">
        <v>4.2699999999999996</v>
      </c>
      <c r="AD152" s="41">
        <v>1.1399999999999999</v>
      </c>
      <c r="AE152" s="41">
        <v>3.13</v>
      </c>
      <c r="AF152" s="41">
        <v>12.48</v>
      </c>
      <c r="AG152" s="47">
        <f t="shared" si="16"/>
        <v>22.49</v>
      </c>
      <c r="AH152" s="47">
        <f t="shared" si="17"/>
        <v>0</v>
      </c>
      <c r="AI152" s="114"/>
    </row>
    <row r="153" spans="1:35" x14ac:dyDescent="0.3">
      <c r="A153" s="1">
        <v>167</v>
      </c>
      <c r="B153" s="25">
        <f>B151+1</f>
        <v>70</v>
      </c>
      <c r="C153" t="s">
        <v>501</v>
      </c>
      <c r="D153" s="25">
        <v>0</v>
      </c>
      <c r="E153" s="20" t="s">
        <v>60</v>
      </c>
      <c r="F153" s="2">
        <v>57478</v>
      </c>
      <c r="I153" s="44">
        <v>40.57</v>
      </c>
      <c r="J153" s="41">
        <v>38.15</v>
      </c>
      <c r="K153" s="41">
        <v>1.05</v>
      </c>
      <c r="L153" s="45">
        <f t="shared" si="15"/>
        <v>1.3700000000000017</v>
      </c>
      <c r="M153" s="45"/>
      <c r="N153" s="41">
        <v>0.51</v>
      </c>
      <c r="O153" s="30">
        <v>11.59</v>
      </c>
      <c r="P153" s="9">
        <v>2.2000000000000002</v>
      </c>
      <c r="Q153" s="35" t="s">
        <v>26</v>
      </c>
      <c r="R153" s="36" t="s">
        <v>26</v>
      </c>
      <c r="S153" s="41">
        <v>0.95</v>
      </c>
      <c r="T153" s="41">
        <v>2.68</v>
      </c>
      <c r="U153" s="41">
        <v>0.14000000000000001</v>
      </c>
      <c r="V153" s="41">
        <v>0.09</v>
      </c>
      <c r="W153" s="84">
        <f t="shared" si="18"/>
        <v>5.5300000000000011</v>
      </c>
      <c r="X153" s="41"/>
      <c r="Y153" s="39">
        <v>6.41</v>
      </c>
      <c r="Z153" s="39">
        <v>9.8800000000000008</v>
      </c>
      <c r="AA153" s="41">
        <v>7.61</v>
      </c>
      <c r="AB153" s="41">
        <v>23.43</v>
      </c>
      <c r="AC153" s="41">
        <v>1.46</v>
      </c>
      <c r="AD153" s="41">
        <v>0.42</v>
      </c>
      <c r="AE153" s="41">
        <v>0.96</v>
      </c>
      <c r="AF153" s="41">
        <v>16.52</v>
      </c>
      <c r="AG153" s="47">
        <f t="shared" si="16"/>
        <v>4.07</v>
      </c>
      <c r="AH153" s="47">
        <f t="shared" si="17"/>
        <v>0</v>
      </c>
      <c r="AI153" s="114"/>
    </row>
    <row r="154" spans="1:35" x14ac:dyDescent="0.3">
      <c r="A154" s="1">
        <v>168</v>
      </c>
      <c r="B154" s="25"/>
      <c r="C154" t="str">
        <f>C153</f>
        <v>Черноморская губерния</v>
      </c>
      <c r="D154" s="25">
        <v>1</v>
      </c>
      <c r="E154" s="18" t="s">
        <v>200</v>
      </c>
      <c r="F154" s="2">
        <v>19641</v>
      </c>
      <c r="I154" s="44">
        <v>4.28</v>
      </c>
      <c r="J154" s="41">
        <v>2.89</v>
      </c>
      <c r="K154" s="41">
        <v>0.16</v>
      </c>
      <c r="L154" s="45">
        <f t="shared" si="15"/>
        <v>1.2300000000000002</v>
      </c>
      <c r="M154" s="45"/>
      <c r="N154" s="41">
        <v>0.56000000000000005</v>
      </c>
      <c r="O154" s="30">
        <v>14.5</v>
      </c>
      <c r="P154" s="9">
        <v>2.67</v>
      </c>
      <c r="Q154" s="35" t="s">
        <v>26</v>
      </c>
      <c r="R154" s="36" t="s">
        <v>26</v>
      </c>
      <c r="S154" s="41">
        <v>1.91</v>
      </c>
      <c r="T154" s="41">
        <v>5.99</v>
      </c>
      <c r="U154" s="41">
        <v>0.31</v>
      </c>
      <c r="V154" s="41">
        <v>0.17</v>
      </c>
      <c r="W154" s="84">
        <f t="shared" si="18"/>
        <v>3.4499999999999993</v>
      </c>
      <c r="X154" s="41"/>
      <c r="Y154" s="39">
        <v>8.43</v>
      </c>
      <c r="Z154" s="39">
        <v>20.399999999999999</v>
      </c>
      <c r="AA154" s="41">
        <v>16.54</v>
      </c>
      <c r="AB154" s="41">
        <v>35.29</v>
      </c>
      <c r="AC154" s="41">
        <v>3</v>
      </c>
      <c r="AD154" s="41">
        <v>0.33</v>
      </c>
      <c r="AE154" s="41">
        <v>1.97</v>
      </c>
      <c r="AF154" s="41">
        <v>21.14</v>
      </c>
      <c r="AG154" s="47">
        <f t="shared" si="16"/>
        <v>8.8499999999999979</v>
      </c>
      <c r="AH154" s="47">
        <f t="shared" si="17"/>
        <v>0</v>
      </c>
      <c r="AI154" s="114"/>
    </row>
    <row r="155" spans="1:35" x14ac:dyDescent="0.3">
      <c r="A155" s="1">
        <v>169</v>
      </c>
      <c r="B155" s="25">
        <f>B153+1</f>
        <v>71</v>
      </c>
      <c r="C155" t="s">
        <v>502</v>
      </c>
      <c r="D155" s="25">
        <v>0</v>
      </c>
      <c r="E155" s="20" t="s">
        <v>61</v>
      </c>
      <c r="F155" s="2">
        <v>829556</v>
      </c>
      <c r="I155" s="44">
        <v>86.47</v>
      </c>
      <c r="J155" s="41">
        <v>82.73</v>
      </c>
      <c r="K155" s="41">
        <v>3.63</v>
      </c>
      <c r="L155" s="45">
        <f t="shared" si="15"/>
        <v>0.10999999999999499</v>
      </c>
      <c r="M155" s="45"/>
      <c r="N155" s="41">
        <v>0.02</v>
      </c>
      <c r="O155" s="30">
        <v>2.4300000000000002</v>
      </c>
      <c r="P155" s="9">
        <v>0.5</v>
      </c>
      <c r="Q155" s="35" t="s">
        <v>26</v>
      </c>
      <c r="R155" s="36" t="s">
        <v>26</v>
      </c>
      <c r="S155" s="41">
        <v>0.37</v>
      </c>
      <c r="T155" s="41">
        <v>0.79</v>
      </c>
      <c r="U155" s="41">
        <v>0.13</v>
      </c>
      <c r="V155" s="41">
        <v>0.2</v>
      </c>
      <c r="W155" s="84">
        <f t="shared" si="18"/>
        <v>0.44000000000000017</v>
      </c>
      <c r="X155" s="41"/>
      <c r="Y155" s="39">
        <v>0.92</v>
      </c>
      <c r="Z155" s="39">
        <v>0.87</v>
      </c>
      <c r="AA155" s="41">
        <v>2.5</v>
      </c>
      <c r="AB155" s="41">
        <v>6.79</v>
      </c>
      <c r="AC155" s="41">
        <v>0.52</v>
      </c>
      <c r="AD155" s="41">
        <v>0.54</v>
      </c>
      <c r="AE155" s="41">
        <v>0.21</v>
      </c>
      <c r="AF155" s="41">
        <v>2.2400000000000002</v>
      </c>
      <c r="AG155" s="47">
        <f t="shared" si="16"/>
        <v>3.28</v>
      </c>
      <c r="AH155" s="47">
        <f t="shared" si="17"/>
        <v>0</v>
      </c>
      <c r="AI155" s="114"/>
    </row>
    <row r="156" spans="1:35" x14ac:dyDescent="0.3">
      <c r="A156" s="1">
        <v>170</v>
      </c>
      <c r="B156" s="25"/>
      <c r="C156" t="str">
        <f t="shared" ref="C156" si="20">C155</f>
        <v>Эриванская губерния</v>
      </c>
      <c r="D156" s="25">
        <v>1</v>
      </c>
      <c r="E156" s="18" t="s">
        <v>200</v>
      </c>
      <c r="F156" s="2">
        <v>92323</v>
      </c>
      <c r="I156" s="44">
        <v>20.43</v>
      </c>
      <c r="J156" s="41">
        <v>18.84</v>
      </c>
      <c r="K156" s="41">
        <v>1.05</v>
      </c>
      <c r="L156" s="45">
        <f t="shared" si="15"/>
        <v>0.53999999999999981</v>
      </c>
      <c r="M156" s="45"/>
      <c r="N156" s="41">
        <v>7.0000000000000007E-2</v>
      </c>
      <c r="O156" s="30">
        <v>17</v>
      </c>
      <c r="P156" s="9">
        <v>3.6</v>
      </c>
      <c r="Q156" s="35" t="s">
        <v>26</v>
      </c>
      <c r="R156" s="36" t="s">
        <v>26</v>
      </c>
      <c r="S156" s="41">
        <v>2.42</v>
      </c>
      <c r="T156" s="41">
        <v>6.08</v>
      </c>
      <c r="U156" s="41">
        <v>1.1299999999999999</v>
      </c>
      <c r="V156" s="41">
        <v>0.98</v>
      </c>
      <c r="W156" s="84">
        <f t="shared" si="18"/>
        <v>2.7900000000000009</v>
      </c>
      <c r="X156" s="41"/>
      <c r="Y156" s="39">
        <v>5.38</v>
      </c>
      <c r="Z156" s="39">
        <v>3.57</v>
      </c>
      <c r="AA156" s="41">
        <v>17.55</v>
      </c>
      <c r="AB156" s="41">
        <v>36</v>
      </c>
      <c r="AC156" s="41">
        <v>3.23</v>
      </c>
      <c r="AD156" s="41">
        <v>1.1499999999999999</v>
      </c>
      <c r="AE156" s="41">
        <v>1.3</v>
      </c>
      <c r="AF156" s="41">
        <v>11.42</v>
      </c>
      <c r="AG156" s="47">
        <f t="shared" si="16"/>
        <v>18.899999999999999</v>
      </c>
      <c r="AH156" s="47">
        <f t="shared" si="17"/>
        <v>0</v>
      </c>
      <c r="AI156" s="114"/>
    </row>
    <row r="157" spans="1:35" x14ac:dyDescent="0.3">
      <c r="A157" s="1">
        <v>171</v>
      </c>
      <c r="B157" s="25"/>
      <c r="D157" s="25">
        <v>0</v>
      </c>
      <c r="E157" s="12" t="s">
        <v>364</v>
      </c>
      <c r="F157" s="2">
        <v>9289364</v>
      </c>
      <c r="I157" s="44">
        <v>78.849999999999994</v>
      </c>
      <c r="J157" s="41">
        <v>74.489999999999995</v>
      </c>
      <c r="K157" s="41">
        <v>3.58</v>
      </c>
      <c r="L157" s="45">
        <f t="shared" si="15"/>
        <v>0.77999999999999936</v>
      </c>
      <c r="M157" s="45"/>
      <c r="N157" s="41">
        <v>0.19</v>
      </c>
      <c r="O157" s="30">
        <v>4.92</v>
      </c>
      <c r="P157" s="9">
        <v>0.9</v>
      </c>
      <c r="Q157" s="35" t="s">
        <v>26</v>
      </c>
      <c r="R157" s="36" t="s">
        <v>26</v>
      </c>
      <c r="S157" s="41">
        <v>0.63</v>
      </c>
      <c r="T157" s="41">
        <v>1.42</v>
      </c>
      <c r="U157" s="41">
        <v>0.26</v>
      </c>
      <c r="V157" s="41">
        <v>0.5</v>
      </c>
      <c r="W157" s="84">
        <f t="shared" si="18"/>
        <v>1.21</v>
      </c>
      <c r="X157" s="41"/>
      <c r="Y157" s="39">
        <v>1.52</v>
      </c>
      <c r="Z157" s="39">
        <v>1.56</v>
      </c>
      <c r="AA157" s="41">
        <v>3.43</v>
      </c>
      <c r="AB157" s="41">
        <v>9.5299999999999994</v>
      </c>
      <c r="AC157" s="41">
        <v>0.68</v>
      </c>
      <c r="AD157" s="41">
        <v>0.55000000000000004</v>
      </c>
      <c r="AE157" s="41">
        <v>0.39</v>
      </c>
      <c r="AF157" s="41">
        <v>4.2300000000000004</v>
      </c>
      <c r="AG157" s="47">
        <f t="shared" si="16"/>
        <v>3.6799999999999988</v>
      </c>
      <c r="AH157" s="47">
        <f t="shared" si="17"/>
        <v>0</v>
      </c>
      <c r="AI157" s="114"/>
    </row>
    <row r="158" spans="1:35" x14ac:dyDescent="0.3">
      <c r="A158" s="1">
        <v>172</v>
      </c>
      <c r="B158" s="25"/>
      <c r="C158" s="194"/>
      <c r="D158" s="25">
        <v>1</v>
      </c>
      <c r="E158" s="18" t="s">
        <v>200</v>
      </c>
      <c r="F158" s="2">
        <v>1200256</v>
      </c>
      <c r="I158" s="44">
        <v>18.59</v>
      </c>
      <c r="J158" s="41">
        <v>17.09</v>
      </c>
      <c r="K158" s="41">
        <v>0.31</v>
      </c>
      <c r="L158" s="45">
        <f t="shared" si="15"/>
        <v>1.19</v>
      </c>
      <c r="M158" s="45"/>
      <c r="N158" s="41">
        <v>0.22</v>
      </c>
      <c r="O158" s="30">
        <v>13.16</v>
      </c>
      <c r="P158" s="9">
        <v>3.2</v>
      </c>
      <c r="Q158" s="35" t="s">
        <v>26</v>
      </c>
      <c r="R158" s="36" t="s">
        <v>26</v>
      </c>
      <c r="S158" s="41">
        <v>2.1800000000000002</v>
      </c>
      <c r="T158" s="41">
        <v>5.1100000000000003</v>
      </c>
      <c r="U158" s="41">
        <v>0.94</v>
      </c>
      <c r="V158" s="41">
        <v>0.95</v>
      </c>
      <c r="W158" s="84">
        <f t="shared" si="18"/>
        <v>0.78000000000000114</v>
      </c>
      <c r="X158" s="41"/>
      <c r="Y158" s="39">
        <v>5.38</v>
      </c>
      <c r="Z158" s="39">
        <v>6.45</v>
      </c>
      <c r="AA158" s="41">
        <v>15.96</v>
      </c>
      <c r="AB158" s="41">
        <v>35.22</v>
      </c>
      <c r="AC158" s="41">
        <v>3.22</v>
      </c>
      <c r="AD158" s="41">
        <v>0.99</v>
      </c>
      <c r="AE158" s="41">
        <v>1.91</v>
      </c>
      <c r="AF158" s="41">
        <v>14.05</v>
      </c>
      <c r="AG158" s="47">
        <f t="shared" si="16"/>
        <v>15.049999999999997</v>
      </c>
      <c r="AH158" s="47">
        <f t="shared" si="17"/>
        <v>5.0200000000000102</v>
      </c>
      <c r="AI158" s="114" t="s">
        <v>402</v>
      </c>
    </row>
    <row r="159" spans="1:35" x14ac:dyDescent="0.3">
      <c r="A159" s="1">
        <v>174</v>
      </c>
      <c r="B159" s="25">
        <v>72</v>
      </c>
      <c r="C159" t="s">
        <v>503</v>
      </c>
      <c r="D159" s="25">
        <v>0</v>
      </c>
      <c r="E159" s="4" t="s">
        <v>299</v>
      </c>
      <c r="F159" s="2">
        <v>120306</v>
      </c>
      <c r="I159" s="44">
        <v>58.16</v>
      </c>
      <c r="J159" s="41">
        <v>56.49</v>
      </c>
      <c r="K159" s="41">
        <v>0.3</v>
      </c>
      <c r="L159" s="45">
        <f t="shared" si="15"/>
        <v>1.3699999999999946</v>
      </c>
      <c r="M159" s="45"/>
      <c r="N159" s="41">
        <v>6.31</v>
      </c>
      <c r="O159" s="30">
        <v>5.75</v>
      </c>
      <c r="P159" s="3">
        <v>1.02</v>
      </c>
      <c r="Q159" s="3">
        <v>0.24</v>
      </c>
      <c r="R159" s="8">
        <v>1</v>
      </c>
      <c r="S159" s="41">
        <v>0.7</v>
      </c>
      <c r="T159" s="41">
        <v>1.31</v>
      </c>
      <c r="U159" s="41">
        <v>0.43</v>
      </c>
      <c r="V159" s="41">
        <v>0.13</v>
      </c>
      <c r="W159" s="84">
        <f t="shared" si="18"/>
        <v>2.1600000000000006</v>
      </c>
      <c r="X159" s="41"/>
      <c r="Y159" s="39">
        <v>4.49</v>
      </c>
      <c r="Z159" s="39">
        <v>4.63</v>
      </c>
      <c r="AA159" s="41">
        <v>4.74</v>
      </c>
      <c r="AB159" s="41">
        <v>15.92</v>
      </c>
      <c r="AC159" s="41">
        <v>0.89</v>
      </c>
      <c r="AD159" s="41">
        <v>0.46</v>
      </c>
      <c r="AE159" s="41">
        <v>0.8</v>
      </c>
      <c r="AF159" s="41">
        <v>8.4</v>
      </c>
      <c r="AG159" s="47">
        <f t="shared" si="16"/>
        <v>5.3699999999999992</v>
      </c>
      <c r="AH159" s="47">
        <f t="shared" si="17"/>
        <v>0</v>
      </c>
      <c r="AI159" s="114"/>
    </row>
    <row r="160" spans="1:35" x14ac:dyDescent="0.3">
      <c r="A160" s="1">
        <v>175</v>
      </c>
      <c r="B160" s="25"/>
      <c r="C160" t="str">
        <f>C159</f>
        <v>Амурская область</v>
      </c>
      <c r="D160" s="25">
        <v>1</v>
      </c>
      <c r="E160" s="18" t="s">
        <v>200</v>
      </c>
      <c r="F160" s="2">
        <v>32834</v>
      </c>
      <c r="I160" s="44">
        <v>3.92</v>
      </c>
      <c r="J160" s="41">
        <v>3.24</v>
      </c>
      <c r="K160" s="41">
        <v>0.03</v>
      </c>
      <c r="L160" s="45">
        <f t="shared" si="15"/>
        <v>0.64999999999999969</v>
      </c>
      <c r="M160" s="45"/>
      <c r="N160" s="41">
        <v>4.6399999999999997</v>
      </c>
      <c r="O160" s="30">
        <v>15.39</v>
      </c>
      <c r="P160" s="3">
        <v>2.88</v>
      </c>
      <c r="Q160" s="3">
        <v>0.72</v>
      </c>
      <c r="R160" s="8">
        <v>2</v>
      </c>
      <c r="S160" s="41">
        <v>1.45</v>
      </c>
      <c r="T160" s="41">
        <v>3.5</v>
      </c>
      <c r="U160" s="41">
        <v>0.95</v>
      </c>
      <c r="V160" s="41">
        <v>0.36</v>
      </c>
      <c r="W160" s="84">
        <f t="shared" si="18"/>
        <v>6.2500000000000009</v>
      </c>
      <c r="X160" s="41"/>
      <c r="Y160" s="39">
        <v>12.59</v>
      </c>
      <c r="Z160" s="39">
        <v>11.19</v>
      </c>
      <c r="AA160" s="41">
        <v>13.48</v>
      </c>
      <c r="AB160" s="41">
        <v>38.79</v>
      </c>
      <c r="AC160" s="41">
        <v>2.19</v>
      </c>
      <c r="AD160" s="41">
        <v>0.56000000000000005</v>
      </c>
      <c r="AE160" s="41">
        <v>2.0099999999999998</v>
      </c>
      <c r="AF160" s="41">
        <v>19.559999999999999</v>
      </c>
      <c r="AG160" s="47">
        <f t="shared" si="16"/>
        <v>14.469999999999999</v>
      </c>
      <c r="AH160" s="47">
        <f t="shared" si="17"/>
        <v>0</v>
      </c>
      <c r="AI160" s="114"/>
    </row>
    <row r="161" spans="1:35" x14ac:dyDescent="0.3">
      <c r="A161" s="1">
        <v>176</v>
      </c>
      <c r="B161" s="25">
        <f>B159+1</f>
        <v>73</v>
      </c>
      <c r="C161" t="s">
        <v>504</v>
      </c>
      <c r="D161" s="25">
        <v>0</v>
      </c>
      <c r="E161" s="4" t="s">
        <v>300</v>
      </c>
      <c r="F161" s="2">
        <v>570161</v>
      </c>
      <c r="I161" s="44">
        <v>72.69</v>
      </c>
      <c r="J161" s="41">
        <v>65.41</v>
      </c>
      <c r="K161" s="41">
        <v>3.9</v>
      </c>
      <c r="L161" s="45">
        <f t="shared" si="15"/>
        <v>3.3800000000000012</v>
      </c>
      <c r="M161" s="45"/>
      <c r="N161" s="41">
        <v>2.7</v>
      </c>
      <c r="O161" s="30">
        <v>6.24</v>
      </c>
      <c r="P161" s="3">
        <v>1.17</v>
      </c>
      <c r="Q161" s="3">
        <v>0.18</v>
      </c>
      <c r="R161" s="8">
        <v>0</v>
      </c>
      <c r="S161" s="41">
        <v>0.81</v>
      </c>
      <c r="T161" s="41">
        <v>1.76</v>
      </c>
      <c r="U161" s="41">
        <v>0.56000000000000005</v>
      </c>
      <c r="V161" s="41">
        <v>0.67</v>
      </c>
      <c r="W161" s="84">
        <f t="shared" si="18"/>
        <v>1.27</v>
      </c>
      <c r="X161" s="41"/>
      <c r="Y161" s="39">
        <v>2.98</v>
      </c>
      <c r="Z161" s="39">
        <v>1.93</v>
      </c>
      <c r="AA161" s="41">
        <v>3.08</v>
      </c>
      <c r="AB161" s="41">
        <v>10.38</v>
      </c>
      <c r="AC161" s="41">
        <v>0.96</v>
      </c>
      <c r="AD161" s="41">
        <v>0.41</v>
      </c>
      <c r="AE161" s="41">
        <v>0.48</v>
      </c>
      <c r="AF161" s="41">
        <v>5.16</v>
      </c>
      <c r="AG161" s="47">
        <f t="shared" si="16"/>
        <v>3.370000000000001</v>
      </c>
      <c r="AH161" s="47">
        <f t="shared" si="17"/>
        <v>0</v>
      </c>
      <c r="AI161" s="114"/>
    </row>
    <row r="162" spans="1:35" x14ac:dyDescent="0.3">
      <c r="A162" s="1">
        <v>177</v>
      </c>
      <c r="B162" s="25"/>
      <c r="C162" t="str">
        <f>C161</f>
        <v>Енисейская губерния</v>
      </c>
      <c r="D162" s="25">
        <v>1</v>
      </c>
      <c r="E162" s="18" t="s">
        <v>200</v>
      </c>
      <c r="F162" s="2">
        <v>62884</v>
      </c>
      <c r="I162" s="44">
        <v>11.05</v>
      </c>
      <c r="J162" s="41">
        <v>9.2799999999999994</v>
      </c>
      <c r="K162" s="41">
        <v>0.16</v>
      </c>
      <c r="L162" s="45">
        <f t="shared" si="15"/>
        <v>1.6100000000000014</v>
      </c>
      <c r="M162" s="45"/>
      <c r="N162" s="41">
        <v>4.1500000000000004</v>
      </c>
      <c r="O162" s="30">
        <v>16.37</v>
      </c>
      <c r="P162" s="3">
        <v>2.7</v>
      </c>
      <c r="Q162" s="3">
        <v>0.64</v>
      </c>
      <c r="R162" s="8">
        <v>2</v>
      </c>
      <c r="S162" s="41">
        <v>1.63</v>
      </c>
      <c r="T162" s="41">
        <v>5.0599999999999996</v>
      </c>
      <c r="U162" s="41">
        <v>1.64</v>
      </c>
      <c r="V162" s="41">
        <v>1.56</v>
      </c>
      <c r="W162" s="84">
        <f t="shared" si="18"/>
        <v>3.7800000000000011</v>
      </c>
      <c r="X162" s="41"/>
      <c r="Y162" s="39">
        <v>9.07</v>
      </c>
      <c r="Z162" s="39">
        <v>7.3</v>
      </c>
      <c r="AA162" s="41">
        <v>12.84</v>
      </c>
      <c r="AB162" s="41">
        <v>39.22</v>
      </c>
      <c r="AC162" s="41">
        <v>4.75</v>
      </c>
      <c r="AD162" s="41">
        <v>0.99</v>
      </c>
      <c r="AE162" s="41">
        <v>2.25</v>
      </c>
      <c r="AF162" s="41">
        <v>16.489999999999998</v>
      </c>
      <c r="AG162" s="47">
        <f t="shared" si="16"/>
        <v>14.740000000000002</v>
      </c>
      <c r="AH162" s="47">
        <f t="shared" si="17"/>
        <v>0</v>
      </c>
      <c r="AI162" s="114"/>
    </row>
    <row r="163" spans="1:35" x14ac:dyDescent="0.3">
      <c r="A163" s="1">
        <v>178</v>
      </c>
      <c r="B163" s="25">
        <f>B161+1</f>
        <v>74</v>
      </c>
      <c r="C163" t="s">
        <v>505</v>
      </c>
      <c r="D163" s="25">
        <v>0</v>
      </c>
      <c r="E163" s="4" t="s">
        <v>301</v>
      </c>
      <c r="F163" s="2">
        <v>672037</v>
      </c>
      <c r="I163" s="44">
        <v>83.36</v>
      </c>
      <c r="J163" s="41">
        <v>58.49</v>
      </c>
      <c r="K163" s="41">
        <v>24.11</v>
      </c>
      <c r="L163" s="45">
        <f t="shared" si="15"/>
        <v>0.75999999999999801</v>
      </c>
      <c r="M163" s="45"/>
      <c r="N163" s="41">
        <v>2.0499999999999998</v>
      </c>
      <c r="O163" s="30">
        <v>2.2200000000000002</v>
      </c>
      <c r="P163" s="3">
        <v>0.57999999999999996</v>
      </c>
      <c r="Q163" s="3">
        <v>0.12</v>
      </c>
      <c r="R163" s="8">
        <v>0</v>
      </c>
      <c r="S163" s="41">
        <v>0.18</v>
      </c>
      <c r="T163" s="41">
        <v>0.55000000000000004</v>
      </c>
      <c r="U163" s="41">
        <v>0.25</v>
      </c>
      <c r="V163" s="41">
        <v>0.08</v>
      </c>
      <c r="W163" s="84">
        <f t="shared" si="18"/>
        <v>0.58000000000000007</v>
      </c>
      <c r="X163" s="41"/>
      <c r="Y163" s="39">
        <v>2.2200000000000002</v>
      </c>
      <c r="Z163" s="39">
        <v>0.92</v>
      </c>
      <c r="AA163" s="41">
        <v>2.02</v>
      </c>
      <c r="AB163" s="41">
        <v>7.21</v>
      </c>
      <c r="AC163" s="41">
        <v>0.63</v>
      </c>
      <c r="AD163" s="41">
        <v>0.37</v>
      </c>
      <c r="AE163" s="41">
        <v>0.37</v>
      </c>
      <c r="AF163" s="41">
        <v>2.86</v>
      </c>
      <c r="AG163" s="47">
        <f t="shared" si="16"/>
        <v>2.9799999999999995</v>
      </c>
      <c r="AH163" s="47">
        <f t="shared" si="17"/>
        <v>0</v>
      </c>
      <c r="AI163" s="114"/>
    </row>
    <row r="164" spans="1:35" x14ac:dyDescent="0.3">
      <c r="A164" s="1">
        <v>179</v>
      </c>
      <c r="B164" s="25"/>
      <c r="C164" t="str">
        <f>C163</f>
        <v>Забайкальская область</v>
      </c>
      <c r="D164" s="25">
        <v>1</v>
      </c>
      <c r="E164" s="18" t="s">
        <v>200</v>
      </c>
      <c r="F164" s="2">
        <v>42778</v>
      </c>
      <c r="I164" s="44">
        <v>16.170000000000002</v>
      </c>
      <c r="J164" s="41">
        <v>14.2</v>
      </c>
      <c r="K164" s="41">
        <v>0.86</v>
      </c>
      <c r="L164" s="45">
        <f t="shared" si="15"/>
        <v>1.1100000000000025</v>
      </c>
      <c r="M164" s="45"/>
      <c r="N164" s="41">
        <v>1.35</v>
      </c>
      <c r="O164" s="30">
        <v>11.49</v>
      </c>
      <c r="P164" s="3">
        <v>1.79</v>
      </c>
      <c r="Q164" s="3">
        <v>0.32</v>
      </c>
      <c r="R164" s="8">
        <v>2</v>
      </c>
      <c r="S164" s="41">
        <v>0.99</v>
      </c>
      <c r="T164" s="41">
        <v>3.7</v>
      </c>
      <c r="U164" s="41">
        <v>1.52</v>
      </c>
      <c r="V164" s="41">
        <v>0.26</v>
      </c>
      <c r="W164" s="84">
        <f t="shared" si="18"/>
        <v>3.2299999999999986</v>
      </c>
      <c r="X164" s="41"/>
      <c r="Y164" s="39">
        <v>6.35</v>
      </c>
      <c r="Z164" s="39">
        <v>5.01</v>
      </c>
      <c r="AA164" s="41">
        <v>17.32</v>
      </c>
      <c r="AB164" s="41">
        <v>42.31</v>
      </c>
      <c r="AC164" s="41">
        <v>5.66</v>
      </c>
      <c r="AD164" s="41">
        <v>1.2</v>
      </c>
      <c r="AE164" s="41">
        <v>2.68</v>
      </c>
      <c r="AF164" s="41">
        <v>15.78</v>
      </c>
      <c r="AG164" s="47">
        <f t="shared" si="16"/>
        <v>16.990000000000002</v>
      </c>
      <c r="AH164" s="47">
        <f t="shared" si="17"/>
        <v>0</v>
      </c>
      <c r="AI164" s="114"/>
    </row>
    <row r="165" spans="1:35" x14ac:dyDescent="0.3">
      <c r="A165" s="1">
        <v>180</v>
      </c>
      <c r="B165" s="25">
        <f>B163+1</f>
        <v>75</v>
      </c>
      <c r="C165" t="s">
        <v>506</v>
      </c>
      <c r="D165" s="25">
        <v>0</v>
      </c>
      <c r="E165" s="4" t="s">
        <v>302</v>
      </c>
      <c r="F165" s="2">
        <v>514267</v>
      </c>
      <c r="I165" s="44">
        <v>72.959999999999994</v>
      </c>
      <c r="J165" s="41">
        <v>69.400000000000006</v>
      </c>
      <c r="K165" s="41">
        <v>1.83</v>
      </c>
      <c r="L165" s="45">
        <f t="shared" si="15"/>
        <v>1.729999999999988</v>
      </c>
      <c r="M165" s="45"/>
      <c r="N165" s="41">
        <v>0.66</v>
      </c>
      <c r="O165" s="30">
        <v>5.65</v>
      </c>
      <c r="P165" s="3">
        <v>0.97</v>
      </c>
      <c r="Q165" s="3">
        <v>0.44</v>
      </c>
      <c r="R165" s="8">
        <v>0</v>
      </c>
      <c r="S165" s="41">
        <v>0.7</v>
      </c>
      <c r="T165" s="41">
        <v>1.6</v>
      </c>
      <c r="U165" s="41">
        <v>0.5</v>
      </c>
      <c r="V165" s="41">
        <v>0.31</v>
      </c>
      <c r="W165" s="84">
        <f t="shared" si="18"/>
        <v>1.5700000000000007</v>
      </c>
      <c r="X165" s="41"/>
      <c r="Y165" s="39">
        <v>3.37</v>
      </c>
      <c r="Z165" s="39">
        <v>1.56</v>
      </c>
      <c r="AA165" s="41">
        <v>3.46</v>
      </c>
      <c r="AB165" s="41">
        <v>12.34</v>
      </c>
      <c r="AC165" s="41">
        <v>1.07</v>
      </c>
      <c r="AD165" s="41">
        <v>0.5</v>
      </c>
      <c r="AE165" s="41">
        <v>0.78</v>
      </c>
      <c r="AF165" s="41">
        <v>5.56</v>
      </c>
      <c r="AG165" s="47">
        <f t="shared" si="16"/>
        <v>4.43</v>
      </c>
      <c r="AH165" s="47">
        <f t="shared" si="17"/>
        <v>0</v>
      </c>
      <c r="AI165" s="114"/>
    </row>
    <row r="166" spans="1:35" x14ac:dyDescent="0.3">
      <c r="A166" s="1">
        <v>181</v>
      </c>
      <c r="B166" s="25"/>
      <c r="C166" t="str">
        <f>C165</f>
        <v>Иркутская губерния</v>
      </c>
      <c r="D166" s="25">
        <v>1</v>
      </c>
      <c r="E166" s="18" t="s">
        <v>200</v>
      </c>
      <c r="F166" s="2">
        <v>62795</v>
      </c>
      <c r="I166" s="44">
        <v>9.33</v>
      </c>
      <c r="J166" s="41">
        <v>8.08</v>
      </c>
      <c r="K166" s="41">
        <v>0.56999999999999995</v>
      </c>
      <c r="L166" s="45">
        <f t="shared" si="15"/>
        <v>0.68</v>
      </c>
      <c r="M166" s="45"/>
      <c r="N166" s="41">
        <v>0.86</v>
      </c>
      <c r="O166" s="30">
        <v>15.96</v>
      </c>
      <c r="P166" s="3">
        <v>1.81</v>
      </c>
      <c r="Q166" s="3">
        <v>0.36</v>
      </c>
      <c r="R166" s="8">
        <v>2</v>
      </c>
      <c r="S166" s="41">
        <v>1.66</v>
      </c>
      <c r="T166" s="41">
        <v>6.19</v>
      </c>
      <c r="U166" s="41">
        <v>1.59</v>
      </c>
      <c r="V166" s="41">
        <v>0.7</v>
      </c>
      <c r="W166" s="84">
        <f t="shared" si="18"/>
        <v>4.01</v>
      </c>
      <c r="X166" s="41"/>
      <c r="Y166" s="39">
        <v>6.87</v>
      </c>
      <c r="Z166" s="39">
        <v>6.25</v>
      </c>
      <c r="AA166" s="41">
        <v>13.79</v>
      </c>
      <c r="AB166" s="41">
        <v>46.94</v>
      </c>
      <c r="AC166" s="41">
        <v>5.6</v>
      </c>
      <c r="AD166" s="41">
        <v>1.19</v>
      </c>
      <c r="AE166" s="41">
        <v>3.81</v>
      </c>
      <c r="AF166" s="41">
        <v>17.52</v>
      </c>
      <c r="AG166" s="47">
        <f t="shared" si="16"/>
        <v>18.82</v>
      </c>
      <c r="AH166" s="47">
        <f t="shared" si="17"/>
        <v>0</v>
      </c>
      <c r="AI166" s="114"/>
    </row>
    <row r="167" spans="1:35" x14ac:dyDescent="0.3">
      <c r="A167" s="1">
        <v>182</v>
      </c>
      <c r="B167" s="25">
        <f>B165+1</f>
        <v>76</v>
      </c>
      <c r="C167" t="s">
        <v>507</v>
      </c>
      <c r="D167" s="25">
        <v>0</v>
      </c>
      <c r="E167" s="4" t="s">
        <v>303</v>
      </c>
      <c r="F167" s="2">
        <v>223336</v>
      </c>
      <c r="I167" s="44">
        <v>56.48</v>
      </c>
      <c r="J167" s="41">
        <v>32.74</v>
      </c>
      <c r="K167" s="41">
        <v>8.17</v>
      </c>
      <c r="L167" s="45">
        <f t="shared" si="15"/>
        <v>15.569999999999995</v>
      </c>
      <c r="M167" s="45"/>
      <c r="N167" s="41">
        <v>0.66</v>
      </c>
      <c r="O167" s="30">
        <v>3.44</v>
      </c>
      <c r="P167" s="3">
        <v>0.8</v>
      </c>
      <c r="Q167" s="3">
        <v>0.36</v>
      </c>
      <c r="R167" s="8">
        <v>0</v>
      </c>
      <c r="S167" s="41">
        <v>0.36</v>
      </c>
      <c r="T167" s="41">
        <v>0.77</v>
      </c>
      <c r="U167" s="41">
        <v>0.16</v>
      </c>
      <c r="V167" s="41">
        <v>7.0000000000000007E-2</v>
      </c>
      <c r="W167" s="84">
        <f t="shared" si="18"/>
        <v>1.2799999999999998</v>
      </c>
      <c r="X167" s="41"/>
      <c r="Y167" s="39">
        <v>4.0199999999999996</v>
      </c>
      <c r="Z167" s="39">
        <v>4.72</v>
      </c>
      <c r="AA167" s="41">
        <v>3.6</v>
      </c>
      <c r="AB167" s="41">
        <v>27.08</v>
      </c>
      <c r="AC167" s="41">
        <v>1.0900000000000001</v>
      </c>
      <c r="AD167" s="41">
        <v>0.31</v>
      </c>
      <c r="AE167" s="41">
        <v>0.75</v>
      </c>
      <c r="AF167" s="41">
        <v>7.8</v>
      </c>
      <c r="AG167" s="47">
        <f t="shared" si="16"/>
        <v>17.13</v>
      </c>
      <c r="AH167" s="47">
        <f t="shared" si="17"/>
        <v>0</v>
      </c>
      <c r="AI167" s="114"/>
    </row>
    <row r="168" spans="1:35" x14ac:dyDescent="0.3">
      <c r="A168" s="1">
        <v>183</v>
      </c>
      <c r="B168" s="25"/>
      <c r="C168" t="str">
        <f>C167</f>
        <v>Приморская область</v>
      </c>
      <c r="D168" s="25">
        <v>1</v>
      </c>
      <c r="E168" s="18" t="s">
        <v>200</v>
      </c>
      <c r="F168" s="2">
        <v>51417</v>
      </c>
      <c r="I168" s="44">
        <v>6.03</v>
      </c>
      <c r="J168" s="41">
        <v>1.23</v>
      </c>
      <c r="K168" s="41">
        <v>0.18</v>
      </c>
      <c r="L168" s="45">
        <f t="shared" si="15"/>
        <v>4.620000000000001</v>
      </c>
      <c r="M168" s="45"/>
      <c r="N168" s="41">
        <v>0.67</v>
      </c>
      <c r="O168" s="30">
        <v>9.1999999999999993</v>
      </c>
      <c r="P168" s="3">
        <v>1.95</v>
      </c>
      <c r="Q168" s="3">
        <v>1</v>
      </c>
      <c r="R168" s="8">
        <v>1</v>
      </c>
      <c r="S168" s="41">
        <v>0.91</v>
      </c>
      <c r="T168" s="41">
        <v>2.23</v>
      </c>
      <c r="U168" s="41">
        <v>0.21</v>
      </c>
      <c r="V168" s="41">
        <v>0.05</v>
      </c>
      <c r="W168" s="84">
        <f t="shared" si="18"/>
        <v>3.8499999999999992</v>
      </c>
      <c r="X168" s="41"/>
      <c r="Y168" s="39">
        <v>9.02</v>
      </c>
      <c r="Z168" s="39">
        <v>6.52</v>
      </c>
      <c r="AA168" s="41">
        <v>9.8800000000000008</v>
      </c>
      <c r="AB168" s="41">
        <v>58.68</v>
      </c>
      <c r="AC168" s="41">
        <v>3.14</v>
      </c>
      <c r="AD168" s="41">
        <v>0.37</v>
      </c>
      <c r="AE168" s="41">
        <v>1.47</v>
      </c>
      <c r="AF168" s="41">
        <v>21.04</v>
      </c>
      <c r="AG168" s="47">
        <f t="shared" si="16"/>
        <v>32.659999999999997</v>
      </c>
      <c r="AH168" s="47">
        <f t="shared" si="17"/>
        <v>0</v>
      </c>
      <c r="AI168" s="114"/>
    </row>
    <row r="169" spans="1:35" x14ac:dyDescent="0.3">
      <c r="A169" s="1">
        <v>184</v>
      </c>
      <c r="B169" s="25">
        <f>B167+1</f>
        <v>77</v>
      </c>
      <c r="C169" t="s">
        <v>508</v>
      </c>
      <c r="D169" s="25">
        <v>0</v>
      </c>
      <c r="E169" s="4" t="s">
        <v>304</v>
      </c>
      <c r="F169" s="2">
        <v>28113</v>
      </c>
      <c r="I169" s="44">
        <v>52.57</v>
      </c>
      <c r="J169" s="41">
        <v>35.71</v>
      </c>
      <c r="K169" s="41">
        <v>3.79</v>
      </c>
      <c r="L169" s="45">
        <f t="shared" si="15"/>
        <v>13.07</v>
      </c>
      <c r="M169" s="45"/>
      <c r="N169" s="41">
        <v>1.01</v>
      </c>
      <c r="O169" s="30">
        <v>4.25</v>
      </c>
      <c r="P169" s="3">
        <v>0.66</v>
      </c>
      <c r="Q169" s="3">
        <v>0.02</v>
      </c>
      <c r="R169" s="8">
        <v>0</v>
      </c>
      <c r="S169" s="41">
        <v>0.5</v>
      </c>
      <c r="T169" s="41">
        <v>1.89</v>
      </c>
      <c r="U169" s="41">
        <v>0.1</v>
      </c>
      <c r="V169" s="41">
        <v>0.18</v>
      </c>
      <c r="W169" s="84">
        <f t="shared" si="18"/>
        <v>0.91999999999999993</v>
      </c>
      <c r="X169" s="41"/>
      <c r="Y169" s="39">
        <v>1.68</v>
      </c>
      <c r="Z169" s="39">
        <v>0.35</v>
      </c>
      <c r="AA169" s="41">
        <v>1.1299999999999999</v>
      </c>
      <c r="AB169" s="41">
        <v>39.01</v>
      </c>
      <c r="AC169" s="41">
        <v>1.79</v>
      </c>
      <c r="AD169" s="41">
        <v>0.28999999999999998</v>
      </c>
      <c r="AE169" s="41">
        <v>0.61</v>
      </c>
      <c r="AF169" s="41">
        <v>5.7</v>
      </c>
      <c r="AG169" s="47">
        <f t="shared" si="16"/>
        <v>30.619999999999997</v>
      </c>
      <c r="AH169" s="47">
        <f t="shared" si="17"/>
        <v>0</v>
      </c>
      <c r="AI169" s="114"/>
    </row>
    <row r="170" spans="1:35" x14ac:dyDescent="0.3">
      <c r="A170" s="1">
        <v>185</v>
      </c>
      <c r="B170" s="25"/>
      <c r="C170" t="str">
        <f>C169</f>
        <v>Сахалин</v>
      </c>
      <c r="D170" s="25">
        <v>1</v>
      </c>
      <c r="E170" s="18" t="s">
        <v>200</v>
      </c>
      <c r="F170" s="2">
        <v>8595</v>
      </c>
      <c r="I170" s="44">
        <v>19.05</v>
      </c>
      <c r="J170" s="41">
        <v>17.690000000000001</v>
      </c>
      <c r="K170" s="41">
        <v>0.15</v>
      </c>
      <c r="L170" s="45">
        <f t="shared" si="15"/>
        <v>1.2099999999999995</v>
      </c>
      <c r="M170" s="45"/>
      <c r="N170" s="41">
        <v>0.01</v>
      </c>
      <c r="O170" s="30">
        <v>5.77</v>
      </c>
      <c r="P170" s="3">
        <v>0.89</v>
      </c>
      <c r="Q170" s="3">
        <v>0.01</v>
      </c>
      <c r="R170" s="8">
        <v>0</v>
      </c>
      <c r="S170" s="41">
        <v>0.8</v>
      </c>
      <c r="T170" s="41">
        <v>2.73</v>
      </c>
      <c r="U170" s="41">
        <v>0.13</v>
      </c>
      <c r="V170" s="41">
        <v>0.14000000000000001</v>
      </c>
      <c r="W170" s="84">
        <f t="shared" si="18"/>
        <v>1.0799999999999996</v>
      </c>
      <c r="X170" s="41"/>
      <c r="Y170" s="39">
        <v>2.02</v>
      </c>
      <c r="Z170" s="39">
        <v>0.35</v>
      </c>
      <c r="AA170" s="41">
        <v>1.87</v>
      </c>
      <c r="AB170" s="41">
        <v>70.930000000000007</v>
      </c>
      <c r="AC170" s="41">
        <v>2.9</v>
      </c>
      <c r="AD170" s="41">
        <v>0.26</v>
      </c>
      <c r="AE170" s="41">
        <v>1.03</v>
      </c>
      <c r="AF170" s="41">
        <v>5.89</v>
      </c>
      <c r="AG170" s="130">
        <f t="shared" si="16"/>
        <v>60.850000000000009</v>
      </c>
      <c r="AH170" s="47">
        <f t="shared" si="17"/>
        <v>0</v>
      </c>
      <c r="AI170" s="114" t="s">
        <v>403</v>
      </c>
    </row>
    <row r="171" spans="1:35" x14ac:dyDescent="0.3">
      <c r="A171" s="1">
        <v>186</v>
      </c>
      <c r="B171" s="25">
        <f>B169+1</f>
        <v>78</v>
      </c>
      <c r="C171" t="s">
        <v>509</v>
      </c>
      <c r="D171" s="25">
        <v>0</v>
      </c>
      <c r="E171" s="4" t="s">
        <v>305</v>
      </c>
      <c r="F171" s="2">
        <v>1433043</v>
      </c>
      <c r="I171" s="44">
        <v>86.48</v>
      </c>
      <c r="J171" s="41">
        <v>82.99</v>
      </c>
      <c r="K171" s="41">
        <v>1.0900000000000001</v>
      </c>
      <c r="L171" s="45">
        <f t="shared" si="15"/>
        <v>2.4000000000000092</v>
      </c>
      <c r="M171" s="45"/>
      <c r="N171" s="41">
        <v>0.01</v>
      </c>
      <c r="O171" s="30">
        <v>4.12</v>
      </c>
      <c r="P171" s="3">
        <v>0.47</v>
      </c>
      <c r="Q171" s="3">
        <v>0.16</v>
      </c>
      <c r="R171" s="8">
        <v>0</v>
      </c>
      <c r="S171" s="41">
        <v>0.31</v>
      </c>
      <c r="T171" s="41">
        <v>1.1100000000000001</v>
      </c>
      <c r="U171" s="41">
        <v>0.41</v>
      </c>
      <c r="V171" s="41">
        <v>0.9</v>
      </c>
      <c r="W171" s="84">
        <f t="shared" si="18"/>
        <v>0.92000000000000037</v>
      </c>
      <c r="X171" s="41"/>
      <c r="Y171" s="39">
        <v>1.06</v>
      </c>
      <c r="Z171" s="39">
        <v>0.65</v>
      </c>
      <c r="AA171" s="41">
        <v>1.63</v>
      </c>
      <c r="AB171" s="41">
        <v>6.05</v>
      </c>
      <c r="AC171" s="41">
        <v>0.65</v>
      </c>
      <c r="AD171" s="41">
        <v>0.4</v>
      </c>
      <c r="AE171" s="41">
        <v>0.28999999999999998</v>
      </c>
      <c r="AF171" s="41">
        <v>2.44</v>
      </c>
      <c r="AG171" s="47">
        <f t="shared" si="16"/>
        <v>2.2699999999999996</v>
      </c>
      <c r="AH171" s="47">
        <f t="shared" si="17"/>
        <v>0</v>
      </c>
      <c r="AI171" s="114"/>
    </row>
    <row r="172" spans="1:35" x14ac:dyDescent="0.3">
      <c r="A172" s="1">
        <v>187</v>
      </c>
      <c r="B172" s="25"/>
      <c r="C172" t="str">
        <f>C171</f>
        <v>Тобольская губерния</v>
      </c>
      <c r="D172" s="25">
        <v>1</v>
      </c>
      <c r="E172" s="18" t="s">
        <v>200</v>
      </c>
      <c r="F172" s="2">
        <v>87351</v>
      </c>
      <c r="I172" s="44">
        <v>6.5</v>
      </c>
      <c r="J172" s="41">
        <v>3.98</v>
      </c>
      <c r="K172" s="41">
        <v>0.21</v>
      </c>
      <c r="L172" s="45">
        <f t="shared" si="15"/>
        <v>2.31</v>
      </c>
      <c r="M172" s="45"/>
      <c r="N172" s="41">
        <v>0.04</v>
      </c>
      <c r="O172" s="30">
        <v>22.3</v>
      </c>
      <c r="P172" s="3">
        <v>3.39</v>
      </c>
      <c r="Q172" s="3">
        <v>0.82</v>
      </c>
      <c r="R172" s="8">
        <v>2</v>
      </c>
      <c r="S172" s="41">
        <v>2.09</v>
      </c>
      <c r="T172" s="41">
        <v>6.6</v>
      </c>
      <c r="U172" s="41">
        <v>2.87</v>
      </c>
      <c r="V172" s="41">
        <v>1.8</v>
      </c>
      <c r="W172" s="84">
        <f t="shared" si="18"/>
        <v>5.5500000000000007</v>
      </c>
      <c r="X172" s="41"/>
      <c r="Y172" s="39">
        <v>7.53</v>
      </c>
      <c r="Z172" s="39">
        <v>6.78</v>
      </c>
      <c r="AA172" s="41">
        <v>15.42</v>
      </c>
      <c r="AB172" s="41">
        <v>41.43</v>
      </c>
      <c r="AC172" s="41">
        <v>6.71</v>
      </c>
      <c r="AD172" s="41">
        <v>1.32</v>
      </c>
      <c r="AE172" s="41">
        <v>2.2400000000000002</v>
      </c>
      <c r="AF172" s="41">
        <v>16.22</v>
      </c>
      <c r="AG172" s="47">
        <f t="shared" si="16"/>
        <v>14.940000000000001</v>
      </c>
      <c r="AH172" s="47">
        <f t="shared" si="17"/>
        <v>0</v>
      </c>
      <c r="AI172" s="114"/>
    </row>
    <row r="173" spans="1:35" x14ac:dyDescent="0.3">
      <c r="A173" s="1">
        <v>188</v>
      </c>
      <c r="B173" s="25">
        <f>B171+1</f>
        <v>79</v>
      </c>
      <c r="C173" t="s">
        <v>510</v>
      </c>
      <c r="D173" s="25">
        <v>0</v>
      </c>
      <c r="E173" s="4" t="s">
        <v>306</v>
      </c>
      <c r="F173" s="2">
        <v>1927679</v>
      </c>
      <c r="I173" s="44">
        <v>82.16</v>
      </c>
      <c r="J173" s="41">
        <v>76.55</v>
      </c>
      <c r="K173" s="41">
        <v>2.97</v>
      </c>
      <c r="L173" s="45">
        <f t="shared" si="15"/>
        <v>2.6399999999999992</v>
      </c>
      <c r="M173" s="45"/>
      <c r="N173" s="41">
        <v>0.89</v>
      </c>
      <c r="O173" s="30">
        <v>4.82</v>
      </c>
      <c r="P173" s="3">
        <v>0.65</v>
      </c>
      <c r="Q173" s="3">
        <v>0.18</v>
      </c>
      <c r="R173" s="8">
        <v>0</v>
      </c>
      <c r="S173" s="41">
        <v>0.4</v>
      </c>
      <c r="T173" s="41">
        <v>1.17</v>
      </c>
      <c r="U173" s="41">
        <v>0.49</v>
      </c>
      <c r="V173" s="41">
        <v>0.85</v>
      </c>
      <c r="W173" s="84">
        <f t="shared" si="18"/>
        <v>1.2600000000000002</v>
      </c>
      <c r="X173" s="41"/>
      <c r="Y173" s="39">
        <v>2.04</v>
      </c>
      <c r="Z173" s="39">
        <v>0.92</v>
      </c>
      <c r="AA173" s="41">
        <v>2.19</v>
      </c>
      <c r="AB173" s="41">
        <v>6.98</v>
      </c>
      <c r="AC173" s="41">
        <v>0.55000000000000004</v>
      </c>
      <c r="AD173" s="41">
        <v>0.31</v>
      </c>
      <c r="AE173" s="41">
        <v>0.32</v>
      </c>
      <c r="AF173" s="41">
        <v>3.9</v>
      </c>
      <c r="AG173" s="47">
        <f t="shared" si="16"/>
        <v>1.9000000000000004</v>
      </c>
      <c r="AH173" s="47">
        <f t="shared" si="17"/>
        <v>0</v>
      </c>
      <c r="AI173" s="114"/>
    </row>
    <row r="174" spans="1:35" x14ac:dyDescent="0.3">
      <c r="A174" s="1">
        <v>189</v>
      </c>
      <c r="B174" s="25"/>
      <c r="C174" t="str">
        <f>C173</f>
        <v>Томская губерния</v>
      </c>
      <c r="D174" s="25">
        <v>1</v>
      </c>
      <c r="E174" s="18" t="s">
        <v>200</v>
      </c>
      <c r="F174" s="2">
        <v>127931</v>
      </c>
      <c r="I174" s="44">
        <v>11.79</v>
      </c>
      <c r="J174" s="41">
        <v>9.65</v>
      </c>
      <c r="K174" s="41">
        <v>0.39</v>
      </c>
      <c r="L174" s="45">
        <f t="shared" si="15"/>
        <v>1.7499999999999987</v>
      </c>
      <c r="M174" s="45"/>
      <c r="N174" s="41">
        <v>0.4</v>
      </c>
      <c r="O174" s="30">
        <v>19.73</v>
      </c>
      <c r="P174" s="3">
        <v>2.0699999999999998</v>
      </c>
      <c r="Q174" s="3">
        <v>0.9</v>
      </c>
      <c r="R174" s="8">
        <v>2</v>
      </c>
      <c r="S174" s="41">
        <v>1.52</v>
      </c>
      <c r="T174" s="41">
        <v>5.29</v>
      </c>
      <c r="U174" s="41">
        <v>2.1800000000000002</v>
      </c>
      <c r="V174" s="41">
        <v>2.89</v>
      </c>
      <c r="W174" s="84">
        <f t="shared" si="18"/>
        <v>5.7799999999999994</v>
      </c>
      <c r="X174" s="41"/>
      <c r="Y174" s="39">
        <v>8.3000000000000007</v>
      </c>
      <c r="Z174" s="39">
        <v>4.92</v>
      </c>
      <c r="AA174" s="41">
        <v>15.22</v>
      </c>
      <c r="AB174" s="41">
        <v>39.64</v>
      </c>
      <c r="AC174" s="41">
        <v>4.1399999999999997</v>
      </c>
      <c r="AD174" s="41">
        <v>0.92</v>
      </c>
      <c r="AE174" s="41">
        <v>2.2999999999999998</v>
      </c>
      <c r="AF174" s="41">
        <v>20.43</v>
      </c>
      <c r="AG174" s="47">
        <f t="shared" si="16"/>
        <v>11.850000000000001</v>
      </c>
      <c r="AH174" s="47">
        <f t="shared" si="17"/>
        <v>0</v>
      </c>
      <c r="AI174" s="114"/>
    </row>
    <row r="175" spans="1:35" x14ac:dyDescent="0.3">
      <c r="A175" s="1">
        <v>190</v>
      </c>
      <c r="B175" s="25">
        <f>B173+1</f>
        <v>80</v>
      </c>
      <c r="C175" t="s">
        <v>511</v>
      </c>
      <c r="D175" s="25">
        <v>0</v>
      </c>
      <c r="E175" s="4" t="s">
        <v>307</v>
      </c>
      <c r="F175" s="2">
        <v>269880</v>
      </c>
      <c r="I175" s="44">
        <v>87.37</v>
      </c>
      <c r="J175" s="41">
        <v>6.5</v>
      </c>
      <c r="K175" s="41">
        <v>74.040000000000006</v>
      </c>
      <c r="L175" s="45">
        <f t="shared" si="15"/>
        <v>6.8299999999999983</v>
      </c>
      <c r="M175" s="45"/>
      <c r="N175" s="41">
        <v>3.51</v>
      </c>
      <c r="O175" s="30">
        <v>0.97</v>
      </c>
      <c r="P175" s="3">
        <v>0.28000000000000003</v>
      </c>
      <c r="Q175" s="3">
        <v>0.01</v>
      </c>
      <c r="R175" s="8">
        <v>0</v>
      </c>
      <c r="S175" s="41">
        <v>0.06</v>
      </c>
      <c r="T175" s="41">
        <v>0.32</v>
      </c>
      <c r="U175" s="41">
        <v>0.1</v>
      </c>
      <c r="V175" s="41">
        <v>0.02</v>
      </c>
      <c r="W175" s="84">
        <f t="shared" si="18"/>
        <v>0.18999999999999995</v>
      </c>
      <c r="X175" s="41"/>
      <c r="Y175" s="39">
        <v>0.7</v>
      </c>
      <c r="Z175" s="39">
        <v>0.99</v>
      </c>
      <c r="AA175" s="41">
        <v>0.88</v>
      </c>
      <c r="AB175" s="41">
        <v>5.58</v>
      </c>
      <c r="AC175" s="41">
        <v>0.38</v>
      </c>
      <c r="AD175" s="41">
        <v>0.34</v>
      </c>
      <c r="AE175" s="41">
        <v>0.2</v>
      </c>
      <c r="AF175" s="41">
        <v>2.48</v>
      </c>
      <c r="AG175" s="47">
        <f t="shared" si="16"/>
        <v>2.1800000000000002</v>
      </c>
      <c r="AH175" s="47">
        <f t="shared" si="17"/>
        <v>0</v>
      </c>
      <c r="AI175" s="114"/>
    </row>
    <row r="176" spans="1:35" x14ac:dyDescent="0.3">
      <c r="A176" s="1">
        <v>191</v>
      </c>
      <c r="B176" s="25"/>
      <c r="C176" t="str">
        <f t="shared" ref="C176" si="21">C175</f>
        <v>Якутская область</v>
      </c>
      <c r="D176" s="25">
        <v>1</v>
      </c>
      <c r="E176" s="18" t="s">
        <v>200</v>
      </c>
      <c r="F176" s="2">
        <v>9182</v>
      </c>
      <c r="I176" s="44">
        <v>10.16</v>
      </c>
      <c r="J176" s="41">
        <v>2.77</v>
      </c>
      <c r="K176" s="41">
        <v>4.68</v>
      </c>
      <c r="L176" s="45">
        <f t="shared" si="15"/>
        <v>2.7100000000000009</v>
      </c>
      <c r="M176" s="45"/>
      <c r="N176" s="41">
        <v>0.03</v>
      </c>
      <c r="O176" s="30">
        <v>7.43</v>
      </c>
      <c r="P176" s="3">
        <v>0.76</v>
      </c>
      <c r="Q176" s="3">
        <v>7.0000000000000007E-2</v>
      </c>
      <c r="R176" s="8">
        <v>0</v>
      </c>
      <c r="S176" s="41">
        <v>0.33</v>
      </c>
      <c r="T176" s="41">
        <v>1.86</v>
      </c>
      <c r="U176" s="41">
        <v>0.61</v>
      </c>
      <c r="V176" s="41">
        <v>0.17</v>
      </c>
      <c r="W176" s="84">
        <f t="shared" si="18"/>
        <v>3.7</v>
      </c>
      <c r="X176" s="41"/>
      <c r="Y176" s="39">
        <v>4.6900000000000004</v>
      </c>
      <c r="Z176" s="39">
        <v>6.65</v>
      </c>
      <c r="AA176" s="41">
        <v>18.82</v>
      </c>
      <c r="AB176" s="41">
        <v>52.22</v>
      </c>
      <c r="AC176" s="41">
        <v>7.22</v>
      </c>
      <c r="AD176" s="41">
        <v>2.88</v>
      </c>
      <c r="AE176" s="41">
        <v>3.08</v>
      </c>
      <c r="AF176" s="41">
        <v>21.69</v>
      </c>
      <c r="AG176" s="47">
        <f t="shared" si="16"/>
        <v>17.349999999999994</v>
      </c>
      <c r="AH176" s="47">
        <f t="shared" si="17"/>
        <v>0</v>
      </c>
      <c r="AI176" s="114"/>
    </row>
    <row r="177" spans="1:35" x14ac:dyDescent="0.3">
      <c r="A177" s="1">
        <v>192</v>
      </c>
      <c r="B177" s="25"/>
      <c r="D177" s="25">
        <v>0</v>
      </c>
      <c r="E177" s="4" t="s">
        <v>57</v>
      </c>
      <c r="F177" s="2">
        <v>5758822</v>
      </c>
      <c r="I177" s="44">
        <v>80.22</v>
      </c>
      <c r="J177" s="41">
        <v>68.7</v>
      </c>
      <c r="K177" s="41">
        <v>8.44</v>
      </c>
      <c r="L177" s="45">
        <f t="shared" si="15"/>
        <v>3.0799999999999965</v>
      </c>
      <c r="M177" s="45"/>
      <c r="N177" s="41">
        <v>1.19</v>
      </c>
      <c r="O177" s="30">
        <v>4.34</v>
      </c>
      <c r="P177" s="3">
        <v>0.68</v>
      </c>
      <c r="Q177" s="3">
        <v>0.19</v>
      </c>
      <c r="R177" s="8">
        <v>0</v>
      </c>
      <c r="S177" s="41">
        <v>0.41</v>
      </c>
      <c r="T177" s="41">
        <v>1.1299999999999999</v>
      </c>
      <c r="U177" s="41">
        <v>0.41</v>
      </c>
      <c r="V177" s="41">
        <v>0.62</v>
      </c>
      <c r="W177" s="84">
        <f t="shared" si="18"/>
        <v>1.0899999999999999</v>
      </c>
      <c r="X177" s="41"/>
      <c r="Y177" s="39">
        <v>2.09</v>
      </c>
      <c r="Z177" s="39">
        <v>1.24</v>
      </c>
      <c r="AA177" s="41">
        <v>2.27</v>
      </c>
      <c r="AB177" s="41">
        <v>8.65</v>
      </c>
      <c r="AC177" s="41">
        <v>0.7</v>
      </c>
      <c r="AD177" s="41">
        <v>0.37</v>
      </c>
      <c r="AE177" s="41">
        <v>0.39</v>
      </c>
      <c r="AF177" s="41">
        <v>3.88</v>
      </c>
      <c r="AG177" s="47">
        <f t="shared" si="16"/>
        <v>3.3100000000000005</v>
      </c>
      <c r="AH177" s="47">
        <f t="shared" si="17"/>
        <v>0</v>
      </c>
      <c r="AI177" s="114"/>
    </row>
    <row r="178" spans="1:35" x14ac:dyDescent="0.3">
      <c r="A178" s="1">
        <v>193</v>
      </c>
      <c r="B178" s="25"/>
      <c r="C178" s="194"/>
      <c r="D178" s="25">
        <v>1</v>
      </c>
      <c r="E178" s="18" t="s">
        <v>200</v>
      </c>
      <c r="F178" s="2">
        <v>485767</v>
      </c>
      <c r="I178" s="44">
        <v>9.76</v>
      </c>
      <c r="J178" s="41">
        <v>7.47</v>
      </c>
      <c r="K178" s="41">
        <v>0.42</v>
      </c>
      <c r="L178" s="45">
        <f t="shared" si="15"/>
        <v>1.87</v>
      </c>
      <c r="M178" s="45"/>
      <c r="N178" s="41">
        <v>1.26</v>
      </c>
      <c r="O178" s="30">
        <v>16.66</v>
      </c>
      <c r="P178" s="3">
        <v>2.33</v>
      </c>
      <c r="Q178" s="3">
        <v>0.7</v>
      </c>
      <c r="R178" s="8">
        <v>2</v>
      </c>
      <c r="S178" s="41">
        <v>1.36</v>
      </c>
      <c r="T178" s="41">
        <v>4.96</v>
      </c>
      <c r="U178" s="41">
        <v>1.76</v>
      </c>
      <c r="V178" s="41">
        <v>1.43</v>
      </c>
      <c r="W178" s="84">
        <f t="shared" si="18"/>
        <v>4.82</v>
      </c>
      <c r="X178" s="41"/>
      <c r="Y178" s="39">
        <v>8.09</v>
      </c>
      <c r="Z178" s="39">
        <v>6.29</v>
      </c>
      <c r="AA178" s="41">
        <v>14.1</v>
      </c>
      <c r="AB178" s="41">
        <v>43.84</v>
      </c>
      <c r="AC178" s="41">
        <v>4.8</v>
      </c>
      <c r="AD178" s="41">
        <v>1.01</v>
      </c>
      <c r="AE178" s="41">
        <v>2.39</v>
      </c>
      <c r="AF178" s="41">
        <v>18.149999999999999</v>
      </c>
      <c r="AG178" s="47">
        <f t="shared" si="16"/>
        <v>17.490000000000006</v>
      </c>
      <c r="AH178" s="47">
        <f t="shared" si="17"/>
        <v>0</v>
      </c>
      <c r="AI178" s="114"/>
    </row>
    <row r="179" spans="1:35" x14ac:dyDescent="0.3">
      <c r="A179" s="1">
        <v>195</v>
      </c>
      <c r="B179" s="25">
        <v>81</v>
      </c>
      <c r="C179" t="s">
        <v>512</v>
      </c>
      <c r="D179" s="25">
        <v>0</v>
      </c>
      <c r="E179" s="4" t="s">
        <v>308</v>
      </c>
      <c r="F179" s="2">
        <v>682608</v>
      </c>
      <c r="I179" s="44">
        <v>87.7</v>
      </c>
      <c r="J179" s="41">
        <v>28.25</v>
      </c>
      <c r="K179" s="41">
        <v>59.11</v>
      </c>
      <c r="L179" s="45">
        <f t="shared" si="15"/>
        <v>0.34000000000000341</v>
      </c>
      <c r="M179" s="45"/>
      <c r="N179" s="41">
        <v>0.05</v>
      </c>
      <c r="O179" s="30">
        <v>2.25</v>
      </c>
      <c r="P179" s="3">
        <v>0.35</v>
      </c>
      <c r="Q179" s="3">
        <v>0.04</v>
      </c>
      <c r="R179" s="8">
        <v>0</v>
      </c>
      <c r="S179" s="41">
        <v>0.27</v>
      </c>
      <c r="T179" s="41">
        <v>0.77</v>
      </c>
      <c r="U179" s="41">
        <v>0.21</v>
      </c>
      <c r="V179" s="41">
        <v>0.2</v>
      </c>
      <c r="W179" s="84">
        <f t="shared" si="18"/>
        <v>0.44999999999999996</v>
      </c>
      <c r="X179" s="41"/>
      <c r="Y179" s="39">
        <v>1.04</v>
      </c>
      <c r="Z179" s="39">
        <v>0.92</v>
      </c>
      <c r="AA179" s="41">
        <v>2.46</v>
      </c>
      <c r="AB179" s="41">
        <v>5.58</v>
      </c>
      <c r="AC179" s="41">
        <v>0.6</v>
      </c>
      <c r="AD179" s="41">
        <v>0.16</v>
      </c>
      <c r="AE179" s="41">
        <v>0.38</v>
      </c>
      <c r="AF179" s="41">
        <v>2.5</v>
      </c>
      <c r="AG179" s="47">
        <f t="shared" si="16"/>
        <v>1.94</v>
      </c>
      <c r="AH179" s="47">
        <f t="shared" si="17"/>
        <v>0</v>
      </c>
      <c r="AI179" s="114"/>
    </row>
    <row r="180" spans="1:35" x14ac:dyDescent="0.3">
      <c r="A180" s="1">
        <v>196</v>
      </c>
      <c r="B180" s="25"/>
      <c r="C180" t="str">
        <f>C179</f>
        <v>Акмолинская область</v>
      </c>
      <c r="D180" s="25">
        <v>1</v>
      </c>
      <c r="E180" s="18" t="s">
        <v>200</v>
      </c>
      <c r="F180" s="2">
        <v>74752</v>
      </c>
      <c r="I180" s="44">
        <v>16.54</v>
      </c>
      <c r="J180" s="41">
        <v>14.77</v>
      </c>
      <c r="K180" s="41">
        <v>0.86</v>
      </c>
      <c r="L180" s="45">
        <f t="shared" si="15"/>
        <v>0.90999999999999959</v>
      </c>
      <c r="M180" s="45"/>
      <c r="N180" s="41">
        <v>0.18</v>
      </c>
      <c r="O180" s="30">
        <v>14.15</v>
      </c>
      <c r="P180" s="3">
        <v>2.02</v>
      </c>
      <c r="Q180" s="3">
        <v>0.27</v>
      </c>
      <c r="R180" s="8">
        <v>1</v>
      </c>
      <c r="S180" s="41">
        <v>1.92</v>
      </c>
      <c r="T180" s="41">
        <v>4.87</v>
      </c>
      <c r="U180" s="41">
        <v>1.36</v>
      </c>
      <c r="V180" s="41">
        <v>0.75</v>
      </c>
      <c r="W180" s="84">
        <f t="shared" si="18"/>
        <v>3.2300000000000004</v>
      </c>
      <c r="X180" s="41"/>
      <c r="Y180" s="39">
        <v>6.48</v>
      </c>
      <c r="Z180" s="39">
        <v>4.8899999999999997</v>
      </c>
      <c r="AA180" s="41">
        <v>19.88</v>
      </c>
      <c r="AB180" s="41">
        <v>37.880000000000003</v>
      </c>
      <c r="AC180" s="41">
        <v>4.78</v>
      </c>
      <c r="AD180" s="41">
        <v>0.86</v>
      </c>
      <c r="AE180" s="41">
        <v>2.38</v>
      </c>
      <c r="AF180" s="41">
        <v>14.92</v>
      </c>
      <c r="AG180" s="47">
        <f t="shared" si="16"/>
        <v>14.940000000000005</v>
      </c>
      <c r="AH180" s="47">
        <f t="shared" si="17"/>
        <v>0</v>
      </c>
      <c r="AI180" s="114"/>
    </row>
    <row r="181" spans="1:35" x14ac:dyDescent="0.3">
      <c r="A181" s="1">
        <v>197</v>
      </c>
      <c r="B181" s="25">
        <f>B179+1</f>
        <v>82</v>
      </c>
      <c r="C181" t="s">
        <v>513</v>
      </c>
      <c r="D181" s="25">
        <v>0</v>
      </c>
      <c r="E181" s="4" t="s">
        <v>186</v>
      </c>
      <c r="F181" s="2">
        <v>382487</v>
      </c>
      <c r="I181" s="44">
        <v>79.17</v>
      </c>
      <c r="J181" s="41">
        <v>46.83</v>
      </c>
      <c r="K181" s="41">
        <v>31.19</v>
      </c>
      <c r="L181" s="45">
        <f t="shared" si="15"/>
        <v>1.1500000000000021</v>
      </c>
      <c r="M181" s="45"/>
      <c r="N181" s="41">
        <v>0.05</v>
      </c>
      <c r="O181" s="30">
        <v>3.15</v>
      </c>
      <c r="P181" s="3">
        <v>0.67</v>
      </c>
      <c r="Q181" s="3">
        <v>0.06</v>
      </c>
      <c r="R181" s="8">
        <v>0</v>
      </c>
      <c r="S181" s="41">
        <v>0.31</v>
      </c>
      <c r="T181" s="41">
        <v>0.72</v>
      </c>
      <c r="U181" s="41">
        <v>0.06</v>
      </c>
      <c r="V181" s="41">
        <v>0.86</v>
      </c>
      <c r="W181" s="84">
        <f t="shared" si="18"/>
        <v>0.5299999999999998</v>
      </c>
      <c r="X181" s="41"/>
      <c r="Y181" s="39">
        <v>1.17</v>
      </c>
      <c r="Z181" s="39">
        <v>3.63</v>
      </c>
      <c r="AA181" s="41">
        <v>2.83</v>
      </c>
      <c r="AB181" s="41">
        <v>10</v>
      </c>
      <c r="AC181" s="41">
        <v>0.6</v>
      </c>
      <c r="AD181" s="41">
        <v>0.27</v>
      </c>
      <c r="AE181" s="41">
        <v>0.4</v>
      </c>
      <c r="AF181" s="41">
        <v>2.2000000000000002</v>
      </c>
      <c r="AG181" s="47">
        <f t="shared" si="16"/>
        <v>6.5299999999999994</v>
      </c>
      <c r="AH181" s="47">
        <f t="shared" si="17"/>
        <v>0</v>
      </c>
      <c r="AI181" s="114"/>
    </row>
    <row r="182" spans="1:35" x14ac:dyDescent="0.3">
      <c r="A182" s="1">
        <v>198</v>
      </c>
      <c r="B182" s="25"/>
      <c r="C182" t="str">
        <f>C181</f>
        <v>Закаспийская область</v>
      </c>
      <c r="D182" s="25">
        <v>1</v>
      </c>
      <c r="E182" s="18" t="s">
        <v>200</v>
      </c>
      <c r="F182" s="2">
        <v>41877</v>
      </c>
      <c r="I182" s="44">
        <v>1.75</v>
      </c>
      <c r="J182" s="41">
        <v>1.1399999999999999</v>
      </c>
      <c r="K182" s="41">
        <v>0.48</v>
      </c>
      <c r="L182" s="45">
        <f t="shared" si="15"/>
        <v>0.13000000000000012</v>
      </c>
      <c r="M182" s="45"/>
      <c r="N182" s="41">
        <v>0.05</v>
      </c>
      <c r="O182" s="30">
        <v>11.2</v>
      </c>
      <c r="P182" s="3">
        <v>3.53</v>
      </c>
      <c r="Q182" s="3">
        <v>0.38</v>
      </c>
      <c r="R182" s="8">
        <v>1</v>
      </c>
      <c r="S182" s="41">
        <v>1.31</v>
      </c>
      <c r="T182" s="41">
        <v>2.96</v>
      </c>
      <c r="U182" s="41">
        <v>0.27</v>
      </c>
      <c r="V182" s="41">
        <v>0.23</v>
      </c>
      <c r="W182" s="84">
        <f t="shared" si="18"/>
        <v>2.9000000000000004</v>
      </c>
      <c r="X182" s="41"/>
      <c r="Y182" s="39">
        <v>7.43</v>
      </c>
      <c r="Z182" s="39">
        <v>12.38</v>
      </c>
      <c r="AA182" s="41">
        <v>14.93</v>
      </c>
      <c r="AB182" s="41">
        <v>52.26</v>
      </c>
      <c r="AC182" s="41">
        <v>3.19</v>
      </c>
      <c r="AD182" s="41">
        <v>0.33</v>
      </c>
      <c r="AE182" s="41">
        <v>1.87</v>
      </c>
      <c r="AF182" s="41">
        <v>12.78</v>
      </c>
      <c r="AG182" s="47">
        <f t="shared" si="16"/>
        <v>34.089999999999996</v>
      </c>
      <c r="AH182" s="47">
        <f t="shared" si="17"/>
        <v>0</v>
      </c>
      <c r="AI182" s="114"/>
    </row>
    <row r="183" spans="1:35" x14ac:dyDescent="0.3">
      <c r="A183" s="1">
        <v>199</v>
      </c>
      <c r="B183" s="25">
        <f>B181+1</f>
        <v>83</v>
      </c>
      <c r="C183" t="s">
        <v>514</v>
      </c>
      <c r="D183" s="25">
        <v>0</v>
      </c>
      <c r="E183" s="4" t="s">
        <v>152</v>
      </c>
      <c r="F183" s="2">
        <v>860021</v>
      </c>
      <c r="I183" s="44">
        <v>76.95</v>
      </c>
      <c r="J183" s="41">
        <v>68.44</v>
      </c>
      <c r="K183" s="41">
        <v>8.3800000000000008</v>
      </c>
      <c r="L183" s="45">
        <f t="shared" si="15"/>
        <v>0.13000000000000433</v>
      </c>
      <c r="M183" s="45"/>
      <c r="N183" s="41">
        <v>0.01</v>
      </c>
      <c r="O183" s="30">
        <v>7.1</v>
      </c>
      <c r="P183" s="3">
        <v>0.54</v>
      </c>
      <c r="Q183" s="3">
        <v>0.13</v>
      </c>
      <c r="R183" s="8">
        <v>0</v>
      </c>
      <c r="S183" s="41">
        <v>0.84</v>
      </c>
      <c r="T183" s="41">
        <v>1.51</v>
      </c>
      <c r="U183" s="41">
        <v>0.47</v>
      </c>
      <c r="V183" s="41">
        <v>2.79</v>
      </c>
      <c r="W183" s="84">
        <f t="shared" si="18"/>
        <v>0.94999999999999929</v>
      </c>
      <c r="X183" s="41"/>
      <c r="Y183" s="39">
        <v>1.03</v>
      </c>
      <c r="Z183" s="39">
        <v>0.84</v>
      </c>
      <c r="AA183" s="41">
        <v>5.83</v>
      </c>
      <c r="AB183" s="41">
        <v>8.24</v>
      </c>
      <c r="AC183" s="41">
        <v>0.33</v>
      </c>
      <c r="AD183" s="41">
        <v>0.89</v>
      </c>
      <c r="AE183" s="41">
        <v>0.27</v>
      </c>
      <c r="AF183" s="41">
        <v>4.3499999999999996</v>
      </c>
      <c r="AG183" s="47">
        <f t="shared" si="16"/>
        <v>2.4000000000000004</v>
      </c>
      <c r="AH183" s="47">
        <f t="shared" si="17"/>
        <v>0</v>
      </c>
      <c r="AI183" s="114"/>
    </row>
    <row r="184" spans="1:35" x14ac:dyDescent="0.3">
      <c r="A184" s="1">
        <v>200</v>
      </c>
      <c r="B184" s="25"/>
      <c r="C184" t="str">
        <f>C183</f>
        <v>Самаркандская область</v>
      </c>
      <c r="D184" s="25">
        <v>1</v>
      </c>
      <c r="E184" s="18" t="s">
        <v>200</v>
      </c>
      <c r="F184" s="2">
        <v>135313</v>
      </c>
      <c r="I184" s="44">
        <v>19.149999999999999</v>
      </c>
      <c r="J184" s="41">
        <v>18.510000000000002</v>
      </c>
      <c r="K184" s="41">
        <v>0.27</v>
      </c>
      <c r="L184" s="45">
        <f t="shared" si="15"/>
        <v>0.369999999999997</v>
      </c>
      <c r="M184" s="45"/>
      <c r="N184" s="41">
        <v>0.04</v>
      </c>
      <c r="O184" s="30">
        <v>26.9</v>
      </c>
      <c r="P184" s="3">
        <v>2.31</v>
      </c>
      <c r="Q184" s="3">
        <v>0.59</v>
      </c>
      <c r="R184" s="8">
        <v>2</v>
      </c>
      <c r="S184" s="41">
        <v>2.4500000000000002</v>
      </c>
      <c r="T184" s="41">
        <v>7.18</v>
      </c>
      <c r="U184" s="41">
        <v>2.29</v>
      </c>
      <c r="V184" s="41">
        <v>8.7100000000000009</v>
      </c>
      <c r="W184" s="84">
        <f t="shared" si="18"/>
        <v>3.9600000000000009</v>
      </c>
      <c r="X184" s="41"/>
      <c r="Y184" s="39">
        <v>3.36</v>
      </c>
      <c r="Z184" s="39">
        <v>2.88</v>
      </c>
      <c r="AA184" s="41">
        <v>25.84</v>
      </c>
      <c r="AB184" s="41">
        <v>21.83</v>
      </c>
      <c r="AC184" s="41">
        <v>1.48</v>
      </c>
      <c r="AD184" s="41">
        <v>2.96</v>
      </c>
      <c r="AE184" s="41">
        <v>1.23</v>
      </c>
      <c r="AF184" s="41">
        <v>7.33</v>
      </c>
      <c r="AG184" s="47">
        <f t="shared" si="16"/>
        <v>8.8299999999999983</v>
      </c>
      <c r="AH184" s="47">
        <f t="shared" si="17"/>
        <v>0</v>
      </c>
      <c r="AI184" s="114"/>
    </row>
    <row r="185" spans="1:35" x14ac:dyDescent="0.3">
      <c r="A185" s="1">
        <v>201</v>
      </c>
      <c r="B185" s="25">
        <f>B183+1</f>
        <v>84</v>
      </c>
      <c r="C185" t="s">
        <v>515</v>
      </c>
      <c r="D185" s="25">
        <v>0</v>
      </c>
      <c r="E185" s="4" t="s">
        <v>153</v>
      </c>
      <c r="F185" s="2">
        <v>684590</v>
      </c>
      <c r="I185" s="44">
        <v>89.1</v>
      </c>
      <c r="J185" s="41">
        <v>17.760000000000002</v>
      </c>
      <c r="K185" s="41">
        <v>70.87</v>
      </c>
      <c r="L185" s="45">
        <f t="shared" ref="L185:L200" si="22">I185-J185-K185</f>
        <v>0.46999999999998465</v>
      </c>
      <c r="M185" s="45"/>
      <c r="N185" s="41">
        <v>1.1100000000000001</v>
      </c>
      <c r="O185" s="30">
        <v>1.62</v>
      </c>
      <c r="P185" s="3">
        <v>0.31</v>
      </c>
      <c r="Q185" s="3">
        <v>0.03</v>
      </c>
      <c r="R185" s="8">
        <v>0</v>
      </c>
      <c r="S185" s="41">
        <v>0.18</v>
      </c>
      <c r="T185" s="41">
        <v>0.56000000000000005</v>
      </c>
      <c r="U185" s="41">
        <v>0.13</v>
      </c>
      <c r="V185" s="41">
        <v>0.11</v>
      </c>
      <c r="W185" s="84">
        <f t="shared" si="18"/>
        <v>0.33000000000000007</v>
      </c>
      <c r="X185" s="41"/>
      <c r="Y185" s="39">
        <v>0.72</v>
      </c>
      <c r="Z185" s="39">
        <v>0.71</v>
      </c>
      <c r="AA185" s="41">
        <v>2.08</v>
      </c>
      <c r="AB185" s="41">
        <v>4.66</v>
      </c>
      <c r="AC185" s="41">
        <v>0.39</v>
      </c>
      <c r="AD185" s="41">
        <v>0.1</v>
      </c>
      <c r="AE185" s="41">
        <v>0.24</v>
      </c>
      <c r="AF185" s="41">
        <v>2.63</v>
      </c>
      <c r="AG185" s="47">
        <f t="shared" ref="AG185:AG200" si="23">AB185-SUM(AC185:AF185)</f>
        <v>1.3000000000000003</v>
      </c>
      <c r="AH185" s="47">
        <f t="shared" ref="AH185:AH200" si="24">100-(I185+N185+O185+SUM(Y185:AB185))</f>
        <v>0</v>
      </c>
      <c r="AI185" s="114"/>
    </row>
    <row r="186" spans="1:35" x14ac:dyDescent="0.3">
      <c r="A186" s="1">
        <v>202</v>
      </c>
      <c r="B186" s="25"/>
      <c r="C186" t="str">
        <f>C185</f>
        <v>Семипалатинская область</v>
      </c>
      <c r="D186" s="25">
        <v>1</v>
      </c>
      <c r="E186" s="18" t="s">
        <v>200</v>
      </c>
      <c r="F186" s="2">
        <v>54488</v>
      </c>
      <c r="I186" s="44">
        <v>22.76</v>
      </c>
      <c r="J186" s="41">
        <v>20.2</v>
      </c>
      <c r="K186" s="41">
        <v>1.4</v>
      </c>
      <c r="L186" s="45">
        <f t="shared" si="22"/>
        <v>1.1600000000000024</v>
      </c>
      <c r="M186" s="45"/>
      <c r="N186" s="41">
        <v>1.67</v>
      </c>
      <c r="O186" s="30">
        <v>12</v>
      </c>
      <c r="P186" s="3">
        <v>2.1</v>
      </c>
      <c r="Q186" s="3">
        <v>0.32</v>
      </c>
      <c r="R186" s="8">
        <v>1</v>
      </c>
      <c r="S186" s="41">
        <v>1.2</v>
      </c>
      <c r="T186" s="41">
        <v>4.0999999999999996</v>
      </c>
      <c r="U186" s="41">
        <v>1.05</v>
      </c>
      <c r="V186" s="41">
        <v>0.82</v>
      </c>
      <c r="W186" s="84">
        <f t="shared" ref="W186:W200" si="25">O186-P186-SUM(S186:V186)</f>
        <v>2.7300000000000004</v>
      </c>
      <c r="X186" s="41"/>
      <c r="Y186" s="39">
        <v>6.31</v>
      </c>
      <c r="Z186" s="39">
        <v>4.4000000000000004</v>
      </c>
      <c r="AA186" s="41">
        <v>21.3</v>
      </c>
      <c r="AB186" s="41">
        <v>31.56</v>
      </c>
      <c r="AC186" s="41">
        <v>3.47</v>
      </c>
      <c r="AD186" s="41">
        <v>0.83</v>
      </c>
      <c r="AE186" s="41">
        <v>1.49</v>
      </c>
      <c r="AF186" s="41">
        <v>13.33</v>
      </c>
      <c r="AG186" s="47">
        <f t="shared" si="23"/>
        <v>12.439999999999998</v>
      </c>
      <c r="AH186" s="47">
        <f t="shared" si="24"/>
        <v>0</v>
      </c>
      <c r="AI186" s="114"/>
    </row>
    <row r="187" spans="1:35" x14ac:dyDescent="0.3">
      <c r="A187" s="1">
        <v>203</v>
      </c>
      <c r="B187" s="25">
        <f>B185+1</f>
        <v>85</v>
      </c>
      <c r="C187" t="s">
        <v>516</v>
      </c>
      <c r="D187" s="25">
        <v>0</v>
      </c>
      <c r="E187" s="4" t="s">
        <v>154</v>
      </c>
      <c r="F187" s="2">
        <v>987863</v>
      </c>
      <c r="I187" s="44">
        <v>91.24</v>
      </c>
      <c r="J187" s="41">
        <v>45.72</v>
      </c>
      <c r="K187" s="41">
        <v>45.28</v>
      </c>
      <c r="L187" s="45">
        <f t="shared" si="22"/>
        <v>0.23999999999999488</v>
      </c>
      <c r="M187" s="45"/>
      <c r="N187" s="41">
        <v>0.01</v>
      </c>
      <c r="O187" s="30">
        <v>1.9</v>
      </c>
      <c r="P187" s="3">
        <v>0.3</v>
      </c>
      <c r="Q187" s="3">
        <v>0.04</v>
      </c>
      <c r="R187" s="8">
        <v>0</v>
      </c>
      <c r="S187" s="41">
        <v>0.26</v>
      </c>
      <c r="T187" s="41">
        <v>0.69</v>
      </c>
      <c r="U187" s="41">
        <v>0.13</v>
      </c>
      <c r="V187" s="41">
        <v>0.26</v>
      </c>
      <c r="W187" s="84">
        <f t="shared" si="25"/>
        <v>0.25999999999999979</v>
      </c>
      <c r="X187" s="41"/>
      <c r="Y187" s="39">
        <v>0.59</v>
      </c>
      <c r="Z187" s="39">
        <v>0.48</v>
      </c>
      <c r="AA187" s="41">
        <v>2.31</v>
      </c>
      <c r="AB187" s="41">
        <v>3.47</v>
      </c>
      <c r="AC187" s="41">
        <v>0.36</v>
      </c>
      <c r="AD187" s="41">
        <v>0.13</v>
      </c>
      <c r="AE187" s="41">
        <v>0.21</v>
      </c>
      <c r="AF187" s="41">
        <v>1.47</v>
      </c>
      <c r="AG187" s="47">
        <f t="shared" si="23"/>
        <v>1.3000000000000003</v>
      </c>
      <c r="AH187" s="47">
        <f t="shared" si="24"/>
        <v>0</v>
      </c>
      <c r="AI187" s="114"/>
    </row>
    <row r="188" spans="1:35" x14ac:dyDescent="0.3">
      <c r="A188" s="1">
        <v>204</v>
      </c>
      <c r="B188" s="25"/>
      <c r="C188" t="str">
        <f>C187</f>
        <v>Семиреченская область</v>
      </c>
      <c r="D188" s="25">
        <v>1</v>
      </c>
      <c r="E188" s="18" t="s">
        <v>200</v>
      </c>
      <c r="F188" s="2">
        <v>62974</v>
      </c>
      <c r="I188" s="44">
        <v>27.52</v>
      </c>
      <c r="J188" s="41">
        <v>25.15</v>
      </c>
      <c r="K188" s="41">
        <v>1.17</v>
      </c>
      <c r="L188" s="45">
        <f t="shared" si="22"/>
        <v>1.2000000000000011</v>
      </c>
      <c r="M188" s="45"/>
      <c r="N188" s="41">
        <v>0.06</v>
      </c>
      <c r="O188" s="30">
        <v>11.8</v>
      </c>
      <c r="P188" s="3">
        <v>1.81</v>
      </c>
      <c r="Q188" s="3">
        <v>0.36</v>
      </c>
      <c r="R188" s="8">
        <v>1</v>
      </c>
      <c r="S188" s="41">
        <v>1.76</v>
      </c>
      <c r="T188" s="41">
        <v>4.4400000000000004</v>
      </c>
      <c r="U188" s="41">
        <v>0.82</v>
      </c>
      <c r="V188" s="41">
        <v>0.47</v>
      </c>
      <c r="W188" s="84">
        <f t="shared" si="25"/>
        <v>2.5</v>
      </c>
      <c r="X188" s="41"/>
      <c r="Y188" s="39">
        <v>5.82</v>
      </c>
      <c r="Z188" s="39">
        <v>4.0599999999999996</v>
      </c>
      <c r="AA188" s="41">
        <v>20.87</v>
      </c>
      <c r="AB188" s="41">
        <v>29.87</v>
      </c>
      <c r="AC188" s="41">
        <v>2.95</v>
      </c>
      <c r="AD188" s="41">
        <v>1.2</v>
      </c>
      <c r="AE188" s="41">
        <v>1.48</v>
      </c>
      <c r="AF188" s="41">
        <v>11.5</v>
      </c>
      <c r="AG188" s="47">
        <f t="shared" si="23"/>
        <v>12.739999999999998</v>
      </c>
      <c r="AH188" s="47">
        <f t="shared" si="24"/>
        <v>0</v>
      </c>
      <c r="AI188" s="114"/>
    </row>
    <row r="189" spans="1:35" x14ac:dyDescent="0.3">
      <c r="A189" s="1">
        <v>205</v>
      </c>
      <c r="B189" s="25">
        <f>B187+1</f>
        <v>86</v>
      </c>
      <c r="C189" t="s">
        <v>544</v>
      </c>
      <c r="D189" s="25">
        <v>0</v>
      </c>
      <c r="E189" s="4" t="s">
        <v>242</v>
      </c>
      <c r="F189" s="2">
        <v>1478398</v>
      </c>
      <c r="I189" s="44">
        <v>82.54</v>
      </c>
      <c r="J189" s="41">
        <v>48.96</v>
      </c>
      <c r="K189" s="41">
        <v>33.340000000000003</v>
      </c>
      <c r="L189" s="45">
        <f t="shared" si="22"/>
        <v>0.24000000000000199</v>
      </c>
      <c r="M189" s="45"/>
      <c r="N189" s="41">
        <v>0</v>
      </c>
      <c r="O189" s="30">
        <v>5.44</v>
      </c>
      <c r="P189" s="3">
        <v>0.43</v>
      </c>
      <c r="Q189" s="3">
        <v>0.06</v>
      </c>
      <c r="R189" s="8">
        <v>0</v>
      </c>
      <c r="S189" s="41">
        <v>0.46</v>
      </c>
      <c r="T189" s="41">
        <v>1.97</v>
      </c>
      <c r="U189" s="41">
        <v>0.54</v>
      </c>
      <c r="V189" s="41">
        <v>1.62</v>
      </c>
      <c r="W189" s="84">
        <f t="shared" si="25"/>
        <v>0.42000000000000082</v>
      </c>
      <c r="X189" s="41"/>
      <c r="Y189" s="39">
        <v>0.49</v>
      </c>
      <c r="Z189" s="39">
        <v>0.78</v>
      </c>
      <c r="AA189" s="41">
        <v>4.2300000000000004</v>
      </c>
      <c r="AB189" s="41">
        <v>6.52</v>
      </c>
      <c r="AC189" s="41">
        <v>0.35</v>
      </c>
      <c r="AD189" s="41">
        <v>0.37</v>
      </c>
      <c r="AE189" s="41">
        <v>0.36</v>
      </c>
      <c r="AF189" s="41">
        <v>3.74</v>
      </c>
      <c r="AG189" s="47">
        <f t="shared" si="23"/>
        <v>1.6999999999999993</v>
      </c>
      <c r="AH189" s="47">
        <f t="shared" si="24"/>
        <v>0</v>
      </c>
      <c r="AI189" s="114"/>
    </row>
    <row r="190" spans="1:35" x14ac:dyDescent="0.3">
      <c r="A190" s="1">
        <v>206</v>
      </c>
      <c r="B190" s="25"/>
      <c r="C190" t="str">
        <f>C189</f>
        <v>Сыр-Дарьинская область</v>
      </c>
      <c r="D190" s="25">
        <v>1</v>
      </c>
      <c r="E190" s="18" t="s">
        <v>200</v>
      </c>
      <c r="F190" s="2">
        <v>205596</v>
      </c>
      <c r="I190" s="44">
        <v>18.21</v>
      </c>
      <c r="J190" s="41">
        <v>16.55</v>
      </c>
      <c r="K190" s="41">
        <v>0.89</v>
      </c>
      <c r="L190" s="45">
        <f t="shared" si="22"/>
        <v>0.77000000000000013</v>
      </c>
      <c r="M190" s="45"/>
      <c r="N190" s="41">
        <v>0.01</v>
      </c>
      <c r="O190" s="30">
        <v>24.13</v>
      </c>
      <c r="P190" s="3">
        <v>2.13</v>
      </c>
      <c r="Q190" s="3">
        <v>0.39</v>
      </c>
      <c r="R190" s="8">
        <v>1</v>
      </c>
      <c r="S190" s="41">
        <v>2.2999999999999998</v>
      </c>
      <c r="T190" s="41">
        <v>10.37</v>
      </c>
      <c r="U190" s="41">
        <v>3.47</v>
      </c>
      <c r="V190" s="41">
        <v>3.46</v>
      </c>
      <c r="W190" s="84">
        <f t="shared" si="25"/>
        <v>2.4000000000000021</v>
      </c>
      <c r="X190" s="41"/>
      <c r="Y190" s="39">
        <v>2.94</v>
      </c>
      <c r="Z190" s="39">
        <v>3.29</v>
      </c>
      <c r="AA190" s="41">
        <v>24.89</v>
      </c>
      <c r="AB190" s="41">
        <v>26.53</v>
      </c>
      <c r="AC190" s="41">
        <v>1.75</v>
      </c>
      <c r="AD190" s="41">
        <v>1.52</v>
      </c>
      <c r="AE190" s="41">
        <v>1.33</v>
      </c>
      <c r="AF190" s="41">
        <v>12.22</v>
      </c>
      <c r="AG190" s="47">
        <f t="shared" si="23"/>
        <v>9.7100000000000009</v>
      </c>
      <c r="AH190" s="47">
        <f t="shared" si="24"/>
        <v>0</v>
      </c>
      <c r="AI190" s="114"/>
    </row>
    <row r="191" spans="1:35" x14ac:dyDescent="0.3">
      <c r="A191" s="1">
        <v>207</v>
      </c>
      <c r="B191" s="25">
        <f>B189+1</f>
        <v>87</v>
      </c>
      <c r="C191" t="s">
        <v>517</v>
      </c>
      <c r="D191" s="25">
        <v>0</v>
      </c>
      <c r="E191" s="4" t="s">
        <v>243</v>
      </c>
      <c r="F191" s="2">
        <v>453416</v>
      </c>
      <c r="I191" s="44">
        <v>97.17</v>
      </c>
      <c r="J191" s="41">
        <v>11</v>
      </c>
      <c r="K191" s="41">
        <v>86.14</v>
      </c>
      <c r="L191" s="45">
        <f t="shared" si="22"/>
        <v>3.0000000000001137E-2</v>
      </c>
      <c r="M191" s="45"/>
      <c r="N191" s="41">
        <v>0.01</v>
      </c>
      <c r="O191" s="30">
        <v>0.52</v>
      </c>
      <c r="P191" s="3">
        <v>0.08</v>
      </c>
      <c r="Q191" s="3">
        <v>0.02</v>
      </c>
      <c r="R191" s="8">
        <v>0</v>
      </c>
      <c r="S191" s="41">
        <v>0.09</v>
      </c>
      <c r="T191" s="41">
        <v>0.22</v>
      </c>
      <c r="U191" s="41">
        <v>0.02</v>
      </c>
      <c r="V191" s="41">
        <v>0.03</v>
      </c>
      <c r="W191" s="84">
        <f t="shared" si="25"/>
        <v>8.0000000000000016E-2</v>
      </c>
      <c r="X191" s="41"/>
      <c r="Y191" s="39">
        <v>0.24</v>
      </c>
      <c r="Z191" s="39">
        <v>0.14000000000000001</v>
      </c>
      <c r="AA191" s="41">
        <v>0.48</v>
      </c>
      <c r="AB191" s="41">
        <v>1.44</v>
      </c>
      <c r="AC191" s="41">
        <v>0.18</v>
      </c>
      <c r="AD191" s="41">
        <v>0.05</v>
      </c>
      <c r="AE191" s="41">
        <v>0.1</v>
      </c>
      <c r="AF191" s="41">
        <v>0.63</v>
      </c>
      <c r="AG191" s="47">
        <f t="shared" si="23"/>
        <v>0.48</v>
      </c>
      <c r="AH191" s="47">
        <f t="shared" si="24"/>
        <v>0</v>
      </c>
      <c r="AI191" s="114"/>
    </row>
    <row r="192" spans="1:35" x14ac:dyDescent="0.3">
      <c r="A192" s="1">
        <v>208</v>
      </c>
      <c r="B192" s="25"/>
      <c r="C192" t="str">
        <f>C191</f>
        <v>Тургайская область</v>
      </c>
      <c r="D192" s="25">
        <v>1</v>
      </c>
      <c r="E192" s="18" t="s">
        <v>200</v>
      </c>
      <c r="F192" s="2">
        <v>19530</v>
      </c>
      <c r="I192" s="44">
        <v>63.5</v>
      </c>
      <c r="J192" s="41">
        <v>57.87</v>
      </c>
      <c r="K192" s="41">
        <v>5.45</v>
      </c>
      <c r="L192" s="45">
        <f t="shared" si="22"/>
        <v>0.18000000000000238</v>
      </c>
      <c r="M192" s="45"/>
      <c r="N192" s="41">
        <v>0</v>
      </c>
      <c r="O192" s="30">
        <v>7.88</v>
      </c>
      <c r="P192" s="3">
        <v>1.1399999999999999</v>
      </c>
      <c r="Q192" s="3">
        <v>0.3</v>
      </c>
      <c r="R192" s="8">
        <v>0</v>
      </c>
      <c r="S192" s="41">
        <v>1.38</v>
      </c>
      <c r="T192" s="41">
        <v>3.23</v>
      </c>
      <c r="U192" s="41">
        <v>0.46</v>
      </c>
      <c r="V192" s="41">
        <v>0.42</v>
      </c>
      <c r="W192" s="84">
        <f t="shared" si="25"/>
        <v>1.2500000000000009</v>
      </c>
      <c r="X192" s="41"/>
      <c r="Y192" s="39">
        <v>3.4</v>
      </c>
      <c r="Z192" s="39">
        <v>1.28</v>
      </c>
      <c r="AA192" s="41">
        <v>9.0500000000000007</v>
      </c>
      <c r="AB192" s="41">
        <v>14.89</v>
      </c>
      <c r="AC192" s="41">
        <v>2.63</v>
      </c>
      <c r="AD192" s="41">
        <v>0.85</v>
      </c>
      <c r="AE192" s="41">
        <v>1.17</v>
      </c>
      <c r="AF192" s="41">
        <v>4.24</v>
      </c>
      <c r="AG192" s="47">
        <f t="shared" si="23"/>
        <v>6</v>
      </c>
      <c r="AH192" s="47">
        <f t="shared" si="24"/>
        <v>0</v>
      </c>
      <c r="AI192" s="114"/>
    </row>
    <row r="193" spans="1:35" x14ac:dyDescent="0.3">
      <c r="A193" s="1">
        <v>209</v>
      </c>
      <c r="B193" s="25">
        <f>B191+1</f>
        <v>88</v>
      </c>
      <c r="C193" t="s">
        <v>518</v>
      </c>
      <c r="D193" s="25">
        <v>0</v>
      </c>
      <c r="E193" s="4" t="s">
        <v>244</v>
      </c>
      <c r="F193" s="2">
        <v>645121</v>
      </c>
      <c r="I193" s="44">
        <v>87.73</v>
      </c>
      <c r="J193" s="41">
        <v>19.91</v>
      </c>
      <c r="K193" s="41">
        <v>62.88</v>
      </c>
      <c r="L193" s="45">
        <f t="shared" si="22"/>
        <v>4.9400000000000048</v>
      </c>
      <c r="M193" s="45"/>
      <c r="N193" s="41">
        <v>0</v>
      </c>
      <c r="O193" s="30">
        <v>2.41</v>
      </c>
      <c r="P193" s="3">
        <v>0.34</v>
      </c>
      <c r="Q193" s="3">
        <v>7.0000000000000007E-2</v>
      </c>
      <c r="R193" s="8">
        <v>0</v>
      </c>
      <c r="S193" s="41">
        <v>0.44</v>
      </c>
      <c r="T193" s="41">
        <v>0.98</v>
      </c>
      <c r="U193" s="41">
        <v>0.15</v>
      </c>
      <c r="V193" s="41">
        <v>0.13</v>
      </c>
      <c r="W193" s="84">
        <f t="shared" si="25"/>
        <v>0.37000000000000055</v>
      </c>
      <c r="X193" s="41"/>
      <c r="Y193" s="39">
        <v>0.76</v>
      </c>
      <c r="Z193" s="39">
        <v>0.7</v>
      </c>
      <c r="AA193" s="41">
        <v>2.4900000000000002</v>
      </c>
      <c r="AB193" s="41">
        <v>5.91</v>
      </c>
      <c r="AC193" s="41">
        <v>0.54</v>
      </c>
      <c r="AD193" s="41">
        <v>0.26</v>
      </c>
      <c r="AE193" s="41">
        <v>0.3</v>
      </c>
      <c r="AF193" s="41">
        <v>3.64</v>
      </c>
      <c r="AG193" s="47">
        <f t="shared" si="23"/>
        <v>1.17</v>
      </c>
      <c r="AH193" s="47">
        <f t="shared" si="24"/>
        <v>0</v>
      </c>
      <c r="AI193" s="114"/>
    </row>
    <row r="194" spans="1:35" x14ac:dyDescent="0.3">
      <c r="A194" s="1">
        <v>210</v>
      </c>
      <c r="B194" s="25"/>
      <c r="C194" t="str">
        <f>C193</f>
        <v>Уральская область</v>
      </c>
      <c r="D194" s="25">
        <v>1</v>
      </c>
      <c r="E194" s="18" t="s">
        <v>200</v>
      </c>
      <c r="F194" s="2">
        <v>55482</v>
      </c>
      <c r="I194" s="44">
        <v>28.56</v>
      </c>
      <c r="J194" s="41">
        <v>13.72</v>
      </c>
      <c r="K194" s="41">
        <v>1.21</v>
      </c>
      <c r="L194" s="45">
        <f t="shared" si="22"/>
        <v>13.629999999999999</v>
      </c>
      <c r="M194" s="45"/>
      <c r="N194" s="41">
        <v>0.03</v>
      </c>
      <c r="O194" s="30">
        <v>14.32</v>
      </c>
      <c r="P194" s="3">
        <v>1.84</v>
      </c>
      <c r="Q194" s="3">
        <v>0.42</v>
      </c>
      <c r="R194" s="8">
        <v>1</v>
      </c>
      <c r="S194" s="41">
        <v>2.4</v>
      </c>
      <c r="T194" s="41">
        <v>6.09</v>
      </c>
      <c r="U194" s="41">
        <v>0.68</v>
      </c>
      <c r="V194" s="41">
        <v>0.52</v>
      </c>
      <c r="W194" s="84">
        <f t="shared" si="25"/>
        <v>2.7900000000000009</v>
      </c>
      <c r="X194" s="41"/>
      <c r="Y194" s="39">
        <v>4.8499999999999996</v>
      </c>
      <c r="Z194" s="39">
        <v>4.9800000000000004</v>
      </c>
      <c r="AA194" s="41">
        <v>18.48</v>
      </c>
      <c r="AB194" s="41">
        <v>28.78</v>
      </c>
      <c r="AC194" s="41">
        <v>2.92</v>
      </c>
      <c r="AD194" s="41">
        <v>1.1200000000000001</v>
      </c>
      <c r="AE194" s="41">
        <v>1.81</v>
      </c>
      <c r="AF194" s="41">
        <v>15.22</v>
      </c>
      <c r="AG194" s="47">
        <f t="shared" si="23"/>
        <v>7.7100000000000009</v>
      </c>
      <c r="AH194" s="47">
        <f t="shared" si="24"/>
        <v>0</v>
      </c>
      <c r="AI194" s="114"/>
    </row>
    <row r="195" spans="1:35" x14ac:dyDescent="0.3">
      <c r="A195" s="1">
        <v>211</v>
      </c>
      <c r="B195" s="25">
        <f>B193+1</f>
        <v>89</v>
      </c>
      <c r="C195" t="s">
        <v>519</v>
      </c>
      <c r="D195" s="25">
        <v>0</v>
      </c>
      <c r="E195" s="4" t="s">
        <v>245</v>
      </c>
      <c r="F195" s="2">
        <v>1572214</v>
      </c>
      <c r="I195" s="44">
        <v>70.53</v>
      </c>
      <c r="J195" s="41">
        <v>66.81</v>
      </c>
      <c r="K195" s="41">
        <v>3.47</v>
      </c>
      <c r="L195" s="45">
        <f t="shared" si="22"/>
        <v>0.24999999999999867</v>
      </c>
      <c r="M195" s="45"/>
      <c r="N195" s="41">
        <v>0.01</v>
      </c>
      <c r="O195" s="30">
        <v>14.04</v>
      </c>
      <c r="P195" s="3">
        <v>0.69</v>
      </c>
      <c r="Q195" s="3">
        <v>0.15</v>
      </c>
      <c r="R195" s="8">
        <v>0</v>
      </c>
      <c r="S195" s="41">
        <v>1.0900000000000001</v>
      </c>
      <c r="T195" s="41">
        <v>2.85</v>
      </c>
      <c r="U195" s="41">
        <v>0.57999999999999996</v>
      </c>
      <c r="V195" s="41">
        <v>8.01</v>
      </c>
      <c r="W195" s="84">
        <f t="shared" si="25"/>
        <v>0.81999999999999851</v>
      </c>
      <c r="X195" s="41"/>
      <c r="Y195" s="39">
        <v>0.98</v>
      </c>
      <c r="Z195" s="39">
        <v>0.85</v>
      </c>
      <c r="AA195" s="41">
        <v>5.45</v>
      </c>
      <c r="AB195" s="41">
        <v>8.14</v>
      </c>
      <c r="AC195" s="41">
        <v>0.37</v>
      </c>
      <c r="AD195" s="41">
        <v>0.97</v>
      </c>
      <c r="AE195" s="41">
        <v>0.26</v>
      </c>
      <c r="AF195" s="41">
        <v>4.1900000000000004</v>
      </c>
      <c r="AG195" s="47">
        <f t="shared" si="23"/>
        <v>2.3500000000000005</v>
      </c>
      <c r="AH195" s="47">
        <f t="shared" si="24"/>
        <v>0</v>
      </c>
      <c r="AI195" s="114"/>
    </row>
    <row r="196" spans="1:35" x14ac:dyDescent="0.3">
      <c r="A196" s="1">
        <v>212</v>
      </c>
      <c r="B196" s="25"/>
      <c r="C196" t="str">
        <f t="shared" ref="C196" si="26">C195</f>
        <v>Ферганская область</v>
      </c>
      <c r="D196" s="25">
        <v>1</v>
      </c>
      <c r="E196" s="18" t="s">
        <v>200</v>
      </c>
      <c r="F196" s="2">
        <v>284358</v>
      </c>
      <c r="I196" s="44">
        <v>18.350000000000001</v>
      </c>
      <c r="J196" s="41">
        <v>17.48</v>
      </c>
      <c r="K196" s="41">
        <v>0.06</v>
      </c>
      <c r="L196" s="45">
        <f t="shared" si="22"/>
        <v>0.81000000000000094</v>
      </c>
      <c r="M196" s="45"/>
      <c r="N196" s="41">
        <v>0.02</v>
      </c>
      <c r="O196" s="30">
        <v>41.43</v>
      </c>
      <c r="P196" s="3">
        <v>2.16</v>
      </c>
      <c r="Q196" s="3">
        <v>0.37</v>
      </c>
      <c r="R196" s="8">
        <v>0</v>
      </c>
      <c r="S196" s="41">
        <v>2.61</v>
      </c>
      <c r="T196" s="41">
        <v>11.58</v>
      </c>
      <c r="U196" s="41">
        <v>2.63</v>
      </c>
      <c r="V196" s="41">
        <v>20.41</v>
      </c>
      <c r="W196" s="84">
        <f t="shared" si="25"/>
        <v>2.039999999999992</v>
      </c>
      <c r="X196" s="41"/>
      <c r="Y196" s="39">
        <v>2.58</v>
      </c>
      <c r="Z196" s="39">
        <v>2.0699999999999998</v>
      </c>
      <c r="AA196" s="41">
        <v>18.899999999999999</v>
      </c>
      <c r="AB196" s="41">
        <v>16.649999999999999</v>
      </c>
      <c r="AC196" s="43">
        <v>1.1100000000000001</v>
      </c>
      <c r="AD196" s="41">
        <v>2.11</v>
      </c>
      <c r="AE196" s="41">
        <v>0.88</v>
      </c>
      <c r="AF196" s="41">
        <v>5.37</v>
      </c>
      <c r="AG196" s="47">
        <f t="shared" si="23"/>
        <v>7.18</v>
      </c>
      <c r="AH196" s="47">
        <f t="shared" si="24"/>
        <v>0</v>
      </c>
      <c r="AI196" s="114" t="s">
        <v>404</v>
      </c>
    </row>
    <row r="197" spans="1:35" x14ac:dyDescent="0.3">
      <c r="A197" s="1">
        <v>213</v>
      </c>
      <c r="B197" s="25"/>
      <c r="C197" s="194"/>
      <c r="D197" s="25">
        <v>0</v>
      </c>
      <c r="E197" s="4" t="s">
        <v>58</v>
      </c>
      <c r="F197" s="2">
        <v>7746718</v>
      </c>
      <c r="I197" s="44">
        <v>82.75</v>
      </c>
      <c r="J197" s="41">
        <v>45.01</v>
      </c>
      <c r="K197" s="41">
        <v>37.06</v>
      </c>
      <c r="L197" s="45">
        <f t="shared" si="22"/>
        <v>0.67999999999999972</v>
      </c>
      <c r="M197" s="45"/>
      <c r="N197" s="41">
        <v>0.11</v>
      </c>
      <c r="O197" s="30">
        <v>5.65</v>
      </c>
      <c r="P197" s="3">
        <v>0.44</v>
      </c>
      <c r="Q197" s="3">
        <v>0.06</v>
      </c>
      <c r="R197" s="8">
        <v>0</v>
      </c>
      <c r="S197" s="41">
        <v>0.53</v>
      </c>
      <c r="T197" s="41">
        <v>1.46</v>
      </c>
      <c r="U197" s="41">
        <v>0.34</v>
      </c>
      <c r="V197" s="41">
        <v>2.36</v>
      </c>
      <c r="W197" s="84">
        <f t="shared" si="25"/>
        <v>0.52000000000000046</v>
      </c>
      <c r="X197" s="41"/>
      <c r="Y197" s="39">
        <v>0.77</v>
      </c>
      <c r="Z197" s="39">
        <v>0.87</v>
      </c>
      <c r="AA197" s="41">
        <v>3.63</v>
      </c>
      <c r="AB197" s="41">
        <v>6.22</v>
      </c>
      <c r="AC197" s="41">
        <v>0.4</v>
      </c>
      <c r="AD197" s="41">
        <v>0.44</v>
      </c>
      <c r="AE197" s="41">
        <v>0.28000000000000003</v>
      </c>
      <c r="AF197" s="41">
        <v>3.13</v>
      </c>
      <c r="AG197" s="47">
        <f t="shared" si="23"/>
        <v>1.9699999999999998</v>
      </c>
      <c r="AH197" s="47">
        <f t="shared" si="24"/>
        <v>0</v>
      </c>
      <c r="AI197" s="114"/>
    </row>
    <row r="198" spans="1:35" x14ac:dyDescent="0.3">
      <c r="A198" s="1">
        <v>214</v>
      </c>
      <c r="B198" s="25"/>
      <c r="C198" s="196"/>
      <c r="D198" s="25">
        <v>1</v>
      </c>
      <c r="E198" s="18" t="s">
        <v>200</v>
      </c>
      <c r="F198" s="2">
        <v>934370</v>
      </c>
      <c r="I198" s="44">
        <v>19.97</v>
      </c>
      <c r="J198" s="41">
        <v>17.77</v>
      </c>
      <c r="K198" s="41">
        <v>0.69</v>
      </c>
      <c r="L198" s="45">
        <f t="shared" si="22"/>
        <v>1.5099999999999993</v>
      </c>
      <c r="M198" s="45"/>
      <c r="N198" s="41">
        <v>0.14000000000000001</v>
      </c>
      <c r="O198" s="30">
        <v>25.95</v>
      </c>
      <c r="P198" s="3">
        <v>2.16</v>
      </c>
      <c r="Q198" s="3">
        <v>0.39</v>
      </c>
      <c r="R198" s="8">
        <v>1</v>
      </c>
      <c r="S198" s="41">
        <v>2.23</v>
      </c>
      <c r="T198" s="41">
        <v>8.33</v>
      </c>
      <c r="U198" s="41">
        <v>2.1800000000000002</v>
      </c>
      <c r="V198" s="41">
        <v>8.42</v>
      </c>
      <c r="W198" s="84">
        <f t="shared" si="25"/>
        <v>2.629999999999999</v>
      </c>
      <c r="X198" s="41"/>
      <c r="Y198" s="39">
        <v>3.89</v>
      </c>
      <c r="Z198" s="39">
        <v>3.57</v>
      </c>
      <c r="AA198" s="41">
        <v>21.17</v>
      </c>
      <c r="AB198" s="41">
        <v>25.31</v>
      </c>
      <c r="AC198" s="41">
        <v>2.09</v>
      </c>
      <c r="AD198" s="41">
        <v>1.7</v>
      </c>
      <c r="AE198" s="41">
        <v>1.33</v>
      </c>
      <c r="AF198" s="41">
        <v>9.6999999999999993</v>
      </c>
      <c r="AG198" s="47">
        <f t="shared" si="23"/>
        <v>10.489999999999998</v>
      </c>
      <c r="AH198" s="47">
        <f t="shared" si="24"/>
        <v>0</v>
      </c>
      <c r="AI198" s="114"/>
    </row>
    <row r="199" spans="1:35" x14ac:dyDescent="0.3">
      <c r="A199" s="1">
        <v>215</v>
      </c>
      <c r="B199" s="52" t="s">
        <v>62</v>
      </c>
      <c r="C199" s="196"/>
      <c r="D199" s="25">
        <v>0</v>
      </c>
      <c r="E199" s="4"/>
      <c r="F199" s="2">
        <v>125640021</v>
      </c>
      <c r="I199" s="44">
        <v>74.569999999999993</v>
      </c>
      <c r="J199" s="41">
        <v>70.27</v>
      </c>
      <c r="K199" s="41">
        <v>3.59</v>
      </c>
      <c r="L199" s="45">
        <f t="shared" si="22"/>
        <v>0.7099999999999973</v>
      </c>
      <c r="M199" s="45"/>
      <c r="N199" s="41">
        <v>0.44</v>
      </c>
      <c r="O199" s="30">
        <v>7.82</v>
      </c>
      <c r="P199" s="3">
        <v>1.35</v>
      </c>
      <c r="Q199" s="3">
        <v>0.37</v>
      </c>
      <c r="R199" s="8">
        <v>0</v>
      </c>
      <c r="S199" s="41">
        <v>0.85</v>
      </c>
      <c r="T199" s="41">
        <v>2.1800000000000002</v>
      </c>
      <c r="U199" s="41">
        <v>0.32</v>
      </c>
      <c r="V199" s="41">
        <v>1.32</v>
      </c>
      <c r="W199" s="84">
        <f t="shared" si="25"/>
        <v>1.8000000000000007</v>
      </c>
      <c r="X199" s="41"/>
      <c r="Y199" s="51">
        <v>1.52</v>
      </c>
      <c r="Z199" s="39">
        <v>1.55</v>
      </c>
      <c r="AA199" s="41">
        <v>3.98</v>
      </c>
      <c r="AB199" s="41">
        <v>10.119999999999999</v>
      </c>
      <c r="AC199" s="41">
        <v>0.76</v>
      </c>
      <c r="AD199" s="41">
        <v>0.63</v>
      </c>
      <c r="AE199" s="41">
        <v>0.64</v>
      </c>
      <c r="AF199" s="41">
        <v>4.0199999999999996</v>
      </c>
      <c r="AG199" s="47">
        <f t="shared" si="23"/>
        <v>4.0699999999999994</v>
      </c>
      <c r="AH199" s="47">
        <f t="shared" si="24"/>
        <v>0</v>
      </c>
      <c r="AI199" s="114" t="s">
        <v>405</v>
      </c>
    </row>
    <row r="200" spans="1:35" x14ac:dyDescent="0.3">
      <c r="A200" s="1">
        <v>216</v>
      </c>
      <c r="B200" s="25"/>
      <c r="C200" s="196"/>
      <c r="D200" s="25">
        <v>1</v>
      </c>
      <c r="E200" s="18" t="s">
        <v>200</v>
      </c>
      <c r="F200" s="2">
        <v>16835959</v>
      </c>
      <c r="I200" s="44">
        <v>9.86</v>
      </c>
      <c r="J200" s="41">
        <v>8.5500000000000007</v>
      </c>
      <c r="K200" s="41">
        <v>0.16</v>
      </c>
      <c r="L200" s="45">
        <f t="shared" si="22"/>
        <v>1.1499999999999988</v>
      </c>
      <c r="M200" s="45"/>
      <c r="N200" s="41">
        <v>0.23</v>
      </c>
      <c r="O200" s="30">
        <v>26.23</v>
      </c>
      <c r="P200" s="3">
        <v>4.1399999999999997</v>
      </c>
      <c r="Q200" s="3">
        <v>0.5</v>
      </c>
      <c r="R200" s="8">
        <v>2</v>
      </c>
      <c r="S200" s="41">
        <v>2.64</v>
      </c>
      <c r="T200" s="41">
        <v>8.43</v>
      </c>
      <c r="U200" s="41">
        <v>1.1000000000000001</v>
      </c>
      <c r="V200" s="41">
        <v>3.3</v>
      </c>
      <c r="W200" s="84">
        <f t="shared" si="25"/>
        <v>6.620000000000001</v>
      </c>
      <c r="X200" s="41"/>
      <c r="Y200" s="39">
        <v>4.1500000000000004</v>
      </c>
      <c r="Z200" s="39">
        <v>5.87</v>
      </c>
      <c r="AA200" s="41">
        <v>17.02</v>
      </c>
      <c r="AB200" s="41">
        <v>36.840000000000003</v>
      </c>
      <c r="AC200" s="41">
        <v>3.44</v>
      </c>
      <c r="AD200" s="41">
        <v>1.31</v>
      </c>
      <c r="AE200" s="41">
        <v>2.87</v>
      </c>
      <c r="AF200" s="41">
        <v>14.54</v>
      </c>
      <c r="AG200" s="47">
        <f t="shared" si="23"/>
        <v>14.680000000000003</v>
      </c>
      <c r="AH200" s="47">
        <f t="shared" si="24"/>
        <v>-0.20000000000000284</v>
      </c>
      <c r="AI200" s="114" t="s">
        <v>406</v>
      </c>
    </row>
    <row r="201" spans="1:35" x14ac:dyDescent="0.3">
      <c r="A201" s="1">
        <v>19</v>
      </c>
      <c r="B201" s="25"/>
      <c r="C201" s="196"/>
      <c r="D201" s="25"/>
      <c r="E201" s="18"/>
      <c r="I201" s="44"/>
      <c r="J201" s="41"/>
      <c r="K201" s="41"/>
      <c r="L201" s="45"/>
      <c r="M201" s="45"/>
      <c r="N201" s="41"/>
      <c r="O201" s="30"/>
      <c r="R201" s="3"/>
      <c r="S201" s="41"/>
      <c r="T201" s="41"/>
      <c r="U201" s="41"/>
      <c r="V201" s="41"/>
      <c r="W201" s="41"/>
      <c r="X201" s="41"/>
      <c r="Y201" s="39"/>
      <c r="Z201" s="39"/>
      <c r="AA201" s="41"/>
      <c r="AB201" s="41"/>
      <c r="AC201" s="41"/>
      <c r="AD201" s="41"/>
      <c r="AE201" s="41"/>
      <c r="AF201" s="41"/>
      <c r="AG201" s="41"/>
      <c r="AH201" s="41"/>
      <c r="AI201" s="114"/>
    </row>
    <row r="202" spans="1:35" x14ac:dyDescent="0.3">
      <c r="A202" s="1">
        <v>20</v>
      </c>
      <c r="B202" s="25"/>
      <c r="C202" s="196"/>
      <c r="D202" s="25"/>
      <c r="E202" s="18"/>
      <c r="I202" s="44"/>
      <c r="J202" s="41"/>
      <c r="K202" s="41"/>
      <c r="L202" s="45"/>
      <c r="M202" s="45"/>
      <c r="N202" s="41"/>
      <c r="O202" s="30"/>
      <c r="R202" s="3"/>
      <c r="S202" s="41"/>
      <c r="T202" s="41"/>
      <c r="U202" s="41"/>
      <c r="V202" s="41"/>
      <c r="W202" s="41"/>
      <c r="X202" s="41"/>
      <c r="Y202" s="39"/>
      <c r="Z202" s="39"/>
      <c r="AA202" s="41"/>
      <c r="AB202" s="41"/>
      <c r="AC202" s="41"/>
      <c r="AD202" s="41"/>
      <c r="AE202" s="41"/>
      <c r="AF202" s="41"/>
      <c r="AG202" s="41"/>
      <c r="AH202" s="41"/>
      <c r="AI202" s="114"/>
    </row>
    <row r="203" spans="1:35" ht="17.399999999999999" x14ac:dyDescent="0.3">
      <c r="A203" s="1">
        <v>21</v>
      </c>
      <c r="B203" s="25" t="s">
        <v>171</v>
      </c>
      <c r="C203" s="196"/>
      <c r="D203" s="25"/>
      <c r="E203" s="50" t="s">
        <v>20</v>
      </c>
      <c r="I203" s="44"/>
      <c r="J203" s="41"/>
      <c r="K203" s="41"/>
      <c r="L203" s="45"/>
      <c r="M203" s="45"/>
      <c r="N203" s="41"/>
      <c r="O203" s="30"/>
      <c r="R203" s="3"/>
      <c r="S203" s="41"/>
      <c r="T203" s="41"/>
      <c r="U203" s="41"/>
      <c r="V203" s="41"/>
      <c r="W203" s="41"/>
      <c r="X203" s="41"/>
      <c r="Y203" s="39"/>
      <c r="Z203" s="39"/>
      <c r="AA203" s="41"/>
      <c r="AB203" s="41"/>
      <c r="AC203" s="41"/>
      <c r="AD203" s="41"/>
      <c r="AE203" s="41"/>
      <c r="AF203" s="41"/>
      <c r="AG203" s="84" t="s">
        <v>409</v>
      </c>
      <c r="AH203" s="41">
        <f>MIN(AH11:AH200)</f>
        <v>-1</v>
      </c>
      <c r="AI203" s="114" t="s">
        <v>355</v>
      </c>
    </row>
    <row r="204" spans="1:35" x14ac:dyDescent="0.3">
      <c r="A204" s="1">
        <v>22</v>
      </c>
      <c r="B204" s="25"/>
      <c r="C204" s="196"/>
      <c r="D204" s="25"/>
      <c r="E204" s="4" t="s">
        <v>194</v>
      </c>
      <c r="I204" s="44"/>
      <c r="J204" s="41"/>
      <c r="K204" s="41"/>
      <c r="L204" s="45"/>
      <c r="M204" s="45"/>
      <c r="N204" s="41"/>
      <c r="O204" s="30"/>
      <c r="S204" s="41"/>
      <c r="T204" s="41"/>
      <c r="U204" s="41"/>
      <c r="V204" s="41"/>
      <c r="W204" s="41"/>
      <c r="X204" s="41"/>
      <c r="Y204" s="39"/>
      <c r="Z204" s="39"/>
      <c r="AA204" s="41"/>
      <c r="AB204" s="41"/>
      <c r="AC204" s="41"/>
      <c r="AD204" s="41"/>
      <c r="AE204" s="41"/>
      <c r="AF204" s="41"/>
      <c r="AG204" s="84" t="s">
        <v>410</v>
      </c>
      <c r="AH204" s="41">
        <f>MAX(AH11:AH200)</f>
        <v>5.0200000000000102</v>
      </c>
      <c r="AI204" s="114" t="s">
        <v>356</v>
      </c>
    </row>
    <row r="205" spans="1:35" x14ac:dyDescent="0.3">
      <c r="A205" s="1">
        <v>125</v>
      </c>
      <c r="B205" s="25" t="s">
        <v>326</v>
      </c>
      <c r="C205" s="196"/>
      <c r="D205" s="25"/>
      <c r="E205" s="12" t="s">
        <v>195</v>
      </c>
      <c r="I205" s="44"/>
      <c r="J205" s="41"/>
      <c r="K205" s="41"/>
      <c r="L205" s="45">
        <f>I205-J205-K205</f>
        <v>0</v>
      </c>
      <c r="M205" s="45"/>
      <c r="N205" s="41"/>
      <c r="O205" s="30"/>
      <c r="S205" s="41"/>
      <c r="T205" s="41"/>
      <c r="U205" s="41"/>
      <c r="V205" s="41"/>
      <c r="W205" s="41"/>
      <c r="X205" s="41"/>
      <c r="Y205" s="39"/>
      <c r="Z205" s="39"/>
      <c r="AA205" s="41"/>
      <c r="AB205" s="41"/>
      <c r="AC205" s="41"/>
      <c r="AD205" s="41"/>
      <c r="AE205" s="41"/>
      <c r="AF205" s="41"/>
      <c r="AG205" s="41"/>
      <c r="AH205" s="41"/>
    </row>
    <row r="206" spans="1:35" x14ac:dyDescent="0.3">
      <c r="A206" s="1">
        <v>148</v>
      </c>
      <c r="B206" s="52" t="s">
        <v>196</v>
      </c>
      <c r="C206" s="196"/>
      <c r="D206" s="52"/>
      <c r="E206" s="4"/>
      <c r="I206" s="44"/>
      <c r="J206" s="41"/>
      <c r="K206" s="41"/>
      <c r="L206" s="45">
        <f>I206-J206-K206</f>
        <v>0</v>
      </c>
      <c r="M206" s="45"/>
      <c r="N206" s="41"/>
      <c r="O206" s="30"/>
      <c r="S206" s="41"/>
      <c r="T206" s="41"/>
      <c r="U206" s="41"/>
      <c r="V206" s="41"/>
      <c r="W206" s="41"/>
      <c r="X206" s="41"/>
      <c r="Y206" s="39"/>
      <c r="Z206" s="39"/>
      <c r="AA206" s="41"/>
      <c r="AB206" s="41"/>
      <c r="AC206" s="41"/>
      <c r="AD206" s="41"/>
      <c r="AE206" s="41"/>
      <c r="AF206" s="41"/>
      <c r="AG206" s="41"/>
      <c r="AH206" s="41"/>
    </row>
    <row r="207" spans="1:35" x14ac:dyDescent="0.3">
      <c r="A207" s="1">
        <v>173</v>
      </c>
      <c r="B207" s="52" t="s">
        <v>185</v>
      </c>
      <c r="C207" s="196"/>
      <c r="D207" s="52"/>
      <c r="E207" s="4"/>
      <c r="I207" s="44"/>
      <c r="J207" s="41"/>
      <c r="K207" s="41"/>
      <c r="L207" s="41"/>
      <c r="M207" s="41"/>
      <c r="N207" s="41"/>
      <c r="O207" s="30"/>
      <c r="S207" s="41"/>
      <c r="T207" s="41"/>
      <c r="U207" s="41"/>
      <c r="V207" s="41"/>
      <c r="W207" s="41"/>
      <c r="X207" s="41"/>
      <c r="Y207" s="39"/>
      <c r="Z207" s="39"/>
      <c r="AA207" s="41"/>
      <c r="AB207" s="41"/>
      <c r="AC207" s="41"/>
      <c r="AD207" s="41"/>
      <c r="AE207" s="41"/>
      <c r="AF207" s="41"/>
      <c r="AG207" s="41"/>
      <c r="AH207" s="41"/>
    </row>
    <row r="208" spans="1:35" x14ac:dyDescent="0.3">
      <c r="A208" s="1">
        <v>194</v>
      </c>
      <c r="B208" s="52" t="s">
        <v>56</v>
      </c>
      <c r="C208" s="197"/>
      <c r="D208" s="52"/>
      <c r="E208" s="4"/>
      <c r="I208" s="44"/>
      <c r="J208" s="41"/>
      <c r="K208" s="41"/>
      <c r="L208" s="45"/>
      <c r="M208" s="45"/>
      <c r="N208" s="41"/>
      <c r="O208" s="30"/>
      <c r="S208" s="41"/>
      <c r="T208" s="41"/>
      <c r="U208" s="41"/>
      <c r="V208" s="41"/>
      <c r="W208" s="41"/>
      <c r="X208" s="41"/>
      <c r="Y208" s="39"/>
      <c r="Z208" s="39"/>
      <c r="AA208" s="41"/>
      <c r="AB208" s="41"/>
      <c r="AC208" s="41"/>
      <c r="AD208" s="41"/>
      <c r="AE208" s="41"/>
      <c r="AF208" s="41"/>
      <c r="AG208" s="41"/>
      <c r="AH208" s="41"/>
    </row>
    <row r="209" spans="1:8" x14ac:dyDescent="0.3">
      <c r="A209" s="1">
        <v>217</v>
      </c>
      <c r="B209" s="25"/>
      <c r="C209" s="197"/>
      <c r="D209" s="25"/>
    </row>
    <row r="210" spans="1:8" x14ac:dyDescent="0.3">
      <c r="A210" s="1">
        <v>218</v>
      </c>
      <c r="B210" s="25" t="s">
        <v>246</v>
      </c>
      <c r="D210" s="25"/>
      <c r="F210" s="2">
        <f>F111+F163</f>
        <v>94114901</v>
      </c>
    </row>
    <row r="211" spans="1:8" x14ac:dyDescent="0.3">
      <c r="A211" s="1">
        <v>219</v>
      </c>
      <c r="B211" s="25"/>
      <c r="D211" s="25"/>
      <c r="E211" s="18" t="s">
        <v>200</v>
      </c>
      <c r="F211" s="2">
        <f>F116+F157</f>
        <v>9405356</v>
      </c>
    </row>
    <row r="212" spans="1:8" x14ac:dyDescent="0.3">
      <c r="A212" s="1">
        <v>220</v>
      </c>
      <c r="E212" s="23" t="s">
        <v>247</v>
      </c>
      <c r="F212" s="22">
        <f>100*F211/F210</f>
        <v>9.9934823285847152</v>
      </c>
      <c r="G212" s="22"/>
      <c r="H212" s="22"/>
    </row>
    <row r="213" spans="1:8" x14ac:dyDescent="0.3">
      <c r="A213" s="1">
        <v>221</v>
      </c>
      <c r="B213" s="1" t="s">
        <v>363</v>
      </c>
    </row>
    <row r="214" spans="1:8" x14ac:dyDescent="0.3">
      <c r="A214" s="1">
        <v>222</v>
      </c>
      <c r="B214" s="1" t="s">
        <v>157</v>
      </c>
    </row>
  </sheetData>
  <phoneticPr fontId="2" type="noConversion"/>
  <hyperlinks>
    <hyperlink ref="C131" r:id="rId1" tooltip="Седлецкая губерния" display="https://ru.wikipedia.org/wiki/%D0%A1%D0%B5%D0%B4%D0%BB%D0%B5%D1%86%D0%BA%D0%B0%D1%8F_%D0%B3%D1%83%D0%B1%D0%B5%D1%80%D0%BD%D0%B8%D1%8F" xr:uid="{BBFB93F3-AD23-4D66-A064-ABF8B1629B3A}"/>
    <hyperlink ref="C189" r:id="rId2" tooltip="Сырдарьинская область (Российская империя)" display="https://ru.wikipedia.org/wiki/%D0%A1%D1%8B%D1%80%D0%B4%D0%B0%D1%80%D1%8C%D0%B8%D0%BD%D1%81%D0%BA%D0%B0%D1%8F_%D0%BE%D0%B1%D0%BB%D0%B0%D1%81%D1%82%D1%8C_(%D0%A0%D0%BE%D1%81%D1%81%D0%B8%D0%B9%D1%81%D0%BA%D0%B0%D1%8F_%D0%B8%D0%BC%D0%BF%D0%B5%D1%80%D0%B8%D1%8F)" xr:uid="{D4DD9D9E-5AD3-498A-BC83-19E69679391B}"/>
  </hyperlinks>
  <pageMargins left="0.7" right="0.7" top="0.75" bottom="0.75" header="0.3" footer="0.3"/>
  <pageSetup paperSize="9" orientation="portrait" horizontalDpi="4294967292" verticalDpi="4294967292" r:id="rId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/>
  <dimension ref="A1:BJ175"/>
  <sheetViews>
    <sheetView workbookViewId="0">
      <selection activeCell="AI11" sqref="AI11"/>
    </sheetView>
  </sheetViews>
  <sheetFormatPr defaultColWidth="10.77734375" defaultRowHeight="13.8" x14ac:dyDescent="0.25"/>
  <cols>
    <col min="1" max="1" width="6.44140625" style="101" customWidth="1"/>
    <col min="2" max="2" width="8.77734375" style="101" customWidth="1"/>
    <col min="3" max="3" width="11.33203125" style="136" customWidth="1"/>
    <col min="4" max="4" width="20.77734375" style="101" customWidth="1"/>
    <col min="5" max="5" width="14" style="101" customWidth="1"/>
    <col min="6" max="6" width="13.44140625" style="101" customWidth="1"/>
    <col min="7" max="7" width="11" style="106" bestFit="1" customWidth="1"/>
    <col min="8" max="8" width="12.77734375" style="104" customWidth="1"/>
    <col min="9" max="9" width="15.33203125" style="101" customWidth="1"/>
    <col min="10" max="10" width="14" style="101" customWidth="1"/>
    <col min="11" max="12" width="11" style="101" bestFit="1" customWidth="1"/>
    <col min="13" max="13" width="6.109375" style="101" customWidth="1"/>
    <col min="14" max="14" width="11" style="101" bestFit="1" customWidth="1"/>
    <col min="15" max="15" width="12.77734375" style="101" customWidth="1"/>
    <col min="16" max="16" width="14.44140625" style="101" customWidth="1"/>
    <col min="17" max="19" width="11" style="101" bestFit="1" customWidth="1"/>
    <col min="20" max="20" width="12.77734375" style="101" customWidth="1"/>
    <col min="21" max="21" width="11" style="101" bestFit="1" customWidth="1"/>
    <col min="22" max="22" width="13" style="101" customWidth="1"/>
    <col min="23" max="23" width="14.6640625" style="101" customWidth="1"/>
    <col min="24" max="24" width="6" style="101" customWidth="1"/>
    <col min="25" max="25" width="13.44140625" style="101" customWidth="1"/>
    <col min="26" max="26" width="13" style="101" customWidth="1"/>
    <col min="27" max="27" width="13.44140625" style="101" customWidth="1"/>
    <col min="28" max="28" width="13" style="101" customWidth="1"/>
    <col min="29" max="30" width="11" style="101" bestFit="1" customWidth="1"/>
    <col min="31" max="31" width="12.77734375" style="101" customWidth="1"/>
    <col min="32" max="32" width="14.33203125" style="101" customWidth="1"/>
    <col min="33" max="33" width="13.44140625" style="101" customWidth="1"/>
    <col min="34" max="34" width="8.44140625" style="101" customWidth="1"/>
    <col min="35" max="35" width="13.33203125" style="101" customWidth="1"/>
    <col min="36" max="36" width="14.6640625" style="101" customWidth="1"/>
    <col min="37" max="37" width="12.77734375" style="101" customWidth="1"/>
    <col min="38" max="38" width="12.109375" style="101" customWidth="1"/>
    <col min="39" max="39" width="6.33203125" style="101" customWidth="1"/>
    <col min="40" max="40" width="11" style="101" bestFit="1" customWidth="1"/>
    <col min="41" max="41" width="12.77734375" style="101" customWidth="1"/>
    <col min="42" max="49" width="11" style="101" bestFit="1" customWidth="1"/>
    <col min="50" max="50" width="7.33203125" style="101" customWidth="1"/>
    <col min="51" max="51" width="11" style="101" bestFit="1" customWidth="1"/>
    <col min="52" max="52" width="16.33203125" style="101" customWidth="1"/>
    <col min="53" max="53" width="11" style="101" bestFit="1" customWidth="1"/>
    <col min="54" max="54" width="14.109375" style="101" customWidth="1"/>
    <col min="55" max="56" width="11" style="101" bestFit="1" customWidth="1"/>
    <col min="57" max="57" width="12.6640625" style="101" customWidth="1"/>
    <col min="58" max="58" width="14.6640625" style="101" customWidth="1"/>
    <col min="59" max="59" width="11" style="101" bestFit="1" customWidth="1"/>
    <col min="60" max="60" width="12.77734375" style="101" customWidth="1"/>
    <col min="61" max="16384" width="10.77734375" style="101"/>
  </cols>
  <sheetData>
    <row r="1" spans="1:60" ht="17.399999999999999" x14ac:dyDescent="0.3">
      <c r="B1" s="10" t="s">
        <v>54</v>
      </c>
      <c r="D1" s="10" t="s">
        <v>335</v>
      </c>
      <c r="E1" s="1"/>
      <c r="F1" s="2"/>
      <c r="G1" s="97"/>
      <c r="H1" s="98"/>
      <c r="L1" s="60" t="s">
        <v>47</v>
      </c>
      <c r="AM1" s="60" t="s">
        <v>47</v>
      </c>
    </row>
    <row r="2" spans="1:60" ht="17.399999999999999" x14ac:dyDescent="0.3">
      <c r="D2" s="10" t="s">
        <v>48</v>
      </c>
      <c r="E2" s="1"/>
      <c r="F2" s="2"/>
      <c r="G2" s="84"/>
      <c r="H2" s="91" t="s">
        <v>256</v>
      </c>
      <c r="L2" s="61" t="s">
        <v>311</v>
      </c>
      <c r="Q2" s="8" t="s">
        <v>334</v>
      </c>
      <c r="AI2" s="61" t="s">
        <v>318</v>
      </c>
      <c r="AQ2" s="8" t="s">
        <v>334</v>
      </c>
    </row>
    <row r="3" spans="1:60" ht="17.399999999999999" x14ac:dyDescent="0.3">
      <c r="E3" s="10" t="s">
        <v>49</v>
      </c>
      <c r="F3" s="2"/>
      <c r="G3" s="84"/>
      <c r="H3" s="91"/>
      <c r="L3" s="62" t="s">
        <v>314</v>
      </c>
      <c r="Q3" s="8" t="s">
        <v>309</v>
      </c>
      <c r="AQ3" s="8" t="s">
        <v>309</v>
      </c>
    </row>
    <row r="4" spans="1:60" ht="18" thickBot="1" x14ac:dyDescent="0.35">
      <c r="B4" s="10"/>
      <c r="C4" s="133"/>
      <c r="E4" s="2"/>
      <c r="F4" s="2"/>
      <c r="G4" s="85" t="s">
        <v>50</v>
      </c>
      <c r="H4" s="92"/>
      <c r="L4" s="62"/>
      <c r="BH4" s="120"/>
    </row>
    <row r="5" spans="1:60" ht="18" thickBot="1" x14ac:dyDescent="0.35">
      <c r="A5" s="1"/>
      <c r="B5" s="1"/>
      <c r="C5" s="133"/>
      <c r="D5" s="10"/>
      <c r="E5" s="2"/>
      <c r="F5" s="56" t="s">
        <v>51</v>
      </c>
      <c r="G5" s="84"/>
      <c r="H5" s="91"/>
      <c r="I5" s="63" t="s">
        <v>55</v>
      </c>
      <c r="J5" s="64"/>
      <c r="K5" s="64"/>
      <c r="L5" s="64"/>
      <c r="M5" s="64"/>
      <c r="N5" s="64"/>
      <c r="O5" s="102"/>
      <c r="P5" s="102"/>
      <c r="Q5" s="65" t="s">
        <v>52</v>
      </c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65" t="s">
        <v>52</v>
      </c>
      <c r="AC5" s="102"/>
      <c r="AD5" s="102"/>
      <c r="AE5" s="102"/>
      <c r="AF5" s="102"/>
      <c r="AG5" s="103"/>
      <c r="AI5" s="115" t="s">
        <v>6</v>
      </c>
      <c r="AJ5" s="116"/>
      <c r="AK5" s="116"/>
      <c r="AL5" s="116"/>
      <c r="AM5" s="116"/>
      <c r="AN5" s="116"/>
      <c r="AO5" s="116"/>
      <c r="AP5" s="116"/>
      <c r="AQ5" s="116"/>
      <c r="AR5" s="117"/>
      <c r="AS5" s="116"/>
      <c r="AT5" s="116"/>
      <c r="AU5" s="116"/>
      <c r="AV5" s="116"/>
      <c r="AW5" s="116"/>
      <c r="AX5" s="116"/>
      <c r="AY5" s="117" t="s">
        <v>315</v>
      </c>
      <c r="AZ5" s="117"/>
      <c r="BA5" s="116"/>
      <c r="BB5" s="116"/>
      <c r="BC5" s="116"/>
      <c r="BD5" s="116"/>
      <c r="BE5" s="116"/>
      <c r="BF5" s="116"/>
      <c r="BG5" s="116"/>
      <c r="BH5" s="118"/>
    </row>
    <row r="6" spans="1:60" ht="17.399999999999999" x14ac:dyDescent="0.3">
      <c r="A6" s="1"/>
      <c r="B6" s="19" t="s">
        <v>53</v>
      </c>
      <c r="C6" s="134"/>
      <c r="D6" s="25"/>
      <c r="E6" s="26" t="s">
        <v>210</v>
      </c>
      <c r="F6" s="56" t="s">
        <v>211</v>
      </c>
      <c r="G6" s="86"/>
      <c r="I6" s="27"/>
      <c r="J6" s="27"/>
      <c r="K6" s="27"/>
      <c r="L6" s="28"/>
      <c r="M6" s="28"/>
      <c r="N6" s="57"/>
      <c r="AC6" s="3" t="s">
        <v>212</v>
      </c>
      <c r="BC6" s="3" t="s">
        <v>212</v>
      </c>
    </row>
    <row r="7" spans="1:60" ht="15.6" x14ac:dyDescent="0.3">
      <c r="A7" s="1"/>
      <c r="B7" s="1"/>
      <c r="C7" s="133"/>
      <c r="D7" s="1"/>
      <c r="E7" s="16" t="s">
        <v>213</v>
      </c>
      <c r="F7" s="56" t="s">
        <v>214</v>
      </c>
      <c r="G7" s="83" t="s">
        <v>215</v>
      </c>
      <c r="H7" s="93" t="s">
        <v>79</v>
      </c>
      <c r="I7" s="33" t="s">
        <v>417</v>
      </c>
      <c r="J7" s="3"/>
      <c r="K7" s="3"/>
      <c r="L7" s="3"/>
      <c r="M7" s="3"/>
      <c r="N7" s="3"/>
      <c r="O7" s="30" t="s">
        <v>80</v>
      </c>
      <c r="P7" s="3" t="s">
        <v>81</v>
      </c>
      <c r="Q7" s="3"/>
      <c r="R7" s="2"/>
      <c r="S7" s="3"/>
      <c r="T7" s="3"/>
      <c r="U7" s="3"/>
      <c r="V7" s="3"/>
      <c r="W7" s="3"/>
      <c r="X7" s="3"/>
      <c r="Y7" s="38"/>
      <c r="Z7" s="38"/>
      <c r="AA7" s="3"/>
      <c r="AB7" s="3" t="s">
        <v>82</v>
      </c>
      <c r="AC7" s="3" t="s">
        <v>83</v>
      </c>
      <c r="AD7" s="3"/>
      <c r="AE7" s="3"/>
      <c r="AF7" s="3"/>
      <c r="AG7" s="49" t="s">
        <v>84</v>
      </c>
      <c r="AI7" s="33" t="s">
        <v>417</v>
      </c>
      <c r="AJ7" s="3"/>
      <c r="AK7" s="3"/>
      <c r="AL7" s="3"/>
      <c r="AM7" s="3"/>
      <c r="AN7" s="3"/>
      <c r="AO7" s="30" t="s">
        <v>80</v>
      </c>
      <c r="AP7" s="3" t="s">
        <v>415</v>
      </c>
      <c r="AQ7" s="3"/>
      <c r="AR7" s="2"/>
      <c r="AS7" s="3"/>
      <c r="AT7" s="3"/>
      <c r="AU7" s="3"/>
      <c r="AV7" s="3"/>
      <c r="AW7" s="3"/>
      <c r="AX7" s="3"/>
      <c r="AY7" s="38"/>
      <c r="AZ7" s="38"/>
      <c r="BA7" s="3"/>
      <c r="BB7" s="3" t="s">
        <v>82</v>
      </c>
      <c r="BC7" s="3" t="s">
        <v>83</v>
      </c>
      <c r="BD7" s="3"/>
      <c r="BE7" s="3"/>
      <c r="BF7" s="3"/>
      <c r="BG7" s="49" t="s">
        <v>84</v>
      </c>
    </row>
    <row r="8" spans="1:60" ht="15.6" x14ac:dyDescent="0.3">
      <c r="A8" s="1" t="s">
        <v>412</v>
      </c>
      <c r="B8" s="1"/>
      <c r="C8" s="133" t="s">
        <v>85</v>
      </c>
      <c r="D8" s="1"/>
      <c r="E8" s="16"/>
      <c r="G8" s="87" t="s">
        <v>86</v>
      </c>
      <c r="H8" s="94" t="s">
        <v>87</v>
      </c>
      <c r="I8" s="33" t="s">
        <v>418</v>
      </c>
      <c r="J8" s="3" t="s">
        <v>88</v>
      </c>
      <c r="K8" s="3"/>
      <c r="L8" s="3"/>
      <c r="M8" s="3"/>
      <c r="N8" s="3" t="s">
        <v>89</v>
      </c>
      <c r="O8" s="30" t="s">
        <v>90</v>
      </c>
      <c r="P8" s="3"/>
      <c r="Q8" s="3" t="s">
        <v>91</v>
      </c>
      <c r="R8" s="2"/>
      <c r="S8" s="3" t="s">
        <v>92</v>
      </c>
      <c r="T8" s="3"/>
      <c r="U8" s="3" t="s">
        <v>93</v>
      </c>
      <c r="V8" s="3" t="s">
        <v>222</v>
      </c>
      <c r="W8" s="3" t="s">
        <v>312</v>
      </c>
      <c r="X8" s="3"/>
      <c r="Y8" s="38" t="s">
        <v>223</v>
      </c>
      <c r="Z8" s="38" t="s">
        <v>224</v>
      </c>
      <c r="AA8" s="3"/>
      <c r="AB8" s="37" t="s">
        <v>225</v>
      </c>
      <c r="AC8" s="38" t="s">
        <v>226</v>
      </c>
      <c r="AD8" s="3"/>
      <c r="AE8" s="3" t="s">
        <v>227</v>
      </c>
      <c r="AF8" s="3" t="s">
        <v>228</v>
      </c>
      <c r="AG8" s="49" t="s">
        <v>229</v>
      </c>
      <c r="AI8" s="33" t="s">
        <v>418</v>
      </c>
      <c r="AJ8" s="3" t="s">
        <v>88</v>
      </c>
      <c r="AK8" s="3"/>
      <c r="AL8" s="3" t="s">
        <v>312</v>
      </c>
      <c r="AM8" s="3"/>
      <c r="AN8" s="3" t="s">
        <v>89</v>
      </c>
      <c r="AO8" s="30" t="s">
        <v>90</v>
      </c>
      <c r="AP8" s="3"/>
      <c r="AQ8" s="3" t="s">
        <v>91</v>
      </c>
      <c r="AR8" s="2"/>
      <c r="AS8" s="3" t="s">
        <v>92</v>
      </c>
      <c r="AT8" s="3"/>
      <c r="AU8" s="3" t="s">
        <v>93</v>
      </c>
      <c r="AV8" s="3" t="s">
        <v>222</v>
      </c>
      <c r="AW8" s="3" t="s">
        <v>312</v>
      </c>
      <c r="AX8" s="3"/>
      <c r="AY8" s="38" t="s">
        <v>223</v>
      </c>
      <c r="AZ8" s="37" t="s">
        <v>224</v>
      </c>
      <c r="BA8" s="3"/>
      <c r="BB8" s="37" t="s">
        <v>225</v>
      </c>
      <c r="BC8" s="38" t="s">
        <v>226</v>
      </c>
      <c r="BD8" s="3"/>
      <c r="BE8" s="3" t="s">
        <v>227</v>
      </c>
      <c r="BF8" s="3" t="s">
        <v>228</v>
      </c>
      <c r="BG8" s="49" t="s">
        <v>229</v>
      </c>
      <c r="BH8" s="11" t="s">
        <v>343</v>
      </c>
    </row>
    <row r="9" spans="1:60" ht="15.6" x14ac:dyDescent="0.3">
      <c r="A9" s="23" t="s">
        <v>413</v>
      </c>
      <c r="B9" s="23" t="s">
        <v>230</v>
      </c>
      <c r="C9" s="133" t="s">
        <v>2</v>
      </c>
      <c r="D9" s="1"/>
      <c r="E9" s="16" t="s">
        <v>3</v>
      </c>
      <c r="F9" s="23" t="s">
        <v>4</v>
      </c>
      <c r="G9" s="88"/>
      <c r="H9" s="94" t="s">
        <v>5</v>
      </c>
      <c r="I9" s="33" t="s">
        <v>419</v>
      </c>
      <c r="J9" s="3" t="s">
        <v>103</v>
      </c>
      <c r="K9" s="3" t="s">
        <v>104</v>
      </c>
      <c r="L9" s="17" t="s">
        <v>105</v>
      </c>
      <c r="M9" s="17"/>
      <c r="N9" s="3" t="s">
        <v>106</v>
      </c>
      <c r="O9" s="30" t="s">
        <v>106</v>
      </c>
      <c r="P9" s="3" t="s">
        <v>107</v>
      </c>
      <c r="Q9" s="3" t="s">
        <v>108</v>
      </c>
      <c r="R9" s="2" t="s">
        <v>109</v>
      </c>
      <c r="S9" s="3" t="s">
        <v>110</v>
      </c>
      <c r="T9" s="3" t="s">
        <v>111</v>
      </c>
      <c r="U9" s="3" t="s">
        <v>110</v>
      </c>
      <c r="V9" s="3" t="s">
        <v>108</v>
      </c>
      <c r="W9" s="3" t="s">
        <v>313</v>
      </c>
      <c r="X9" s="3"/>
      <c r="Y9" s="38" t="s">
        <v>112</v>
      </c>
      <c r="Z9" s="38" t="s">
        <v>113</v>
      </c>
      <c r="AA9" s="3" t="s">
        <v>114</v>
      </c>
      <c r="AB9" s="3"/>
      <c r="AC9" s="38" t="s">
        <v>226</v>
      </c>
      <c r="AD9" s="3" t="s">
        <v>27</v>
      </c>
      <c r="AE9" s="3" t="s">
        <v>28</v>
      </c>
      <c r="AF9" s="3" t="s">
        <v>29</v>
      </c>
      <c r="AG9" s="49" t="s">
        <v>30</v>
      </c>
      <c r="AI9" s="33" t="s">
        <v>419</v>
      </c>
      <c r="AJ9" s="3" t="s">
        <v>103</v>
      </c>
      <c r="AK9" s="3" t="s">
        <v>104</v>
      </c>
      <c r="AL9" s="17" t="s">
        <v>416</v>
      </c>
      <c r="AM9" s="17"/>
      <c r="AN9" s="3" t="s">
        <v>106</v>
      </c>
      <c r="AO9" s="30" t="s">
        <v>106</v>
      </c>
      <c r="AP9" s="3" t="s">
        <v>107</v>
      </c>
      <c r="AQ9" s="3" t="s">
        <v>108</v>
      </c>
      <c r="AR9" s="2" t="s">
        <v>109</v>
      </c>
      <c r="AS9" s="3" t="s">
        <v>110</v>
      </c>
      <c r="AT9" s="3" t="s">
        <v>111</v>
      </c>
      <c r="AU9" s="3" t="s">
        <v>110</v>
      </c>
      <c r="AV9" s="3" t="s">
        <v>108</v>
      </c>
      <c r="AW9" s="3" t="s">
        <v>313</v>
      </c>
      <c r="AX9" s="3"/>
      <c r="AY9" s="38" t="s">
        <v>112</v>
      </c>
      <c r="AZ9" s="37" t="s">
        <v>113</v>
      </c>
      <c r="BA9" s="3" t="s">
        <v>114</v>
      </c>
      <c r="BB9" s="3"/>
      <c r="BC9" s="38" t="s">
        <v>226</v>
      </c>
      <c r="BD9" s="3" t="s">
        <v>27</v>
      </c>
      <c r="BE9" s="3" t="s">
        <v>28</v>
      </c>
      <c r="BF9" s="3" t="s">
        <v>29</v>
      </c>
      <c r="BG9" s="49" t="s">
        <v>30</v>
      </c>
      <c r="BH9" s="11" t="s">
        <v>344</v>
      </c>
    </row>
    <row r="10" spans="1:60" ht="15.6" x14ac:dyDescent="0.3">
      <c r="A10" s="23" t="s">
        <v>414</v>
      </c>
      <c r="B10" s="53" t="s">
        <v>31</v>
      </c>
      <c r="C10" s="135" t="s">
        <v>32</v>
      </c>
      <c r="D10" s="4"/>
      <c r="E10" s="5" t="s">
        <v>97</v>
      </c>
      <c r="F10" s="5"/>
      <c r="G10" s="89"/>
      <c r="H10" s="100" t="s">
        <v>33</v>
      </c>
      <c r="I10" s="34" t="s">
        <v>98</v>
      </c>
      <c r="J10" s="6" t="s">
        <v>99</v>
      </c>
      <c r="K10" s="6" t="s">
        <v>100</v>
      </c>
      <c r="L10" s="24" t="s">
        <v>138</v>
      </c>
      <c r="M10" s="17"/>
      <c r="N10" s="6" t="s">
        <v>101</v>
      </c>
      <c r="O10" s="31" t="s">
        <v>102</v>
      </c>
      <c r="P10" s="6" t="s">
        <v>234</v>
      </c>
      <c r="Q10" s="6" t="s">
        <v>235</v>
      </c>
      <c r="R10" s="5" t="s">
        <v>236</v>
      </c>
      <c r="S10" s="6" t="s">
        <v>237</v>
      </c>
      <c r="T10" s="6" t="s">
        <v>238</v>
      </c>
      <c r="U10" s="6" t="s">
        <v>239</v>
      </c>
      <c r="V10" s="6" t="s">
        <v>240</v>
      </c>
      <c r="W10" s="24" t="s">
        <v>139</v>
      </c>
      <c r="X10" s="113"/>
      <c r="Y10" s="6" t="s">
        <v>241</v>
      </c>
      <c r="Z10" s="6" t="s">
        <v>187</v>
      </c>
      <c r="AA10" s="6" t="s">
        <v>188</v>
      </c>
      <c r="AB10" s="6" t="s">
        <v>189</v>
      </c>
      <c r="AC10" s="6" t="s">
        <v>190</v>
      </c>
      <c r="AD10" s="6" t="s">
        <v>191</v>
      </c>
      <c r="AE10" s="6" t="s">
        <v>192</v>
      </c>
      <c r="AF10" s="6" t="s">
        <v>193</v>
      </c>
      <c r="AG10" s="49" t="s">
        <v>140</v>
      </c>
      <c r="AI10" s="34" t="s">
        <v>98</v>
      </c>
      <c r="AJ10" s="6" t="s">
        <v>99</v>
      </c>
      <c r="AK10" s="6" t="s">
        <v>100</v>
      </c>
      <c r="AL10" s="24" t="s">
        <v>138</v>
      </c>
      <c r="AM10" s="17"/>
      <c r="AN10" s="6" t="s">
        <v>101</v>
      </c>
      <c r="AO10" s="31" t="s">
        <v>102</v>
      </c>
      <c r="AP10" s="6" t="s">
        <v>234</v>
      </c>
      <c r="AQ10" s="6" t="s">
        <v>235</v>
      </c>
      <c r="AR10" s="5" t="s">
        <v>236</v>
      </c>
      <c r="AS10" s="6" t="s">
        <v>237</v>
      </c>
      <c r="AT10" s="6" t="s">
        <v>238</v>
      </c>
      <c r="AU10" s="6" t="s">
        <v>239</v>
      </c>
      <c r="AV10" s="6" t="s">
        <v>240</v>
      </c>
      <c r="AW10" s="24" t="s">
        <v>139</v>
      </c>
      <c r="AX10" s="6"/>
      <c r="AY10" s="6" t="s">
        <v>241</v>
      </c>
      <c r="AZ10" s="6" t="s">
        <v>187</v>
      </c>
      <c r="BA10" s="6" t="s">
        <v>188</v>
      </c>
      <c r="BB10" s="6" t="s">
        <v>189</v>
      </c>
      <c r="BC10" s="6" t="s">
        <v>190</v>
      </c>
      <c r="BD10" s="6" t="s">
        <v>191</v>
      </c>
      <c r="BE10" s="6" t="s">
        <v>192</v>
      </c>
      <c r="BF10" s="6" t="s">
        <v>193</v>
      </c>
      <c r="BG10" s="49" t="s">
        <v>140</v>
      </c>
      <c r="BH10" s="11" t="s">
        <v>345</v>
      </c>
    </row>
    <row r="11" spans="1:60" ht="15.6" x14ac:dyDescent="0.3">
      <c r="A11" s="1">
        <v>1</v>
      </c>
      <c r="B11" s="25">
        <v>1</v>
      </c>
      <c r="C11" s="135" t="s">
        <v>347</v>
      </c>
      <c r="D11" s="4" t="s">
        <v>141</v>
      </c>
      <c r="E11" s="2">
        <v>346536</v>
      </c>
      <c r="F11" s="2">
        <v>66880</v>
      </c>
      <c r="G11" s="84">
        <f t="shared" ref="G11:G60" si="0">E11/F11</f>
        <v>5.1814593301435403</v>
      </c>
      <c r="H11" s="91"/>
      <c r="I11" s="59">
        <v>276154.53840000002</v>
      </c>
      <c r="J11" s="59">
        <v>238728.65039999998</v>
      </c>
      <c r="K11" s="59">
        <v>11539.648800000001</v>
      </c>
      <c r="L11" s="59">
        <v>25886.239199999989</v>
      </c>
      <c r="M11" s="17"/>
      <c r="N11" s="59">
        <v>0</v>
      </c>
      <c r="O11" s="59">
        <v>16425.806400000001</v>
      </c>
      <c r="P11" s="59">
        <v>1351.4904000000001</v>
      </c>
      <c r="Q11" s="59"/>
      <c r="R11" s="59"/>
      <c r="S11" s="59">
        <v>762.37919999999997</v>
      </c>
      <c r="T11" s="59">
        <v>3118.8240000000001</v>
      </c>
      <c r="U11" s="59">
        <v>866.34</v>
      </c>
      <c r="V11" s="59">
        <v>1871.2944</v>
      </c>
      <c r="W11" s="59">
        <f>O11-P11-SUM(S11:V11)</f>
        <v>8455.4784</v>
      </c>
      <c r="X11" s="113"/>
      <c r="Y11" s="59">
        <v>3915.8567999999996</v>
      </c>
      <c r="Z11" s="59">
        <v>9113.8967999999986</v>
      </c>
      <c r="AA11" s="59">
        <v>5891.1119999999992</v>
      </c>
      <c r="AB11" s="59">
        <v>35034.789599999996</v>
      </c>
      <c r="AC11" s="59">
        <v>4851.5039999999999</v>
      </c>
      <c r="AD11" s="59">
        <v>3777.2424000000005</v>
      </c>
      <c r="AE11" s="59">
        <v>1698.0263999999997</v>
      </c>
      <c r="AF11" s="59">
        <v>10292.119200000001</v>
      </c>
      <c r="AG11" s="59">
        <f>AB11-SUM(AC11:AF11)</f>
        <v>14415.897599999997</v>
      </c>
      <c r="AI11" s="126">
        <f>I11/$G11</f>
        <v>53296.672000000006</v>
      </c>
      <c r="AJ11" s="126">
        <f>J11/$G11</f>
        <v>46073.631999999998</v>
      </c>
      <c r="AK11" s="126">
        <f>K11/$G11</f>
        <v>2227.1040000000003</v>
      </c>
      <c r="AL11" s="126">
        <f>L11/$G11</f>
        <v>4995.9359999999979</v>
      </c>
      <c r="AM11" s="127"/>
      <c r="AN11" s="126">
        <f>N11/$G11</f>
        <v>0</v>
      </c>
      <c r="AO11" s="126">
        <f>O11/$G11</f>
        <v>3170.1120000000005</v>
      </c>
      <c r="AP11" s="126">
        <f>P11/$G11</f>
        <v>260.83200000000005</v>
      </c>
      <c r="AQ11" s="126"/>
      <c r="AR11" s="126"/>
      <c r="AS11" s="126">
        <f>S11/$G11</f>
        <v>147.136</v>
      </c>
      <c r="AT11" s="126">
        <f>T11/$G11</f>
        <v>601.92000000000007</v>
      </c>
      <c r="AU11" s="126">
        <f>U11/$G11</f>
        <v>167.20000000000002</v>
      </c>
      <c r="AV11" s="126">
        <f>V11/$G11</f>
        <v>361.15200000000004</v>
      </c>
      <c r="AW11" s="126">
        <f>AO11-SUM(AP11:AV11)</f>
        <v>1631.8720000000003</v>
      </c>
      <c r="AX11" s="126"/>
      <c r="AY11" s="126">
        <f t="shared" ref="AY11:BF11" si="1">Y11/$G11</f>
        <v>755.74399999999991</v>
      </c>
      <c r="AZ11" s="126">
        <f t="shared" si="1"/>
        <v>1758.944</v>
      </c>
      <c r="BA11" s="126">
        <f t="shared" si="1"/>
        <v>1136.9599999999998</v>
      </c>
      <c r="BB11" s="126">
        <f t="shared" si="1"/>
        <v>6761.5680000000002</v>
      </c>
      <c r="BC11" s="126">
        <f t="shared" si="1"/>
        <v>936.32</v>
      </c>
      <c r="BD11" s="126">
        <f t="shared" si="1"/>
        <v>728.99200000000019</v>
      </c>
      <c r="BE11" s="126">
        <f t="shared" si="1"/>
        <v>327.71199999999999</v>
      </c>
      <c r="BF11" s="126">
        <f t="shared" si="1"/>
        <v>1986.3360000000002</v>
      </c>
      <c r="BG11" s="119">
        <f>BB11-SUM(BC11:BF11)</f>
        <v>2782.2079999999996</v>
      </c>
      <c r="BH11" s="137">
        <f>AI11+AN11+AO11+SUM(AY11:BB11)</f>
        <v>66880</v>
      </c>
    </row>
    <row r="12" spans="1:60" ht="15.6" x14ac:dyDescent="0.3">
      <c r="A12" s="1">
        <v>2</v>
      </c>
      <c r="B12" s="25">
        <v>2</v>
      </c>
      <c r="C12" s="135" t="s">
        <v>347</v>
      </c>
      <c r="D12" s="4" t="s">
        <v>142</v>
      </c>
      <c r="E12" s="2">
        <v>1003542</v>
      </c>
      <c r="F12" s="2">
        <v>125054</v>
      </c>
      <c r="G12" s="84">
        <f t="shared" si="0"/>
        <v>8.0248692564811996</v>
      </c>
      <c r="H12" s="91"/>
      <c r="I12" s="59">
        <v>739610.45400000003</v>
      </c>
      <c r="J12" s="59">
        <v>304073.22600000002</v>
      </c>
      <c r="K12" s="59">
        <v>306080.31</v>
      </c>
      <c r="L12" s="59">
        <v>129456.91800000006</v>
      </c>
      <c r="M12" s="17"/>
      <c r="N12" s="59">
        <v>1304.6046000000001</v>
      </c>
      <c r="O12" s="59">
        <v>50779.225199999993</v>
      </c>
      <c r="P12" s="59">
        <v>8530.107</v>
      </c>
      <c r="Q12" s="59"/>
      <c r="R12" s="59"/>
      <c r="S12" s="59">
        <v>5118.0641999999998</v>
      </c>
      <c r="T12" s="59">
        <v>18665.8812</v>
      </c>
      <c r="U12" s="59">
        <v>3010.6259999999997</v>
      </c>
      <c r="V12" s="59">
        <v>2709.5634000000005</v>
      </c>
      <c r="W12" s="59">
        <f t="shared" ref="W12:W75" si="2">O12-P12-SUM(S12:V12)</f>
        <v>12744.983399999997</v>
      </c>
      <c r="X12" s="113"/>
      <c r="Y12" s="59">
        <v>16056.672000000002</v>
      </c>
      <c r="Z12" s="59">
        <v>26493.508800000003</v>
      </c>
      <c r="AA12" s="59">
        <v>36428.5746</v>
      </c>
      <c r="AB12" s="59">
        <v>132868.9608</v>
      </c>
      <c r="AC12" s="59">
        <v>8931.5238000000008</v>
      </c>
      <c r="AD12" s="59">
        <v>5920.8977999999988</v>
      </c>
      <c r="AE12" s="59">
        <v>4315.2305999999999</v>
      </c>
      <c r="AF12" s="59">
        <v>92727.280800000008</v>
      </c>
      <c r="AG12" s="59">
        <f t="shared" ref="AG12:AG75" si="3">AB12-SUM(AC12:AF12)</f>
        <v>20974.027799999996</v>
      </c>
      <c r="AI12" s="126">
        <f t="shared" ref="AI12:AI75" si="4">I12/$G12</f>
        <v>92164.79800000001</v>
      </c>
      <c r="AJ12" s="126">
        <f t="shared" ref="AJ12:AJ75" si="5">J12/$G12</f>
        <v>37891.362000000008</v>
      </c>
      <c r="AK12" s="126">
        <f t="shared" ref="AK12:AK75" si="6">K12/$G12</f>
        <v>38141.47</v>
      </c>
      <c r="AL12" s="126">
        <f t="shared" ref="AL12:AL75" si="7">L12/$G12</f>
        <v>16131.966000000009</v>
      </c>
      <c r="AM12" s="127"/>
      <c r="AN12" s="126">
        <f t="shared" ref="AN12:AN75" si="8">N12/$G12</f>
        <v>162.57020000000003</v>
      </c>
      <c r="AO12" s="126">
        <f t="shared" ref="AO12:AO75" si="9">O12/$G12</f>
        <v>6327.7323999999999</v>
      </c>
      <c r="AP12" s="126">
        <f t="shared" ref="AP12:AP75" si="10">P12/$G12</f>
        <v>1062.9590000000001</v>
      </c>
      <c r="AQ12" s="126"/>
      <c r="AR12" s="126"/>
      <c r="AS12" s="126">
        <f t="shared" ref="AS12:AS75" si="11">S12/$G12</f>
        <v>637.77539999999999</v>
      </c>
      <c r="AT12" s="126">
        <f t="shared" ref="AT12:AT75" si="12">T12/$G12</f>
        <v>2326.0044000000003</v>
      </c>
      <c r="AU12" s="126">
        <f t="shared" ref="AU12:AU75" si="13">U12/$G12</f>
        <v>375.16199999999998</v>
      </c>
      <c r="AV12" s="126">
        <f t="shared" ref="AV12:AV75" si="14">V12/$G12</f>
        <v>337.64580000000007</v>
      </c>
      <c r="AW12" s="126">
        <f t="shared" ref="AW12:AW75" si="15">AO12-SUM(AP12:AV12)</f>
        <v>1588.1857999999993</v>
      </c>
      <c r="AX12" s="126"/>
      <c r="AY12" s="128">
        <f t="shared" ref="AY12:AY75" si="16">Y12/$G12</f>
        <v>2000.8640000000005</v>
      </c>
      <c r="AZ12" s="126">
        <f t="shared" ref="AZ12:AZ75" si="17">Z12/$G12</f>
        <v>3301.4256000000005</v>
      </c>
      <c r="BA12" s="128">
        <f t="shared" ref="BA12:BA75" si="18">AA12/$G12</f>
        <v>4539.4602000000004</v>
      </c>
      <c r="BB12" s="126">
        <f t="shared" ref="BB12:BB75" si="19">AB12/$G12</f>
        <v>16557.149600000001</v>
      </c>
      <c r="BC12" s="126">
        <f t="shared" ref="BC12:BC75" si="20">AC12/$G12</f>
        <v>1112.9806000000001</v>
      </c>
      <c r="BD12" s="126">
        <f t="shared" ref="BD12:BD75" si="21">AD12/$G12</f>
        <v>737.81859999999995</v>
      </c>
      <c r="BE12" s="128">
        <f t="shared" ref="BE12:BE75" si="22">AE12/$G12</f>
        <v>537.73220000000003</v>
      </c>
      <c r="BF12" s="126">
        <f t="shared" ref="BF12:BF75" si="23">AF12/$G12</f>
        <v>11554.989600000001</v>
      </c>
      <c r="BG12" s="119">
        <f t="shared" ref="BG12:BG75" si="24">BB12-SUM(BC12:BF12)</f>
        <v>2613.6286</v>
      </c>
      <c r="BH12" s="137">
        <f t="shared" ref="BH12:BH75" si="25">AI12+AN12+AO12+SUM(AY12:BB12)</f>
        <v>125054</v>
      </c>
    </row>
    <row r="13" spans="1:60" ht="15.6" x14ac:dyDescent="0.3">
      <c r="A13" s="1">
        <v>3</v>
      </c>
      <c r="B13" s="25">
        <v>3</v>
      </c>
      <c r="C13" s="135" t="s">
        <v>347</v>
      </c>
      <c r="D13" s="4" t="s">
        <v>143</v>
      </c>
      <c r="E13" s="2">
        <v>1935412</v>
      </c>
      <c r="F13" s="2">
        <v>382917</v>
      </c>
      <c r="G13" s="84">
        <f t="shared" si="0"/>
        <v>5.0543903770268752</v>
      </c>
      <c r="H13" s="91"/>
      <c r="I13" s="59">
        <v>1464913.3428</v>
      </c>
      <c r="J13" s="59">
        <v>1446333.3876000002</v>
      </c>
      <c r="K13" s="59">
        <v>9096.4363999999987</v>
      </c>
      <c r="L13" s="59">
        <v>9483.5187999998798</v>
      </c>
      <c r="M13" s="17"/>
      <c r="N13" s="59">
        <v>580.62360000000001</v>
      </c>
      <c r="O13" s="59">
        <v>120189.0852</v>
      </c>
      <c r="P13" s="59">
        <v>20128.284800000001</v>
      </c>
      <c r="Q13" s="59"/>
      <c r="R13" s="59"/>
      <c r="S13" s="59">
        <v>14515.59</v>
      </c>
      <c r="T13" s="59">
        <v>47611.135199999997</v>
      </c>
      <c r="U13" s="59">
        <v>8515.8127999999997</v>
      </c>
      <c r="V13" s="59">
        <v>3677.2828000000004</v>
      </c>
      <c r="W13" s="59">
        <f t="shared" si="2"/>
        <v>25740.979600000006</v>
      </c>
      <c r="X13" s="113"/>
      <c r="Y13" s="59">
        <v>17225.166799999999</v>
      </c>
      <c r="Z13" s="59">
        <v>22257.237999999998</v>
      </c>
      <c r="AA13" s="59">
        <v>127156.5684</v>
      </c>
      <c r="AB13" s="59">
        <v>183089.97520000004</v>
      </c>
      <c r="AC13" s="59">
        <v>14515.59</v>
      </c>
      <c r="AD13" s="59">
        <v>14515.59</v>
      </c>
      <c r="AE13" s="59">
        <v>14515.59</v>
      </c>
      <c r="AF13" s="59">
        <v>85545.210399999996</v>
      </c>
      <c r="AG13" s="59">
        <f t="shared" si="3"/>
        <v>53997.994800000044</v>
      </c>
      <c r="AI13" s="126">
        <f t="shared" si="4"/>
        <v>289829.87729999999</v>
      </c>
      <c r="AJ13" s="126">
        <f t="shared" si="5"/>
        <v>286153.87410000007</v>
      </c>
      <c r="AK13" s="126">
        <f t="shared" si="6"/>
        <v>1799.7098999999998</v>
      </c>
      <c r="AL13" s="126">
        <f t="shared" si="7"/>
        <v>1876.2932999999762</v>
      </c>
      <c r="AM13" s="127"/>
      <c r="AN13" s="126">
        <f t="shared" si="8"/>
        <v>114.8751</v>
      </c>
      <c r="AO13" s="126">
        <f t="shared" si="9"/>
        <v>23779.145700000001</v>
      </c>
      <c r="AP13" s="126">
        <f t="shared" si="10"/>
        <v>3982.3368000000005</v>
      </c>
      <c r="AQ13" s="126"/>
      <c r="AR13" s="126"/>
      <c r="AS13" s="126">
        <f t="shared" si="11"/>
        <v>2871.8775000000001</v>
      </c>
      <c r="AT13" s="126">
        <f t="shared" si="12"/>
        <v>9419.7582000000002</v>
      </c>
      <c r="AU13" s="126">
        <f t="shared" si="13"/>
        <v>1684.8347999999999</v>
      </c>
      <c r="AV13" s="126">
        <f t="shared" si="14"/>
        <v>727.54230000000007</v>
      </c>
      <c r="AW13" s="126">
        <f t="shared" si="15"/>
        <v>5092.7960999999996</v>
      </c>
      <c r="AX13" s="126"/>
      <c r="AY13" s="126">
        <f t="shared" si="16"/>
        <v>3407.9612999999999</v>
      </c>
      <c r="AZ13" s="126">
        <f t="shared" si="17"/>
        <v>4403.5454999999993</v>
      </c>
      <c r="BA13" s="126">
        <f t="shared" si="18"/>
        <v>25157.6469</v>
      </c>
      <c r="BB13" s="126">
        <f t="shared" si="19"/>
        <v>36223.948200000006</v>
      </c>
      <c r="BC13" s="126">
        <f t="shared" si="20"/>
        <v>2871.8775000000001</v>
      </c>
      <c r="BD13" s="126">
        <f t="shared" si="21"/>
        <v>2871.8775000000001</v>
      </c>
      <c r="BE13" s="126">
        <f t="shared" si="22"/>
        <v>2871.8775000000001</v>
      </c>
      <c r="BF13" s="126">
        <f t="shared" si="23"/>
        <v>16924.931399999998</v>
      </c>
      <c r="BG13" s="119">
        <f t="shared" si="24"/>
        <v>10683.384300000009</v>
      </c>
      <c r="BH13" s="137">
        <f t="shared" si="25"/>
        <v>382917</v>
      </c>
    </row>
    <row r="14" spans="1:60" ht="15.6" x14ac:dyDescent="0.3">
      <c r="A14" s="1">
        <v>4</v>
      </c>
      <c r="B14" s="25">
        <v>4</v>
      </c>
      <c r="C14" s="135" t="s">
        <v>347</v>
      </c>
      <c r="D14" s="4" t="s">
        <v>96</v>
      </c>
      <c r="E14" s="2">
        <v>1591207</v>
      </c>
      <c r="F14" s="2">
        <v>267128</v>
      </c>
      <c r="G14" s="84">
        <f t="shared" si="0"/>
        <v>5.9567211224581476</v>
      </c>
      <c r="H14" s="91"/>
      <c r="I14" s="59">
        <v>1167627.6965999999</v>
      </c>
      <c r="J14" s="59">
        <v>1146782.8848999999</v>
      </c>
      <c r="K14" s="59">
        <v>14798.2251</v>
      </c>
      <c r="L14" s="59">
        <v>6046.5866000000351</v>
      </c>
      <c r="M14" s="17"/>
      <c r="N14" s="59">
        <v>636.4828</v>
      </c>
      <c r="O14" s="59">
        <v>116794.59379999999</v>
      </c>
      <c r="P14" s="59">
        <v>16230.311400000001</v>
      </c>
      <c r="Q14" s="59"/>
      <c r="R14" s="59"/>
      <c r="S14" s="59">
        <v>15912.07</v>
      </c>
      <c r="T14" s="59">
        <v>45508.520199999999</v>
      </c>
      <c r="U14" s="59">
        <v>8115.1557000000003</v>
      </c>
      <c r="V14" s="59">
        <v>4455.3796000000002</v>
      </c>
      <c r="W14" s="59">
        <f t="shared" si="2"/>
        <v>26573.156899999987</v>
      </c>
      <c r="X14" s="113"/>
      <c r="Y14" s="59">
        <v>23231.622199999998</v>
      </c>
      <c r="Z14" s="59">
        <v>29755.570900000002</v>
      </c>
      <c r="AA14" s="59">
        <v>72240.7978</v>
      </c>
      <c r="AB14" s="59">
        <v>180920.2359</v>
      </c>
      <c r="AC14" s="59">
        <v>10661.086900000002</v>
      </c>
      <c r="AD14" s="59">
        <v>7478.6728999999996</v>
      </c>
      <c r="AE14" s="59">
        <v>14320.863000000001</v>
      </c>
      <c r="AF14" s="59">
        <v>83856.608899999992</v>
      </c>
      <c r="AG14" s="59">
        <f t="shared" si="3"/>
        <v>64603.00420000001</v>
      </c>
      <c r="AI14" s="126">
        <f t="shared" si="4"/>
        <v>196018.52639999997</v>
      </c>
      <c r="AJ14" s="126">
        <f t="shared" si="5"/>
        <v>192519.14959999998</v>
      </c>
      <c r="AK14" s="126">
        <f t="shared" si="6"/>
        <v>2484.2903999999999</v>
      </c>
      <c r="AL14" s="126">
        <f t="shared" si="7"/>
        <v>1015.0864000000058</v>
      </c>
      <c r="AM14" s="127"/>
      <c r="AN14" s="126">
        <f t="shared" si="8"/>
        <v>106.85119999999999</v>
      </c>
      <c r="AO14" s="126">
        <f t="shared" si="9"/>
        <v>19607.195199999998</v>
      </c>
      <c r="AP14" s="126">
        <f t="shared" si="10"/>
        <v>2724.7056000000002</v>
      </c>
      <c r="AQ14" s="126"/>
      <c r="AR14" s="126"/>
      <c r="AS14" s="126">
        <f t="shared" si="11"/>
        <v>2671.2799999999997</v>
      </c>
      <c r="AT14" s="126">
        <f t="shared" si="12"/>
        <v>7639.8607999999995</v>
      </c>
      <c r="AU14" s="126">
        <f t="shared" si="13"/>
        <v>1362.3528000000001</v>
      </c>
      <c r="AV14" s="126">
        <f t="shared" si="14"/>
        <v>747.95839999999998</v>
      </c>
      <c r="AW14" s="126">
        <f t="shared" si="15"/>
        <v>4461.0375999999997</v>
      </c>
      <c r="AX14" s="126"/>
      <c r="AY14" s="126">
        <f t="shared" si="16"/>
        <v>3900.0687999999996</v>
      </c>
      <c r="AZ14" s="126">
        <f t="shared" si="17"/>
        <v>4995.2936</v>
      </c>
      <c r="BA14" s="126">
        <f t="shared" si="18"/>
        <v>12127.611199999999</v>
      </c>
      <c r="BB14" s="126">
        <f t="shared" si="19"/>
        <v>30372.453600000001</v>
      </c>
      <c r="BC14" s="126">
        <f t="shared" si="20"/>
        <v>1789.7576000000004</v>
      </c>
      <c r="BD14" s="126">
        <f t="shared" si="21"/>
        <v>1255.5015999999998</v>
      </c>
      <c r="BE14" s="126">
        <f t="shared" si="22"/>
        <v>2404.152</v>
      </c>
      <c r="BF14" s="126">
        <f t="shared" si="23"/>
        <v>14077.645599999998</v>
      </c>
      <c r="BG14" s="119">
        <f t="shared" si="24"/>
        <v>10845.396800000002</v>
      </c>
      <c r="BH14" s="137">
        <f t="shared" si="25"/>
        <v>267127.99999999994</v>
      </c>
    </row>
    <row r="15" spans="1:60" ht="15.6" x14ac:dyDescent="0.3">
      <c r="A15" s="1">
        <v>5</v>
      </c>
      <c r="B15" s="25">
        <v>5</v>
      </c>
      <c r="C15" s="135" t="s">
        <v>347</v>
      </c>
      <c r="D15" s="4" t="s">
        <v>144</v>
      </c>
      <c r="E15" s="2">
        <v>1489246</v>
      </c>
      <c r="F15" s="2">
        <v>245621</v>
      </c>
      <c r="G15" s="84">
        <f t="shared" si="0"/>
        <v>6.0631867796320345</v>
      </c>
      <c r="H15" s="91"/>
      <c r="I15" s="59">
        <v>1104722.6828000001</v>
      </c>
      <c r="J15" s="59">
        <v>1087745.2784</v>
      </c>
      <c r="K15" s="59">
        <v>10871.495800000001</v>
      </c>
      <c r="L15" s="59">
        <v>6105.9086000000088</v>
      </c>
      <c r="M15" s="17"/>
      <c r="N15" s="59">
        <v>148.9246</v>
      </c>
      <c r="O15" s="59">
        <v>92184.327400000009</v>
      </c>
      <c r="P15" s="59">
        <v>12062.892599999999</v>
      </c>
      <c r="Q15" s="59"/>
      <c r="R15" s="59"/>
      <c r="S15" s="59">
        <v>10573.6466</v>
      </c>
      <c r="T15" s="59">
        <v>37677.923799999997</v>
      </c>
      <c r="U15" s="59">
        <v>4318.8134</v>
      </c>
      <c r="V15" s="59">
        <v>5063.4364000000005</v>
      </c>
      <c r="W15" s="59">
        <f t="shared" si="2"/>
        <v>22487.614600000023</v>
      </c>
      <c r="X15" s="113"/>
      <c r="Y15" s="59">
        <v>30231.693799999997</v>
      </c>
      <c r="Z15" s="59">
        <v>31423.090599999996</v>
      </c>
      <c r="AA15" s="59">
        <v>79674.660999999993</v>
      </c>
      <c r="AB15" s="59">
        <v>150860.61980000001</v>
      </c>
      <c r="AC15" s="59">
        <v>10573.6466</v>
      </c>
      <c r="AD15" s="59">
        <v>6254.8331999999991</v>
      </c>
      <c r="AE15" s="59">
        <v>12807.515600000001</v>
      </c>
      <c r="AF15" s="59">
        <v>56889.197199999995</v>
      </c>
      <c r="AG15" s="59">
        <f t="shared" si="3"/>
        <v>64335.42720000002</v>
      </c>
      <c r="AI15" s="126">
        <f t="shared" si="4"/>
        <v>182201.65780000002</v>
      </c>
      <c r="AJ15" s="126">
        <f t="shared" si="5"/>
        <v>179401.5784</v>
      </c>
      <c r="AK15" s="126">
        <f t="shared" si="6"/>
        <v>1793.0333000000003</v>
      </c>
      <c r="AL15" s="126">
        <f t="shared" si="7"/>
        <v>1007.0461000000015</v>
      </c>
      <c r="AM15" s="127"/>
      <c r="AN15" s="126">
        <f t="shared" si="8"/>
        <v>24.562100000000001</v>
      </c>
      <c r="AO15" s="126">
        <f t="shared" si="9"/>
        <v>15203.939900000003</v>
      </c>
      <c r="AP15" s="126">
        <f t="shared" si="10"/>
        <v>1989.5300999999999</v>
      </c>
      <c r="AQ15" s="126"/>
      <c r="AR15" s="126"/>
      <c r="AS15" s="126">
        <f t="shared" si="11"/>
        <v>1743.9091000000001</v>
      </c>
      <c r="AT15" s="126">
        <f t="shared" si="12"/>
        <v>6214.2112999999999</v>
      </c>
      <c r="AU15" s="126">
        <f t="shared" si="13"/>
        <v>712.30090000000007</v>
      </c>
      <c r="AV15" s="126">
        <f t="shared" si="14"/>
        <v>835.11140000000012</v>
      </c>
      <c r="AW15" s="126">
        <f t="shared" si="15"/>
        <v>3708.8771000000033</v>
      </c>
      <c r="AX15" s="126"/>
      <c r="AY15" s="126">
        <f t="shared" si="16"/>
        <v>4986.1062999999995</v>
      </c>
      <c r="AZ15" s="126">
        <f t="shared" si="17"/>
        <v>5182.6030999999994</v>
      </c>
      <c r="BA15" s="126">
        <f t="shared" si="18"/>
        <v>13140.7235</v>
      </c>
      <c r="BB15" s="126">
        <f t="shared" si="19"/>
        <v>24881.407300000003</v>
      </c>
      <c r="BC15" s="126">
        <f t="shared" si="20"/>
        <v>1743.9091000000001</v>
      </c>
      <c r="BD15" s="126">
        <f t="shared" si="21"/>
        <v>1031.6081999999999</v>
      </c>
      <c r="BE15" s="126">
        <f t="shared" si="22"/>
        <v>2112.3406</v>
      </c>
      <c r="BF15" s="126">
        <f t="shared" si="23"/>
        <v>9382.7222000000002</v>
      </c>
      <c r="BG15" s="119">
        <f t="shared" si="24"/>
        <v>10610.827200000003</v>
      </c>
      <c r="BH15" s="137">
        <f t="shared" si="25"/>
        <v>245621.00000000003</v>
      </c>
    </row>
    <row r="16" spans="1:60" ht="15.6" x14ac:dyDescent="0.3">
      <c r="A16" s="1">
        <v>6</v>
      </c>
      <c r="B16" s="25">
        <v>6</v>
      </c>
      <c r="C16" s="135" t="s">
        <v>347</v>
      </c>
      <c r="D16" s="4" t="s">
        <v>145</v>
      </c>
      <c r="E16" s="2">
        <v>1515691</v>
      </c>
      <c r="F16" s="2">
        <v>294125</v>
      </c>
      <c r="G16" s="84">
        <f t="shared" si="0"/>
        <v>5.1532205694857627</v>
      </c>
      <c r="H16" s="91"/>
      <c r="I16" s="59">
        <v>883950.99120000005</v>
      </c>
      <c r="J16" s="59">
        <v>859093.65879999998</v>
      </c>
      <c r="K16" s="59">
        <v>16369.462800000001</v>
      </c>
      <c r="L16" s="59">
        <v>8487.8696000000073</v>
      </c>
      <c r="M16" s="17"/>
      <c r="N16" s="59">
        <v>10155.129700000001</v>
      </c>
      <c r="O16" s="59">
        <v>316930.98809999996</v>
      </c>
      <c r="P16" s="59">
        <v>36225.014900000002</v>
      </c>
      <c r="Q16" s="59"/>
      <c r="R16" s="59"/>
      <c r="S16" s="59">
        <v>9397.2842000000001</v>
      </c>
      <c r="T16" s="59">
        <v>29252.836299999999</v>
      </c>
      <c r="U16" s="59">
        <v>7578.4549999999999</v>
      </c>
      <c r="V16" s="59">
        <v>177335.84699999998</v>
      </c>
      <c r="W16" s="59">
        <f t="shared" si="2"/>
        <v>57141.550699999963</v>
      </c>
      <c r="X16" s="113"/>
      <c r="Y16" s="59">
        <v>90032.045400000003</v>
      </c>
      <c r="Z16" s="59">
        <v>25463.608799999998</v>
      </c>
      <c r="AA16" s="59">
        <v>42136.209799999997</v>
      </c>
      <c r="AB16" s="59">
        <v>147022.027</v>
      </c>
      <c r="AC16" s="59">
        <v>14247.495399999998</v>
      </c>
      <c r="AD16" s="59">
        <v>16369.462800000001</v>
      </c>
      <c r="AE16" s="59">
        <v>8791.0077999999994</v>
      </c>
      <c r="AF16" s="59">
        <v>56989.981599999992</v>
      </c>
      <c r="AG16" s="59">
        <f t="shared" si="3"/>
        <v>50624.079400000017</v>
      </c>
      <c r="AI16" s="126">
        <f t="shared" si="4"/>
        <v>171533.7</v>
      </c>
      <c r="AJ16" s="126">
        <f t="shared" si="5"/>
        <v>166710.04999999999</v>
      </c>
      <c r="AK16" s="126">
        <f t="shared" si="6"/>
        <v>3176.55</v>
      </c>
      <c r="AL16" s="126">
        <f t="shared" si="7"/>
        <v>1647.1000000000015</v>
      </c>
      <c r="AM16" s="127"/>
      <c r="AN16" s="126">
        <f t="shared" si="8"/>
        <v>1970.6375000000003</v>
      </c>
      <c r="AO16" s="126">
        <f t="shared" si="9"/>
        <v>61501.537499999991</v>
      </c>
      <c r="AP16" s="126">
        <f t="shared" si="10"/>
        <v>7029.5875000000005</v>
      </c>
      <c r="AQ16" s="126"/>
      <c r="AR16" s="126"/>
      <c r="AS16" s="126">
        <f t="shared" si="11"/>
        <v>1823.575</v>
      </c>
      <c r="AT16" s="126">
        <f t="shared" si="12"/>
        <v>5676.6125000000002</v>
      </c>
      <c r="AU16" s="126">
        <f t="shared" si="13"/>
        <v>1470.625</v>
      </c>
      <c r="AV16" s="126">
        <f t="shared" si="14"/>
        <v>34412.625</v>
      </c>
      <c r="AW16" s="126">
        <f t="shared" si="15"/>
        <v>11088.51249999999</v>
      </c>
      <c r="AX16" s="126"/>
      <c r="AY16" s="126">
        <f t="shared" si="16"/>
        <v>17471.025000000001</v>
      </c>
      <c r="AZ16" s="126">
        <f t="shared" si="17"/>
        <v>4941.3</v>
      </c>
      <c r="BA16" s="126">
        <f t="shared" si="18"/>
        <v>8176.6749999999993</v>
      </c>
      <c r="BB16" s="126">
        <f t="shared" si="19"/>
        <v>28530.125</v>
      </c>
      <c r="BC16" s="126">
        <f t="shared" si="20"/>
        <v>2764.7749999999996</v>
      </c>
      <c r="BD16" s="126">
        <f t="shared" si="21"/>
        <v>3176.55</v>
      </c>
      <c r="BE16" s="126">
        <f t="shared" si="22"/>
        <v>1705.925</v>
      </c>
      <c r="BF16" s="126">
        <f t="shared" si="23"/>
        <v>11059.099999999999</v>
      </c>
      <c r="BG16" s="119">
        <f t="shared" si="24"/>
        <v>9823.7750000000015</v>
      </c>
      <c r="BH16" s="137">
        <f t="shared" si="25"/>
        <v>294125</v>
      </c>
    </row>
    <row r="17" spans="1:60" ht="15.6" x14ac:dyDescent="0.3">
      <c r="A17" s="1">
        <v>7</v>
      </c>
      <c r="B17" s="25">
        <v>7</v>
      </c>
      <c r="C17" s="135" t="s">
        <v>347</v>
      </c>
      <c r="D17" s="4" t="s">
        <v>146</v>
      </c>
      <c r="E17" s="2">
        <v>1341785</v>
      </c>
      <c r="F17" s="2">
        <v>249426</v>
      </c>
      <c r="G17" s="84">
        <f t="shared" si="0"/>
        <v>5.3794913120524726</v>
      </c>
      <c r="H17" s="91"/>
      <c r="I17" s="59">
        <v>1205593.8224999998</v>
      </c>
      <c r="J17" s="59">
        <v>1201568.4675</v>
      </c>
      <c r="K17" s="59">
        <v>2146.8560000000002</v>
      </c>
      <c r="L17" s="59">
        <v>1878.4989999999618</v>
      </c>
      <c r="M17" s="17"/>
      <c r="N17" s="59">
        <v>1878.4990000000003</v>
      </c>
      <c r="O17" s="59">
        <v>31666.125999999997</v>
      </c>
      <c r="P17" s="59">
        <v>2683.57</v>
      </c>
      <c r="Q17" s="59"/>
      <c r="R17" s="59"/>
      <c r="S17" s="59">
        <v>4159.5334999999995</v>
      </c>
      <c r="T17" s="59">
        <v>11136.815500000001</v>
      </c>
      <c r="U17" s="59">
        <v>1207.6064999999999</v>
      </c>
      <c r="V17" s="59">
        <v>5501.3184999999994</v>
      </c>
      <c r="W17" s="59">
        <f t="shared" si="2"/>
        <v>6977.2819999999992</v>
      </c>
      <c r="X17" s="113"/>
      <c r="Y17" s="59">
        <v>7111.4605000000001</v>
      </c>
      <c r="Z17" s="59">
        <v>5232.9615000000003</v>
      </c>
      <c r="AA17" s="59">
        <v>15027.992000000002</v>
      </c>
      <c r="AB17" s="59">
        <v>75274.138500000001</v>
      </c>
      <c r="AC17" s="59">
        <v>8587.4240000000009</v>
      </c>
      <c r="AD17" s="59">
        <v>11539.351000000001</v>
      </c>
      <c r="AE17" s="59">
        <v>4830.4259999999995</v>
      </c>
      <c r="AF17" s="59">
        <v>17174.848000000002</v>
      </c>
      <c r="AG17" s="59">
        <f t="shared" si="3"/>
        <v>33142.089500000002</v>
      </c>
      <c r="AI17" s="126">
        <f t="shared" si="4"/>
        <v>224109.26099999997</v>
      </c>
      <c r="AJ17" s="126">
        <f t="shared" si="5"/>
        <v>223360.98300000001</v>
      </c>
      <c r="AK17" s="126">
        <f t="shared" si="6"/>
        <v>399.08160000000004</v>
      </c>
      <c r="AL17" s="126">
        <f t="shared" si="7"/>
        <v>349.19639999999288</v>
      </c>
      <c r="AM17" s="127"/>
      <c r="AN17" s="126">
        <f t="shared" si="8"/>
        <v>349.19640000000004</v>
      </c>
      <c r="AO17" s="126">
        <f t="shared" si="9"/>
        <v>5886.4535999999989</v>
      </c>
      <c r="AP17" s="126">
        <f t="shared" si="10"/>
        <v>498.85200000000003</v>
      </c>
      <c r="AQ17" s="126"/>
      <c r="AR17" s="126"/>
      <c r="AS17" s="126">
        <f t="shared" si="11"/>
        <v>773.22059999999988</v>
      </c>
      <c r="AT17" s="126">
        <f t="shared" si="12"/>
        <v>2070.2357999999999</v>
      </c>
      <c r="AU17" s="126">
        <f t="shared" si="13"/>
        <v>224.48339999999996</v>
      </c>
      <c r="AV17" s="126">
        <f t="shared" si="14"/>
        <v>1022.6465999999999</v>
      </c>
      <c r="AW17" s="126">
        <f t="shared" si="15"/>
        <v>1297.0151999999989</v>
      </c>
      <c r="AX17" s="126"/>
      <c r="AY17" s="126">
        <f t="shared" si="16"/>
        <v>1321.9577999999999</v>
      </c>
      <c r="AZ17" s="126">
        <f t="shared" si="17"/>
        <v>972.76140000000009</v>
      </c>
      <c r="BA17" s="126">
        <f t="shared" si="18"/>
        <v>2793.5712000000003</v>
      </c>
      <c r="BB17" s="126">
        <f t="shared" si="19"/>
        <v>13992.7986</v>
      </c>
      <c r="BC17" s="126">
        <f t="shared" si="20"/>
        <v>1596.3264000000001</v>
      </c>
      <c r="BD17" s="126">
        <f t="shared" si="21"/>
        <v>2145.0636</v>
      </c>
      <c r="BE17" s="126">
        <f t="shared" si="22"/>
        <v>897.93359999999984</v>
      </c>
      <c r="BF17" s="126">
        <f t="shared" si="23"/>
        <v>3192.6528000000003</v>
      </c>
      <c r="BG17" s="119">
        <f t="shared" si="24"/>
        <v>6160.8222000000005</v>
      </c>
      <c r="BH17" s="137">
        <f t="shared" si="25"/>
        <v>249425.99999999997</v>
      </c>
    </row>
    <row r="18" spans="1:60" ht="15.6" x14ac:dyDescent="0.3">
      <c r="A18" s="1">
        <v>8</v>
      </c>
      <c r="B18" s="25">
        <v>8</v>
      </c>
      <c r="C18" s="135" t="s">
        <v>347</v>
      </c>
      <c r="D18" s="4" t="s">
        <v>381</v>
      </c>
      <c r="E18" s="2">
        <v>2989482</v>
      </c>
      <c r="F18" s="2">
        <v>522473</v>
      </c>
      <c r="G18" s="84">
        <f t="shared" si="0"/>
        <v>5.721792322282683</v>
      </c>
      <c r="H18" s="91"/>
      <c r="I18" s="59">
        <v>2239719.9144000001</v>
      </c>
      <c r="J18" s="59">
        <v>2219092.4886000003</v>
      </c>
      <c r="K18" s="59">
        <v>8669.4977999999992</v>
      </c>
      <c r="L18" s="59">
        <v>11957.927999999933</v>
      </c>
      <c r="M18" s="17"/>
      <c r="N18" s="59">
        <v>597.89639999999997</v>
      </c>
      <c r="O18" s="59">
        <v>207470.05080000003</v>
      </c>
      <c r="P18" s="59">
        <v>24513.752399999998</v>
      </c>
      <c r="Q18" s="59"/>
      <c r="R18" s="59"/>
      <c r="S18" s="59">
        <v>30791.6646</v>
      </c>
      <c r="T18" s="59">
        <v>75633.894599999985</v>
      </c>
      <c r="U18" s="59">
        <v>9865.2906000000003</v>
      </c>
      <c r="V18" s="59">
        <v>12256.876199999999</v>
      </c>
      <c r="W18" s="59">
        <f t="shared" si="2"/>
        <v>54408.572400000034</v>
      </c>
      <c r="X18" s="113"/>
      <c r="Y18" s="59">
        <v>38863.266000000003</v>
      </c>
      <c r="Z18" s="59">
        <v>31688.509200000004</v>
      </c>
      <c r="AA18" s="59">
        <v>173987.85240000003</v>
      </c>
      <c r="AB18" s="59">
        <v>297154.51079999999</v>
      </c>
      <c r="AC18" s="59">
        <v>15246.358200000001</v>
      </c>
      <c r="AD18" s="59">
        <v>22122.166800000003</v>
      </c>
      <c r="AE18" s="59">
        <v>23616.907800000001</v>
      </c>
      <c r="AF18" s="59">
        <v>125558.24400000001</v>
      </c>
      <c r="AG18" s="59">
        <f t="shared" si="3"/>
        <v>110610.83399999997</v>
      </c>
      <c r="AI18" s="126">
        <f t="shared" si="4"/>
        <v>391436.77159999998</v>
      </c>
      <c r="AJ18" s="126">
        <f t="shared" si="5"/>
        <v>387831.70790000004</v>
      </c>
      <c r="AK18" s="126">
        <f t="shared" si="6"/>
        <v>1515.1716999999996</v>
      </c>
      <c r="AL18" s="126">
        <f t="shared" si="7"/>
        <v>2089.891999999988</v>
      </c>
      <c r="AM18" s="127"/>
      <c r="AN18" s="126">
        <f t="shared" si="8"/>
        <v>104.49459999999999</v>
      </c>
      <c r="AO18" s="126">
        <f t="shared" si="9"/>
        <v>36259.626199999999</v>
      </c>
      <c r="AP18" s="126">
        <f t="shared" si="10"/>
        <v>4284.2785999999996</v>
      </c>
      <c r="AQ18" s="126"/>
      <c r="AR18" s="126"/>
      <c r="AS18" s="126">
        <f t="shared" si="11"/>
        <v>5381.4718999999996</v>
      </c>
      <c r="AT18" s="126">
        <f t="shared" si="12"/>
        <v>13218.566899999996</v>
      </c>
      <c r="AU18" s="126">
        <f t="shared" si="13"/>
        <v>1724.1608999999999</v>
      </c>
      <c r="AV18" s="126">
        <f t="shared" si="14"/>
        <v>2142.1392999999998</v>
      </c>
      <c r="AW18" s="126">
        <f t="shared" si="15"/>
        <v>9509.0086000000083</v>
      </c>
      <c r="AX18" s="126"/>
      <c r="AY18" s="126">
        <f t="shared" si="16"/>
        <v>6792.1490000000003</v>
      </c>
      <c r="AZ18" s="126">
        <f t="shared" si="17"/>
        <v>5538.2138000000004</v>
      </c>
      <c r="BA18" s="126">
        <f t="shared" si="18"/>
        <v>30407.928600000003</v>
      </c>
      <c r="BB18" s="126">
        <f t="shared" si="19"/>
        <v>51933.816199999994</v>
      </c>
      <c r="BC18" s="126">
        <f t="shared" si="20"/>
        <v>2664.6122999999998</v>
      </c>
      <c r="BD18" s="126">
        <f t="shared" si="21"/>
        <v>3866.3002000000001</v>
      </c>
      <c r="BE18" s="126">
        <f t="shared" si="22"/>
        <v>4127.5366999999997</v>
      </c>
      <c r="BF18" s="126">
        <f t="shared" si="23"/>
        <v>21943.865999999998</v>
      </c>
      <c r="BG18" s="119">
        <f t="shared" si="24"/>
        <v>19331.500999999997</v>
      </c>
      <c r="BH18" s="137">
        <f t="shared" si="25"/>
        <v>522472.99999999994</v>
      </c>
    </row>
    <row r="19" spans="1:60" ht="15.6" x14ac:dyDescent="0.3">
      <c r="A19" s="1">
        <v>9</v>
      </c>
      <c r="B19" s="25">
        <v>9</v>
      </c>
      <c r="C19" s="135" t="s">
        <v>347</v>
      </c>
      <c r="D19" s="4" t="s">
        <v>382</v>
      </c>
      <c r="E19" s="2">
        <v>2531253</v>
      </c>
      <c r="F19" s="2">
        <v>399017</v>
      </c>
      <c r="G19" s="84">
        <f t="shared" si="0"/>
        <v>6.3437221972998641</v>
      </c>
      <c r="H19" s="91"/>
      <c r="I19" s="59">
        <v>2155868.1801</v>
      </c>
      <c r="J19" s="59">
        <v>2147261.9199000001</v>
      </c>
      <c r="K19" s="59">
        <v>6328.1324999999997</v>
      </c>
      <c r="L19" s="59">
        <v>2278.1277000000864</v>
      </c>
      <c r="M19" s="17"/>
      <c r="N19" s="59">
        <v>253.12529999999998</v>
      </c>
      <c r="O19" s="59">
        <v>130612.6548</v>
      </c>
      <c r="P19" s="59">
        <v>17718.770999999997</v>
      </c>
      <c r="Q19" s="59"/>
      <c r="R19" s="59"/>
      <c r="S19" s="59">
        <v>14428.142099999999</v>
      </c>
      <c r="T19" s="59">
        <v>56700.067200000005</v>
      </c>
      <c r="U19" s="59">
        <v>5315.6313</v>
      </c>
      <c r="V19" s="59">
        <v>6834.3831000000009</v>
      </c>
      <c r="W19" s="59">
        <f t="shared" si="2"/>
        <v>29615.660100000008</v>
      </c>
      <c r="X19" s="113"/>
      <c r="Y19" s="59">
        <v>19490.648100000002</v>
      </c>
      <c r="Z19" s="59">
        <v>23034.402300000002</v>
      </c>
      <c r="AA19" s="59">
        <v>52396.937100000003</v>
      </c>
      <c r="AB19" s="59">
        <v>149597.05230000001</v>
      </c>
      <c r="AC19" s="59">
        <v>13668.766200000002</v>
      </c>
      <c r="AD19" s="59">
        <v>17212.520400000001</v>
      </c>
      <c r="AE19" s="59">
        <v>9365.6360999999997</v>
      </c>
      <c r="AF19" s="59">
        <v>65812.577999999994</v>
      </c>
      <c r="AG19" s="59">
        <f t="shared" si="3"/>
        <v>43537.551600000006</v>
      </c>
      <c r="AI19" s="126">
        <f t="shared" si="4"/>
        <v>339842.77890000003</v>
      </c>
      <c r="AJ19" s="126">
        <f t="shared" si="5"/>
        <v>338486.12110000005</v>
      </c>
      <c r="AK19" s="126">
        <f t="shared" si="6"/>
        <v>997.54250000000002</v>
      </c>
      <c r="AL19" s="126">
        <f t="shared" si="7"/>
        <v>359.11530000001363</v>
      </c>
      <c r="AM19" s="127"/>
      <c r="AN19" s="126">
        <f t="shared" si="8"/>
        <v>39.901699999999998</v>
      </c>
      <c r="AO19" s="126">
        <f t="shared" si="9"/>
        <v>20589.2772</v>
      </c>
      <c r="AP19" s="126">
        <f t="shared" si="10"/>
        <v>2793.1189999999997</v>
      </c>
      <c r="AQ19" s="126"/>
      <c r="AR19" s="126"/>
      <c r="AS19" s="126">
        <f t="shared" si="11"/>
        <v>2274.3969000000002</v>
      </c>
      <c r="AT19" s="126">
        <f t="shared" si="12"/>
        <v>8937.9808000000012</v>
      </c>
      <c r="AU19" s="126">
        <f t="shared" si="13"/>
        <v>837.9357</v>
      </c>
      <c r="AV19" s="126">
        <f t="shared" si="14"/>
        <v>1077.3459000000003</v>
      </c>
      <c r="AW19" s="126">
        <f t="shared" si="15"/>
        <v>4668.4988999999987</v>
      </c>
      <c r="AX19" s="126"/>
      <c r="AY19" s="126">
        <f t="shared" si="16"/>
        <v>3072.4309000000003</v>
      </c>
      <c r="AZ19" s="126">
        <f t="shared" si="17"/>
        <v>3631.0547000000006</v>
      </c>
      <c r="BA19" s="126">
        <f t="shared" si="18"/>
        <v>8259.6519000000008</v>
      </c>
      <c r="BB19" s="126">
        <f t="shared" si="19"/>
        <v>23581.904700000003</v>
      </c>
      <c r="BC19" s="126">
        <f t="shared" si="20"/>
        <v>2154.6918000000005</v>
      </c>
      <c r="BD19" s="126">
        <f t="shared" si="21"/>
        <v>2713.3156000000004</v>
      </c>
      <c r="BE19" s="126">
        <f t="shared" si="22"/>
        <v>1476.3629000000001</v>
      </c>
      <c r="BF19" s="126">
        <f t="shared" si="23"/>
        <v>10374.441999999999</v>
      </c>
      <c r="BG19" s="119">
        <f t="shared" si="24"/>
        <v>6863.092400000005</v>
      </c>
      <c r="BH19" s="137">
        <f t="shared" si="25"/>
        <v>399017.00000000006</v>
      </c>
    </row>
    <row r="20" spans="1:60" ht="15.6" x14ac:dyDescent="0.3">
      <c r="A20" s="1">
        <v>10</v>
      </c>
      <c r="B20" s="25">
        <v>10</v>
      </c>
      <c r="C20" s="135" t="s">
        <v>347</v>
      </c>
      <c r="D20" s="4" t="s">
        <v>383</v>
      </c>
      <c r="E20" s="2">
        <v>3030831</v>
      </c>
      <c r="F20" s="2">
        <v>505294</v>
      </c>
      <c r="G20" s="84">
        <f t="shared" si="0"/>
        <v>5.9981535502103727</v>
      </c>
      <c r="H20" s="91"/>
      <c r="I20" s="59">
        <v>2704107.4181999997</v>
      </c>
      <c r="J20" s="59">
        <v>2697136.5068999999</v>
      </c>
      <c r="K20" s="59">
        <v>606.1662</v>
      </c>
      <c r="L20" s="59">
        <v>6364.7451000001211</v>
      </c>
      <c r="M20" s="17"/>
      <c r="N20" s="59">
        <v>18184.985999999997</v>
      </c>
      <c r="O20" s="59">
        <v>128507.23440000002</v>
      </c>
      <c r="P20" s="59">
        <v>50311.794600000001</v>
      </c>
      <c r="Q20" s="59"/>
      <c r="R20" s="59"/>
      <c r="S20" s="59">
        <v>13638.7395</v>
      </c>
      <c r="T20" s="59">
        <v>26671.3128</v>
      </c>
      <c r="U20" s="59">
        <v>7880.1606000000002</v>
      </c>
      <c r="V20" s="59">
        <v>6667.8281999999999</v>
      </c>
      <c r="W20" s="59">
        <f t="shared" si="2"/>
        <v>23337.39870000002</v>
      </c>
      <c r="X20" s="113"/>
      <c r="Y20" s="59">
        <v>14547.988799999999</v>
      </c>
      <c r="Z20" s="59">
        <v>11820.240900000001</v>
      </c>
      <c r="AA20" s="59">
        <v>32126.808600000004</v>
      </c>
      <c r="AB20" s="59">
        <v>121536.32309999998</v>
      </c>
      <c r="AC20" s="59">
        <v>16972.653600000001</v>
      </c>
      <c r="AD20" s="59">
        <v>13638.7395</v>
      </c>
      <c r="AE20" s="59">
        <v>8486.3268000000007</v>
      </c>
      <c r="AF20" s="59">
        <v>36066.888899999998</v>
      </c>
      <c r="AG20" s="59">
        <f t="shared" si="3"/>
        <v>46371.714299999978</v>
      </c>
      <c r="AI20" s="126">
        <f t="shared" si="4"/>
        <v>450823.30679999996</v>
      </c>
      <c r="AJ20" s="126">
        <f t="shared" si="5"/>
        <v>449661.13059999997</v>
      </c>
      <c r="AK20" s="126">
        <f t="shared" si="6"/>
        <v>101.05880000000001</v>
      </c>
      <c r="AL20" s="126">
        <f t="shared" si="7"/>
        <v>1061.1174000000201</v>
      </c>
      <c r="AM20" s="127"/>
      <c r="AN20" s="126">
        <f t="shared" si="8"/>
        <v>3031.7639999999997</v>
      </c>
      <c r="AO20" s="126">
        <f t="shared" si="9"/>
        <v>21424.465600000003</v>
      </c>
      <c r="AP20" s="126">
        <f t="shared" si="10"/>
        <v>8387.8804</v>
      </c>
      <c r="AQ20" s="126"/>
      <c r="AR20" s="126"/>
      <c r="AS20" s="126">
        <f t="shared" si="11"/>
        <v>2273.8229999999999</v>
      </c>
      <c r="AT20" s="126">
        <f t="shared" si="12"/>
        <v>4446.5871999999999</v>
      </c>
      <c r="AU20" s="126">
        <f t="shared" si="13"/>
        <v>1313.7644</v>
      </c>
      <c r="AV20" s="126">
        <f t="shared" si="14"/>
        <v>1111.6468</v>
      </c>
      <c r="AW20" s="126">
        <f t="shared" si="15"/>
        <v>3890.7638000000043</v>
      </c>
      <c r="AX20" s="126"/>
      <c r="AY20" s="126">
        <f t="shared" si="16"/>
        <v>2425.4112</v>
      </c>
      <c r="AZ20" s="126">
        <f t="shared" si="17"/>
        <v>1970.6466</v>
      </c>
      <c r="BA20" s="126">
        <f t="shared" si="18"/>
        <v>5356.1164000000008</v>
      </c>
      <c r="BB20" s="126">
        <f t="shared" si="19"/>
        <v>20262.289399999998</v>
      </c>
      <c r="BC20" s="126">
        <f t="shared" si="20"/>
        <v>2829.6464000000001</v>
      </c>
      <c r="BD20" s="126">
        <f t="shared" si="21"/>
        <v>2273.8229999999999</v>
      </c>
      <c r="BE20" s="126">
        <f t="shared" si="22"/>
        <v>1414.8232</v>
      </c>
      <c r="BF20" s="126">
        <f t="shared" si="23"/>
        <v>6012.9985999999999</v>
      </c>
      <c r="BG20" s="119">
        <f t="shared" si="24"/>
        <v>7730.9981999999982</v>
      </c>
      <c r="BH20" s="137">
        <f t="shared" si="25"/>
        <v>505294</v>
      </c>
    </row>
    <row r="21" spans="1:60" ht="15.6" x14ac:dyDescent="0.3">
      <c r="A21" s="1">
        <v>11</v>
      </c>
      <c r="B21" s="25">
        <v>11</v>
      </c>
      <c r="C21" s="135" t="s">
        <v>347</v>
      </c>
      <c r="D21" s="4" t="s">
        <v>147</v>
      </c>
      <c r="E21" s="2">
        <v>1603409</v>
      </c>
      <c r="F21" s="2">
        <v>265970</v>
      </c>
      <c r="G21" s="84">
        <f t="shared" si="0"/>
        <v>6.02853329322856</v>
      </c>
      <c r="H21" s="91"/>
      <c r="I21" s="59">
        <v>1105390.1646</v>
      </c>
      <c r="J21" s="59">
        <v>1088714.7110000001</v>
      </c>
      <c r="K21" s="59">
        <v>12185.9084</v>
      </c>
      <c r="L21" s="59">
        <v>4489.5451999998722</v>
      </c>
      <c r="M21" s="17"/>
      <c r="N21" s="59">
        <v>320.68180000000001</v>
      </c>
      <c r="O21" s="59">
        <v>160821.9227</v>
      </c>
      <c r="P21" s="59">
        <v>18599.544399999999</v>
      </c>
      <c r="Q21" s="59"/>
      <c r="R21" s="59"/>
      <c r="S21" s="59">
        <v>21806.362400000002</v>
      </c>
      <c r="T21" s="59">
        <v>52431.474299999994</v>
      </c>
      <c r="U21" s="59">
        <v>8017.0450000000001</v>
      </c>
      <c r="V21" s="59">
        <v>28219.998399999997</v>
      </c>
      <c r="W21" s="59">
        <f t="shared" si="2"/>
        <v>31747.498199999987</v>
      </c>
      <c r="X21" s="113"/>
      <c r="Y21" s="59">
        <v>22768.407799999997</v>
      </c>
      <c r="Z21" s="59">
        <v>29182.043799999999</v>
      </c>
      <c r="AA21" s="59">
        <v>83216.927100000015</v>
      </c>
      <c r="AB21" s="59">
        <v>201708.85219999999</v>
      </c>
      <c r="AC21" s="59">
        <v>11223.862999999998</v>
      </c>
      <c r="AD21" s="59">
        <v>9139.4312999999984</v>
      </c>
      <c r="AE21" s="59">
        <v>16034.09</v>
      </c>
      <c r="AF21" s="59">
        <v>69427.609700000001</v>
      </c>
      <c r="AG21" s="59">
        <f t="shared" si="3"/>
        <v>95883.858200000002</v>
      </c>
      <c r="AI21" s="126">
        <f t="shared" si="4"/>
        <v>183359.71799999999</v>
      </c>
      <c r="AJ21" s="126">
        <f t="shared" si="5"/>
        <v>180593.63</v>
      </c>
      <c r="AK21" s="126">
        <f t="shared" si="6"/>
        <v>2021.3719999999998</v>
      </c>
      <c r="AL21" s="126">
        <f t="shared" si="7"/>
        <v>744.71599999997875</v>
      </c>
      <c r="AM21" s="127"/>
      <c r="AN21" s="126">
        <f t="shared" si="8"/>
        <v>53.193999999999996</v>
      </c>
      <c r="AO21" s="126">
        <f t="shared" si="9"/>
        <v>26676.790999999997</v>
      </c>
      <c r="AP21" s="126">
        <f t="shared" si="10"/>
        <v>3085.2519999999995</v>
      </c>
      <c r="AQ21" s="126"/>
      <c r="AR21" s="126"/>
      <c r="AS21" s="126">
        <f t="shared" si="11"/>
        <v>3617.192</v>
      </c>
      <c r="AT21" s="126">
        <f t="shared" si="12"/>
        <v>8697.2189999999991</v>
      </c>
      <c r="AU21" s="126">
        <f t="shared" si="13"/>
        <v>1329.85</v>
      </c>
      <c r="AV21" s="126">
        <f t="shared" si="14"/>
        <v>4681.0719999999992</v>
      </c>
      <c r="AW21" s="126">
        <f t="shared" si="15"/>
        <v>5266.2059999999983</v>
      </c>
      <c r="AX21" s="126"/>
      <c r="AY21" s="126">
        <f t="shared" si="16"/>
        <v>3776.7739999999994</v>
      </c>
      <c r="AZ21" s="126">
        <f t="shared" si="17"/>
        <v>4840.6539999999995</v>
      </c>
      <c r="BA21" s="126">
        <f t="shared" si="18"/>
        <v>13803.843000000001</v>
      </c>
      <c r="BB21" s="126">
        <f t="shared" si="19"/>
        <v>33459.025999999998</v>
      </c>
      <c r="BC21" s="126">
        <f t="shared" si="20"/>
        <v>1861.7899999999995</v>
      </c>
      <c r="BD21" s="126">
        <f t="shared" si="21"/>
        <v>1516.0289999999995</v>
      </c>
      <c r="BE21" s="126">
        <f t="shared" si="22"/>
        <v>2659.7</v>
      </c>
      <c r="BF21" s="126">
        <f t="shared" si="23"/>
        <v>11516.501</v>
      </c>
      <c r="BG21" s="119">
        <f t="shared" si="24"/>
        <v>15905.006000000001</v>
      </c>
      <c r="BH21" s="137">
        <f t="shared" si="25"/>
        <v>265970</v>
      </c>
    </row>
    <row r="22" spans="1:60" ht="15.6" x14ac:dyDescent="0.3">
      <c r="A22" s="1">
        <v>12</v>
      </c>
      <c r="B22" s="25">
        <v>12</v>
      </c>
      <c r="C22" s="135" t="s">
        <v>347</v>
      </c>
      <c r="D22" s="4" t="s">
        <v>156</v>
      </c>
      <c r="E22" s="2">
        <v>2564238</v>
      </c>
      <c r="F22" s="2">
        <v>432167</v>
      </c>
      <c r="G22" s="84">
        <f t="shared" si="0"/>
        <v>5.9334423961107623</v>
      </c>
      <c r="H22" s="91"/>
      <c r="I22" s="59">
        <v>1934204.7234</v>
      </c>
      <c r="J22" s="59">
        <v>1879842.8777999999</v>
      </c>
      <c r="K22" s="59">
        <v>20513.904000000002</v>
      </c>
      <c r="L22" s="59">
        <v>33847.941600000115</v>
      </c>
      <c r="M22" s="17"/>
      <c r="N22" s="59">
        <v>33335.093999999997</v>
      </c>
      <c r="O22" s="59">
        <v>175393.87919999997</v>
      </c>
      <c r="P22" s="59">
        <v>38207.146200000003</v>
      </c>
      <c r="Q22" s="59"/>
      <c r="R22" s="59"/>
      <c r="S22" s="59">
        <v>29488.736999999997</v>
      </c>
      <c r="T22" s="59">
        <v>58977.473999999995</v>
      </c>
      <c r="U22" s="59">
        <v>5897.7474000000002</v>
      </c>
      <c r="V22" s="59">
        <v>7436.2901999999995</v>
      </c>
      <c r="W22" s="59">
        <f t="shared" si="2"/>
        <v>35386.484399999943</v>
      </c>
      <c r="X22" s="113"/>
      <c r="Y22" s="59">
        <v>45130.588799999998</v>
      </c>
      <c r="Z22" s="59">
        <v>59233.897800000006</v>
      </c>
      <c r="AA22" s="59">
        <v>104108.0628</v>
      </c>
      <c r="AB22" s="59">
        <v>212831.75400000002</v>
      </c>
      <c r="AC22" s="59">
        <v>17436.8184</v>
      </c>
      <c r="AD22" s="59">
        <v>11539.071000000002</v>
      </c>
      <c r="AE22" s="59">
        <v>13590.461400000002</v>
      </c>
      <c r="AF22" s="59">
        <v>110518.65779999999</v>
      </c>
      <c r="AG22" s="59">
        <f t="shared" si="3"/>
        <v>59746.745400000014</v>
      </c>
      <c r="AI22" s="126">
        <f t="shared" si="4"/>
        <v>325983.56810000003</v>
      </c>
      <c r="AJ22" s="126">
        <f t="shared" si="5"/>
        <v>316821.62770000001</v>
      </c>
      <c r="AK22" s="126">
        <f t="shared" si="6"/>
        <v>3457.3360000000007</v>
      </c>
      <c r="AL22" s="126">
        <f t="shared" si="7"/>
        <v>5704.6044000000202</v>
      </c>
      <c r="AM22" s="127"/>
      <c r="AN22" s="126">
        <f t="shared" si="8"/>
        <v>5618.1710000000003</v>
      </c>
      <c r="AO22" s="126">
        <f t="shared" si="9"/>
        <v>29560.222799999996</v>
      </c>
      <c r="AP22" s="126">
        <f t="shared" si="10"/>
        <v>6439.2883000000011</v>
      </c>
      <c r="AQ22" s="126"/>
      <c r="AR22" s="126"/>
      <c r="AS22" s="126">
        <f t="shared" si="11"/>
        <v>4969.9205000000002</v>
      </c>
      <c r="AT22" s="126">
        <f t="shared" si="12"/>
        <v>9939.8410000000003</v>
      </c>
      <c r="AU22" s="126">
        <f t="shared" si="13"/>
        <v>993.98410000000013</v>
      </c>
      <c r="AV22" s="126">
        <f t="shared" si="14"/>
        <v>1253.2843</v>
      </c>
      <c r="AW22" s="126">
        <f t="shared" si="15"/>
        <v>5963.9045999999944</v>
      </c>
      <c r="AX22" s="126"/>
      <c r="AY22" s="126">
        <f t="shared" si="16"/>
        <v>7606.1392000000005</v>
      </c>
      <c r="AZ22" s="126">
        <f t="shared" si="17"/>
        <v>9983.0577000000012</v>
      </c>
      <c r="BA22" s="126">
        <f t="shared" si="18"/>
        <v>17545.980200000002</v>
      </c>
      <c r="BB22" s="126">
        <f t="shared" si="19"/>
        <v>35869.861000000004</v>
      </c>
      <c r="BC22" s="126">
        <f t="shared" si="20"/>
        <v>2938.7356000000004</v>
      </c>
      <c r="BD22" s="126">
        <f t="shared" si="21"/>
        <v>1944.7515000000005</v>
      </c>
      <c r="BE22" s="126">
        <f t="shared" si="22"/>
        <v>2290.4851000000003</v>
      </c>
      <c r="BF22" s="126">
        <f t="shared" si="23"/>
        <v>18626.397699999998</v>
      </c>
      <c r="BG22" s="119">
        <f t="shared" si="24"/>
        <v>10069.491100000007</v>
      </c>
      <c r="BH22" s="137">
        <f t="shared" si="25"/>
        <v>432167</v>
      </c>
    </row>
    <row r="23" spans="1:60" ht="15.6" x14ac:dyDescent="0.3">
      <c r="A23" s="1">
        <v>13</v>
      </c>
      <c r="B23" s="25">
        <v>13</v>
      </c>
      <c r="C23" s="135" t="s">
        <v>347</v>
      </c>
      <c r="D23" s="4" t="s">
        <v>201</v>
      </c>
      <c r="E23" s="2">
        <v>2113674</v>
      </c>
      <c r="F23" s="2">
        <v>348033</v>
      </c>
      <c r="G23" s="84">
        <f t="shared" si="0"/>
        <v>6.0731999551766647</v>
      </c>
      <c r="H23" s="91"/>
      <c r="I23" s="59">
        <v>1564964.2296000002</v>
      </c>
      <c r="J23" s="59">
        <v>1549957.1442</v>
      </c>
      <c r="K23" s="59">
        <v>11202.4722</v>
      </c>
      <c r="L23" s="59">
        <v>3804.6132000001676</v>
      </c>
      <c r="M23" s="17"/>
      <c r="N23" s="59">
        <v>46923.5628</v>
      </c>
      <c r="O23" s="59">
        <v>169728.02219999998</v>
      </c>
      <c r="P23" s="59">
        <v>59182.871999999996</v>
      </c>
      <c r="Q23" s="59"/>
      <c r="R23" s="59"/>
      <c r="S23" s="59">
        <v>16486.657200000001</v>
      </c>
      <c r="T23" s="59">
        <v>41428.010399999999</v>
      </c>
      <c r="U23" s="59">
        <v>3170.511</v>
      </c>
      <c r="V23" s="59">
        <v>2536.4088000000002</v>
      </c>
      <c r="W23" s="59">
        <f t="shared" si="2"/>
        <v>46923.562799999978</v>
      </c>
      <c r="X23" s="113"/>
      <c r="Y23" s="59">
        <v>29168.701199999996</v>
      </c>
      <c r="Z23" s="59">
        <v>51996.380400000002</v>
      </c>
      <c r="AA23" s="59">
        <v>82433.285999999993</v>
      </c>
      <c r="AB23" s="59">
        <v>168459.81780000002</v>
      </c>
      <c r="AC23" s="59">
        <v>11413.839599999999</v>
      </c>
      <c r="AD23" s="59">
        <v>8454.6960000000017</v>
      </c>
      <c r="AE23" s="59">
        <v>12470.676599999999</v>
      </c>
      <c r="AF23" s="59">
        <v>94903.962599999999</v>
      </c>
      <c r="AG23" s="59">
        <f t="shared" si="3"/>
        <v>41216.643000000011</v>
      </c>
      <c r="AI23" s="126">
        <f t="shared" si="4"/>
        <v>257683.63320000001</v>
      </c>
      <c r="AJ23" s="126">
        <f t="shared" si="5"/>
        <v>255212.59889999998</v>
      </c>
      <c r="AK23" s="126">
        <f t="shared" si="6"/>
        <v>1844.5748999999998</v>
      </c>
      <c r="AL23" s="126">
        <f t="shared" si="7"/>
        <v>626.45940000002759</v>
      </c>
      <c r="AM23" s="127"/>
      <c r="AN23" s="126">
        <f t="shared" si="8"/>
        <v>7726.3325999999997</v>
      </c>
      <c r="AO23" s="126">
        <f t="shared" si="9"/>
        <v>27947.049899999995</v>
      </c>
      <c r="AP23" s="126">
        <f t="shared" si="10"/>
        <v>9744.9239999999991</v>
      </c>
      <c r="AQ23" s="126"/>
      <c r="AR23" s="126"/>
      <c r="AS23" s="126">
        <f t="shared" si="11"/>
        <v>2714.6574000000001</v>
      </c>
      <c r="AT23" s="126">
        <f t="shared" si="12"/>
        <v>6821.4467999999997</v>
      </c>
      <c r="AU23" s="126">
        <f t="shared" si="13"/>
        <v>522.04949999999997</v>
      </c>
      <c r="AV23" s="126">
        <f t="shared" si="14"/>
        <v>417.63959999999997</v>
      </c>
      <c r="AW23" s="126">
        <f t="shared" si="15"/>
        <v>7726.3325999999943</v>
      </c>
      <c r="AX23" s="126"/>
      <c r="AY23" s="126">
        <f t="shared" si="16"/>
        <v>4802.8553999999995</v>
      </c>
      <c r="AZ23" s="126">
        <f t="shared" si="17"/>
        <v>8561.6118000000006</v>
      </c>
      <c r="BA23" s="126">
        <f t="shared" si="18"/>
        <v>13573.286999999998</v>
      </c>
      <c r="BB23" s="126">
        <f t="shared" si="19"/>
        <v>27738.230100000001</v>
      </c>
      <c r="BC23" s="126">
        <f t="shared" si="20"/>
        <v>1879.3781999999999</v>
      </c>
      <c r="BD23" s="126">
        <f t="shared" si="21"/>
        <v>1392.1320000000003</v>
      </c>
      <c r="BE23" s="126">
        <f t="shared" si="22"/>
        <v>2053.3946999999998</v>
      </c>
      <c r="BF23" s="126">
        <f t="shared" si="23"/>
        <v>15626.681699999999</v>
      </c>
      <c r="BG23" s="119">
        <f t="shared" si="24"/>
        <v>6786.6435000000019</v>
      </c>
      <c r="BH23" s="137">
        <f t="shared" si="25"/>
        <v>348033</v>
      </c>
    </row>
    <row r="24" spans="1:60" ht="15.6" x14ac:dyDescent="0.3">
      <c r="A24" s="1">
        <v>14</v>
      </c>
      <c r="B24" s="25">
        <v>14</v>
      </c>
      <c r="C24" s="135" t="s">
        <v>347</v>
      </c>
      <c r="D24" s="4" t="s">
        <v>202</v>
      </c>
      <c r="E24" s="2">
        <v>2170665</v>
      </c>
      <c r="F24" s="2">
        <v>396674</v>
      </c>
      <c r="G24" s="84">
        <f t="shared" si="0"/>
        <v>5.4721635398337174</v>
      </c>
      <c r="H24" s="91"/>
      <c r="I24" s="59">
        <v>1867857.2324999999</v>
      </c>
      <c r="J24" s="59">
        <v>1861128.1709999999</v>
      </c>
      <c r="K24" s="59">
        <v>3255.9974999999999</v>
      </c>
      <c r="L24" s="59">
        <v>3473.0640000000499</v>
      </c>
      <c r="M24" s="17"/>
      <c r="N24" s="59">
        <v>217.06650000000002</v>
      </c>
      <c r="O24" s="59">
        <v>88346.065500000012</v>
      </c>
      <c r="P24" s="59">
        <v>12806.923499999999</v>
      </c>
      <c r="Q24" s="59"/>
      <c r="R24" s="59"/>
      <c r="S24" s="59">
        <v>13675.1895</v>
      </c>
      <c r="T24" s="59">
        <v>23443.182000000001</v>
      </c>
      <c r="U24" s="59">
        <v>5860.7955000000002</v>
      </c>
      <c r="V24" s="59">
        <v>7163.1945000000005</v>
      </c>
      <c r="W24" s="59">
        <f t="shared" si="2"/>
        <v>25396.780500000008</v>
      </c>
      <c r="X24" s="113"/>
      <c r="Y24" s="59">
        <v>11721.591</v>
      </c>
      <c r="Z24" s="59">
        <v>12806.923499999999</v>
      </c>
      <c r="AA24" s="59">
        <v>44498.6325</v>
      </c>
      <c r="AB24" s="59">
        <v>145217.48850000001</v>
      </c>
      <c r="AC24" s="59">
        <v>16931.186999999998</v>
      </c>
      <c r="AD24" s="59">
        <v>15628.788</v>
      </c>
      <c r="AE24" s="59">
        <v>10202.1255</v>
      </c>
      <c r="AF24" s="59">
        <v>51227.693999999996</v>
      </c>
      <c r="AG24" s="59">
        <f t="shared" si="3"/>
        <v>51227.694000000018</v>
      </c>
      <c r="AI24" s="126">
        <f t="shared" si="4"/>
        <v>341337.97699999996</v>
      </c>
      <c r="AJ24" s="126">
        <f t="shared" si="5"/>
        <v>340108.28759999998</v>
      </c>
      <c r="AK24" s="126">
        <f t="shared" si="6"/>
        <v>595.01099999999997</v>
      </c>
      <c r="AL24" s="126">
        <f t="shared" si="7"/>
        <v>634.67840000000911</v>
      </c>
      <c r="AM24" s="127"/>
      <c r="AN24" s="126">
        <f t="shared" si="8"/>
        <v>39.667400000000001</v>
      </c>
      <c r="AO24" s="126">
        <f t="shared" si="9"/>
        <v>16144.631800000003</v>
      </c>
      <c r="AP24" s="126">
        <f t="shared" si="10"/>
        <v>2340.3765999999996</v>
      </c>
      <c r="AQ24" s="126"/>
      <c r="AR24" s="126"/>
      <c r="AS24" s="126">
        <f t="shared" si="11"/>
        <v>2499.0462000000002</v>
      </c>
      <c r="AT24" s="126">
        <f t="shared" si="12"/>
        <v>4284.0792000000001</v>
      </c>
      <c r="AU24" s="126">
        <f t="shared" si="13"/>
        <v>1071.0198</v>
      </c>
      <c r="AV24" s="126">
        <f t="shared" si="14"/>
        <v>1309.0242000000001</v>
      </c>
      <c r="AW24" s="126">
        <f t="shared" si="15"/>
        <v>4641.0858000000026</v>
      </c>
      <c r="AX24" s="126"/>
      <c r="AY24" s="126">
        <f t="shared" si="16"/>
        <v>2142.0396000000001</v>
      </c>
      <c r="AZ24" s="126">
        <f t="shared" si="17"/>
        <v>2340.3765999999996</v>
      </c>
      <c r="BA24" s="126">
        <f t="shared" si="18"/>
        <v>8131.817</v>
      </c>
      <c r="BB24" s="126">
        <f t="shared" si="19"/>
        <v>26537.490600000001</v>
      </c>
      <c r="BC24" s="126">
        <f t="shared" si="20"/>
        <v>3094.0571999999997</v>
      </c>
      <c r="BD24" s="126">
        <f t="shared" si="21"/>
        <v>2856.0527999999999</v>
      </c>
      <c r="BE24" s="126">
        <f t="shared" si="22"/>
        <v>1864.3678</v>
      </c>
      <c r="BF24" s="126">
        <f t="shared" si="23"/>
        <v>9361.5063999999984</v>
      </c>
      <c r="BG24" s="119">
        <f t="shared" si="24"/>
        <v>9361.506400000002</v>
      </c>
      <c r="BH24" s="137">
        <f t="shared" si="25"/>
        <v>396673.99999999994</v>
      </c>
    </row>
    <row r="25" spans="1:60" ht="15.6" x14ac:dyDescent="0.3">
      <c r="A25" s="1">
        <v>15</v>
      </c>
      <c r="B25" s="25">
        <v>15</v>
      </c>
      <c r="C25" s="135" t="s">
        <v>347</v>
      </c>
      <c r="D25" s="4" t="s">
        <v>203</v>
      </c>
      <c r="E25" s="2">
        <v>1132843</v>
      </c>
      <c r="F25" s="2">
        <v>195963</v>
      </c>
      <c r="G25" s="84">
        <f t="shared" si="0"/>
        <v>5.7809025173119419</v>
      </c>
      <c r="H25" s="91"/>
      <c r="I25" s="59">
        <v>875914.20759999985</v>
      </c>
      <c r="J25" s="59">
        <v>865378.76769999997</v>
      </c>
      <c r="K25" s="59">
        <v>3738.3818999999999</v>
      </c>
      <c r="L25" s="59">
        <v>6797.0579999999154</v>
      </c>
      <c r="M25" s="17"/>
      <c r="N25" s="59">
        <v>1812.5488</v>
      </c>
      <c r="O25" s="59">
        <v>94365.821899999995</v>
      </c>
      <c r="P25" s="59">
        <v>24129.555899999999</v>
      </c>
      <c r="Q25" s="59"/>
      <c r="R25" s="59"/>
      <c r="S25" s="59">
        <v>7929.9009999999998</v>
      </c>
      <c r="T25" s="59">
        <v>18578.625199999999</v>
      </c>
      <c r="U25" s="59">
        <v>2265.6860000000001</v>
      </c>
      <c r="V25" s="59">
        <v>14273.8218</v>
      </c>
      <c r="W25" s="59">
        <f t="shared" si="2"/>
        <v>27188.232000000004</v>
      </c>
      <c r="X25" s="113"/>
      <c r="Y25" s="59">
        <v>27641.369200000001</v>
      </c>
      <c r="Z25" s="59">
        <v>12914.410199999998</v>
      </c>
      <c r="AA25" s="59">
        <v>27074.947700000001</v>
      </c>
      <c r="AB25" s="59">
        <v>93119.694600000003</v>
      </c>
      <c r="AC25" s="59">
        <v>8496.3225000000002</v>
      </c>
      <c r="AD25" s="59">
        <v>10308.871300000001</v>
      </c>
      <c r="AE25" s="59">
        <v>4871.2249000000002</v>
      </c>
      <c r="AF25" s="59">
        <v>31039.898200000003</v>
      </c>
      <c r="AG25" s="59">
        <f t="shared" si="3"/>
        <v>38403.377699999997</v>
      </c>
      <c r="AI25" s="126">
        <f t="shared" si="4"/>
        <v>151518.59159999996</v>
      </c>
      <c r="AJ25" s="126">
        <f t="shared" si="5"/>
        <v>149696.13569999998</v>
      </c>
      <c r="AK25" s="126">
        <f t="shared" si="6"/>
        <v>646.67789999999991</v>
      </c>
      <c r="AL25" s="126">
        <f t="shared" si="7"/>
        <v>1175.7779999999852</v>
      </c>
      <c r="AM25" s="127"/>
      <c r="AN25" s="126">
        <f t="shared" si="8"/>
        <v>313.54079999999999</v>
      </c>
      <c r="AO25" s="126">
        <f t="shared" si="9"/>
        <v>16323.717899999998</v>
      </c>
      <c r="AP25" s="126">
        <f t="shared" si="10"/>
        <v>4174.0118999999995</v>
      </c>
      <c r="AQ25" s="126"/>
      <c r="AR25" s="126"/>
      <c r="AS25" s="126">
        <f t="shared" si="11"/>
        <v>1371.741</v>
      </c>
      <c r="AT25" s="126">
        <f t="shared" si="12"/>
        <v>3213.7931999999996</v>
      </c>
      <c r="AU25" s="126">
        <f t="shared" si="13"/>
        <v>391.92599999999999</v>
      </c>
      <c r="AV25" s="126">
        <f t="shared" si="14"/>
        <v>2469.1337999999996</v>
      </c>
      <c r="AW25" s="126">
        <f t="shared" si="15"/>
        <v>4703.1119999999992</v>
      </c>
      <c r="AX25" s="126"/>
      <c r="AY25" s="126">
        <f t="shared" si="16"/>
        <v>4781.4971999999998</v>
      </c>
      <c r="AZ25" s="126">
        <f t="shared" si="17"/>
        <v>2233.9781999999996</v>
      </c>
      <c r="BA25" s="126">
        <f t="shared" si="18"/>
        <v>4683.5156999999999</v>
      </c>
      <c r="BB25" s="126">
        <f t="shared" si="19"/>
        <v>16108.158599999999</v>
      </c>
      <c r="BC25" s="126">
        <f t="shared" si="20"/>
        <v>1469.7224999999999</v>
      </c>
      <c r="BD25" s="126">
        <f t="shared" si="21"/>
        <v>1783.2633000000001</v>
      </c>
      <c r="BE25" s="126">
        <f t="shared" si="22"/>
        <v>842.64089999999999</v>
      </c>
      <c r="BF25" s="126">
        <f t="shared" si="23"/>
        <v>5369.3861999999999</v>
      </c>
      <c r="BG25" s="119">
        <f t="shared" si="24"/>
        <v>6643.1456999999991</v>
      </c>
      <c r="BH25" s="137">
        <f t="shared" si="25"/>
        <v>195962.99999999994</v>
      </c>
    </row>
    <row r="26" spans="1:60" ht="15.6" x14ac:dyDescent="0.3">
      <c r="A26" s="1">
        <v>16</v>
      </c>
      <c r="B26" s="25">
        <v>16</v>
      </c>
      <c r="C26" s="135" t="s">
        <v>347</v>
      </c>
      <c r="D26" s="4" t="s">
        <v>34</v>
      </c>
      <c r="E26" s="2">
        <v>3559229</v>
      </c>
      <c r="F26" s="2">
        <v>648433</v>
      </c>
      <c r="G26" s="84">
        <f t="shared" si="0"/>
        <v>5.4889695620056349</v>
      </c>
      <c r="H26" s="91"/>
      <c r="I26" s="59">
        <v>2502493.9099000003</v>
      </c>
      <c r="J26" s="59">
        <v>2486121.4564999999</v>
      </c>
      <c r="K26" s="59">
        <v>5338.8434999999999</v>
      </c>
      <c r="L26" s="59">
        <v>11033.609900000281</v>
      </c>
      <c r="M26" s="17"/>
      <c r="N26" s="59">
        <v>711.84580000000005</v>
      </c>
      <c r="O26" s="59">
        <v>297551.54439999996</v>
      </c>
      <c r="P26" s="59">
        <v>40931.133499999996</v>
      </c>
      <c r="Q26" s="59"/>
      <c r="R26" s="59"/>
      <c r="S26" s="59">
        <v>45202.208299999998</v>
      </c>
      <c r="T26" s="59">
        <v>113183.48220000001</v>
      </c>
      <c r="U26" s="59">
        <v>13525.0702</v>
      </c>
      <c r="V26" s="59">
        <v>13525.0702</v>
      </c>
      <c r="W26" s="59">
        <f t="shared" si="2"/>
        <v>71184.579999999958</v>
      </c>
      <c r="X26" s="113"/>
      <c r="Y26" s="59">
        <v>55523.972399999999</v>
      </c>
      <c r="Z26" s="59">
        <v>54812.126600000003</v>
      </c>
      <c r="AA26" s="59">
        <v>242027.57199999999</v>
      </c>
      <c r="AB26" s="59">
        <v>406108.02890000003</v>
      </c>
      <c r="AC26" s="59">
        <v>19931.682400000002</v>
      </c>
      <c r="AD26" s="59">
        <v>27406.063300000002</v>
      </c>
      <c r="AE26" s="59">
        <v>33456.7526</v>
      </c>
      <c r="AF26" s="59">
        <v>208214.89649999997</v>
      </c>
      <c r="AG26" s="59">
        <f t="shared" si="3"/>
        <v>117098.63410000002</v>
      </c>
      <c r="AI26" s="126">
        <f t="shared" si="4"/>
        <v>455913.2423000001</v>
      </c>
      <c r="AJ26" s="126">
        <f t="shared" si="5"/>
        <v>452930.45049999998</v>
      </c>
      <c r="AK26" s="126">
        <f t="shared" si="6"/>
        <v>972.64949999999999</v>
      </c>
      <c r="AL26" s="126">
        <f t="shared" si="7"/>
        <v>2010.1423000000514</v>
      </c>
      <c r="AM26" s="127"/>
      <c r="AN26" s="126">
        <f t="shared" si="8"/>
        <v>129.68660000000003</v>
      </c>
      <c r="AO26" s="126">
        <f t="shared" si="9"/>
        <v>54208.998799999994</v>
      </c>
      <c r="AP26" s="126">
        <f t="shared" si="10"/>
        <v>7456.9794999999995</v>
      </c>
      <c r="AQ26" s="126"/>
      <c r="AR26" s="126"/>
      <c r="AS26" s="126">
        <f t="shared" si="11"/>
        <v>8235.0990999999995</v>
      </c>
      <c r="AT26" s="126">
        <f t="shared" si="12"/>
        <v>20620.169400000002</v>
      </c>
      <c r="AU26" s="126">
        <f t="shared" si="13"/>
        <v>2464.0454</v>
      </c>
      <c r="AV26" s="126">
        <f t="shared" si="14"/>
        <v>2464.0454</v>
      </c>
      <c r="AW26" s="126">
        <f t="shared" si="15"/>
        <v>12968.659999999989</v>
      </c>
      <c r="AX26" s="126"/>
      <c r="AY26" s="126">
        <f t="shared" si="16"/>
        <v>10115.5548</v>
      </c>
      <c r="AZ26" s="126">
        <f t="shared" si="17"/>
        <v>9985.8682000000008</v>
      </c>
      <c r="BA26" s="126">
        <f t="shared" si="18"/>
        <v>44093.443999999996</v>
      </c>
      <c r="BB26" s="126">
        <f t="shared" si="19"/>
        <v>73986.205300000016</v>
      </c>
      <c r="BC26" s="126">
        <f t="shared" si="20"/>
        <v>3631.2248000000004</v>
      </c>
      <c r="BD26" s="126">
        <f t="shared" si="21"/>
        <v>4992.9341000000004</v>
      </c>
      <c r="BE26" s="126">
        <f t="shared" si="22"/>
        <v>6095.2701999999999</v>
      </c>
      <c r="BF26" s="126">
        <f t="shared" si="23"/>
        <v>37933.330499999996</v>
      </c>
      <c r="BG26" s="119">
        <f t="shared" si="24"/>
        <v>21333.445700000018</v>
      </c>
      <c r="BH26" s="137">
        <f t="shared" si="25"/>
        <v>648433.00000000012</v>
      </c>
    </row>
    <row r="27" spans="1:60" ht="15.6" x14ac:dyDescent="0.3">
      <c r="A27" s="1">
        <v>17</v>
      </c>
      <c r="B27" s="25">
        <v>17</v>
      </c>
      <c r="C27" s="135" t="s">
        <v>347</v>
      </c>
      <c r="D27" s="4" t="s">
        <v>35</v>
      </c>
      <c r="E27" s="2">
        <v>1544564</v>
      </c>
      <c r="F27" s="2">
        <v>291218</v>
      </c>
      <c r="G27" s="84">
        <f t="shared" si="0"/>
        <v>5.3038067701859086</v>
      </c>
      <c r="H27" s="91"/>
      <c r="I27" s="59">
        <v>1060188.7296</v>
      </c>
      <c r="J27" s="59">
        <v>1036093.5312000001</v>
      </c>
      <c r="K27" s="59">
        <v>20079.331999999999</v>
      </c>
      <c r="L27" s="59">
        <v>4015.8664000000344</v>
      </c>
      <c r="M27" s="17"/>
      <c r="N27" s="59">
        <v>308.9128</v>
      </c>
      <c r="O27" s="59">
        <v>105648.1776</v>
      </c>
      <c r="P27" s="59">
        <v>17916.9424</v>
      </c>
      <c r="Q27" s="59"/>
      <c r="R27" s="59"/>
      <c r="S27" s="59">
        <v>17453.573199999999</v>
      </c>
      <c r="T27" s="59">
        <v>463.36919999999998</v>
      </c>
      <c r="U27" s="59">
        <v>5405.9740000000002</v>
      </c>
      <c r="V27" s="59">
        <v>9885.2096000000001</v>
      </c>
      <c r="W27" s="59">
        <f t="shared" si="2"/>
        <v>54523.109199999992</v>
      </c>
      <c r="X27" s="113"/>
      <c r="Y27" s="59">
        <v>47572.571199999998</v>
      </c>
      <c r="Z27" s="59">
        <v>24249.6548</v>
      </c>
      <c r="AA27" s="59">
        <v>83406.456000000006</v>
      </c>
      <c r="AB27" s="59">
        <v>223189.49800000002</v>
      </c>
      <c r="AC27" s="59">
        <v>10348.578799999999</v>
      </c>
      <c r="AD27" s="59">
        <v>9576.2968000000001</v>
      </c>
      <c r="AE27" s="59">
        <v>11275.3172</v>
      </c>
      <c r="AF27" s="59">
        <v>104412.5264</v>
      </c>
      <c r="AG27" s="59">
        <f t="shared" si="3"/>
        <v>87576.778800000029</v>
      </c>
      <c r="AI27" s="126">
        <f t="shared" si="4"/>
        <v>199892.03520000001</v>
      </c>
      <c r="AJ27" s="126">
        <f t="shared" si="5"/>
        <v>195349.03440000003</v>
      </c>
      <c r="AK27" s="126">
        <f t="shared" si="6"/>
        <v>3785.8339999999998</v>
      </c>
      <c r="AL27" s="126">
        <f t="shared" si="7"/>
        <v>757.16680000000656</v>
      </c>
      <c r="AM27" s="127"/>
      <c r="AN27" s="126">
        <f t="shared" si="8"/>
        <v>58.243600000000001</v>
      </c>
      <c r="AO27" s="126">
        <f t="shared" si="9"/>
        <v>19919.3112</v>
      </c>
      <c r="AP27" s="126">
        <f t="shared" si="10"/>
        <v>3378.1288</v>
      </c>
      <c r="AQ27" s="126"/>
      <c r="AR27" s="126"/>
      <c r="AS27" s="126">
        <f t="shared" si="11"/>
        <v>3290.7633999999998</v>
      </c>
      <c r="AT27" s="126">
        <f t="shared" si="12"/>
        <v>87.365399999999994</v>
      </c>
      <c r="AU27" s="126">
        <f t="shared" si="13"/>
        <v>1019.263</v>
      </c>
      <c r="AV27" s="126">
        <f t="shared" si="14"/>
        <v>1863.7952</v>
      </c>
      <c r="AW27" s="126">
        <f t="shared" si="15"/>
        <v>10279.9954</v>
      </c>
      <c r="AX27" s="126"/>
      <c r="AY27" s="126">
        <f t="shared" si="16"/>
        <v>8969.5144</v>
      </c>
      <c r="AZ27" s="126">
        <f t="shared" si="17"/>
        <v>4572.1226000000006</v>
      </c>
      <c r="BA27" s="126">
        <f t="shared" si="18"/>
        <v>15725.772000000001</v>
      </c>
      <c r="BB27" s="126">
        <f t="shared" si="19"/>
        <v>42081.001000000004</v>
      </c>
      <c r="BC27" s="126">
        <f t="shared" si="20"/>
        <v>1951.1605999999999</v>
      </c>
      <c r="BD27" s="126">
        <f t="shared" si="21"/>
        <v>1805.5516</v>
      </c>
      <c r="BE27" s="126">
        <f t="shared" si="22"/>
        <v>2125.8914</v>
      </c>
      <c r="BF27" s="126">
        <f t="shared" si="23"/>
        <v>19686.336800000001</v>
      </c>
      <c r="BG27" s="119">
        <f t="shared" si="24"/>
        <v>16512.060600000004</v>
      </c>
      <c r="BH27" s="137">
        <f t="shared" si="25"/>
        <v>291218</v>
      </c>
    </row>
    <row r="28" spans="1:60" ht="15.6" x14ac:dyDescent="0.3">
      <c r="A28" s="1">
        <v>18</v>
      </c>
      <c r="B28" s="25">
        <v>18</v>
      </c>
      <c r="C28" s="135" t="s">
        <v>347</v>
      </c>
      <c r="D28" s="4" t="s">
        <v>36</v>
      </c>
      <c r="E28" s="2">
        <v>1387015</v>
      </c>
      <c r="F28" s="2">
        <v>273050</v>
      </c>
      <c r="G28" s="84">
        <f t="shared" si="0"/>
        <v>5.0797106757004213</v>
      </c>
      <c r="H28" s="91"/>
      <c r="I28" s="59">
        <v>1102260.8204999999</v>
      </c>
      <c r="J28" s="59">
        <v>1094770.9395000001</v>
      </c>
      <c r="K28" s="59">
        <v>4022.3434999999999</v>
      </c>
      <c r="L28" s="59">
        <v>3467.5374999998899</v>
      </c>
      <c r="M28" s="17"/>
      <c r="N28" s="59">
        <v>0</v>
      </c>
      <c r="O28" s="59">
        <v>116647.9615</v>
      </c>
      <c r="P28" s="59">
        <v>7767.2840000000006</v>
      </c>
      <c r="Q28" s="59"/>
      <c r="R28" s="59"/>
      <c r="S28" s="59">
        <v>6380.2690000000002</v>
      </c>
      <c r="T28" s="59">
        <v>20805.224999999999</v>
      </c>
      <c r="U28" s="59">
        <v>2357.9255000000003</v>
      </c>
      <c r="V28" s="59">
        <v>55758.002999999997</v>
      </c>
      <c r="W28" s="59">
        <f t="shared" si="2"/>
        <v>23579.255000000005</v>
      </c>
      <c r="X28" s="113"/>
      <c r="Y28" s="59">
        <v>33704.464500000002</v>
      </c>
      <c r="Z28" s="59">
        <v>9154.2990000000009</v>
      </c>
      <c r="AA28" s="59">
        <v>26630.687999999998</v>
      </c>
      <c r="AB28" s="59">
        <v>98616.766499999998</v>
      </c>
      <c r="AC28" s="59">
        <v>11096.12</v>
      </c>
      <c r="AD28" s="59">
        <v>15257.165000000003</v>
      </c>
      <c r="AE28" s="59">
        <v>5548.06</v>
      </c>
      <c r="AF28" s="59">
        <v>30514.330000000005</v>
      </c>
      <c r="AG28" s="59">
        <f t="shared" si="3"/>
        <v>36201.091499999988</v>
      </c>
      <c r="AI28" s="126">
        <f t="shared" si="4"/>
        <v>216992.83499999996</v>
      </c>
      <c r="AJ28" s="126">
        <f t="shared" si="5"/>
        <v>215518.36500000002</v>
      </c>
      <c r="AK28" s="126">
        <f t="shared" si="6"/>
        <v>791.84499999999991</v>
      </c>
      <c r="AL28" s="126">
        <f t="shared" si="7"/>
        <v>682.62499999997829</v>
      </c>
      <c r="AM28" s="127"/>
      <c r="AN28" s="126">
        <f t="shared" si="8"/>
        <v>0</v>
      </c>
      <c r="AO28" s="126">
        <f t="shared" si="9"/>
        <v>22963.505000000001</v>
      </c>
      <c r="AP28" s="126">
        <f t="shared" si="10"/>
        <v>1529.0800000000002</v>
      </c>
      <c r="AQ28" s="126"/>
      <c r="AR28" s="126"/>
      <c r="AS28" s="126">
        <f t="shared" si="11"/>
        <v>1256.03</v>
      </c>
      <c r="AT28" s="126">
        <f t="shared" si="12"/>
        <v>4095.7499999999995</v>
      </c>
      <c r="AU28" s="126">
        <f t="shared" si="13"/>
        <v>464.18500000000006</v>
      </c>
      <c r="AV28" s="126">
        <f t="shared" si="14"/>
        <v>10976.609999999999</v>
      </c>
      <c r="AW28" s="126">
        <f t="shared" si="15"/>
        <v>4641.8500000000022</v>
      </c>
      <c r="AX28" s="126"/>
      <c r="AY28" s="126">
        <f t="shared" si="16"/>
        <v>6635.1149999999998</v>
      </c>
      <c r="AZ28" s="126">
        <f t="shared" si="17"/>
        <v>1802.13</v>
      </c>
      <c r="BA28" s="126">
        <f t="shared" si="18"/>
        <v>5242.5599999999995</v>
      </c>
      <c r="BB28" s="126">
        <f t="shared" si="19"/>
        <v>19413.855</v>
      </c>
      <c r="BC28" s="126">
        <f t="shared" si="20"/>
        <v>2184.4</v>
      </c>
      <c r="BD28" s="126">
        <f t="shared" si="21"/>
        <v>3003.5500000000006</v>
      </c>
      <c r="BE28" s="126">
        <f t="shared" si="22"/>
        <v>1092.2</v>
      </c>
      <c r="BF28" s="126">
        <f t="shared" si="23"/>
        <v>6007.1000000000013</v>
      </c>
      <c r="BG28" s="119">
        <f t="shared" si="24"/>
        <v>7126.6049999999977</v>
      </c>
      <c r="BH28" s="137">
        <f t="shared" si="25"/>
        <v>273049.99999999994</v>
      </c>
    </row>
    <row r="29" spans="1:60" ht="15.6" x14ac:dyDescent="0.3">
      <c r="A29" s="1">
        <v>19</v>
      </c>
      <c r="B29" s="25">
        <v>19</v>
      </c>
      <c r="C29" s="135" t="s">
        <v>347</v>
      </c>
      <c r="D29" s="20" t="s">
        <v>37</v>
      </c>
      <c r="E29" s="2">
        <v>674034</v>
      </c>
      <c r="F29" s="2">
        <v>130117</v>
      </c>
      <c r="G29" s="84">
        <f t="shared" si="0"/>
        <v>5.1802147298200847</v>
      </c>
      <c r="H29" s="91"/>
      <c r="I29" s="59">
        <v>396736.41240000003</v>
      </c>
      <c r="J29" s="59">
        <v>374425.88699999993</v>
      </c>
      <c r="K29" s="59">
        <v>11593.3848</v>
      </c>
      <c r="L29" s="59">
        <v>10717.140600000015</v>
      </c>
      <c r="M29" s="17"/>
      <c r="N29" s="59">
        <v>337.01700000000005</v>
      </c>
      <c r="O29" s="59">
        <v>81355.9038</v>
      </c>
      <c r="P29" s="59">
        <v>15435.378600000002</v>
      </c>
      <c r="Q29" s="59"/>
      <c r="R29" s="59"/>
      <c r="S29" s="59">
        <v>8492.8284000000003</v>
      </c>
      <c r="T29" s="59">
        <v>26152.519199999999</v>
      </c>
      <c r="U29" s="59">
        <v>2359.1190000000001</v>
      </c>
      <c r="V29" s="59">
        <v>5864.0957999999991</v>
      </c>
      <c r="W29" s="59">
        <f t="shared" si="2"/>
        <v>23051.962800000008</v>
      </c>
      <c r="X29" s="113"/>
      <c r="Y29" s="59">
        <v>17120.463600000003</v>
      </c>
      <c r="Z29" s="59">
        <v>15907.2024</v>
      </c>
      <c r="AA29" s="59">
        <v>38285.131199999996</v>
      </c>
      <c r="AB29" s="59">
        <v>124291.86960000001</v>
      </c>
      <c r="AC29" s="59">
        <v>8627.6352000000006</v>
      </c>
      <c r="AD29" s="59">
        <v>2291.7156000000004</v>
      </c>
      <c r="AE29" s="59">
        <v>7077.3570000000009</v>
      </c>
      <c r="AF29" s="59">
        <v>63696.212999999996</v>
      </c>
      <c r="AG29" s="59">
        <f t="shared" si="3"/>
        <v>42598.948800000013</v>
      </c>
      <c r="AI29" s="126">
        <f t="shared" si="4"/>
        <v>76586.866200000004</v>
      </c>
      <c r="AJ29" s="126">
        <f t="shared" si="5"/>
        <v>72279.993499999997</v>
      </c>
      <c r="AK29" s="126">
        <f t="shared" si="6"/>
        <v>2238.0124000000001</v>
      </c>
      <c r="AL29" s="126">
        <f t="shared" si="7"/>
        <v>2068.860300000003</v>
      </c>
      <c r="AM29" s="127"/>
      <c r="AN29" s="126">
        <f t="shared" si="8"/>
        <v>65.058500000000009</v>
      </c>
      <c r="AO29" s="126">
        <f t="shared" si="9"/>
        <v>15705.1219</v>
      </c>
      <c r="AP29" s="126">
        <f t="shared" si="10"/>
        <v>2979.6793000000007</v>
      </c>
      <c r="AQ29" s="126"/>
      <c r="AR29" s="126"/>
      <c r="AS29" s="126">
        <f t="shared" si="11"/>
        <v>1639.4742000000001</v>
      </c>
      <c r="AT29" s="126">
        <f t="shared" si="12"/>
        <v>5048.5396000000001</v>
      </c>
      <c r="AU29" s="126">
        <f t="shared" si="13"/>
        <v>455.40950000000004</v>
      </c>
      <c r="AV29" s="126">
        <f t="shared" si="14"/>
        <v>1132.0178999999998</v>
      </c>
      <c r="AW29" s="126">
        <f t="shared" si="15"/>
        <v>4450.0013999999992</v>
      </c>
      <c r="AX29" s="126"/>
      <c r="AY29" s="126">
        <f t="shared" si="16"/>
        <v>3304.9718000000007</v>
      </c>
      <c r="AZ29" s="126">
        <f t="shared" si="17"/>
        <v>3070.7612000000004</v>
      </c>
      <c r="BA29" s="126">
        <f t="shared" si="18"/>
        <v>7390.6455999999998</v>
      </c>
      <c r="BB29" s="126">
        <f t="shared" si="19"/>
        <v>23993.574800000002</v>
      </c>
      <c r="BC29" s="126">
        <f t="shared" si="20"/>
        <v>1665.4976000000001</v>
      </c>
      <c r="BD29" s="126">
        <f t="shared" si="21"/>
        <v>442.39780000000013</v>
      </c>
      <c r="BE29" s="126">
        <f t="shared" si="22"/>
        <v>1366.2285000000002</v>
      </c>
      <c r="BF29" s="126">
        <f t="shared" si="23"/>
        <v>12296.056500000001</v>
      </c>
      <c r="BG29" s="119">
        <f t="shared" si="24"/>
        <v>8223.394400000001</v>
      </c>
      <c r="BH29" s="137">
        <f t="shared" si="25"/>
        <v>130117</v>
      </c>
    </row>
    <row r="30" spans="1:60" ht="15.6" x14ac:dyDescent="0.3">
      <c r="A30" s="1">
        <v>20</v>
      </c>
      <c r="B30" s="25">
        <v>20</v>
      </c>
      <c r="C30" s="135" t="s">
        <v>347</v>
      </c>
      <c r="D30" s="21" t="s">
        <v>38</v>
      </c>
      <c r="E30" s="2">
        <v>2371012</v>
      </c>
      <c r="F30" s="2">
        <v>366149</v>
      </c>
      <c r="G30" s="84">
        <f t="shared" si="0"/>
        <v>6.475538646835032</v>
      </c>
      <c r="H30" s="91"/>
      <c r="I30" s="59">
        <v>1963909.2396</v>
      </c>
      <c r="J30" s="59">
        <v>1953713.888</v>
      </c>
      <c r="K30" s="59">
        <v>6401.7323999999999</v>
      </c>
      <c r="L30" s="59">
        <v>3793.6191999998246</v>
      </c>
      <c r="M30" s="17"/>
      <c r="N30" s="59">
        <v>474.20239999999995</v>
      </c>
      <c r="O30" s="59">
        <v>129694.35639999999</v>
      </c>
      <c r="P30" s="59">
        <v>16122.881600000001</v>
      </c>
      <c r="Q30" s="59"/>
      <c r="R30" s="59"/>
      <c r="S30" s="59">
        <v>16359.982799999998</v>
      </c>
      <c r="T30" s="59">
        <v>49554.150800000003</v>
      </c>
      <c r="U30" s="59">
        <v>7113.0360000000001</v>
      </c>
      <c r="V30" s="59">
        <v>9009.8456000000006</v>
      </c>
      <c r="W30" s="59">
        <f t="shared" si="2"/>
        <v>31534.459600000002</v>
      </c>
      <c r="X30" s="113"/>
      <c r="Y30" s="59">
        <v>42204.013600000006</v>
      </c>
      <c r="Z30" s="59">
        <v>18256.792399999998</v>
      </c>
      <c r="AA30" s="59">
        <v>59038.198800000006</v>
      </c>
      <c r="AB30" s="59">
        <v>157435.19680000001</v>
      </c>
      <c r="AC30" s="59">
        <v>13040.566000000001</v>
      </c>
      <c r="AD30" s="59">
        <v>15885.7804</v>
      </c>
      <c r="AE30" s="59">
        <v>9009.8456000000006</v>
      </c>
      <c r="AF30" s="59">
        <v>70656.157599999991</v>
      </c>
      <c r="AG30" s="59">
        <f t="shared" si="3"/>
        <v>48842.847200000018</v>
      </c>
      <c r="AI30" s="126">
        <f t="shared" si="4"/>
        <v>303281.21669999999</v>
      </c>
      <c r="AJ30" s="126">
        <f t="shared" si="5"/>
        <v>301706.77600000001</v>
      </c>
      <c r="AK30" s="126">
        <f t="shared" si="6"/>
        <v>988.6022999999999</v>
      </c>
      <c r="AL30" s="126">
        <f t="shared" si="7"/>
        <v>585.83839999997292</v>
      </c>
      <c r="AM30" s="127"/>
      <c r="AN30" s="126">
        <f t="shared" si="8"/>
        <v>73.229799999999983</v>
      </c>
      <c r="AO30" s="126">
        <f t="shared" si="9"/>
        <v>20028.350299999998</v>
      </c>
      <c r="AP30" s="126">
        <f t="shared" si="10"/>
        <v>2489.8132000000001</v>
      </c>
      <c r="AQ30" s="126"/>
      <c r="AR30" s="126"/>
      <c r="AS30" s="126">
        <f t="shared" si="11"/>
        <v>2526.4280999999996</v>
      </c>
      <c r="AT30" s="126">
        <f t="shared" si="12"/>
        <v>7652.5141000000003</v>
      </c>
      <c r="AU30" s="126">
        <f t="shared" si="13"/>
        <v>1098.4469999999999</v>
      </c>
      <c r="AV30" s="126">
        <f t="shared" si="14"/>
        <v>1391.3661999999999</v>
      </c>
      <c r="AW30" s="126">
        <f t="shared" si="15"/>
        <v>4869.7816999999977</v>
      </c>
      <c r="AX30" s="126"/>
      <c r="AY30" s="126">
        <f t="shared" si="16"/>
        <v>6517.4522000000006</v>
      </c>
      <c r="AZ30" s="126">
        <f t="shared" si="17"/>
        <v>2819.3472999999994</v>
      </c>
      <c r="BA30" s="126">
        <f t="shared" si="18"/>
        <v>9117.1100999999999</v>
      </c>
      <c r="BB30" s="126">
        <f t="shared" si="19"/>
        <v>24312.293600000001</v>
      </c>
      <c r="BC30" s="126">
        <f t="shared" si="20"/>
        <v>2013.8195000000001</v>
      </c>
      <c r="BD30" s="126">
        <f t="shared" si="21"/>
        <v>2453.1983</v>
      </c>
      <c r="BE30" s="126">
        <f t="shared" si="22"/>
        <v>1391.3661999999999</v>
      </c>
      <c r="BF30" s="126">
        <f t="shared" si="23"/>
        <v>10911.240199999998</v>
      </c>
      <c r="BG30" s="119">
        <f t="shared" si="24"/>
        <v>7542.6694000000025</v>
      </c>
      <c r="BH30" s="137">
        <f t="shared" si="25"/>
        <v>366148.99999999994</v>
      </c>
    </row>
    <row r="31" spans="1:60" ht="15.6" x14ac:dyDescent="0.3">
      <c r="A31" s="1">
        <v>21</v>
      </c>
      <c r="B31" s="25">
        <v>21</v>
      </c>
      <c r="C31" s="135" t="s">
        <v>347</v>
      </c>
      <c r="D31" s="20" t="s">
        <v>39</v>
      </c>
      <c r="E31" s="2">
        <v>1299365</v>
      </c>
      <c r="F31" s="2">
        <v>253457</v>
      </c>
      <c r="G31" s="84">
        <f t="shared" si="0"/>
        <v>5.1265697929037275</v>
      </c>
      <c r="H31" s="91"/>
      <c r="I31" s="59">
        <v>719328.46400000004</v>
      </c>
      <c r="J31" s="59">
        <v>678268.53</v>
      </c>
      <c r="K31" s="59">
        <v>22738.887500000001</v>
      </c>
      <c r="L31" s="59">
        <v>18321.046499999953</v>
      </c>
      <c r="M31" s="17"/>
      <c r="N31" s="59">
        <v>779.61899999999991</v>
      </c>
      <c r="O31" s="59">
        <v>207248.7175</v>
      </c>
      <c r="P31" s="59">
        <v>39890.505499999999</v>
      </c>
      <c r="Q31" s="59"/>
      <c r="R31" s="59"/>
      <c r="S31" s="59">
        <v>16761.808499999999</v>
      </c>
      <c r="T31" s="59">
        <v>54053.584000000003</v>
      </c>
      <c r="U31" s="59">
        <v>4028.0315000000001</v>
      </c>
      <c r="V31" s="59">
        <v>21829.331999999999</v>
      </c>
      <c r="W31" s="59">
        <f t="shared" si="2"/>
        <v>70685.456000000006</v>
      </c>
      <c r="X31" s="113"/>
      <c r="Y31" s="59">
        <v>48076.504999999997</v>
      </c>
      <c r="Z31" s="59">
        <v>31834.442500000001</v>
      </c>
      <c r="AA31" s="59">
        <v>63538.948499999999</v>
      </c>
      <c r="AB31" s="59">
        <v>228558.30350000001</v>
      </c>
      <c r="AC31" s="59">
        <v>14033.142000000002</v>
      </c>
      <c r="AD31" s="59">
        <v>4028.0315000000001</v>
      </c>
      <c r="AE31" s="59">
        <v>16891.744999999999</v>
      </c>
      <c r="AF31" s="59">
        <v>116163.231</v>
      </c>
      <c r="AG31" s="59">
        <f t="shared" si="3"/>
        <v>77442.15400000001</v>
      </c>
      <c r="AI31" s="126">
        <f t="shared" si="4"/>
        <v>140313.79519999999</v>
      </c>
      <c r="AJ31" s="126">
        <f t="shared" si="5"/>
        <v>132304.554</v>
      </c>
      <c r="AK31" s="126">
        <f t="shared" si="6"/>
        <v>4435.4974999999995</v>
      </c>
      <c r="AL31" s="126">
        <f t="shared" si="7"/>
        <v>3573.7436999999909</v>
      </c>
      <c r="AM31" s="127"/>
      <c r="AN31" s="126">
        <f t="shared" si="8"/>
        <v>152.07419999999999</v>
      </c>
      <c r="AO31" s="126">
        <f t="shared" si="9"/>
        <v>40426.391499999998</v>
      </c>
      <c r="AP31" s="126">
        <f t="shared" si="10"/>
        <v>7781.1298999999999</v>
      </c>
      <c r="AQ31" s="126"/>
      <c r="AR31" s="126"/>
      <c r="AS31" s="126">
        <f t="shared" si="11"/>
        <v>3269.5952999999995</v>
      </c>
      <c r="AT31" s="126">
        <f t="shared" si="12"/>
        <v>10543.8112</v>
      </c>
      <c r="AU31" s="126">
        <f t="shared" si="13"/>
        <v>785.71669999999995</v>
      </c>
      <c r="AV31" s="126">
        <f t="shared" si="14"/>
        <v>4258.0775999999996</v>
      </c>
      <c r="AW31" s="126">
        <f t="shared" si="15"/>
        <v>13788.060799999999</v>
      </c>
      <c r="AX31" s="126"/>
      <c r="AY31" s="126">
        <f t="shared" si="16"/>
        <v>9377.9089999999997</v>
      </c>
      <c r="AZ31" s="126">
        <f t="shared" si="17"/>
        <v>6209.6965</v>
      </c>
      <c r="BA31" s="126">
        <f t="shared" si="18"/>
        <v>12394.047299999998</v>
      </c>
      <c r="BB31" s="126">
        <f t="shared" si="19"/>
        <v>44583.086300000003</v>
      </c>
      <c r="BC31" s="126">
        <f t="shared" si="20"/>
        <v>2737.3356000000003</v>
      </c>
      <c r="BD31" s="126">
        <f t="shared" si="21"/>
        <v>785.71669999999995</v>
      </c>
      <c r="BE31" s="126">
        <f t="shared" si="22"/>
        <v>3294.9409999999998</v>
      </c>
      <c r="BF31" s="126">
        <f t="shared" si="23"/>
        <v>22659.055799999998</v>
      </c>
      <c r="BG31" s="119">
        <f t="shared" si="24"/>
        <v>15106.037200000006</v>
      </c>
      <c r="BH31" s="137">
        <f t="shared" si="25"/>
        <v>253457</v>
      </c>
    </row>
    <row r="32" spans="1:60" ht="15.6" x14ac:dyDescent="0.3">
      <c r="A32" s="1">
        <v>22</v>
      </c>
      <c r="B32" s="25">
        <v>22</v>
      </c>
      <c r="C32" s="135" t="s">
        <v>347</v>
      </c>
      <c r="D32" s="20" t="s">
        <v>340</v>
      </c>
      <c r="E32" s="2">
        <v>2147621</v>
      </c>
      <c r="F32" s="2">
        <v>346922</v>
      </c>
      <c r="G32" s="84">
        <f t="shared" si="0"/>
        <v>6.1905010348147425</v>
      </c>
      <c r="H32" s="91"/>
      <c r="I32" s="59">
        <v>1606635.2700999998</v>
      </c>
      <c r="J32" s="59">
        <v>1585373.8222000001</v>
      </c>
      <c r="K32" s="59">
        <v>11167.629199999999</v>
      </c>
      <c r="L32" s="59">
        <v>10093.818700000194</v>
      </c>
      <c r="M32" s="17"/>
      <c r="N32" s="59">
        <v>214.7621</v>
      </c>
      <c r="O32" s="59">
        <v>168373.48639999999</v>
      </c>
      <c r="P32" s="59">
        <v>25341.927799999998</v>
      </c>
      <c r="Q32" s="59"/>
      <c r="R32" s="59"/>
      <c r="S32" s="59">
        <v>23194.306800000002</v>
      </c>
      <c r="T32" s="59">
        <v>68938.634099999996</v>
      </c>
      <c r="U32" s="59">
        <v>5369.0524999999998</v>
      </c>
      <c r="V32" s="59">
        <v>4939.5282999999999</v>
      </c>
      <c r="W32" s="59">
        <f t="shared" si="2"/>
        <v>40590.036899999977</v>
      </c>
      <c r="X32" s="113"/>
      <c r="Y32" s="59">
        <v>24697.641499999998</v>
      </c>
      <c r="Z32" s="59">
        <v>45959.089400000004</v>
      </c>
      <c r="AA32" s="59">
        <v>109099.1468</v>
      </c>
      <c r="AB32" s="59">
        <v>192641.60370000001</v>
      </c>
      <c r="AC32" s="59">
        <v>11597.153400000001</v>
      </c>
      <c r="AD32" s="59">
        <v>11167.629199999999</v>
      </c>
      <c r="AE32" s="59">
        <v>21476.21</v>
      </c>
      <c r="AF32" s="59">
        <v>81824.360099999991</v>
      </c>
      <c r="AG32" s="59">
        <f t="shared" si="3"/>
        <v>66576.251000000018</v>
      </c>
      <c r="AI32" s="126">
        <f t="shared" si="4"/>
        <v>259532.34819999998</v>
      </c>
      <c r="AJ32" s="126">
        <f t="shared" si="5"/>
        <v>256097.8204</v>
      </c>
      <c r="AK32" s="126">
        <f t="shared" si="6"/>
        <v>1803.9943999999998</v>
      </c>
      <c r="AL32" s="126">
        <f t="shared" si="7"/>
        <v>1630.5334000000314</v>
      </c>
      <c r="AM32" s="127"/>
      <c r="AN32" s="126">
        <f t="shared" si="8"/>
        <v>34.6922</v>
      </c>
      <c r="AO32" s="126">
        <f t="shared" si="9"/>
        <v>27198.684799999999</v>
      </c>
      <c r="AP32" s="126">
        <f t="shared" si="10"/>
        <v>4093.6795999999995</v>
      </c>
      <c r="AQ32" s="126"/>
      <c r="AR32" s="126"/>
      <c r="AS32" s="126">
        <f t="shared" si="11"/>
        <v>3746.7576000000004</v>
      </c>
      <c r="AT32" s="126">
        <f t="shared" si="12"/>
        <v>11136.196199999998</v>
      </c>
      <c r="AU32" s="126">
        <f t="shared" si="13"/>
        <v>867.30499999999995</v>
      </c>
      <c r="AV32" s="126">
        <f t="shared" si="14"/>
        <v>797.92059999999992</v>
      </c>
      <c r="AW32" s="126">
        <f t="shared" si="15"/>
        <v>6556.8257999999987</v>
      </c>
      <c r="AX32" s="126"/>
      <c r="AY32" s="126">
        <f t="shared" si="16"/>
        <v>3989.6029999999996</v>
      </c>
      <c r="AZ32" s="126">
        <f t="shared" si="17"/>
        <v>7424.1308000000008</v>
      </c>
      <c r="BA32" s="126">
        <f t="shared" si="18"/>
        <v>17623.637599999998</v>
      </c>
      <c r="BB32" s="126">
        <f t="shared" si="19"/>
        <v>31118.903399999999</v>
      </c>
      <c r="BC32" s="126">
        <f t="shared" si="20"/>
        <v>1873.3788000000002</v>
      </c>
      <c r="BD32" s="126">
        <f t="shared" si="21"/>
        <v>1803.9943999999998</v>
      </c>
      <c r="BE32" s="126">
        <f t="shared" si="22"/>
        <v>3469.22</v>
      </c>
      <c r="BF32" s="126">
        <f t="shared" si="23"/>
        <v>13217.728199999998</v>
      </c>
      <c r="BG32" s="119">
        <f t="shared" si="24"/>
        <v>10754.582000000002</v>
      </c>
      <c r="BH32" s="137">
        <f t="shared" si="25"/>
        <v>346922</v>
      </c>
    </row>
    <row r="33" spans="1:60" ht="15.6" x14ac:dyDescent="0.3">
      <c r="A33" s="1">
        <v>23</v>
      </c>
      <c r="B33" s="25">
        <v>23</v>
      </c>
      <c r="C33" s="135" t="s">
        <v>347</v>
      </c>
      <c r="D33" s="20" t="s">
        <v>341</v>
      </c>
      <c r="E33" s="2">
        <v>1686764</v>
      </c>
      <c r="F33" s="2">
        <v>214128</v>
      </c>
      <c r="G33" s="84">
        <f t="shared" si="0"/>
        <v>7.8773630725547337</v>
      </c>
      <c r="H33" s="91"/>
      <c r="I33" s="59">
        <v>1338784.5868000002</v>
      </c>
      <c r="J33" s="59">
        <v>1327989.2972000001</v>
      </c>
      <c r="K33" s="59">
        <v>7421.7616000000007</v>
      </c>
      <c r="L33" s="59">
        <v>3373.5280000000098</v>
      </c>
      <c r="M33" s="17"/>
      <c r="N33" s="110">
        <v>177</v>
      </c>
      <c r="O33" s="59">
        <v>103904.6624</v>
      </c>
      <c r="P33" s="59">
        <v>14337.493999999999</v>
      </c>
      <c r="Q33" s="59"/>
      <c r="R33" s="59"/>
      <c r="S33" s="59">
        <v>15855.5816</v>
      </c>
      <c r="T33" s="59">
        <v>40988.365200000007</v>
      </c>
      <c r="U33" s="59">
        <v>4048.2336</v>
      </c>
      <c r="V33" s="59">
        <v>6241.0267999999996</v>
      </c>
      <c r="W33" s="59">
        <f t="shared" si="2"/>
        <v>22433.961199999991</v>
      </c>
      <c r="X33" s="113"/>
      <c r="Y33" s="59">
        <v>18385.727600000002</v>
      </c>
      <c r="Z33" s="59">
        <v>21927.932000000001</v>
      </c>
      <c r="AA33" s="59">
        <v>88217.757200000007</v>
      </c>
      <c r="AB33" s="59">
        <v>115374.65759999999</v>
      </c>
      <c r="AC33" s="59">
        <v>8602.4964</v>
      </c>
      <c r="AD33" s="59">
        <v>9614.5547999999981</v>
      </c>
      <c r="AE33" s="59">
        <v>14337.493999999999</v>
      </c>
      <c r="AF33" s="59">
        <v>41494.394399999997</v>
      </c>
      <c r="AG33" s="59">
        <f t="shared" si="3"/>
        <v>41325.717999999993</v>
      </c>
      <c r="AI33" s="126">
        <f t="shared" si="4"/>
        <v>169953.39360000001</v>
      </c>
      <c r="AJ33" s="126">
        <f t="shared" si="5"/>
        <v>168582.97440000001</v>
      </c>
      <c r="AK33" s="126">
        <f t="shared" si="6"/>
        <v>942.16320000000007</v>
      </c>
      <c r="AL33" s="126">
        <f t="shared" si="7"/>
        <v>428.25600000000122</v>
      </c>
      <c r="AM33" s="127"/>
      <c r="AN33" s="128">
        <v>30.367199999999997</v>
      </c>
      <c r="AO33" s="126">
        <f t="shared" si="9"/>
        <v>13190.284799999999</v>
      </c>
      <c r="AP33" s="126">
        <f t="shared" si="10"/>
        <v>1820.0879999999997</v>
      </c>
      <c r="AQ33" s="126"/>
      <c r="AR33" s="126"/>
      <c r="AS33" s="126">
        <f t="shared" si="11"/>
        <v>2012.8031999999998</v>
      </c>
      <c r="AT33" s="126">
        <f t="shared" si="12"/>
        <v>5203.3104000000012</v>
      </c>
      <c r="AU33" s="126">
        <f t="shared" si="13"/>
        <v>513.90719999999999</v>
      </c>
      <c r="AV33" s="126">
        <f t="shared" si="14"/>
        <v>792.27359999999999</v>
      </c>
      <c r="AW33" s="126">
        <f t="shared" si="15"/>
        <v>2847.902399999999</v>
      </c>
      <c r="AX33" s="126"/>
      <c r="AY33" s="126">
        <f t="shared" si="16"/>
        <v>2333.9952000000003</v>
      </c>
      <c r="AZ33" s="126">
        <f t="shared" si="17"/>
        <v>2783.6640000000002</v>
      </c>
      <c r="BA33" s="126">
        <f t="shared" si="18"/>
        <v>11198.894400000001</v>
      </c>
      <c r="BB33" s="126">
        <f t="shared" si="19"/>
        <v>14646.355199999998</v>
      </c>
      <c r="BC33" s="126">
        <f t="shared" si="20"/>
        <v>1092.0527999999999</v>
      </c>
      <c r="BD33" s="126">
        <f t="shared" si="21"/>
        <v>1220.5295999999998</v>
      </c>
      <c r="BE33" s="126">
        <f t="shared" si="22"/>
        <v>1820.0879999999997</v>
      </c>
      <c r="BF33" s="126">
        <f t="shared" si="23"/>
        <v>5267.5487999999996</v>
      </c>
      <c r="BG33" s="119">
        <f t="shared" si="24"/>
        <v>5246.1359999999986</v>
      </c>
      <c r="BH33" s="137">
        <f t="shared" si="25"/>
        <v>214136.95440000002</v>
      </c>
    </row>
    <row r="34" spans="1:60" ht="15.6" x14ac:dyDescent="0.3">
      <c r="A34" s="1">
        <v>24</v>
      </c>
      <c r="B34" s="25">
        <v>24</v>
      </c>
      <c r="C34" s="135" t="s">
        <v>347</v>
      </c>
      <c r="D34" s="20" t="s">
        <v>40</v>
      </c>
      <c r="E34" s="2">
        <v>2430581</v>
      </c>
      <c r="F34" s="2">
        <v>377642</v>
      </c>
      <c r="G34" s="84">
        <f t="shared" si="0"/>
        <v>6.436204129837253</v>
      </c>
      <c r="H34" s="91"/>
      <c r="I34" s="59">
        <v>677889.04090000002</v>
      </c>
      <c r="J34" s="59">
        <v>670840.35600000003</v>
      </c>
      <c r="K34" s="59">
        <v>4131.9877000000006</v>
      </c>
      <c r="L34" s="59">
        <v>2916.6971999999787</v>
      </c>
      <c r="M34" s="17"/>
      <c r="N34" s="59">
        <v>1944.4648000000002</v>
      </c>
      <c r="O34" s="59">
        <v>798445.85850000009</v>
      </c>
      <c r="P34" s="59">
        <v>91146.787500000006</v>
      </c>
      <c r="Q34" s="59"/>
      <c r="R34" s="59"/>
      <c r="S34" s="59">
        <v>39861.528399999996</v>
      </c>
      <c r="T34" s="59">
        <v>127848.56059999998</v>
      </c>
      <c r="U34" s="59">
        <v>25521.100500000004</v>
      </c>
      <c r="V34" s="59">
        <v>352191.18689999997</v>
      </c>
      <c r="W34" s="59">
        <f t="shared" si="2"/>
        <v>161876.69460000016</v>
      </c>
      <c r="X34" s="113"/>
      <c r="Y34" s="59">
        <v>55903.362999999998</v>
      </c>
      <c r="Z34" s="59">
        <v>108160.85450000002</v>
      </c>
      <c r="AA34" s="59">
        <v>233578.83410000001</v>
      </c>
      <c r="AB34" s="59">
        <v>554658.58420000004</v>
      </c>
      <c r="AC34" s="59">
        <v>35000.366399999999</v>
      </c>
      <c r="AD34" s="59">
        <v>33298.959699999999</v>
      </c>
      <c r="AE34" s="59">
        <v>50069.9686</v>
      </c>
      <c r="AF34" s="59">
        <v>247190.0877</v>
      </c>
      <c r="AG34" s="59">
        <f t="shared" si="3"/>
        <v>189099.20180000004</v>
      </c>
      <c r="AI34" s="126">
        <f t="shared" si="4"/>
        <v>105324.35380000001</v>
      </c>
      <c r="AJ34" s="126">
        <f t="shared" si="5"/>
        <v>104229.19200000001</v>
      </c>
      <c r="AK34" s="126">
        <f t="shared" si="6"/>
        <v>641.99140000000011</v>
      </c>
      <c r="AL34" s="126">
        <f t="shared" si="7"/>
        <v>453.17039999999673</v>
      </c>
      <c r="AM34" s="127"/>
      <c r="AN34" s="126">
        <f t="shared" si="8"/>
        <v>302.11360000000002</v>
      </c>
      <c r="AO34" s="126">
        <f t="shared" si="9"/>
        <v>124055.39700000003</v>
      </c>
      <c r="AP34" s="126">
        <f t="shared" si="10"/>
        <v>14161.575000000001</v>
      </c>
      <c r="AQ34" s="126"/>
      <c r="AR34" s="126"/>
      <c r="AS34" s="126">
        <f t="shared" si="11"/>
        <v>6193.3287999999993</v>
      </c>
      <c r="AT34" s="126">
        <f t="shared" si="12"/>
        <v>19863.9692</v>
      </c>
      <c r="AU34" s="126">
        <f t="shared" si="13"/>
        <v>3965.2410000000009</v>
      </c>
      <c r="AV34" s="126">
        <f t="shared" si="14"/>
        <v>54720.325799999999</v>
      </c>
      <c r="AW34" s="126">
        <f t="shared" si="15"/>
        <v>25150.957200000033</v>
      </c>
      <c r="AX34" s="126"/>
      <c r="AY34" s="126">
        <f t="shared" si="16"/>
        <v>8685.7659999999996</v>
      </c>
      <c r="AZ34" s="126">
        <f t="shared" si="17"/>
        <v>16805.069000000003</v>
      </c>
      <c r="BA34" s="126">
        <f t="shared" si="18"/>
        <v>36291.396200000003</v>
      </c>
      <c r="BB34" s="126">
        <f t="shared" si="19"/>
        <v>86177.904400000014</v>
      </c>
      <c r="BC34" s="126">
        <f t="shared" si="20"/>
        <v>5438.0447999999997</v>
      </c>
      <c r="BD34" s="126">
        <f t="shared" si="21"/>
        <v>5173.6954000000005</v>
      </c>
      <c r="BE34" s="126">
        <f t="shared" si="22"/>
        <v>7779.4252000000006</v>
      </c>
      <c r="BF34" s="126">
        <f t="shared" si="23"/>
        <v>38406.191400000003</v>
      </c>
      <c r="BG34" s="119">
        <f t="shared" si="24"/>
        <v>29380.547600000005</v>
      </c>
      <c r="BH34" s="137">
        <f t="shared" si="25"/>
        <v>377642.00000000006</v>
      </c>
    </row>
    <row r="35" spans="1:60" ht="15.6" x14ac:dyDescent="0.3">
      <c r="A35" s="1">
        <v>25</v>
      </c>
      <c r="B35" s="25">
        <v>25</v>
      </c>
      <c r="C35" s="135" t="s">
        <v>347</v>
      </c>
      <c r="D35" s="20" t="s">
        <v>41</v>
      </c>
      <c r="E35" s="2">
        <v>1584774</v>
      </c>
      <c r="F35" s="2">
        <v>306688</v>
      </c>
      <c r="G35" s="84">
        <f t="shared" si="0"/>
        <v>5.1673818343071787</v>
      </c>
      <c r="H35" s="91"/>
      <c r="I35" s="59">
        <v>1103478.1361999998</v>
      </c>
      <c r="J35" s="59">
        <v>1087788.8736</v>
      </c>
      <c r="K35" s="59">
        <v>5071.2767999999996</v>
      </c>
      <c r="L35" s="59">
        <v>10617.985799999917</v>
      </c>
      <c r="M35" s="17"/>
      <c r="N35" s="59">
        <v>8240.8248000000003</v>
      </c>
      <c r="O35" s="59">
        <v>195719.58899999998</v>
      </c>
      <c r="P35" s="59">
        <v>67669.849799999996</v>
      </c>
      <c r="Q35" s="59"/>
      <c r="R35" s="59"/>
      <c r="S35" s="59">
        <v>11727.327600000001</v>
      </c>
      <c r="T35" s="59">
        <v>32329.389599999999</v>
      </c>
      <c r="U35" s="59">
        <v>16798.6044</v>
      </c>
      <c r="V35" s="59">
        <v>26465.7258</v>
      </c>
      <c r="W35" s="59">
        <f t="shared" si="2"/>
        <v>40728.691799999986</v>
      </c>
      <c r="X35" s="113"/>
      <c r="Y35" s="59">
        <v>43422.807600000007</v>
      </c>
      <c r="Z35" s="59">
        <v>39460.872600000002</v>
      </c>
      <c r="AA35" s="59">
        <v>49761.903600000005</v>
      </c>
      <c r="AB35" s="59">
        <v>144689.86620000002</v>
      </c>
      <c r="AC35" s="59">
        <v>15847.74</v>
      </c>
      <c r="AD35" s="59">
        <v>17274.036600000003</v>
      </c>
      <c r="AE35" s="59">
        <v>7765.3926000000001</v>
      </c>
      <c r="AF35" s="59">
        <v>54357.748200000002</v>
      </c>
      <c r="AG35" s="59">
        <f t="shared" si="3"/>
        <v>49444.948800000013</v>
      </c>
      <c r="AI35" s="126">
        <f t="shared" si="4"/>
        <v>213546.85439999995</v>
      </c>
      <c r="AJ35" s="126">
        <f t="shared" si="5"/>
        <v>210510.64320000002</v>
      </c>
      <c r="AK35" s="126">
        <f t="shared" si="6"/>
        <v>981.40159999999992</v>
      </c>
      <c r="AL35" s="126">
        <f t="shared" si="7"/>
        <v>2054.8095999999837</v>
      </c>
      <c r="AM35" s="127"/>
      <c r="AN35" s="126">
        <f t="shared" si="8"/>
        <v>1594.7776000000001</v>
      </c>
      <c r="AO35" s="126">
        <f t="shared" si="9"/>
        <v>37875.967999999993</v>
      </c>
      <c r="AP35" s="126">
        <f t="shared" si="10"/>
        <v>13095.577599999999</v>
      </c>
      <c r="AQ35" s="126"/>
      <c r="AR35" s="126"/>
      <c r="AS35" s="126">
        <f t="shared" si="11"/>
        <v>2269.4911999999999</v>
      </c>
      <c r="AT35" s="126">
        <f t="shared" si="12"/>
        <v>6256.4351999999999</v>
      </c>
      <c r="AU35" s="126">
        <f t="shared" si="13"/>
        <v>3250.8928000000001</v>
      </c>
      <c r="AV35" s="126">
        <f t="shared" si="14"/>
        <v>5121.6895999999997</v>
      </c>
      <c r="AW35" s="126">
        <f t="shared" si="15"/>
        <v>7881.8815999999933</v>
      </c>
      <c r="AX35" s="126"/>
      <c r="AY35" s="126">
        <f t="shared" si="16"/>
        <v>8403.2512000000006</v>
      </c>
      <c r="AZ35" s="126">
        <f t="shared" si="17"/>
        <v>7636.5312000000004</v>
      </c>
      <c r="BA35" s="126">
        <f t="shared" si="18"/>
        <v>9630.003200000001</v>
      </c>
      <c r="BB35" s="126">
        <f t="shared" si="19"/>
        <v>28000.614400000002</v>
      </c>
      <c r="BC35" s="126">
        <f t="shared" si="20"/>
        <v>3066.88</v>
      </c>
      <c r="BD35" s="126">
        <f t="shared" si="21"/>
        <v>3342.8992000000007</v>
      </c>
      <c r="BE35" s="126">
        <f t="shared" si="22"/>
        <v>1502.7711999999999</v>
      </c>
      <c r="BF35" s="126">
        <f t="shared" si="23"/>
        <v>10519.3984</v>
      </c>
      <c r="BG35" s="119">
        <f t="shared" si="24"/>
        <v>9568.6656000000003</v>
      </c>
      <c r="BH35" s="137">
        <f t="shared" si="25"/>
        <v>306687.99999999994</v>
      </c>
    </row>
    <row r="36" spans="1:60" ht="15.6" x14ac:dyDescent="0.3">
      <c r="A36" s="1">
        <v>26</v>
      </c>
      <c r="B36" s="25">
        <v>26</v>
      </c>
      <c r="C36" s="135" t="s">
        <v>347</v>
      </c>
      <c r="D36" s="20" t="s">
        <v>42</v>
      </c>
      <c r="E36" s="2">
        <v>1367022</v>
      </c>
      <c r="F36" s="2">
        <v>256564</v>
      </c>
      <c r="G36" s="84">
        <f t="shared" si="0"/>
        <v>5.3281910166664073</v>
      </c>
      <c r="H36" s="91"/>
      <c r="I36" s="59">
        <v>1110021.8640000001</v>
      </c>
      <c r="J36" s="59">
        <v>1098812.2836</v>
      </c>
      <c r="K36" s="59">
        <v>4784.5769999999993</v>
      </c>
      <c r="L36" s="59">
        <v>6425.0034000001006</v>
      </c>
      <c r="M36" s="17"/>
      <c r="N36" s="59">
        <v>410.10659999999996</v>
      </c>
      <c r="O36" s="59">
        <v>63019.714200000009</v>
      </c>
      <c r="P36" s="59">
        <v>6561.7055999999993</v>
      </c>
      <c r="Q36" s="59"/>
      <c r="R36" s="59"/>
      <c r="S36" s="59">
        <v>5057.9814000000006</v>
      </c>
      <c r="T36" s="59">
        <v>17087.775000000001</v>
      </c>
      <c r="U36" s="59">
        <v>1093.6176</v>
      </c>
      <c r="V36" s="59">
        <v>3827.6616000000004</v>
      </c>
      <c r="W36" s="59">
        <f t="shared" si="2"/>
        <v>29390.973000000005</v>
      </c>
      <c r="X36" s="113"/>
      <c r="Y36" s="59">
        <v>11346.2826</v>
      </c>
      <c r="Z36" s="59">
        <v>25153.2048</v>
      </c>
      <c r="AA36" s="59">
        <v>23102.671799999996</v>
      </c>
      <c r="AB36" s="59">
        <v>133968.15600000002</v>
      </c>
      <c r="AC36" s="59">
        <v>9295.749600000001</v>
      </c>
      <c r="AD36" s="59">
        <v>12713.304599999999</v>
      </c>
      <c r="AE36" s="59">
        <v>6698.4078</v>
      </c>
      <c r="AF36" s="59">
        <v>42104.277600000001</v>
      </c>
      <c r="AG36" s="59">
        <f t="shared" si="3"/>
        <v>63156.416400000016</v>
      </c>
      <c r="AI36" s="126">
        <f t="shared" si="4"/>
        <v>208329.96799999999</v>
      </c>
      <c r="AJ36" s="126">
        <f t="shared" si="5"/>
        <v>206226.14319999996</v>
      </c>
      <c r="AK36" s="126">
        <f t="shared" si="6"/>
        <v>897.97399999999982</v>
      </c>
      <c r="AL36" s="126">
        <f t="shared" si="7"/>
        <v>1205.8508000000188</v>
      </c>
      <c r="AM36" s="127"/>
      <c r="AN36" s="126">
        <f t="shared" si="8"/>
        <v>76.969199999999987</v>
      </c>
      <c r="AO36" s="126">
        <f t="shared" si="9"/>
        <v>11827.600400000001</v>
      </c>
      <c r="AP36" s="126">
        <f t="shared" si="10"/>
        <v>1231.5071999999998</v>
      </c>
      <c r="AQ36" s="126"/>
      <c r="AR36" s="126"/>
      <c r="AS36" s="126">
        <f t="shared" si="11"/>
        <v>949.28680000000008</v>
      </c>
      <c r="AT36" s="126">
        <f t="shared" si="12"/>
        <v>3207.05</v>
      </c>
      <c r="AU36" s="126">
        <f t="shared" si="13"/>
        <v>205.25119999999998</v>
      </c>
      <c r="AV36" s="126">
        <f t="shared" si="14"/>
        <v>718.37919999999997</v>
      </c>
      <c r="AW36" s="126">
        <f t="shared" si="15"/>
        <v>5516.1260000000011</v>
      </c>
      <c r="AX36" s="126"/>
      <c r="AY36" s="126">
        <f t="shared" si="16"/>
        <v>2129.4811999999997</v>
      </c>
      <c r="AZ36" s="126">
        <f t="shared" si="17"/>
        <v>4720.7775999999994</v>
      </c>
      <c r="BA36" s="126">
        <f t="shared" si="18"/>
        <v>4335.931599999999</v>
      </c>
      <c r="BB36" s="126">
        <f t="shared" si="19"/>
        <v>25143.272000000001</v>
      </c>
      <c r="BC36" s="126">
        <f t="shared" si="20"/>
        <v>1744.6351999999999</v>
      </c>
      <c r="BD36" s="126">
        <f t="shared" si="21"/>
        <v>2386.0451999999996</v>
      </c>
      <c r="BE36" s="126">
        <f t="shared" si="22"/>
        <v>1257.1635999999999</v>
      </c>
      <c r="BF36" s="126">
        <f t="shared" si="23"/>
        <v>7902.1711999999998</v>
      </c>
      <c r="BG36" s="119">
        <f t="shared" si="24"/>
        <v>11853.256800000003</v>
      </c>
      <c r="BH36" s="137">
        <f t="shared" si="25"/>
        <v>256564</v>
      </c>
    </row>
    <row r="37" spans="1:60" ht="15.6" x14ac:dyDescent="0.3">
      <c r="A37" s="1">
        <v>27</v>
      </c>
      <c r="B37" s="25">
        <v>27</v>
      </c>
      <c r="C37" s="135" t="s">
        <v>347</v>
      </c>
      <c r="D37" s="20" t="s">
        <v>278</v>
      </c>
      <c r="E37" s="2">
        <v>364156</v>
      </c>
      <c r="F37" s="2">
        <v>68550</v>
      </c>
      <c r="G37" s="84">
        <f t="shared" si="0"/>
        <v>5.3122684172137129</v>
      </c>
      <c r="H37" s="91"/>
      <c r="I37" s="59">
        <v>305636.13080000004</v>
      </c>
      <c r="J37" s="59">
        <v>302832.12959999999</v>
      </c>
      <c r="K37" s="59">
        <v>291.32479999999998</v>
      </c>
      <c r="L37" s="59">
        <v>2512.6764000000376</v>
      </c>
      <c r="M37" s="17"/>
      <c r="N37" s="59">
        <v>655.48080000000004</v>
      </c>
      <c r="O37" s="59">
        <v>13218.862800000001</v>
      </c>
      <c r="P37" s="59">
        <v>4260.6251999999995</v>
      </c>
      <c r="Q37" s="59"/>
      <c r="R37" s="59"/>
      <c r="S37" s="59">
        <v>509.81840000000005</v>
      </c>
      <c r="T37" s="59">
        <v>4042.1316000000002</v>
      </c>
      <c r="U37" s="59">
        <v>327.74040000000002</v>
      </c>
      <c r="V37" s="59">
        <v>728.31200000000001</v>
      </c>
      <c r="W37" s="59">
        <f t="shared" si="2"/>
        <v>3350.235200000001</v>
      </c>
      <c r="X37" s="113"/>
      <c r="Y37" s="59">
        <v>3677.9755999999998</v>
      </c>
      <c r="Z37" s="59">
        <v>6081.4052000000001</v>
      </c>
      <c r="AA37" s="59">
        <v>4588.3656000000001</v>
      </c>
      <c r="AB37" s="59">
        <v>30297.779200000001</v>
      </c>
      <c r="AC37" s="59">
        <v>4551.95</v>
      </c>
      <c r="AD37" s="59">
        <v>3568.7287999999999</v>
      </c>
      <c r="AE37" s="59">
        <v>2476.2608</v>
      </c>
      <c r="AF37" s="59">
        <v>8739.7440000000006</v>
      </c>
      <c r="AG37" s="59">
        <f t="shared" si="3"/>
        <v>10961.095600000001</v>
      </c>
      <c r="AI37" s="126">
        <f t="shared" si="4"/>
        <v>57534.015000000007</v>
      </c>
      <c r="AJ37" s="126">
        <f t="shared" si="5"/>
        <v>57006.179999999993</v>
      </c>
      <c r="AK37" s="126">
        <f t="shared" si="6"/>
        <v>54.839999999999996</v>
      </c>
      <c r="AL37" s="126">
        <f t="shared" si="7"/>
        <v>472.99500000000705</v>
      </c>
      <c r="AM37" s="127"/>
      <c r="AN37" s="126">
        <f t="shared" si="8"/>
        <v>123.39</v>
      </c>
      <c r="AO37" s="126">
        <f t="shared" si="9"/>
        <v>2488.3650000000002</v>
      </c>
      <c r="AP37" s="126">
        <f t="shared" si="10"/>
        <v>802.03499999999985</v>
      </c>
      <c r="AQ37" s="126"/>
      <c r="AR37" s="126"/>
      <c r="AS37" s="126">
        <f t="shared" si="11"/>
        <v>95.97</v>
      </c>
      <c r="AT37" s="126">
        <f t="shared" si="12"/>
        <v>760.90499999999997</v>
      </c>
      <c r="AU37" s="126">
        <f t="shared" si="13"/>
        <v>61.695</v>
      </c>
      <c r="AV37" s="126">
        <f t="shared" si="14"/>
        <v>137.1</v>
      </c>
      <c r="AW37" s="126">
        <f t="shared" si="15"/>
        <v>630.66000000000054</v>
      </c>
      <c r="AX37" s="126"/>
      <c r="AY37" s="126">
        <f t="shared" si="16"/>
        <v>692.3549999999999</v>
      </c>
      <c r="AZ37" s="126">
        <f t="shared" si="17"/>
        <v>1144.7849999999999</v>
      </c>
      <c r="BA37" s="126">
        <f t="shared" si="18"/>
        <v>863.73</v>
      </c>
      <c r="BB37" s="126">
        <f t="shared" si="19"/>
        <v>5703.36</v>
      </c>
      <c r="BC37" s="126">
        <f t="shared" si="20"/>
        <v>856.87499999999989</v>
      </c>
      <c r="BD37" s="126">
        <f t="shared" si="21"/>
        <v>671.79</v>
      </c>
      <c r="BE37" s="126">
        <f t="shared" si="22"/>
        <v>466.14</v>
      </c>
      <c r="BF37" s="126">
        <f t="shared" si="23"/>
        <v>1645.2</v>
      </c>
      <c r="BG37" s="119">
        <f t="shared" si="24"/>
        <v>2063.3549999999996</v>
      </c>
      <c r="BH37" s="137">
        <f t="shared" si="25"/>
        <v>68550</v>
      </c>
    </row>
    <row r="38" spans="1:60" ht="15.6" x14ac:dyDescent="0.3">
      <c r="A38" s="1">
        <v>28</v>
      </c>
      <c r="B38" s="25">
        <v>28</v>
      </c>
      <c r="C38" s="135" t="s">
        <v>347</v>
      </c>
      <c r="D38" s="20" t="s">
        <v>43</v>
      </c>
      <c r="E38" s="2">
        <v>1600145</v>
      </c>
      <c r="F38" s="2">
        <v>176974</v>
      </c>
      <c r="G38" s="84">
        <f t="shared" si="0"/>
        <v>9.0416953902833193</v>
      </c>
      <c r="H38" s="91"/>
      <c r="I38" s="59">
        <v>1262514.4050000003</v>
      </c>
      <c r="J38" s="59">
        <v>1225551.0555</v>
      </c>
      <c r="K38" s="59">
        <v>12481.131000000001</v>
      </c>
      <c r="L38" s="59">
        <v>24482.218500000039</v>
      </c>
      <c r="M38" s="17"/>
      <c r="N38" s="59">
        <v>44164.001999999993</v>
      </c>
      <c r="O38" s="59">
        <v>74566.756999999998</v>
      </c>
      <c r="P38" s="59">
        <v>12641.145500000001</v>
      </c>
      <c r="Q38" s="59"/>
      <c r="R38" s="59"/>
      <c r="S38" s="59">
        <v>10560.957</v>
      </c>
      <c r="T38" s="59">
        <v>20481.856</v>
      </c>
      <c r="U38" s="59">
        <v>6240.5655000000006</v>
      </c>
      <c r="V38" s="59">
        <v>8800.7975000000006</v>
      </c>
      <c r="W38" s="59">
        <f t="shared" si="2"/>
        <v>15841.435499999992</v>
      </c>
      <c r="X38" s="113"/>
      <c r="Y38" s="59">
        <v>26242.377999999997</v>
      </c>
      <c r="Z38" s="59">
        <v>31042.812999999998</v>
      </c>
      <c r="AA38" s="59">
        <v>50724.596499999992</v>
      </c>
      <c r="AB38" s="59">
        <v>110890.04849999999</v>
      </c>
      <c r="AC38" s="59">
        <v>11041.000499999998</v>
      </c>
      <c r="AD38" s="59">
        <v>8480.7685000000001</v>
      </c>
      <c r="AE38" s="59">
        <v>5920.5365000000002</v>
      </c>
      <c r="AF38" s="59">
        <v>54244.915499999996</v>
      </c>
      <c r="AG38" s="59">
        <f t="shared" si="3"/>
        <v>31202.827499999999</v>
      </c>
      <c r="AI38" s="126">
        <f t="shared" si="4"/>
        <v>139632.486</v>
      </c>
      <c r="AJ38" s="126">
        <f t="shared" si="5"/>
        <v>135544.3866</v>
      </c>
      <c r="AK38" s="126">
        <f t="shared" si="6"/>
        <v>1380.3972000000001</v>
      </c>
      <c r="AL38" s="126">
        <f t="shared" si="7"/>
        <v>2707.7022000000043</v>
      </c>
      <c r="AM38" s="127"/>
      <c r="AN38" s="126">
        <f t="shared" si="8"/>
        <v>4884.482399999999</v>
      </c>
      <c r="AO38" s="126">
        <f t="shared" si="9"/>
        <v>8246.9883999999984</v>
      </c>
      <c r="AP38" s="126">
        <f t="shared" si="10"/>
        <v>1398.0945999999999</v>
      </c>
      <c r="AQ38" s="126"/>
      <c r="AR38" s="126"/>
      <c r="AS38" s="126">
        <f t="shared" si="11"/>
        <v>1168.0283999999999</v>
      </c>
      <c r="AT38" s="126">
        <f t="shared" si="12"/>
        <v>2265.2671999999998</v>
      </c>
      <c r="AU38" s="126">
        <f t="shared" si="13"/>
        <v>690.19860000000006</v>
      </c>
      <c r="AV38" s="126">
        <f t="shared" si="14"/>
        <v>973.35699999999997</v>
      </c>
      <c r="AW38" s="126">
        <f t="shared" si="15"/>
        <v>1752.0425999999989</v>
      </c>
      <c r="AX38" s="126"/>
      <c r="AY38" s="126">
        <f t="shared" si="16"/>
        <v>2902.3735999999994</v>
      </c>
      <c r="AZ38" s="126">
        <f t="shared" si="17"/>
        <v>3433.2955999999995</v>
      </c>
      <c r="BA38" s="126">
        <f t="shared" si="18"/>
        <v>5610.0757999999987</v>
      </c>
      <c r="BB38" s="126">
        <f t="shared" si="19"/>
        <v>12264.298199999997</v>
      </c>
      <c r="BC38" s="126">
        <f t="shared" si="20"/>
        <v>1221.1205999999997</v>
      </c>
      <c r="BD38" s="126">
        <f t="shared" si="21"/>
        <v>937.96219999999994</v>
      </c>
      <c r="BE38" s="126">
        <f t="shared" si="22"/>
        <v>654.80379999999991</v>
      </c>
      <c r="BF38" s="126">
        <f t="shared" si="23"/>
        <v>5999.4185999999991</v>
      </c>
      <c r="BG38" s="119">
        <f t="shared" si="24"/>
        <v>3450.9929999999986</v>
      </c>
      <c r="BH38" s="137">
        <f t="shared" si="25"/>
        <v>176974</v>
      </c>
    </row>
    <row r="39" spans="1:60" ht="15.6" x14ac:dyDescent="0.3">
      <c r="A39" s="1">
        <v>29</v>
      </c>
      <c r="B39" s="25">
        <v>29</v>
      </c>
      <c r="C39" s="135" t="s">
        <v>347</v>
      </c>
      <c r="D39" s="20" t="s">
        <v>44</v>
      </c>
      <c r="E39" s="2">
        <v>2033798</v>
      </c>
      <c r="F39" s="2">
        <v>328949</v>
      </c>
      <c r="G39" s="84">
        <f t="shared" si="0"/>
        <v>6.1827152537323418</v>
      </c>
      <c r="H39" s="91"/>
      <c r="I39" s="59">
        <v>1622564.0444</v>
      </c>
      <c r="J39" s="59">
        <v>1611784.915</v>
      </c>
      <c r="K39" s="59">
        <v>6304.7737999999999</v>
      </c>
      <c r="L39" s="59">
        <v>4474.3556000000235</v>
      </c>
      <c r="M39" s="17"/>
      <c r="N39" s="59">
        <v>406.75959999999998</v>
      </c>
      <c r="O39" s="59">
        <v>138094.8842</v>
      </c>
      <c r="P39" s="59">
        <v>35794.844799999999</v>
      </c>
      <c r="Q39" s="59"/>
      <c r="R39" s="59"/>
      <c r="S39" s="59">
        <v>15050.1052</v>
      </c>
      <c r="T39" s="59">
        <v>29896.830600000001</v>
      </c>
      <c r="U39" s="59">
        <v>6914.9132000000009</v>
      </c>
      <c r="V39" s="59">
        <v>19117.7012</v>
      </c>
      <c r="W39" s="59">
        <f t="shared" si="2"/>
        <v>31320.489200000011</v>
      </c>
      <c r="X39" s="113"/>
      <c r="Y39" s="59">
        <v>20337.98</v>
      </c>
      <c r="Z39" s="59">
        <v>28066.412399999997</v>
      </c>
      <c r="AA39" s="59">
        <v>57556.483399999997</v>
      </c>
      <c r="AB39" s="59">
        <v>166771.43599999999</v>
      </c>
      <c r="AC39" s="59">
        <v>12812.9274</v>
      </c>
      <c r="AD39" s="59">
        <v>15863.624399999999</v>
      </c>
      <c r="AE39" s="59">
        <v>9152.0910000000003</v>
      </c>
      <c r="AF39" s="59">
        <v>64674.776400000002</v>
      </c>
      <c r="AG39" s="59">
        <f t="shared" si="3"/>
        <v>64268.016799999983</v>
      </c>
      <c r="AI39" s="126">
        <f t="shared" si="4"/>
        <v>262435.5122</v>
      </c>
      <c r="AJ39" s="126">
        <f t="shared" si="5"/>
        <v>260692.08249999999</v>
      </c>
      <c r="AK39" s="126">
        <f t="shared" si="6"/>
        <v>1019.7419</v>
      </c>
      <c r="AL39" s="126">
        <f t="shared" si="7"/>
        <v>723.68780000000379</v>
      </c>
      <c r="AM39" s="127"/>
      <c r="AN39" s="126">
        <f t="shared" si="8"/>
        <v>65.7898</v>
      </c>
      <c r="AO39" s="126">
        <f t="shared" si="9"/>
        <v>22335.6371</v>
      </c>
      <c r="AP39" s="126">
        <f t="shared" si="10"/>
        <v>5789.5023999999994</v>
      </c>
      <c r="AQ39" s="126"/>
      <c r="AR39" s="126"/>
      <c r="AS39" s="126">
        <f t="shared" si="11"/>
        <v>2434.2226000000001</v>
      </c>
      <c r="AT39" s="126">
        <f t="shared" si="12"/>
        <v>4835.5502999999999</v>
      </c>
      <c r="AU39" s="126">
        <f t="shared" si="13"/>
        <v>1118.4266</v>
      </c>
      <c r="AV39" s="126">
        <f t="shared" si="14"/>
        <v>3092.1205999999997</v>
      </c>
      <c r="AW39" s="126">
        <f t="shared" si="15"/>
        <v>5065.8146000000015</v>
      </c>
      <c r="AX39" s="126"/>
      <c r="AY39" s="126">
        <f t="shared" si="16"/>
        <v>3289.49</v>
      </c>
      <c r="AZ39" s="126">
        <f t="shared" si="17"/>
        <v>4539.4961999999996</v>
      </c>
      <c r="BA39" s="126">
        <f t="shared" si="18"/>
        <v>9309.2566999999999</v>
      </c>
      <c r="BB39" s="126">
        <f t="shared" si="19"/>
        <v>26973.817999999996</v>
      </c>
      <c r="BC39" s="126">
        <f t="shared" si="20"/>
        <v>2072.3787000000002</v>
      </c>
      <c r="BD39" s="126">
        <f t="shared" si="21"/>
        <v>2565.8021999999996</v>
      </c>
      <c r="BE39" s="126">
        <f t="shared" si="22"/>
        <v>1480.2705000000001</v>
      </c>
      <c r="BF39" s="126">
        <f t="shared" si="23"/>
        <v>10460.5782</v>
      </c>
      <c r="BG39" s="119">
        <f t="shared" si="24"/>
        <v>10394.788399999994</v>
      </c>
      <c r="BH39" s="137">
        <f t="shared" si="25"/>
        <v>328949</v>
      </c>
    </row>
    <row r="40" spans="1:60" ht="15.6" x14ac:dyDescent="0.3">
      <c r="A40" s="1">
        <v>30</v>
      </c>
      <c r="B40" s="25">
        <v>30</v>
      </c>
      <c r="C40" s="135" t="s">
        <v>347</v>
      </c>
      <c r="D40" s="20" t="s">
        <v>158</v>
      </c>
      <c r="E40" s="2">
        <v>1470474</v>
      </c>
      <c r="F40" s="2">
        <v>249472</v>
      </c>
      <c r="G40" s="84">
        <f t="shared" si="0"/>
        <v>5.8943448563365832</v>
      </c>
      <c r="H40" s="91"/>
      <c r="I40" s="59">
        <v>1260343.2653999999</v>
      </c>
      <c r="J40" s="59">
        <v>1255490.7012</v>
      </c>
      <c r="K40" s="59">
        <v>3235.0428000000002</v>
      </c>
      <c r="L40" s="59">
        <v>1617.5213999999748</v>
      </c>
      <c r="M40" s="17"/>
      <c r="N40" s="59">
        <v>147.04740000000001</v>
      </c>
      <c r="O40" s="59">
        <v>60142.386599999998</v>
      </c>
      <c r="P40" s="59">
        <v>8822.844000000001</v>
      </c>
      <c r="Q40" s="59"/>
      <c r="R40" s="59"/>
      <c r="S40" s="59">
        <v>8234.6544000000013</v>
      </c>
      <c r="T40" s="59">
        <v>16910.450999999997</v>
      </c>
      <c r="U40" s="59">
        <v>1764.5688</v>
      </c>
      <c r="V40" s="59">
        <v>7940.5596000000005</v>
      </c>
      <c r="W40" s="59">
        <f t="shared" si="2"/>
        <v>16469.308799999999</v>
      </c>
      <c r="X40" s="113"/>
      <c r="Y40" s="59">
        <v>13234.266000000001</v>
      </c>
      <c r="Z40" s="59">
        <v>11616.7446</v>
      </c>
      <c r="AA40" s="59">
        <v>24556.915800000002</v>
      </c>
      <c r="AB40" s="59">
        <v>100433.37420000001</v>
      </c>
      <c r="AC40" s="59">
        <v>11469.697200000001</v>
      </c>
      <c r="AD40" s="59">
        <v>12351.981599999999</v>
      </c>
      <c r="AE40" s="59">
        <v>5881.8959999999997</v>
      </c>
      <c r="AF40" s="59">
        <v>38526.418800000007</v>
      </c>
      <c r="AG40" s="59">
        <f t="shared" si="3"/>
        <v>32203.380599999989</v>
      </c>
      <c r="AI40" s="126">
        <f t="shared" si="4"/>
        <v>213822.45119999998</v>
      </c>
      <c r="AJ40" s="126">
        <f t="shared" si="5"/>
        <v>212999.1936</v>
      </c>
      <c r="AK40" s="126">
        <f t="shared" si="6"/>
        <v>548.83839999999998</v>
      </c>
      <c r="AL40" s="126">
        <f t="shared" si="7"/>
        <v>274.41919999999573</v>
      </c>
      <c r="AM40" s="127"/>
      <c r="AN40" s="126">
        <f t="shared" si="8"/>
        <v>24.947199999999999</v>
      </c>
      <c r="AO40" s="126">
        <f t="shared" si="9"/>
        <v>10203.404799999998</v>
      </c>
      <c r="AP40" s="126">
        <f t="shared" si="10"/>
        <v>1496.8320000000001</v>
      </c>
      <c r="AQ40" s="126"/>
      <c r="AR40" s="126"/>
      <c r="AS40" s="126">
        <f t="shared" si="11"/>
        <v>1397.0432000000001</v>
      </c>
      <c r="AT40" s="126">
        <f t="shared" si="12"/>
        <v>2868.9279999999994</v>
      </c>
      <c r="AU40" s="126">
        <f t="shared" si="13"/>
        <v>299.3664</v>
      </c>
      <c r="AV40" s="126">
        <f t="shared" si="14"/>
        <v>1347.1487999999999</v>
      </c>
      <c r="AW40" s="126">
        <f t="shared" si="15"/>
        <v>2794.0863999999983</v>
      </c>
      <c r="AX40" s="126"/>
      <c r="AY40" s="126">
        <f t="shared" si="16"/>
        <v>2245.248</v>
      </c>
      <c r="AZ40" s="126">
        <f t="shared" si="17"/>
        <v>1970.8287999999998</v>
      </c>
      <c r="BA40" s="126">
        <f t="shared" si="18"/>
        <v>4166.1824000000006</v>
      </c>
      <c r="BB40" s="126">
        <f t="shared" si="19"/>
        <v>17038.937600000001</v>
      </c>
      <c r="BC40" s="126">
        <f t="shared" si="20"/>
        <v>1945.8815999999999</v>
      </c>
      <c r="BD40" s="126">
        <f t="shared" si="21"/>
        <v>2095.5647999999997</v>
      </c>
      <c r="BE40" s="126">
        <f t="shared" si="22"/>
        <v>997.88799999999992</v>
      </c>
      <c r="BF40" s="126">
        <f t="shared" si="23"/>
        <v>6536.166400000001</v>
      </c>
      <c r="BG40" s="119">
        <f t="shared" si="24"/>
        <v>5463.4367999999995</v>
      </c>
      <c r="BH40" s="137">
        <f t="shared" si="25"/>
        <v>249471.99999999997</v>
      </c>
    </row>
    <row r="41" spans="1:60" ht="15.6" x14ac:dyDescent="0.3">
      <c r="A41" s="1">
        <v>31</v>
      </c>
      <c r="B41" s="25">
        <v>31</v>
      </c>
      <c r="C41" s="135" t="s">
        <v>347</v>
      </c>
      <c r="D41" s="20" t="s">
        <v>159</v>
      </c>
      <c r="E41" s="2">
        <v>2994302</v>
      </c>
      <c r="F41" s="2">
        <v>580386</v>
      </c>
      <c r="G41" s="84">
        <f t="shared" si="0"/>
        <v>5.1591561478050814</v>
      </c>
      <c r="H41" s="91"/>
      <c r="I41" s="59">
        <v>2149010.5453999997</v>
      </c>
      <c r="J41" s="59">
        <v>2107988.608</v>
      </c>
      <c r="K41" s="59">
        <v>1197.7208000000001</v>
      </c>
      <c r="L41" s="59">
        <v>39824.216599999709</v>
      </c>
      <c r="M41" s="17"/>
      <c r="N41" s="59">
        <v>180256.9804</v>
      </c>
      <c r="O41" s="59">
        <v>250323.64719999998</v>
      </c>
      <c r="P41" s="59">
        <v>111388.03440000002</v>
      </c>
      <c r="Q41" s="59"/>
      <c r="R41" s="59"/>
      <c r="S41" s="59">
        <v>14372.649599999999</v>
      </c>
      <c r="T41" s="59">
        <v>50603.703799999996</v>
      </c>
      <c r="U41" s="59">
        <v>8384.0456000000013</v>
      </c>
      <c r="V41" s="59">
        <v>18265.242200000001</v>
      </c>
      <c r="W41" s="59">
        <f t="shared" si="2"/>
        <v>47309.971599999961</v>
      </c>
      <c r="X41" s="113"/>
      <c r="Y41" s="59">
        <v>52100.854799999994</v>
      </c>
      <c r="Z41" s="59">
        <v>75755.840599999996</v>
      </c>
      <c r="AA41" s="59">
        <v>72162.678200000009</v>
      </c>
      <c r="AB41" s="59">
        <v>214691.4534</v>
      </c>
      <c r="AC41" s="59">
        <v>22157.834800000001</v>
      </c>
      <c r="AD41" s="59">
        <v>14372.649599999999</v>
      </c>
      <c r="AE41" s="59">
        <v>12875.498599999999</v>
      </c>
      <c r="AF41" s="59">
        <v>103303.41900000001</v>
      </c>
      <c r="AG41" s="59">
        <f t="shared" si="3"/>
        <v>61982.051399999997</v>
      </c>
      <c r="AI41" s="126">
        <f t="shared" si="4"/>
        <v>416543.03219999996</v>
      </c>
      <c r="AJ41" s="126">
        <f t="shared" si="5"/>
        <v>408591.74400000001</v>
      </c>
      <c r="AK41" s="126">
        <f t="shared" si="6"/>
        <v>232.15440000000001</v>
      </c>
      <c r="AL41" s="126">
        <f t="shared" si="7"/>
        <v>7719.1337999999432</v>
      </c>
      <c r="AM41" s="127"/>
      <c r="AN41" s="126">
        <f t="shared" si="8"/>
        <v>34939.237200000003</v>
      </c>
      <c r="AO41" s="126">
        <f t="shared" si="9"/>
        <v>48520.2696</v>
      </c>
      <c r="AP41" s="126">
        <f t="shared" si="10"/>
        <v>21590.359200000003</v>
      </c>
      <c r="AQ41" s="126"/>
      <c r="AR41" s="126"/>
      <c r="AS41" s="126">
        <f t="shared" si="11"/>
        <v>2785.8527999999997</v>
      </c>
      <c r="AT41" s="126">
        <f t="shared" si="12"/>
        <v>9808.5234</v>
      </c>
      <c r="AU41" s="126">
        <f t="shared" si="13"/>
        <v>1625.0808000000002</v>
      </c>
      <c r="AV41" s="126">
        <f t="shared" si="14"/>
        <v>3540.3546000000001</v>
      </c>
      <c r="AW41" s="126">
        <f t="shared" si="15"/>
        <v>9170.0987999999925</v>
      </c>
      <c r="AX41" s="126"/>
      <c r="AY41" s="126">
        <f t="shared" si="16"/>
        <v>10098.716399999999</v>
      </c>
      <c r="AZ41" s="126">
        <f t="shared" si="17"/>
        <v>14683.765799999999</v>
      </c>
      <c r="BA41" s="126">
        <f t="shared" si="18"/>
        <v>13987.302600000003</v>
      </c>
      <c r="BB41" s="126">
        <f t="shared" si="19"/>
        <v>41613.676200000002</v>
      </c>
      <c r="BC41" s="126">
        <f t="shared" si="20"/>
        <v>4294.8564000000006</v>
      </c>
      <c r="BD41" s="126">
        <f t="shared" si="21"/>
        <v>2785.8527999999997</v>
      </c>
      <c r="BE41" s="126">
        <f t="shared" si="22"/>
        <v>2495.6597999999999</v>
      </c>
      <c r="BF41" s="126">
        <f t="shared" si="23"/>
        <v>20023.317000000003</v>
      </c>
      <c r="BG41" s="119">
        <f t="shared" si="24"/>
        <v>12013.9902</v>
      </c>
      <c r="BH41" s="137">
        <f t="shared" si="25"/>
        <v>580386</v>
      </c>
    </row>
    <row r="42" spans="1:60" ht="15.6" x14ac:dyDescent="0.3">
      <c r="A42" s="1">
        <v>32</v>
      </c>
      <c r="B42" s="25">
        <v>32</v>
      </c>
      <c r="C42" s="135" t="s">
        <v>347</v>
      </c>
      <c r="D42" s="20" t="s">
        <v>160</v>
      </c>
      <c r="E42" s="2">
        <v>3018299</v>
      </c>
      <c r="F42" s="2">
        <v>579069</v>
      </c>
      <c r="G42" s="84">
        <f t="shared" si="0"/>
        <v>5.2123304822050569</v>
      </c>
      <c r="H42" s="91"/>
      <c r="I42" s="59">
        <v>2274891.9563000002</v>
      </c>
      <c r="J42" s="59">
        <v>2265535.2294000001</v>
      </c>
      <c r="K42" s="59">
        <v>5131.1082999999999</v>
      </c>
      <c r="L42" s="59">
        <v>4225.6186000000689</v>
      </c>
      <c r="M42" s="17"/>
      <c r="N42" s="59">
        <v>1509.1495000000002</v>
      </c>
      <c r="O42" s="59">
        <v>196189.435</v>
      </c>
      <c r="P42" s="59">
        <v>22939.072400000001</v>
      </c>
      <c r="Q42" s="59"/>
      <c r="R42" s="59"/>
      <c r="S42" s="59">
        <v>33503.118900000001</v>
      </c>
      <c r="T42" s="59">
        <v>79381.263699999996</v>
      </c>
      <c r="U42" s="59">
        <v>9054.896999999999</v>
      </c>
      <c r="V42" s="59">
        <v>12375.025899999999</v>
      </c>
      <c r="W42" s="59">
        <f t="shared" si="2"/>
        <v>38936.057100000005</v>
      </c>
      <c r="X42" s="113"/>
      <c r="Y42" s="59">
        <v>29881.160099999997</v>
      </c>
      <c r="Z42" s="59">
        <v>25353.711599999995</v>
      </c>
      <c r="AA42" s="59">
        <v>194076.6257</v>
      </c>
      <c r="AB42" s="59">
        <v>296396.96179999999</v>
      </c>
      <c r="AC42" s="59">
        <v>14789.6651</v>
      </c>
      <c r="AD42" s="59">
        <v>22637.2425</v>
      </c>
      <c r="AE42" s="59">
        <v>21128.092999999997</v>
      </c>
      <c r="AF42" s="59">
        <v>150613.1201</v>
      </c>
      <c r="AG42" s="59">
        <f t="shared" si="3"/>
        <v>87228.841099999991</v>
      </c>
      <c r="AI42" s="126">
        <f t="shared" si="4"/>
        <v>436444.30530000001</v>
      </c>
      <c r="AJ42" s="126">
        <f t="shared" si="5"/>
        <v>434649.19140000001</v>
      </c>
      <c r="AK42" s="126">
        <f t="shared" si="6"/>
        <v>984.41729999999995</v>
      </c>
      <c r="AL42" s="126">
        <f t="shared" si="7"/>
        <v>810.69660000001318</v>
      </c>
      <c r="AM42" s="127"/>
      <c r="AN42" s="126">
        <f t="shared" si="8"/>
        <v>289.53450000000004</v>
      </c>
      <c r="AO42" s="126">
        <f t="shared" si="9"/>
        <v>37639.485000000001</v>
      </c>
      <c r="AP42" s="126">
        <f t="shared" si="10"/>
        <v>4400.9243999999999</v>
      </c>
      <c r="AQ42" s="126"/>
      <c r="AR42" s="126"/>
      <c r="AS42" s="126">
        <f t="shared" si="11"/>
        <v>6427.6659</v>
      </c>
      <c r="AT42" s="126">
        <f t="shared" si="12"/>
        <v>15229.514699999998</v>
      </c>
      <c r="AU42" s="126">
        <f t="shared" si="13"/>
        <v>1737.2069999999997</v>
      </c>
      <c r="AV42" s="126">
        <f t="shared" si="14"/>
        <v>2374.1828999999998</v>
      </c>
      <c r="AW42" s="126">
        <f t="shared" si="15"/>
        <v>7469.9901000000064</v>
      </c>
      <c r="AX42" s="126"/>
      <c r="AY42" s="126">
        <f t="shared" si="16"/>
        <v>5732.7830999999996</v>
      </c>
      <c r="AZ42" s="126">
        <f t="shared" si="17"/>
        <v>4864.1795999999986</v>
      </c>
      <c r="BA42" s="126">
        <f t="shared" si="18"/>
        <v>37234.136700000003</v>
      </c>
      <c r="BB42" s="126">
        <f t="shared" si="19"/>
        <v>56864.575799999999</v>
      </c>
      <c r="BC42" s="126">
        <f t="shared" si="20"/>
        <v>2837.4380999999998</v>
      </c>
      <c r="BD42" s="126">
        <f t="shared" si="21"/>
        <v>4343.0174999999999</v>
      </c>
      <c r="BE42" s="126">
        <f t="shared" si="22"/>
        <v>4053.4829999999993</v>
      </c>
      <c r="BF42" s="126">
        <f t="shared" si="23"/>
        <v>28895.543099999999</v>
      </c>
      <c r="BG42" s="119">
        <f t="shared" si="24"/>
        <v>16735.094100000002</v>
      </c>
      <c r="BH42" s="137">
        <f t="shared" si="25"/>
        <v>579069</v>
      </c>
    </row>
    <row r="43" spans="1:60" ht="15.6" x14ac:dyDescent="0.3">
      <c r="A43" s="1">
        <v>33</v>
      </c>
      <c r="B43" s="25">
        <v>33</v>
      </c>
      <c r="C43" s="135" t="s">
        <v>347</v>
      </c>
      <c r="D43" s="20" t="s">
        <v>161</v>
      </c>
      <c r="E43" s="2">
        <v>2778151</v>
      </c>
      <c r="F43" s="2">
        <v>484382</v>
      </c>
      <c r="G43" s="84">
        <f t="shared" si="0"/>
        <v>5.7354546618165001</v>
      </c>
      <c r="H43" s="91"/>
      <c r="I43" s="59">
        <v>2267249.0310999998</v>
      </c>
      <c r="J43" s="59">
        <v>2251135.7552999998</v>
      </c>
      <c r="K43" s="59">
        <v>10279.1587</v>
      </c>
      <c r="L43" s="59">
        <v>5834.1170999999531</v>
      </c>
      <c r="M43" s="17"/>
      <c r="N43" s="59">
        <v>277.81510000000003</v>
      </c>
      <c r="O43" s="59">
        <v>152242.67480000001</v>
      </c>
      <c r="P43" s="59">
        <v>17224.536199999999</v>
      </c>
      <c r="Q43" s="59"/>
      <c r="R43" s="59"/>
      <c r="S43" s="59">
        <v>16113.275799999998</v>
      </c>
      <c r="T43" s="59">
        <v>68342.514599999995</v>
      </c>
      <c r="U43" s="59">
        <v>6111.9321999999993</v>
      </c>
      <c r="V43" s="59">
        <v>14168.570100000001</v>
      </c>
      <c r="W43" s="59">
        <f t="shared" si="2"/>
        <v>30281.845900000015</v>
      </c>
      <c r="X43" s="113"/>
      <c r="Y43" s="59">
        <v>31115.2912</v>
      </c>
      <c r="Z43" s="59">
        <v>25836.804300000003</v>
      </c>
      <c r="AA43" s="59">
        <v>89734.277300000002</v>
      </c>
      <c r="AB43" s="59">
        <v>211695.10620000001</v>
      </c>
      <c r="AC43" s="59">
        <v>13890.754999999999</v>
      </c>
      <c r="AD43" s="59">
        <v>15557.6456</v>
      </c>
      <c r="AE43" s="59">
        <v>14446.385200000001</v>
      </c>
      <c r="AF43" s="59">
        <v>108347.88900000001</v>
      </c>
      <c r="AG43" s="59">
        <f t="shared" si="3"/>
        <v>59452.431400000001</v>
      </c>
      <c r="AI43" s="126">
        <f t="shared" si="4"/>
        <v>395304.15019999997</v>
      </c>
      <c r="AJ43" s="126">
        <f t="shared" si="5"/>
        <v>392494.73459999997</v>
      </c>
      <c r="AK43" s="126">
        <f t="shared" si="6"/>
        <v>1792.2134000000001</v>
      </c>
      <c r="AL43" s="126">
        <f t="shared" si="7"/>
        <v>1017.2021999999919</v>
      </c>
      <c r="AM43" s="127"/>
      <c r="AN43" s="126">
        <f t="shared" si="8"/>
        <v>48.438200000000009</v>
      </c>
      <c r="AO43" s="126">
        <f t="shared" si="9"/>
        <v>26544.133600000001</v>
      </c>
      <c r="AP43" s="126">
        <f t="shared" si="10"/>
        <v>3003.1684</v>
      </c>
      <c r="AQ43" s="126"/>
      <c r="AR43" s="126"/>
      <c r="AS43" s="126">
        <f t="shared" si="11"/>
        <v>2809.4155999999998</v>
      </c>
      <c r="AT43" s="126">
        <f t="shared" si="12"/>
        <v>11915.797199999999</v>
      </c>
      <c r="AU43" s="126">
        <f t="shared" si="13"/>
        <v>1065.6404</v>
      </c>
      <c r="AV43" s="126">
        <f t="shared" si="14"/>
        <v>2470.3482000000004</v>
      </c>
      <c r="AW43" s="126">
        <f t="shared" si="15"/>
        <v>5279.7638000000006</v>
      </c>
      <c r="AX43" s="126"/>
      <c r="AY43" s="126">
        <f t="shared" si="16"/>
        <v>5425.0784000000003</v>
      </c>
      <c r="AZ43" s="126">
        <f t="shared" si="17"/>
        <v>4504.7526000000007</v>
      </c>
      <c r="BA43" s="126">
        <f t="shared" si="18"/>
        <v>15645.5386</v>
      </c>
      <c r="BB43" s="126">
        <f t="shared" si="19"/>
        <v>36909.9084</v>
      </c>
      <c r="BC43" s="126">
        <f t="shared" si="20"/>
        <v>2421.91</v>
      </c>
      <c r="BD43" s="126">
        <f t="shared" si="21"/>
        <v>2712.5392000000002</v>
      </c>
      <c r="BE43" s="126">
        <f t="shared" si="22"/>
        <v>2518.7864</v>
      </c>
      <c r="BF43" s="126">
        <f t="shared" si="23"/>
        <v>18890.898000000001</v>
      </c>
      <c r="BG43" s="119">
        <f t="shared" si="24"/>
        <v>10365.774799999999</v>
      </c>
      <c r="BH43" s="137">
        <f t="shared" si="25"/>
        <v>484381.99999999994</v>
      </c>
    </row>
    <row r="44" spans="1:60" ht="15.6" x14ac:dyDescent="0.3">
      <c r="A44" s="1">
        <v>34</v>
      </c>
      <c r="B44" s="25">
        <v>34</v>
      </c>
      <c r="C44" s="135" t="s">
        <v>347</v>
      </c>
      <c r="D44" s="20" t="s">
        <v>162</v>
      </c>
      <c r="E44" s="2">
        <v>1122317</v>
      </c>
      <c r="F44" s="2">
        <v>184522</v>
      </c>
      <c r="G44" s="84">
        <f t="shared" si="0"/>
        <v>6.0822937102350938</v>
      </c>
      <c r="H44" s="91"/>
      <c r="I44" s="59">
        <v>972150.98540000012</v>
      </c>
      <c r="J44" s="59">
        <v>961825.66900000011</v>
      </c>
      <c r="K44" s="59">
        <v>3703.6461000000004</v>
      </c>
      <c r="L44" s="59">
        <v>6621.6703000000189</v>
      </c>
      <c r="M44" s="17"/>
      <c r="N44" s="110">
        <v>7</v>
      </c>
      <c r="O44" s="59">
        <v>33108.351500000004</v>
      </c>
      <c r="P44" s="59">
        <v>5050.4265000000005</v>
      </c>
      <c r="Q44" s="59"/>
      <c r="R44" s="59"/>
      <c r="S44" s="59">
        <v>5050.4265000000005</v>
      </c>
      <c r="T44" s="59">
        <v>12233.255300000001</v>
      </c>
      <c r="U44" s="59">
        <v>1683.4754999999998</v>
      </c>
      <c r="V44" s="59">
        <v>2244.634</v>
      </c>
      <c r="W44" s="59">
        <f t="shared" si="2"/>
        <v>6846.1336999999985</v>
      </c>
      <c r="X44" s="113"/>
      <c r="Y44" s="59">
        <v>8529.6092000000008</v>
      </c>
      <c r="Z44" s="59">
        <v>6509.4385999999995</v>
      </c>
      <c r="AA44" s="59">
        <v>19416.0841</v>
      </c>
      <c r="AB44" s="59">
        <v>82602.531199999998</v>
      </c>
      <c r="AC44" s="59">
        <v>6397.2068999999992</v>
      </c>
      <c r="AD44" s="59">
        <v>6509.4385999999995</v>
      </c>
      <c r="AE44" s="59">
        <v>4377.0362999999998</v>
      </c>
      <c r="AF44" s="59">
        <v>26149.986099999998</v>
      </c>
      <c r="AG44" s="59">
        <f t="shared" si="3"/>
        <v>39168.863299999997</v>
      </c>
      <c r="AI44" s="126">
        <f t="shared" si="4"/>
        <v>159832.95640000002</v>
      </c>
      <c r="AJ44" s="126">
        <f t="shared" si="5"/>
        <v>158135.35400000002</v>
      </c>
      <c r="AK44" s="126">
        <f t="shared" si="6"/>
        <v>608.9226000000001</v>
      </c>
      <c r="AL44" s="126">
        <f t="shared" si="7"/>
        <v>1088.6798000000031</v>
      </c>
      <c r="AM44" s="127"/>
      <c r="AN44" s="128">
        <v>1.3035000000000001</v>
      </c>
      <c r="AO44" s="126">
        <f t="shared" si="9"/>
        <v>5443.3990000000013</v>
      </c>
      <c r="AP44" s="126">
        <f t="shared" si="10"/>
        <v>830.34900000000005</v>
      </c>
      <c r="AQ44" s="126"/>
      <c r="AR44" s="126"/>
      <c r="AS44" s="126">
        <f t="shared" si="11"/>
        <v>830.34900000000005</v>
      </c>
      <c r="AT44" s="126">
        <f t="shared" si="12"/>
        <v>2011.2898000000002</v>
      </c>
      <c r="AU44" s="126">
        <f t="shared" si="13"/>
        <v>276.78299999999996</v>
      </c>
      <c r="AV44" s="126">
        <f t="shared" si="14"/>
        <v>369.04399999999998</v>
      </c>
      <c r="AW44" s="126">
        <f t="shared" si="15"/>
        <v>1125.5842000000011</v>
      </c>
      <c r="AX44" s="126"/>
      <c r="AY44" s="126">
        <f t="shared" si="16"/>
        <v>1402.3672000000001</v>
      </c>
      <c r="AZ44" s="126">
        <f t="shared" si="17"/>
        <v>1070.2275999999999</v>
      </c>
      <c r="BA44" s="126">
        <f t="shared" si="18"/>
        <v>3192.2305999999999</v>
      </c>
      <c r="BB44" s="126">
        <f t="shared" si="19"/>
        <v>13580.8192</v>
      </c>
      <c r="BC44" s="126">
        <f t="shared" si="20"/>
        <v>1051.7754</v>
      </c>
      <c r="BD44" s="126">
        <f t="shared" si="21"/>
        <v>1070.2275999999999</v>
      </c>
      <c r="BE44" s="126">
        <f t="shared" si="22"/>
        <v>719.63580000000002</v>
      </c>
      <c r="BF44" s="126">
        <f t="shared" si="23"/>
        <v>4299.3625999999995</v>
      </c>
      <c r="BG44" s="119">
        <f t="shared" si="24"/>
        <v>6439.8178000000007</v>
      </c>
      <c r="BH44" s="137">
        <f t="shared" si="25"/>
        <v>184523.30350000004</v>
      </c>
    </row>
    <row r="45" spans="1:60" ht="15.6" x14ac:dyDescent="0.3">
      <c r="A45" s="1">
        <v>35</v>
      </c>
      <c r="B45" s="25">
        <v>35</v>
      </c>
      <c r="C45" s="135" t="s">
        <v>347</v>
      </c>
      <c r="D45" s="20" t="s">
        <v>163</v>
      </c>
      <c r="E45" s="2">
        <v>1802196</v>
      </c>
      <c r="F45" s="2">
        <v>285302</v>
      </c>
      <c r="G45" s="84">
        <f t="shared" si="0"/>
        <v>6.3168011440508653</v>
      </c>
      <c r="H45" s="91"/>
      <c r="I45" s="59">
        <v>1418328.2520000001</v>
      </c>
      <c r="J45" s="59">
        <v>1404811.7820000001</v>
      </c>
      <c r="K45" s="59">
        <v>6848.3447999999999</v>
      </c>
      <c r="L45" s="59">
        <v>6668.1252000000004</v>
      </c>
      <c r="M45" s="17"/>
      <c r="N45" s="59">
        <v>1802.1960000000001</v>
      </c>
      <c r="O45" s="59">
        <v>134984.4804</v>
      </c>
      <c r="P45" s="59">
        <v>17120.862000000001</v>
      </c>
      <c r="Q45" s="59"/>
      <c r="R45" s="59"/>
      <c r="S45" s="59">
        <v>9010.98</v>
      </c>
      <c r="T45" s="59">
        <v>28114.257600000001</v>
      </c>
      <c r="U45" s="59">
        <v>3243.9527999999996</v>
      </c>
      <c r="V45" s="59">
        <v>53525.2212</v>
      </c>
      <c r="W45" s="59">
        <f t="shared" si="2"/>
        <v>23969.206800000014</v>
      </c>
      <c r="X45" s="113"/>
      <c r="Y45" s="59">
        <v>45235.119599999998</v>
      </c>
      <c r="Z45" s="59">
        <v>24149.4264</v>
      </c>
      <c r="AA45" s="59">
        <v>45235.119599999998</v>
      </c>
      <c r="AB45" s="59">
        <v>132461.40599999999</v>
      </c>
      <c r="AC45" s="59">
        <v>10813.175999999999</v>
      </c>
      <c r="AD45" s="59">
        <v>15679.1052</v>
      </c>
      <c r="AE45" s="59">
        <v>7569.2231999999995</v>
      </c>
      <c r="AF45" s="59">
        <v>49380.170400000003</v>
      </c>
      <c r="AG45" s="59">
        <f t="shared" si="3"/>
        <v>49019.73119999998</v>
      </c>
      <c r="AI45" s="126">
        <f t="shared" si="4"/>
        <v>224532.67400000003</v>
      </c>
      <c r="AJ45" s="126">
        <f t="shared" si="5"/>
        <v>222392.90900000001</v>
      </c>
      <c r="AK45" s="126">
        <f t="shared" si="6"/>
        <v>1084.1476</v>
      </c>
      <c r="AL45" s="126">
        <f t="shared" si="7"/>
        <v>1055.6174000000001</v>
      </c>
      <c r="AM45" s="127"/>
      <c r="AN45" s="126">
        <f t="shared" si="8"/>
        <v>285.30200000000002</v>
      </c>
      <c r="AO45" s="126">
        <f t="shared" si="9"/>
        <v>21369.1198</v>
      </c>
      <c r="AP45" s="126">
        <f t="shared" si="10"/>
        <v>2710.3690000000001</v>
      </c>
      <c r="AQ45" s="126"/>
      <c r="AR45" s="126"/>
      <c r="AS45" s="126">
        <f t="shared" si="11"/>
        <v>1426.51</v>
      </c>
      <c r="AT45" s="126">
        <f t="shared" si="12"/>
        <v>4450.7111999999997</v>
      </c>
      <c r="AU45" s="126">
        <f t="shared" si="13"/>
        <v>513.54359999999997</v>
      </c>
      <c r="AV45" s="126">
        <f t="shared" si="14"/>
        <v>8473.4694</v>
      </c>
      <c r="AW45" s="126">
        <f t="shared" si="15"/>
        <v>3794.5166000000027</v>
      </c>
      <c r="AX45" s="126"/>
      <c r="AY45" s="126">
        <f t="shared" si="16"/>
        <v>7161.0801999999994</v>
      </c>
      <c r="AZ45" s="126">
        <f t="shared" si="17"/>
        <v>3823.0468000000001</v>
      </c>
      <c r="BA45" s="126">
        <f t="shared" si="18"/>
        <v>7161.0801999999994</v>
      </c>
      <c r="BB45" s="126">
        <f t="shared" si="19"/>
        <v>20969.696999999996</v>
      </c>
      <c r="BC45" s="126">
        <f t="shared" si="20"/>
        <v>1711.8119999999999</v>
      </c>
      <c r="BD45" s="126">
        <f t="shared" si="21"/>
        <v>2482.1273999999999</v>
      </c>
      <c r="BE45" s="126">
        <f t="shared" si="22"/>
        <v>1198.2683999999999</v>
      </c>
      <c r="BF45" s="126">
        <f t="shared" si="23"/>
        <v>7817.2748000000001</v>
      </c>
      <c r="BG45" s="119">
        <f t="shared" si="24"/>
        <v>7760.2143999999971</v>
      </c>
      <c r="BH45" s="137">
        <f t="shared" si="25"/>
        <v>285302</v>
      </c>
    </row>
    <row r="46" spans="1:60" ht="15.6" x14ac:dyDescent="0.3">
      <c r="A46" s="1">
        <v>36</v>
      </c>
      <c r="B46" s="25">
        <v>36</v>
      </c>
      <c r="C46" s="135" t="s">
        <v>347</v>
      </c>
      <c r="D46" s="20" t="s">
        <v>164</v>
      </c>
      <c r="E46" s="2">
        <v>2751336</v>
      </c>
      <c r="F46" s="2">
        <v>461924</v>
      </c>
      <c r="G46" s="84">
        <f t="shared" si="0"/>
        <v>5.956252543708489</v>
      </c>
      <c r="H46" s="91"/>
      <c r="I46" s="59">
        <v>2365873.8263999997</v>
      </c>
      <c r="J46" s="59">
        <v>2346064.2072000001</v>
      </c>
      <c r="K46" s="59">
        <v>15682.615199999998</v>
      </c>
      <c r="L46" s="59">
        <v>4127.0039999999699</v>
      </c>
      <c r="M46" s="17"/>
      <c r="N46" s="59">
        <v>275.1336</v>
      </c>
      <c r="O46" s="59">
        <v>109228.0392</v>
      </c>
      <c r="P46" s="59">
        <v>17333.416799999999</v>
      </c>
      <c r="Q46" s="59"/>
      <c r="R46" s="59"/>
      <c r="S46" s="59">
        <v>26687.959199999998</v>
      </c>
      <c r="T46" s="59">
        <v>33291.1656</v>
      </c>
      <c r="U46" s="59">
        <v>5502.6720000000005</v>
      </c>
      <c r="V46" s="59">
        <v>5777.8055999999997</v>
      </c>
      <c r="W46" s="59">
        <f t="shared" si="2"/>
        <v>20635.01999999999</v>
      </c>
      <c r="X46" s="113"/>
      <c r="Y46" s="59">
        <v>23386.356</v>
      </c>
      <c r="Z46" s="59">
        <v>29989.562400000003</v>
      </c>
      <c r="AA46" s="59">
        <v>61629.926400000004</v>
      </c>
      <c r="AB46" s="59">
        <v>160953.15599999999</v>
      </c>
      <c r="AC46" s="59">
        <v>18433.9512</v>
      </c>
      <c r="AD46" s="59">
        <v>14306.947200000001</v>
      </c>
      <c r="AE46" s="59">
        <v>8529.1416000000008</v>
      </c>
      <c r="AF46" s="59">
        <v>73185.537600000011</v>
      </c>
      <c r="AG46" s="59">
        <f t="shared" si="3"/>
        <v>46497.578399999969</v>
      </c>
      <c r="AI46" s="126">
        <f t="shared" si="4"/>
        <v>397208.44759999996</v>
      </c>
      <c r="AJ46" s="126">
        <f t="shared" si="5"/>
        <v>393882.59480000002</v>
      </c>
      <c r="AK46" s="126">
        <f t="shared" si="6"/>
        <v>2632.9667999999997</v>
      </c>
      <c r="AL46" s="126">
        <f t="shared" si="7"/>
        <v>692.88599999999497</v>
      </c>
      <c r="AM46" s="127"/>
      <c r="AN46" s="126">
        <f t="shared" si="8"/>
        <v>46.192399999999999</v>
      </c>
      <c r="AO46" s="126">
        <f t="shared" si="9"/>
        <v>18338.382799999999</v>
      </c>
      <c r="AP46" s="126">
        <f t="shared" si="10"/>
        <v>2910.1211999999996</v>
      </c>
      <c r="AQ46" s="126"/>
      <c r="AR46" s="126"/>
      <c r="AS46" s="126">
        <f t="shared" si="11"/>
        <v>4480.6627999999992</v>
      </c>
      <c r="AT46" s="126">
        <f t="shared" si="12"/>
        <v>5589.2803999999996</v>
      </c>
      <c r="AU46" s="126">
        <f t="shared" si="13"/>
        <v>923.84800000000007</v>
      </c>
      <c r="AV46" s="126">
        <f t="shared" si="14"/>
        <v>970.04039999999998</v>
      </c>
      <c r="AW46" s="126">
        <f t="shared" si="15"/>
        <v>3464.4300000000003</v>
      </c>
      <c r="AX46" s="126"/>
      <c r="AY46" s="126">
        <f t="shared" si="16"/>
        <v>3926.3539999999998</v>
      </c>
      <c r="AZ46" s="126">
        <f t="shared" si="17"/>
        <v>5034.9715999999999</v>
      </c>
      <c r="BA46" s="126">
        <f t="shared" si="18"/>
        <v>10347.097600000001</v>
      </c>
      <c r="BB46" s="126">
        <f t="shared" si="19"/>
        <v>27022.553999999996</v>
      </c>
      <c r="BC46" s="126">
        <f t="shared" si="20"/>
        <v>3094.8907999999997</v>
      </c>
      <c r="BD46" s="126">
        <f t="shared" si="21"/>
        <v>2402.0048000000002</v>
      </c>
      <c r="BE46" s="126">
        <f t="shared" si="22"/>
        <v>1431.9644000000001</v>
      </c>
      <c r="BF46" s="126">
        <f t="shared" si="23"/>
        <v>12287.178400000001</v>
      </c>
      <c r="BG46" s="119">
        <f t="shared" si="24"/>
        <v>7806.5155999999952</v>
      </c>
      <c r="BH46" s="137">
        <f t="shared" si="25"/>
        <v>461924</v>
      </c>
    </row>
    <row r="47" spans="1:60" ht="15.6" x14ac:dyDescent="0.3">
      <c r="A47" s="1">
        <v>37</v>
      </c>
      <c r="B47" s="25">
        <v>37</v>
      </c>
      <c r="C47" s="135" t="s">
        <v>347</v>
      </c>
      <c r="D47" s="20" t="s">
        <v>287</v>
      </c>
      <c r="E47" s="2">
        <v>2112033</v>
      </c>
      <c r="F47" s="2">
        <v>317813</v>
      </c>
      <c r="G47" s="84">
        <f t="shared" si="0"/>
        <v>6.645521108324707</v>
      </c>
      <c r="H47" s="91"/>
      <c r="I47" s="59">
        <v>533499.53580000007</v>
      </c>
      <c r="J47" s="59">
        <v>514280.03550000006</v>
      </c>
      <c r="K47" s="59">
        <v>5280.0825000000004</v>
      </c>
      <c r="L47" s="59">
        <v>13939.417800000003</v>
      </c>
      <c r="M47" s="17"/>
      <c r="N47" s="59">
        <v>1900.8297</v>
      </c>
      <c r="O47" s="59">
        <v>470772.1557</v>
      </c>
      <c r="P47" s="59">
        <v>125665.9635</v>
      </c>
      <c r="Q47" s="59"/>
      <c r="R47" s="59"/>
      <c r="S47" s="59">
        <v>38227.797299999998</v>
      </c>
      <c r="T47" s="59">
        <v>103489.61700000001</v>
      </c>
      <c r="U47" s="59">
        <v>9081.7418999999991</v>
      </c>
      <c r="V47" s="59">
        <v>41395.846799999999</v>
      </c>
      <c r="W47" s="59">
        <f t="shared" si="2"/>
        <v>152911.18919999999</v>
      </c>
      <c r="X47" s="113"/>
      <c r="Y47" s="59">
        <v>67373.852699999989</v>
      </c>
      <c r="Z47" s="59">
        <v>99687.957599999994</v>
      </c>
      <c r="AA47" s="59">
        <v>201065.5416</v>
      </c>
      <c r="AB47" s="59">
        <v>737733.12690000003</v>
      </c>
      <c r="AC47" s="59">
        <v>77089.204500000007</v>
      </c>
      <c r="AD47" s="59">
        <v>14361.824400000001</v>
      </c>
      <c r="AE47" s="59">
        <v>58714.51739999999</v>
      </c>
      <c r="AF47" s="59">
        <v>293361.38370000001</v>
      </c>
      <c r="AG47" s="59">
        <f t="shared" si="3"/>
        <v>294206.19690000004</v>
      </c>
      <c r="AI47" s="126">
        <f t="shared" si="4"/>
        <v>80279.563800000004</v>
      </c>
      <c r="AJ47" s="126">
        <f t="shared" si="5"/>
        <v>77387.465500000006</v>
      </c>
      <c r="AK47" s="126">
        <f t="shared" si="6"/>
        <v>794.53250000000003</v>
      </c>
      <c r="AL47" s="126">
        <f t="shared" si="7"/>
        <v>2097.5658000000003</v>
      </c>
      <c r="AM47" s="127"/>
      <c r="AN47" s="126">
        <f t="shared" si="8"/>
        <v>286.0317</v>
      </c>
      <c r="AO47" s="126">
        <f t="shared" si="9"/>
        <v>70840.517699999997</v>
      </c>
      <c r="AP47" s="126">
        <f t="shared" si="10"/>
        <v>18909.873499999998</v>
      </c>
      <c r="AQ47" s="126"/>
      <c r="AR47" s="126"/>
      <c r="AS47" s="126">
        <f t="shared" si="11"/>
        <v>5752.4152999999997</v>
      </c>
      <c r="AT47" s="126">
        <f t="shared" si="12"/>
        <v>15572.837000000001</v>
      </c>
      <c r="AU47" s="126">
        <f t="shared" si="13"/>
        <v>1366.5958999999998</v>
      </c>
      <c r="AV47" s="126">
        <f t="shared" si="14"/>
        <v>6229.1347999999998</v>
      </c>
      <c r="AW47" s="126">
        <f t="shared" si="15"/>
        <v>23009.661199999995</v>
      </c>
      <c r="AX47" s="126"/>
      <c r="AY47" s="126">
        <f t="shared" si="16"/>
        <v>10138.234699999997</v>
      </c>
      <c r="AZ47" s="126">
        <f t="shared" si="17"/>
        <v>15000.773599999999</v>
      </c>
      <c r="BA47" s="126">
        <f t="shared" si="18"/>
        <v>30255.797599999998</v>
      </c>
      <c r="BB47" s="126">
        <f t="shared" si="19"/>
        <v>111012.0809</v>
      </c>
      <c r="BC47" s="126">
        <f t="shared" si="20"/>
        <v>11600.174500000001</v>
      </c>
      <c r="BD47" s="126">
        <f t="shared" si="21"/>
        <v>2161.1284000000001</v>
      </c>
      <c r="BE47" s="126">
        <f t="shared" si="22"/>
        <v>8835.2013999999981</v>
      </c>
      <c r="BF47" s="126">
        <f t="shared" si="23"/>
        <v>44144.225699999995</v>
      </c>
      <c r="BG47" s="119">
        <f t="shared" si="24"/>
        <v>44271.350900000005</v>
      </c>
      <c r="BH47" s="137">
        <f t="shared" si="25"/>
        <v>317813</v>
      </c>
    </row>
    <row r="48" spans="1:60" ht="15.6" x14ac:dyDescent="0.3">
      <c r="A48" s="1">
        <v>38</v>
      </c>
      <c r="B48" s="25">
        <v>38</v>
      </c>
      <c r="C48" s="135" t="s">
        <v>347</v>
      </c>
      <c r="D48" s="20" t="s">
        <v>288</v>
      </c>
      <c r="E48" s="2">
        <v>2405829</v>
      </c>
      <c r="F48" s="2">
        <v>407983</v>
      </c>
      <c r="G48" s="84">
        <f t="shared" si="0"/>
        <v>5.8968854094410794</v>
      </c>
      <c r="H48" s="91"/>
      <c r="I48" s="59">
        <v>1860668.1486000002</v>
      </c>
      <c r="J48" s="59">
        <v>1842865.0139999997</v>
      </c>
      <c r="K48" s="59">
        <v>9382.7331000000013</v>
      </c>
      <c r="L48" s="59">
        <v>8420.4015000002182</v>
      </c>
      <c r="M48" s="17"/>
      <c r="N48" s="59">
        <v>240.5829</v>
      </c>
      <c r="O48" s="59">
        <v>172497.9393</v>
      </c>
      <c r="P48" s="59">
        <v>23817.7071</v>
      </c>
      <c r="Q48" s="59"/>
      <c r="R48" s="59"/>
      <c r="S48" s="59">
        <v>27426.450599999996</v>
      </c>
      <c r="T48" s="59">
        <v>51484.740600000005</v>
      </c>
      <c r="U48" s="59">
        <v>10585.6476</v>
      </c>
      <c r="V48" s="59">
        <v>21411.878100000002</v>
      </c>
      <c r="W48" s="59">
        <f t="shared" si="2"/>
        <v>37771.515299999999</v>
      </c>
      <c r="X48" s="113"/>
      <c r="Y48" s="59">
        <v>33922.188899999994</v>
      </c>
      <c r="Z48" s="59">
        <v>45710.750999999997</v>
      </c>
      <c r="AA48" s="59">
        <v>77467.693800000008</v>
      </c>
      <c r="AB48" s="59">
        <v>215321.69549999997</v>
      </c>
      <c r="AC48" s="59">
        <v>19727.797799999997</v>
      </c>
      <c r="AD48" s="59">
        <v>12269.7279</v>
      </c>
      <c r="AE48" s="59">
        <v>11066.813400000001</v>
      </c>
      <c r="AF48" s="59">
        <v>113073.963</v>
      </c>
      <c r="AG48" s="59">
        <f t="shared" si="3"/>
        <v>59183.393399999972</v>
      </c>
      <c r="AI48" s="126">
        <f t="shared" si="4"/>
        <v>315534.05220000003</v>
      </c>
      <c r="AJ48" s="126">
        <f t="shared" si="5"/>
        <v>312514.97799999994</v>
      </c>
      <c r="AK48" s="126">
        <f t="shared" si="6"/>
        <v>1591.1337000000003</v>
      </c>
      <c r="AL48" s="126">
        <f t="shared" si="7"/>
        <v>1427.940500000037</v>
      </c>
      <c r="AM48" s="127"/>
      <c r="AN48" s="126">
        <f t="shared" si="8"/>
        <v>40.798299999999998</v>
      </c>
      <c r="AO48" s="126">
        <f t="shared" si="9"/>
        <v>29252.381100000002</v>
      </c>
      <c r="AP48" s="126">
        <f t="shared" si="10"/>
        <v>4039.0317</v>
      </c>
      <c r="AQ48" s="126"/>
      <c r="AR48" s="126"/>
      <c r="AS48" s="126">
        <f t="shared" si="11"/>
        <v>4651.0061999999998</v>
      </c>
      <c r="AT48" s="126">
        <f t="shared" si="12"/>
        <v>8730.8362000000016</v>
      </c>
      <c r="AU48" s="126">
        <f t="shared" si="13"/>
        <v>1795.1252000000002</v>
      </c>
      <c r="AV48" s="126">
        <f t="shared" si="14"/>
        <v>3631.0487000000003</v>
      </c>
      <c r="AW48" s="126">
        <f t="shared" si="15"/>
        <v>6405.3331000000035</v>
      </c>
      <c r="AX48" s="126"/>
      <c r="AY48" s="126">
        <f t="shared" si="16"/>
        <v>5752.5602999999992</v>
      </c>
      <c r="AZ48" s="126">
        <f t="shared" si="17"/>
        <v>7751.6769999999997</v>
      </c>
      <c r="BA48" s="126">
        <f t="shared" si="18"/>
        <v>13137.052600000003</v>
      </c>
      <c r="BB48" s="126">
        <f t="shared" si="19"/>
        <v>36514.478499999997</v>
      </c>
      <c r="BC48" s="126">
        <f t="shared" si="20"/>
        <v>3345.4605999999994</v>
      </c>
      <c r="BD48" s="126">
        <f t="shared" si="21"/>
        <v>2080.7132999999999</v>
      </c>
      <c r="BE48" s="126">
        <f t="shared" si="22"/>
        <v>1876.7218000000003</v>
      </c>
      <c r="BF48" s="126">
        <f t="shared" si="23"/>
        <v>19175.201000000001</v>
      </c>
      <c r="BG48" s="119">
        <f t="shared" si="24"/>
        <v>10036.381799999996</v>
      </c>
      <c r="BH48" s="137">
        <f t="shared" si="25"/>
        <v>407983.00000000006</v>
      </c>
    </row>
    <row r="49" spans="1:60" ht="15.6" x14ac:dyDescent="0.3">
      <c r="A49" s="1">
        <v>39</v>
      </c>
      <c r="B49" s="25">
        <v>39</v>
      </c>
      <c r="C49" s="135" t="s">
        <v>347</v>
      </c>
      <c r="D49" s="20" t="s">
        <v>289</v>
      </c>
      <c r="E49" s="2">
        <v>1527848</v>
      </c>
      <c r="F49" s="2">
        <v>269801</v>
      </c>
      <c r="G49" s="84">
        <f t="shared" si="0"/>
        <v>5.6628700412526269</v>
      </c>
      <c r="H49" s="91"/>
      <c r="I49" s="59">
        <v>1287670.2944</v>
      </c>
      <c r="J49" s="59">
        <v>1278961.5607999999</v>
      </c>
      <c r="K49" s="59">
        <v>4430.7591999999995</v>
      </c>
      <c r="L49" s="59">
        <v>4277.9744000001128</v>
      </c>
      <c r="M49" s="17"/>
      <c r="N49" s="59">
        <v>763.92400000000009</v>
      </c>
      <c r="O49" s="59">
        <v>71503.286399999997</v>
      </c>
      <c r="P49" s="59">
        <v>8403.1640000000007</v>
      </c>
      <c r="Q49" s="59"/>
      <c r="R49" s="59"/>
      <c r="S49" s="59">
        <v>10542.151199999998</v>
      </c>
      <c r="T49" s="59">
        <v>19556.454399999999</v>
      </c>
      <c r="U49" s="59">
        <v>2138.9872000000005</v>
      </c>
      <c r="V49" s="59">
        <v>16042.404000000002</v>
      </c>
      <c r="W49" s="59">
        <f t="shared" si="2"/>
        <v>14820.125599999999</v>
      </c>
      <c r="X49" s="113"/>
      <c r="Y49" s="59">
        <v>16195.188800000002</v>
      </c>
      <c r="Z49" s="59">
        <v>17111.897600000004</v>
      </c>
      <c r="AA49" s="59">
        <v>26737.34</v>
      </c>
      <c r="AB49" s="59">
        <v>107866.06879999999</v>
      </c>
      <c r="AC49" s="59">
        <v>13292.277599999999</v>
      </c>
      <c r="AD49" s="59">
        <v>9931.0120000000006</v>
      </c>
      <c r="AE49" s="59">
        <v>6722.5312000000004</v>
      </c>
      <c r="AF49" s="59">
        <v>42474.174399999996</v>
      </c>
      <c r="AG49" s="59">
        <f t="shared" si="3"/>
        <v>35446.073599999989</v>
      </c>
      <c r="AI49" s="126">
        <f t="shared" si="4"/>
        <v>227388.28280000002</v>
      </c>
      <c r="AJ49" s="126">
        <f t="shared" si="5"/>
        <v>225850.41709999996</v>
      </c>
      <c r="AK49" s="126">
        <f t="shared" si="6"/>
        <v>782.42289999999991</v>
      </c>
      <c r="AL49" s="126">
        <f t="shared" si="7"/>
        <v>755.44280000001993</v>
      </c>
      <c r="AM49" s="127"/>
      <c r="AN49" s="126">
        <f t="shared" si="8"/>
        <v>134.90050000000002</v>
      </c>
      <c r="AO49" s="126">
        <f t="shared" si="9"/>
        <v>12626.686799999999</v>
      </c>
      <c r="AP49" s="126">
        <f t="shared" si="10"/>
        <v>1483.9055000000001</v>
      </c>
      <c r="AQ49" s="126"/>
      <c r="AR49" s="126"/>
      <c r="AS49" s="126">
        <f t="shared" si="11"/>
        <v>1861.6268999999998</v>
      </c>
      <c r="AT49" s="126">
        <f t="shared" si="12"/>
        <v>3453.4527999999996</v>
      </c>
      <c r="AU49" s="126">
        <f t="shared" si="13"/>
        <v>377.72140000000007</v>
      </c>
      <c r="AV49" s="126">
        <f t="shared" si="14"/>
        <v>2832.9105000000004</v>
      </c>
      <c r="AW49" s="126">
        <f t="shared" si="15"/>
        <v>2617.0697</v>
      </c>
      <c r="AX49" s="126"/>
      <c r="AY49" s="126">
        <f t="shared" si="16"/>
        <v>2859.8906000000002</v>
      </c>
      <c r="AZ49" s="126">
        <f t="shared" si="17"/>
        <v>3021.7712000000006</v>
      </c>
      <c r="BA49" s="126">
        <f t="shared" si="18"/>
        <v>4721.5174999999999</v>
      </c>
      <c r="BB49" s="126">
        <f t="shared" si="19"/>
        <v>19047.9506</v>
      </c>
      <c r="BC49" s="126">
        <f t="shared" si="20"/>
        <v>2347.2687000000001</v>
      </c>
      <c r="BD49" s="126">
        <f t="shared" si="21"/>
        <v>1753.7065</v>
      </c>
      <c r="BE49" s="126">
        <f t="shared" si="22"/>
        <v>1187.1244000000002</v>
      </c>
      <c r="BF49" s="126">
        <f t="shared" si="23"/>
        <v>7500.4677999999994</v>
      </c>
      <c r="BG49" s="119">
        <f t="shared" si="24"/>
        <v>6259.3832000000002</v>
      </c>
      <c r="BH49" s="137">
        <f t="shared" si="25"/>
        <v>269801</v>
      </c>
    </row>
    <row r="50" spans="1:60" ht="15.6" x14ac:dyDescent="0.3">
      <c r="A50" s="1">
        <v>40</v>
      </c>
      <c r="B50" s="25">
        <v>40</v>
      </c>
      <c r="C50" s="135" t="s">
        <v>347</v>
      </c>
      <c r="D50" s="20" t="s">
        <v>376</v>
      </c>
      <c r="E50" s="2">
        <v>1525279</v>
      </c>
      <c r="F50" s="2">
        <v>245603</v>
      </c>
      <c r="G50" s="84">
        <f t="shared" si="0"/>
        <v>6.2103435218625176</v>
      </c>
      <c r="H50" s="91"/>
      <c r="I50" s="59">
        <v>1273455.4371</v>
      </c>
      <c r="J50" s="59">
        <v>1261558.2608999999</v>
      </c>
      <c r="K50" s="59">
        <v>10066.841399999999</v>
      </c>
      <c r="L50" s="59">
        <v>1830.3348000000169</v>
      </c>
      <c r="M50" s="17"/>
      <c r="N50" s="59">
        <v>152.52790000000002</v>
      </c>
      <c r="O50" s="59">
        <v>63909.190100000007</v>
      </c>
      <c r="P50" s="59">
        <v>8846.618199999999</v>
      </c>
      <c r="Q50" s="59"/>
      <c r="R50" s="59"/>
      <c r="S50" s="59">
        <v>10219.3693</v>
      </c>
      <c r="T50" s="59">
        <v>17693.236399999998</v>
      </c>
      <c r="U50" s="59">
        <v>1830.3347999999999</v>
      </c>
      <c r="V50" s="59">
        <v>8541.5624000000007</v>
      </c>
      <c r="W50" s="59">
        <f t="shared" si="2"/>
        <v>16778.06900000001</v>
      </c>
      <c r="X50" s="113"/>
      <c r="Y50" s="59">
        <v>11287.0646</v>
      </c>
      <c r="Z50" s="59">
        <v>16015.4295</v>
      </c>
      <c r="AA50" s="59">
        <v>32793.498500000002</v>
      </c>
      <c r="AB50" s="59">
        <v>127665.85229999998</v>
      </c>
      <c r="AC50" s="59">
        <v>9151.6740000000009</v>
      </c>
      <c r="AD50" s="59">
        <v>11287.0646</v>
      </c>
      <c r="AE50" s="59">
        <v>6406.1717999999992</v>
      </c>
      <c r="AF50" s="59">
        <v>44843.202599999997</v>
      </c>
      <c r="AG50" s="59">
        <f t="shared" si="3"/>
        <v>55977.739299999987</v>
      </c>
      <c r="AI50" s="126">
        <f t="shared" si="4"/>
        <v>205053.94470000002</v>
      </c>
      <c r="AJ50" s="126">
        <f t="shared" si="5"/>
        <v>203138.24129999999</v>
      </c>
      <c r="AK50" s="126">
        <f t="shared" si="6"/>
        <v>1620.9798000000001</v>
      </c>
      <c r="AL50" s="126">
        <f t="shared" si="7"/>
        <v>294.72360000000276</v>
      </c>
      <c r="AM50" s="127"/>
      <c r="AN50" s="126">
        <f t="shared" si="8"/>
        <v>24.560300000000005</v>
      </c>
      <c r="AO50" s="126">
        <f t="shared" si="9"/>
        <v>10290.765700000002</v>
      </c>
      <c r="AP50" s="126">
        <f t="shared" si="10"/>
        <v>1424.4974</v>
      </c>
      <c r="AQ50" s="126"/>
      <c r="AR50" s="126"/>
      <c r="AS50" s="126">
        <f t="shared" si="11"/>
        <v>1645.5401000000002</v>
      </c>
      <c r="AT50" s="126">
        <f t="shared" si="12"/>
        <v>2848.9947999999999</v>
      </c>
      <c r="AU50" s="126">
        <f t="shared" si="13"/>
        <v>294.72359999999998</v>
      </c>
      <c r="AV50" s="126">
        <f t="shared" si="14"/>
        <v>1375.3768000000002</v>
      </c>
      <c r="AW50" s="126">
        <f t="shared" si="15"/>
        <v>2701.6330000000007</v>
      </c>
      <c r="AX50" s="126"/>
      <c r="AY50" s="126">
        <f t="shared" si="16"/>
        <v>1817.4622000000002</v>
      </c>
      <c r="AZ50" s="126">
        <f t="shared" si="17"/>
        <v>2578.8315000000002</v>
      </c>
      <c r="BA50" s="126">
        <f t="shared" si="18"/>
        <v>5280.464500000001</v>
      </c>
      <c r="BB50" s="126">
        <f t="shared" si="19"/>
        <v>20556.971099999999</v>
      </c>
      <c r="BC50" s="126">
        <f t="shared" si="20"/>
        <v>1473.6180000000002</v>
      </c>
      <c r="BD50" s="126">
        <f t="shared" si="21"/>
        <v>1817.4622000000002</v>
      </c>
      <c r="BE50" s="126">
        <f t="shared" si="22"/>
        <v>1031.5326</v>
      </c>
      <c r="BF50" s="126">
        <f t="shared" si="23"/>
        <v>7220.7281999999996</v>
      </c>
      <c r="BG50" s="119">
        <f t="shared" si="24"/>
        <v>9013.6300999999985</v>
      </c>
      <c r="BH50" s="137">
        <f t="shared" si="25"/>
        <v>245603.00000000003</v>
      </c>
    </row>
    <row r="51" spans="1:60" ht="15.6" x14ac:dyDescent="0.3">
      <c r="A51" s="1">
        <v>41</v>
      </c>
      <c r="B51" s="25">
        <v>41</v>
      </c>
      <c r="C51" s="135" t="s">
        <v>347</v>
      </c>
      <c r="D51" s="20" t="s">
        <v>377</v>
      </c>
      <c r="E51" s="2">
        <v>1447790</v>
      </c>
      <c r="F51" s="2">
        <v>238296</v>
      </c>
      <c r="G51" s="84">
        <f t="shared" si="0"/>
        <v>6.0755950582468863</v>
      </c>
      <c r="H51" s="91"/>
      <c r="I51" s="59">
        <v>979285.15599999996</v>
      </c>
      <c r="J51" s="59">
        <v>946130.7649999999</v>
      </c>
      <c r="K51" s="59">
        <v>16360.027</v>
      </c>
      <c r="L51" s="59">
        <v>16794.364000000092</v>
      </c>
      <c r="M51" s="17"/>
      <c r="N51" s="59">
        <v>3329.9169999999999</v>
      </c>
      <c r="O51" s="59">
        <v>111624.609</v>
      </c>
      <c r="P51" s="59">
        <v>27073.673000000003</v>
      </c>
      <c r="Q51" s="59"/>
      <c r="R51" s="59"/>
      <c r="S51" s="59">
        <v>16794.363999999998</v>
      </c>
      <c r="T51" s="59">
        <v>35036.517999999996</v>
      </c>
      <c r="U51" s="59">
        <v>4343.37</v>
      </c>
      <c r="V51" s="59">
        <v>2461.2430000000004</v>
      </c>
      <c r="W51" s="59">
        <f t="shared" si="2"/>
        <v>25915.440999999984</v>
      </c>
      <c r="X51" s="113"/>
      <c r="Y51" s="59">
        <v>29969.252999999997</v>
      </c>
      <c r="Z51" s="59">
        <v>38076.877</v>
      </c>
      <c r="AA51" s="59">
        <v>81365.797999999995</v>
      </c>
      <c r="AB51" s="59">
        <v>204138.39</v>
      </c>
      <c r="AC51" s="59">
        <v>13609.225999999999</v>
      </c>
      <c r="AD51" s="59">
        <v>9555.4140000000007</v>
      </c>
      <c r="AE51" s="59">
        <v>13898.784</v>
      </c>
      <c r="AF51" s="59">
        <v>100042.289</v>
      </c>
      <c r="AG51" s="59">
        <f t="shared" si="3"/>
        <v>67032.677000000025</v>
      </c>
      <c r="AI51" s="126">
        <f t="shared" si="4"/>
        <v>161183.41439999998</v>
      </c>
      <c r="AJ51" s="126">
        <f t="shared" si="5"/>
        <v>155726.43599999999</v>
      </c>
      <c r="AK51" s="126">
        <f t="shared" si="6"/>
        <v>2692.7447999999999</v>
      </c>
      <c r="AL51" s="126">
        <f t="shared" si="7"/>
        <v>2764.233600000015</v>
      </c>
      <c r="AM51" s="127"/>
      <c r="AN51" s="126">
        <f t="shared" si="8"/>
        <v>548.08079999999995</v>
      </c>
      <c r="AO51" s="126">
        <f t="shared" si="9"/>
        <v>18372.621599999999</v>
      </c>
      <c r="AP51" s="126">
        <f t="shared" si="10"/>
        <v>4456.1352000000006</v>
      </c>
      <c r="AQ51" s="126"/>
      <c r="AR51" s="126"/>
      <c r="AS51" s="126">
        <f t="shared" si="11"/>
        <v>2764.2335999999996</v>
      </c>
      <c r="AT51" s="126">
        <f t="shared" si="12"/>
        <v>5766.7631999999994</v>
      </c>
      <c r="AU51" s="126">
        <f t="shared" si="13"/>
        <v>714.88799999999992</v>
      </c>
      <c r="AV51" s="126">
        <f t="shared" si="14"/>
        <v>405.10320000000007</v>
      </c>
      <c r="AW51" s="126">
        <f t="shared" si="15"/>
        <v>4265.4983999999986</v>
      </c>
      <c r="AX51" s="126"/>
      <c r="AY51" s="126">
        <f t="shared" si="16"/>
        <v>4932.7271999999994</v>
      </c>
      <c r="AZ51" s="126">
        <f t="shared" si="17"/>
        <v>6267.1848</v>
      </c>
      <c r="BA51" s="126">
        <f t="shared" si="18"/>
        <v>13392.235199999999</v>
      </c>
      <c r="BB51" s="126">
        <f t="shared" si="19"/>
        <v>33599.736000000004</v>
      </c>
      <c r="BC51" s="126">
        <f t="shared" si="20"/>
        <v>2239.9823999999999</v>
      </c>
      <c r="BD51" s="126">
        <f t="shared" si="21"/>
        <v>1572.7536</v>
      </c>
      <c r="BE51" s="126">
        <f t="shared" si="22"/>
        <v>2287.6415999999999</v>
      </c>
      <c r="BF51" s="126">
        <f t="shared" si="23"/>
        <v>16466.2536</v>
      </c>
      <c r="BG51" s="119">
        <f t="shared" si="24"/>
        <v>11033.104800000005</v>
      </c>
      <c r="BH51" s="137">
        <f t="shared" si="25"/>
        <v>238295.99999999997</v>
      </c>
    </row>
    <row r="52" spans="1:60" ht="15.6" x14ac:dyDescent="0.3">
      <c r="A52" s="1">
        <v>42</v>
      </c>
      <c r="B52" s="25">
        <v>42</v>
      </c>
      <c r="C52" s="135" t="s">
        <v>347</v>
      </c>
      <c r="D52" s="20" t="s">
        <v>165</v>
      </c>
      <c r="E52" s="2">
        <v>2684030</v>
      </c>
      <c r="F52" s="2">
        <v>424471</v>
      </c>
      <c r="G52" s="84">
        <f t="shared" si="0"/>
        <v>6.3232352740234319</v>
      </c>
      <c r="H52" s="91"/>
      <c r="I52" s="59">
        <v>2255390.409</v>
      </c>
      <c r="J52" s="59">
        <v>2243312.2740000002</v>
      </c>
      <c r="K52" s="59">
        <v>5636.4629999999997</v>
      </c>
      <c r="L52" s="59">
        <v>6441.672000000076</v>
      </c>
      <c r="M52" s="17"/>
      <c r="N52" s="59">
        <v>268.40300000000002</v>
      </c>
      <c r="O52" s="59">
        <v>128565.037</v>
      </c>
      <c r="P52" s="59">
        <v>24693.076000000001</v>
      </c>
      <c r="Q52" s="59"/>
      <c r="R52" s="59"/>
      <c r="S52" s="59">
        <v>17177.792000000001</v>
      </c>
      <c r="T52" s="59">
        <v>37844.822999999997</v>
      </c>
      <c r="U52" s="59">
        <v>8320.4930000000004</v>
      </c>
      <c r="V52" s="59">
        <v>17714.598000000002</v>
      </c>
      <c r="W52" s="59">
        <f t="shared" si="2"/>
        <v>22814.25499999999</v>
      </c>
      <c r="X52" s="113"/>
      <c r="Y52" s="59">
        <v>26035.091</v>
      </c>
      <c r="Z52" s="59">
        <v>34087.181000000004</v>
      </c>
      <c r="AA52" s="59">
        <v>68979.570999999996</v>
      </c>
      <c r="AB52" s="59">
        <v>170704.30800000002</v>
      </c>
      <c r="AC52" s="59">
        <v>16104.18</v>
      </c>
      <c r="AD52" s="59">
        <v>22009.046000000002</v>
      </c>
      <c r="AE52" s="59">
        <v>9394.1049999999996</v>
      </c>
      <c r="AF52" s="59">
        <v>68979.570999999996</v>
      </c>
      <c r="AG52" s="59">
        <f t="shared" si="3"/>
        <v>54217.406000000017</v>
      </c>
      <c r="AI52" s="126">
        <f t="shared" si="4"/>
        <v>356682.98129999998</v>
      </c>
      <c r="AJ52" s="126">
        <f t="shared" si="5"/>
        <v>354772.86180000001</v>
      </c>
      <c r="AK52" s="126">
        <f t="shared" si="6"/>
        <v>891.38909999999987</v>
      </c>
      <c r="AL52" s="126">
        <f t="shared" si="7"/>
        <v>1018.730400000012</v>
      </c>
      <c r="AM52" s="127"/>
      <c r="AN52" s="126">
        <f t="shared" si="8"/>
        <v>42.447099999999999</v>
      </c>
      <c r="AO52" s="126">
        <f t="shared" si="9"/>
        <v>20332.160899999999</v>
      </c>
      <c r="AP52" s="126">
        <f t="shared" si="10"/>
        <v>3905.1331999999998</v>
      </c>
      <c r="AQ52" s="126"/>
      <c r="AR52" s="126"/>
      <c r="AS52" s="126">
        <f t="shared" si="11"/>
        <v>2716.6143999999999</v>
      </c>
      <c r="AT52" s="126">
        <f t="shared" si="12"/>
        <v>5985.0410999999995</v>
      </c>
      <c r="AU52" s="126">
        <f t="shared" si="13"/>
        <v>1315.8600999999999</v>
      </c>
      <c r="AV52" s="126">
        <f t="shared" si="14"/>
        <v>2801.5086000000001</v>
      </c>
      <c r="AW52" s="126">
        <f t="shared" si="15"/>
        <v>3608.0034999999989</v>
      </c>
      <c r="AX52" s="126"/>
      <c r="AY52" s="126">
        <f t="shared" si="16"/>
        <v>4117.3687</v>
      </c>
      <c r="AZ52" s="126">
        <f t="shared" si="17"/>
        <v>5390.7817000000005</v>
      </c>
      <c r="BA52" s="126">
        <f t="shared" si="18"/>
        <v>10908.904699999999</v>
      </c>
      <c r="BB52" s="126">
        <f t="shared" si="19"/>
        <v>26996.355600000003</v>
      </c>
      <c r="BC52" s="126">
        <f t="shared" si="20"/>
        <v>2546.826</v>
      </c>
      <c r="BD52" s="126">
        <f t="shared" si="21"/>
        <v>3480.6622000000002</v>
      </c>
      <c r="BE52" s="126">
        <f t="shared" si="22"/>
        <v>1485.6484999999998</v>
      </c>
      <c r="BF52" s="126">
        <f t="shared" si="23"/>
        <v>10908.904699999999</v>
      </c>
      <c r="BG52" s="119">
        <f t="shared" si="24"/>
        <v>8574.3142000000043</v>
      </c>
      <c r="BH52" s="137">
        <f t="shared" si="25"/>
        <v>424471</v>
      </c>
    </row>
    <row r="53" spans="1:60" ht="15.6" x14ac:dyDescent="0.3">
      <c r="A53" s="1">
        <v>43</v>
      </c>
      <c r="B53" s="25">
        <v>43</v>
      </c>
      <c r="C53" s="135" t="s">
        <v>347</v>
      </c>
      <c r="D53" s="20" t="s">
        <v>166</v>
      </c>
      <c r="E53" s="2">
        <v>1769135</v>
      </c>
      <c r="F53" s="2">
        <v>330289</v>
      </c>
      <c r="G53" s="84">
        <f t="shared" si="0"/>
        <v>5.3563243099225222</v>
      </c>
      <c r="H53" s="91"/>
      <c r="I53" s="59">
        <v>1432645.523</v>
      </c>
      <c r="J53" s="59">
        <v>1417077.135</v>
      </c>
      <c r="K53" s="59">
        <v>10791.723499999998</v>
      </c>
      <c r="L53" s="59">
        <v>4776.6645000001708</v>
      </c>
      <c r="M53" s="17"/>
      <c r="N53" s="59">
        <v>176.91350000000003</v>
      </c>
      <c r="O53" s="59">
        <v>116939.82350000001</v>
      </c>
      <c r="P53" s="59">
        <v>9022.5884999999998</v>
      </c>
      <c r="Q53" s="59"/>
      <c r="R53" s="59"/>
      <c r="S53" s="59">
        <v>8314.9344999999994</v>
      </c>
      <c r="T53" s="59">
        <v>38920.97</v>
      </c>
      <c r="U53" s="59">
        <v>4953.5780000000004</v>
      </c>
      <c r="V53" s="59">
        <v>31667.516499999998</v>
      </c>
      <c r="W53" s="59">
        <f t="shared" si="2"/>
        <v>24060.236000000004</v>
      </c>
      <c r="X53" s="113"/>
      <c r="Y53" s="59">
        <v>22821.841499999999</v>
      </c>
      <c r="Z53" s="59">
        <v>17160.609499999999</v>
      </c>
      <c r="AA53" s="59">
        <v>39451.710500000001</v>
      </c>
      <c r="AB53" s="59">
        <v>139938.5785</v>
      </c>
      <c r="AC53" s="59">
        <v>10791.723499999998</v>
      </c>
      <c r="AD53" s="59">
        <v>18222.090500000002</v>
      </c>
      <c r="AE53" s="59">
        <v>7784.1940000000004</v>
      </c>
      <c r="AF53" s="59">
        <v>50066.520499999999</v>
      </c>
      <c r="AG53" s="59">
        <f t="shared" si="3"/>
        <v>53074.05</v>
      </c>
      <c r="AI53" s="126">
        <f t="shared" si="4"/>
        <v>267468.03220000002</v>
      </c>
      <c r="AJ53" s="126">
        <f t="shared" si="5"/>
        <v>264561.489</v>
      </c>
      <c r="AK53" s="126">
        <f t="shared" si="6"/>
        <v>2014.7628999999997</v>
      </c>
      <c r="AL53" s="126">
        <f t="shared" si="7"/>
        <v>891.78030000003196</v>
      </c>
      <c r="AM53" s="127"/>
      <c r="AN53" s="126">
        <f t="shared" si="8"/>
        <v>33.028900000000007</v>
      </c>
      <c r="AO53" s="126">
        <f t="shared" si="9"/>
        <v>21832.102900000002</v>
      </c>
      <c r="AP53" s="126">
        <f t="shared" si="10"/>
        <v>1684.4739</v>
      </c>
      <c r="AQ53" s="126"/>
      <c r="AR53" s="126"/>
      <c r="AS53" s="126">
        <f t="shared" si="11"/>
        <v>1552.3582999999999</v>
      </c>
      <c r="AT53" s="126">
        <f t="shared" si="12"/>
        <v>7266.3580000000002</v>
      </c>
      <c r="AU53" s="126">
        <f t="shared" si="13"/>
        <v>924.80920000000015</v>
      </c>
      <c r="AV53" s="126">
        <f t="shared" si="14"/>
        <v>5912.1731</v>
      </c>
      <c r="AW53" s="126">
        <f t="shared" si="15"/>
        <v>4491.9304000000011</v>
      </c>
      <c r="AX53" s="126"/>
      <c r="AY53" s="126">
        <f t="shared" si="16"/>
        <v>4260.7281000000003</v>
      </c>
      <c r="AZ53" s="126">
        <f t="shared" si="17"/>
        <v>3203.8033</v>
      </c>
      <c r="BA53" s="126">
        <f t="shared" si="18"/>
        <v>7365.4447000000009</v>
      </c>
      <c r="BB53" s="126">
        <f t="shared" si="19"/>
        <v>26125.859900000003</v>
      </c>
      <c r="BC53" s="126">
        <f t="shared" si="20"/>
        <v>2014.7628999999997</v>
      </c>
      <c r="BD53" s="126">
        <f t="shared" si="21"/>
        <v>3401.9767000000006</v>
      </c>
      <c r="BE53" s="126">
        <f t="shared" si="22"/>
        <v>1453.2716</v>
      </c>
      <c r="BF53" s="126">
        <f t="shared" si="23"/>
        <v>9347.1787000000004</v>
      </c>
      <c r="BG53" s="119">
        <f t="shared" si="24"/>
        <v>9908.6700000000019</v>
      </c>
      <c r="BH53" s="137">
        <f t="shared" si="25"/>
        <v>330289</v>
      </c>
    </row>
    <row r="54" spans="1:60" ht="15.6" x14ac:dyDescent="0.3">
      <c r="A54" s="1">
        <v>44</v>
      </c>
      <c r="B54" s="25">
        <v>44</v>
      </c>
      <c r="C54" s="135" t="s">
        <v>347</v>
      </c>
      <c r="D54" s="20" t="s">
        <v>18</v>
      </c>
      <c r="E54" s="2">
        <v>1419456</v>
      </c>
      <c r="F54" s="2">
        <v>234503</v>
      </c>
      <c r="G54" s="84">
        <f t="shared" si="0"/>
        <v>6.0530398331791062</v>
      </c>
      <c r="H54" s="91"/>
      <c r="I54" s="59">
        <v>1112995.4495999999</v>
      </c>
      <c r="J54" s="59">
        <v>1105046.496</v>
      </c>
      <c r="K54" s="59">
        <v>6387.5520000000006</v>
      </c>
      <c r="L54" s="59">
        <v>1561.401600000032</v>
      </c>
      <c r="M54" s="17"/>
      <c r="N54" s="59">
        <v>1987.2384000000002</v>
      </c>
      <c r="O54" s="59">
        <v>114408.15360000002</v>
      </c>
      <c r="P54" s="59">
        <v>60042.988800000006</v>
      </c>
      <c r="Q54" s="59"/>
      <c r="R54" s="59"/>
      <c r="S54" s="59">
        <v>9652.3008000000009</v>
      </c>
      <c r="T54" s="59">
        <v>19588.492799999996</v>
      </c>
      <c r="U54" s="59">
        <v>2555.0207999999998</v>
      </c>
      <c r="V54" s="59">
        <v>4400.3135999999995</v>
      </c>
      <c r="W54" s="59">
        <f t="shared" si="2"/>
        <v>18169.036800000016</v>
      </c>
      <c r="X54" s="113"/>
      <c r="Y54" s="59">
        <v>14620.396799999999</v>
      </c>
      <c r="Z54" s="59">
        <v>15188.179200000002</v>
      </c>
      <c r="AA54" s="59">
        <v>37047.801599999999</v>
      </c>
      <c r="AB54" s="59">
        <v>123208.78080000001</v>
      </c>
      <c r="AC54" s="59">
        <v>9510.3552</v>
      </c>
      <c r="AD54" s="59">
        <v>12065.375999999998</v>
      </c>
      <c r="AE54" s="59">
        <v>7239.2256000000007</v>
      </c>
      <c r="AF54" s="59">
        <v>52803.763200000001</v>
      </c>
      <c r="AG54" s="59">
        <f t="shared" si="3"/>
        <v>41590.060800000007</v>
      </c>
      <c r="AI54" s="126">
        <f t="shared" si="4"/>
        <v>183873.80230000001</v>
      </c>
      <c r="AJ54" s="126">
        <f t="shared" si="5"/>
        <v>182560.58550000002</v>
      </c>
      <c r="AK54" s="126">
        <f t="shared" si="6"/>
        <v>1055.2635000000002</v>
      </c>
      <c r="AL54" s="126">
        <f t="shared" si="7"/>
        <v>257.9533000000053</v>
      </c>
      <c r="AM54" s="127"/>
      <c r="AN54" s="126">
        <f t="shared" si="8"/>
        <v>328.30420000000004</v>
      </c>
      <c r="AO54" s="126">
        <f t="shared" si="9"/>
        <v>18900.941800000004</v>
      </c>
      <c r="AP54" s="126">
        <f t="shared" si="10"/>
        <v>9919.4769000000015</v>
      </c>
      <c r="AQ54" s="126"/>
      <c r="AR54" s="126"/>
      <c r="AS54" s="126">
        <f t="shared" si="11"/>
        <v>1594.6204000000002</v>
      </c>
      <c r="AT54" s="126">
        <f t="shared" si="12"/>
        <v>3236.1413999999995</v>
      </c>
      <c r="AU54" s="126">
        <f t="shared" si="13"/>
        <v>422.10539999999997</v>
      </c>
      <c r="AV54" s="126">
        <f t="shared" si="14"/>
        <v>726.95929999999998</v>
      </c>
      <c r="AW54" s="126">
        <f t="shared" si="15"/>
        <v>3001.6384000000016</v>
      </c>
      <c r="AX54" s="126"/>
      <c r="AY54" s="126">
        <f t="shared" si="16"/>
        <v>2415.3808999999997</v>
      </c>
      <c r="AZ54" s="126">
        <f t="shared" si="17"/>
        <v>2509.1821000000004</v>
      </c>
      <c r="BA54" s="126">
        <f t="shared" si="18"/>
        <v>6120.5282999999999</v>
      </c>
      <c r="BB54" s="126">
        <f t="shared" si="19"/>
        <v>20354.860400000001</v>
      </c>
      <c r="BC54" s="126">
        <f t="shared" si="20"/>
        <v>1571.1701</v>
      </c>
      <c r="BD54" s="126">
        <f t="shared" si="21"/>
        <v>1993.2754999999997</v>
      </c>
      <c r="BE54" s="126">
        <f t="shared" si="22"/>
        <v>1195.9653000000001</v>
      </c>
      <c r="BF54" s="126">
        <f t="shared" si="23"/>
        <v>8723.5115999999998</v>
      </c>
      <c r="BG54" s="119">
        <f t="shared" si="24"/>
        <v>6870.9379000000008</v>
      </c>
      <c r="BH54" s="137">
        <f t="shared" si="25"/>
        <v>234503.00000000003</v>
      </c>
    </row>
    <row r="55" spans="1:60" ht="15.6" x14ac:dyDescent="0.3">
      <c r="A55" s="1">
        <v>45</v>
      </c>
      <c r="B55" s="25">
        <v>45</v>
      </c>
      <c r="C55" s="135" t="s">
        <v>347</v>
      </c>
      <c r="D55" s="20" t="s">
        <v>116</v>
      </c>
      <c r="E55" s="2">
        <v>2196642</v>
      </c>
      <c r="F55" s="2">
        <v>392834</v>
      </c>
      <c r="G55" s="84">
        <f t="shared" si="0"/>
        <v>5.591781770417021</v>
      </c>
      <c r="H55" s="91"/>
      <c r="I55" s="59">
        <v>1910858.8757999998</v>
      </c>
      <c r="J55" s="59">
        <v>1875932.2680000002</v>
      </c>
      <c r="K55" s="59">
        <v>3734.2914000000001</v>
      </c>
      <c r="L55" s="59">
        <v>31192.316399999763</v>
      </c>
      <c r="M55" s="17"/>
      <c r="N55" s="59">
        <v>21746.755799999999</v>
      </c>
      <c r="O55" s="59">
        <v>81715.082399999999</v>
      </c>
      <c r="P55" s="59">
        <v>20209.106400000001</v>
      </c>
      <c r="Q55" s="59"/>
      <c r="R55" s="59"/>
      <c r="S55" s="59">
        <v>11202.874199999998</v>
      </c>
      <c r="T55" s="59">
        <v>16914.143400000001</v>
      </c>
      <c r="U55" s="59">
        <v>3953.9555999999998</v>
      </c>
      <c r="V55" s="59">
        <v>5271.9407999999994</v>
      </c>
      <c r="W55" s="59">
        <f t="shared" si="2"/>
        <v>24163.061999999998</v>
      </c>
      <c r="X55" s="113"/>
      <c r="Y55" s="59">
        <v>18671.456999999999</v>
      </c>
      <c r="Z55" s="59">
        <v>17353.471800000003</v>
      </c>
      <c r="AA55" s="59">
        <v>28776.010200000001</v>
      </c>
      <c r="AB55" s="59">
        <v>117520.34699999999</v>
      </c>
      <c r="AC55" s="59">
        <v>11202.874199999998</v>
      </c>
      <c r="AD55" s="59">
        <v>12960.1878</v>
      </c>
      <c r="AE55" s="59">
        <v>5271.9407999999994</v>
      </c>
      <c r="AF55" s="59">
        <v>49644.109199999999</v>
      </c>
      <c r="AG55" s="59">
        <f t="shared" si="3"/>
        <v>38441.235000000001</v>
      </c>
      <c r="AI55" s="126">
        <f t="shared" si="4"/>
        <v>341726.29659999994</v>
      </c>
      <c r="AJ55" s="126">
        <f t="shared" si="5"/>
        <v>335480.23600000003</v>
      </c>
      <c r="AK55" s="126">
        <f t="shared" si="6"/>
        <v>667.81780000000003</v>
      </c>
      <c r="AL55" s="126">
        <f t="shared" si="7"/>
        <v>5578.2427999999572</v>
      </c>
      <c r="AM55" s="127"/>
      <c r="AN55" s="126">
        <f t="shared" si="8"/>
        <v>3889.0565999999999</v>
      </c>
      <c r="AO55" s="126">
        <f t="shared" si="9"/>
        <v>14613.424800000001</v>
      </c>
      <c r="AP55" s="126">
        <f t="shared" si="10"/>
        <v>3614.0727999999999</v>
      </c>
      <c r="AQ55" s="126"/>
      <c r="AR55" s="126"/>
      <c r="AS55" s="126">
        <f t="shared" si="11"/>
        <v>2003.4533999999996</v>
      </c>
      <c r="AT55" s="126">
        <f t="shared" si="12"/>
        <v>3024.8218000000002</v>
      </c>
      <c r="AU55" s="126">
        <f t="shared" si="13"/>
        <v>707.10119999999995</v>
      </c>
      <c r="AV55" s="126">
        <f t="shared" si="14"/>
        <v>942.80159999999989</v>
      </c>
      <c r="AW55" s="126">
        <f t="shared" si="15"/>
        <v>4321.1740000000009</v>
      </c>
      <c r="AX55" s="126"/>
      <c r="AY55" s="126">
        <f t="shared" si="16"/>
        <v>3339.0889999999999</v>
      </c>
      <c r="AZ55" s="126">
        <f t="shared" si="17"/>
        <v>3103.3886000000007</v>
      </c>
      <c r="BA55" s="126">
        <f t="shared" si="18"/>
        <v>5146.1253999999999</v>
      </c>
      <c r="BB55" s="126">
        <f t="shared" si="19"/>
        <v>21016.618999999999</v>
      </c>
      <c r="BC55" s="126">
        <f t="shared" si="20"/>
        <v>2003.4533999999996</v>
      </c>
      <c r="BD55" s="126">
        <f t="shared" si="21"/>
        <v>2317.7206000000001</v>
      </c>
      <c r="BE55" s="126">
        <f t="shared" si="22"/>
        <v>942.80159999999989</v>
      </c>
      <c r="BF55" s="126">
        <f t="shared" si="23"/>
        <v>8878.0483999999997</v>
      </c>
      <c r="BG55" s="119">
        <f t="shared" si="24"/>
        <v>6874.5949999999993</v>
      </c>
      <c r="BH55" s="137">
        <f t="shared" si="25"/>
        <v>392833.99999999994</v>
      </c>
    </row>
    <row r="56" spans="1:60" ht="15.6" x14ac:dyDescent="0.3">
      <c r="A56" s="1">
        <v>46</v>
      </c>
      <c r="B56" s="25">
        <v>46</v>
      </c>
      <c r="C56" s="135" t="s">
        <v>347</v>
      </c>
      <c r="D56" s="20" t="s">
        <v>167</v>
      </c>
      <c r="E56" s="2">
        <v>2492316</v>
      </c>
      <c r="F56" s="2">
        <v>399851</v>
      </c>
      <c r="G56" s="84">
        <f t="shared" si="0"/>
        <v>6.2331118341582243</v>
      </c>
      <c r="H56" s="91"/>
      <c r="I56" s="59">
        <v>1959209.6076</v>
      </c>
      <c r="J56" s="59">
        <v>1948741.8803999999</v>
      </c>
      <c r="K56" s="59">
        <v>7476.9479999999994</v>
      </c>
      <c r="L56" s="59">
        <v>2990.7792000000427</v>
      </c>
      <c r="M56" s="17"/>
      <c r="N56" s="59">
        <v>1744.6212000000003</v>
      </c>
      <c r="O56" s="59">
        <v>179197.52040000004</v>
      </c>
      <c r="P56" s="59">
        <v>26418.549599999998</v>
      </c>
      <c r="Q56" s="59"/>
      <c r="R56" s="59"/>
      <c r="S56" s="59">
        <v>20436.9912</v>
      </c>
      <c r="T56" s="59">
        <v>71529.469199999992</v>
      </c>
      <c r="U56" s="59">
        <v>5981.5583999999999</v>
      </c>
      <c r="V56" s="59">
        <v>8972.3376000000007</v>
      </c>
      <c r="W56" s="59">
        <f t="shared" si="2"/>
        <v>45858.614400000049</v>
      </c>
      <c r="X56" s="113"/>
      <c r="Y56" s="59">
        <v>27913.939200000004</v>
      </c>
      <c r="Z56" s="59">
        <v>35141.655599999998</v>
      </c>
      <c r="AA56" s="59">
        <v>64301.752800000002</v>
      </c>
      <c r="AB56" s="59">
        <v>224806.9032</v>
      </c>
      <c r="AC56" s="59">
        <v>17446.212</v>
      </c>
      <c r="AD56" s="59">
        <v>12710.811599999999</v>
      </c>
      <c r="AE56" s="59">
        <v>15701.5908</v>
      </c>
      <c r="AF56" s="59">
        <v>109661.90400000001</v>
      </c>
      <c r="AG56" s="59">
        <f t="shared" si="3"/>
        <v>69286.3848</v>
      </c>
      <c r="AI56" s="126">
        <f t="shared" si="4"/>
        <v>314322.87109999999</v>
      </c>
      <c r="AJ56" s="126">
        <f t="shared" si="5"/>
        <v>312643.49689999997</v>
      </c>
      <c r="AK56" s="126">
        <f t="shared" si="6"/>
        <v>1199.5529999999999</v>
      </c>
      <c r="AL56" s="126">
        <f t="shared" si="7"/>
        <v>479.8212000000068</v>
      </c>
      <c r="AM56" s="127"/>
      <c r="AN56" s="126">
        <f t="shared" si="8"/>
        <v>279.89570000000003</v>
      </c>
      <c r="AO56" s="126">
        <f t="shared" si="9"/>
        <v>28749.286900000003</v>
      </c>
      <c r="AP56" s="126">
        <f t="shared" si="10"/>
        <v>4238.4205999999995</v>
      </c>
      <c r="AQ56" s="126"/>
      <c r="AR56" s="126"/>
      <c r="AS56" s="126">
        <f t="shared" si="11"/>
        <v>3278.7781999999997</v>
      </c>
      <c r="AT56" s="126">
        <f t="shared" si="12"/>
        <v>11475.723699999999</v>
      </c>
      <c r="AU56" s="126">
        <f t="shared" si="13"/>
        <v>959.64239999999995</v>
      </c>
      <c r="AV56" s="126">
        <f t="shared" si="14"/>
        <v>1439.4636</v>
      </c>
      <c r="AW56" s="126">
        <f t="shared" si="15"/>
        <v>7357.2584000000061</v>
      </c>
      <c r="AX56" s="126"/>
      <c r="AY56" s="126">
        <f t="shared" si="16"/>
        <v>4478.3312000000005</v>
      </c>
      <c r="AZ56" s="126">
        <f t="shared" si="17"/>
        <v>5637.8990999999996</v>
      </c>
      <c r="BA56" s="126">
        <f t="shared" si="18"/>
        <v>10316.1558</v>
      </c>
      <c r="BB56" s="126">
        <f t="shared" si="19"/>
        <v>36066.5602</v>
      </c>
      <c r="BC56" s="126">
        <f t="shared" si="20"/>
        <v>2798.9569999999999</v>
      </c>
      <c r="BD56" s="126">
        <f t="shared" si="21"/>
        <v>2039.2400999999998</v>
      </c>
      <c r="BE56" s="126">
        <f t="shared" si="22"/>
        <v>2519.0612999999998</v>
      </c>
      <c r="BF56" s="126">
        <f t="shared" si="23"/>
        <v>17593.444</v>
      </c>
      <c r="BG56" s="119">
        <f t="shared" si="24"/>
        <v>11115.857800000002</v>
      </c>
      <c r="BH56" s="137">
        <f t="shared" si="25"/>
        <v>399851</v>
      </c>
    </row>
    <row r="57" spans="1:60" ht="15.6" x14ac:dyDescent="0.3">
      <c r="A57" s="1">
        <v>47</v>
      </c>
      <c r="B57" s="25">
        <v>47</v>
      </c>
      <c r="C57" s="135" t="s">
        <v>347</v>
      </c>
      <c r="D57" s="20" t="s">
        <v>168</v>
      </c>
      <c r="E57" s="2">
        <v>2733612</v>
      </c>
      <c r="F57" s="2">
        <v>493333</v>
      </c>
      <c r="G57" s="84">
        <f t="shared" si="0"/>
        <v>5.541109149398074</v>
      </c>
      <c r="H57" s="91"/>
      <c r="I57" s="59">
        <v>1793522.8332</v>
      </c>
      <c r="J57" s="59">
        <v>1772474.0208000001</v>
      </c>
      <c r="K57" s="59">
        <v>13121.337600000001</v>
      </c>
      <c r="L57" s="59">
        <v>7927.4747999998917</v>
      </c>
      <c r="M57" s="17"/>
      <c r="N57" s="59">
        <v>6560.6688000000004</v>
      </c>
      <c r="O57" s="59">
        <v>242471.38439999998</v>
      </c>
      <c r="P57" s="59">
        <v>48658.293600000005</v>
      </c>
      <c r="Q57" s="59"/>
      <c r="R57" s="59"/>
      <c r="S57" s="59">
        <v>32529.982799999998</v>
      </c>
      <c r="T57" s="59">
        <v>82281.721199999985</v>
      </c>
      <c r="U57" s="59">
        <v>6834.03</v>
      </c>
      <c r="V57" s="59">
        <v>5193.8627999999999</v>
      </c>
      <c r="W57" s="59">
        <f t="shared" si="2"/>
        <v>66973.493999999992</v>
      </c>
      <c r="X57" s="113"/>
      <c r="Y57" s="59">
        <v>48111.571199999998</v>
      </c>
      <c r="Z57" s="59">
        <v>64239.882000000005</v>
      </c>
      <c r="AA57" s="59">
        <v>207754.51199999999</v>
      </c>
      <c r="AB57" s="59">
        <v>370951.14840000006</v>
      </c>
      <c r="AC57" s="59">
        <v>23235.701999999997</v>
      </c>
      <c r="AD57" s="59">
        <v>14488.143600000001</v>
      </c>
      <c r="AE57" s="59">
        <v>30343.093200000003</v>
      </c>
      <c r="AF57" s="59">
        <v>179871.66960000002</v>
      </c>
      <c r="AG57" s="59">
        <f t="shared" si="3"/>
        <v>123012.54000000004</v>
      </c>
      <c r="AI57" s="126">
        <f t="shared" si="4"/>
        <v>323675.78129999997</v>
      </c>
      <c r="AJ57" s="126">
        <f t="shared" si="5"/>
        <v>319877.11719999998</v>
      </c>
      <c r="AK57" s="126">
        <f t="shared" si="6"/>
        <v>2367.9983999999999</v>
      </c>
      <c r="AL57" s="126">
        <f t="shared" si="7"/>
        <v>1430.6656999999805</v>
      </c>
      <c r="AM57" s="127"/>
      <c r="AN57" s="126">
        <f t="shared" si="8"/>
        <v>1183.9992</v>
      </c>
      <c r="AO57" s="126">
        <f t="shared" si="9"/>
        <v>43758.637099999993</v>
      </c>
      <c r="AP57" s="126">
        <f t="shared" si="10"/>
        <v>8781.3274000000001</v>
      </c>
      <c r="AQ57" s="126"/>
      <c r="AR57" s="126"/>
      <c r="AS57" s="126">
        <f t="shared" si="11"/>
        <v>5870.6626999999999</v>
      </c>
      <c r="AT57" s="126">
        <f t="shared" si="12"/>
        <v>14849.323299999996</v>
      </c>
      <c r="AU57" s="126">
        <f t="shared" si="13"/>
        <v>1233.3325</v>
      </c>
      <c r="AV57" s="126">
        <f t="shared" si="14"/>
        <v>937.33269999999993</v>
      </c>
      <c r="AW57" s="126">
        <f t="shared" si="15"/>
        <v>12086.658499999998</v>
      </c>
      <c r="AX57" s="126"/>
      <c r="AY57" s="126">
        <f t="shared" si="16"/>
        <v>8682.6607999999997</v>
      </c>
      <c r="AZ57" s="126">
        <f t="shared" si="17"/>
        <v>11593.325500000001</v>
      </c>
      <c r="BA57" s="126">
        <f t="shared" si="18"/>
        <v>37493.307999999997</v>
      </c>
      <c r="BB57" s="126">
        <f t="shared" si="19"/>
        <v>66945.288100000005</v>
      </c>
      <c r="BC57" s="126">
        <f t="shared" si="20"/>
        <v>4193.3304999999991</v>
      </c>
      <c r="BD57" s="126">
        <f t="shared" si="21"/>
        <v>2614.6649000000002</v>
      </c>
      <c r="BE57" s="126">
        <f t="shared" si="22"/>
        <v>5475.9963000000007</v>
      </c>
      <c r="BF57" s="126">
        <f t="shared" si="23"/>
        <v>32461.311400000002</v>
      </c>
      <c r="BG57" s="119">
        <f t="shared" si="24"/>
        <v>22199.985000000001</v>
      </c>
      <c r="BH57" s="137">
        <f t="shared" si="25"/>
        <v>493333</v>
      </c>
    </row>
    <row r="58" spans="1:60" ht="15.6" x14ac:dyDescent="0.3">
      <c r="A58" s="1">
        <v>48</v>
      </c>
      <c r="B58" s="25">
        <v>48</v>
      </c>
      <c r="C58" s="135" t="s">
        <v>347</v>
      </c>
      <c r="D58" s="20" t="s">
        <v>73</v>
      </c>
      <c r="E58" s="2">
        <v>2297854</v>
      </c>
      <c r="F58" s="2">
        <v>400672</v>
      </c>
      <c r="G58" s="84">
        <f t="shared" si="0"/>
        <v>5.7350001996645634</v>
      </c>
      <c r="H58" s="91"/>
      <c r="I58" s="59">
        <v>1812317.4498000003</v>
      </c>
      <c r="J58" s="59">
        <v>1800368.6089999997</v>
      </c>
      <c r="K58" s="59">
        <v>3906.3518000000004</v>
      </c>
      <c r="L58" s="59">
        <v>8042.4890000002342</v>
      </c>
      <c r="M58" s="17"/>
      <c r="N58" s="59">
        <v>459.57080000000002</v>
      </c>
      <c r="O58" s="59">
        <v>172339.05</v>
      </c>
      <c r="P58" s="59">
        <v>17923.261200000001</v>
      </c>
      <c r="Q58" s="59"/>
      <c r="R58" s="59"/>
      <c r="S58" s="59">
        <v>15855.192599999998</v>
      </c>
      <c r="T58" s="59">
        <v>68476.049199999994</v>
      </c>
      <c r="U58" s="59">
        <v>6663.7765999999992</v>
      </c>
      <c r="V58" s="59">
        <v>24816.823200000003</v>
      </c>
      <c r="W58" s="59">
        <f t="shared" si="2"/>
        <v>38603.947199999995</v>
      </c>
      <c r="X58" s="113"/>
      <c r="Y58" s="59">
        <v>40442.2304</v>
      </c>
      <c r="Z58" s="59">
        <v>30101.887400000003</v>
      </c>
      <c r="AA58" s="59">
        <v>83871.671000000002</v>
      </c>
      <c r="AB58" s="59">
        <v>158322.14059999998</v>
      </c>
      <c r="AC58" s="59">
        <v>12638.197000000002</v>
      </c>
      <c r="AD58" s="59">
        <v>13787.124</v>
      </c>
      <c r="AE58" s="59">
        <v>12408.411600000001</v>
      </c>
      <c r="AF58" s="59">
        <v>71693.044800000003</v>
      </c>
      <c r="AG58" s="59">
        <f t="shared" si="3"/>
        <v>47795.363199999978</v>
      </c>
      <c r="AI58" s="126">
        <f t="shared" si="4"/>
        <v>316010.00640000007</v>
      </c>
      <c r="AJ58" s="126">
        <f t="shared" si="5"/>
        <v>313926.51199999993</v>
      </c>
      <c r="AK58" s="126">
        <f t="shared" si="6"/>
        <v>681.14240000000007</v>
      </c>
      <c r="AL58" s="126">
        <f t="shared" si="7"/>
        <v>1402.3520000000408</v>
      </c>
      <c r="AM58" s="127"/>
      <c r="AN58" s="126">
        <f t="shared" si="8"/>
        <v>80.134399999999999</v>
      </c>
      <c r="AO58" s="126">
        <f t="shared" si="9"/>
        <v>30050.399999999998</v>
      </c>
      <c r="AP58" s="126">
        <f t="shared" si="10"/>
        <v>3125.2416000000003</v>
      </c>
      <c r="AQ58" s="126"/>
      <c r="AR58" s="126"/>
      <c r="AS58" s="126">
        <f t="shared" si="11"/>
        <v>2764.6367999999998</v>
      </c>
      <c r="AT58" s="126">
        <f t="shared" si="12"/>
        <v>11940.025599999999</v>
      </c>
      <c r="AU58" s="126">
        <f t="shared" si="13"/>
        <v>1161.9487999999999</v>
      </c>
      <c r="AV58" s="126">
        <f t="shared" si="14"/>
        <v>4327.2576000000008</v>
      </c>
      <c r="AW58" s="126">
        <f t="shared" si="15"/>
        <v>6731.2896000000001</v>
      </c>
      <c r="AX58" s="126"/>
      <c r="AY58" s="126">
        <f t="shared" si="16"/>
        <v>7051.8272000000006</v>
      </c>
      <c r="AZ58" s="126">
        <f t="shared" si="17"/>
        <v>5248.8032000000003</v>
      </c>
      <c r="BA58" s="126">
        <f t="shared" si="18"/>
        <v>14624.528</v>
      </c>
      <c r="BB58" s="126">
        <f t="shared" si="19"/>
        <v>27606.300799999997</v>
      </c>
      <c r="BC58" s="126">
        <f t="shared" si="20"/>
        <v>2203.6960000000004</v>
      </c>
      <c r="BD58" s="126">
        <f t="shared" si="21"/>
        <v>2404.0320000000002</v>
      </c>
      <c r="BE58" s="126">
        <f t="shared" si="22"/>
        <v>2163.6288000000004</v>
      </c>
      <c r="BF58" s="126">
        <f t="shared" si="23"/>
        <v>12500.966400000001</v>
      </c>
      <c r="BG58" s="119">
        <f t="shared" si="24"/>
        <v>8333.9775999999947</v>
      </c>
      <c r="BH58" s="137">
        <f t="shared" si="25"/>
        <v>400672.00000000006</v>
      </c>
    </row>
    <row r="59" spans="1:60" ht="15.6" x14ac:dyDescent="0.3">
      <c r="A59" s="1">
        <v>49</v>
      </c>
      <c r="B59" s="25">
        <v>49</v>
      </c>
      <c r="C59" s="135" t="s">
        <v>347</v>
      </c>
      <c r="D59" s="20" t="s">
        <v>74</v>
      </c>
      <c r="E59" s="2">
        <v>412716</v>
      </c>
      <c r="F59" s="2">
        <v>85628</v>
      </c>
      <c r="G59" s="84">
        <f t="shared" si="0"/>
        <v>4.8198720044845142</v>
      </c>
      <c r="H59" s="91"/>
      <c r="I59" s="59">
        <v>248867.74799999996</v>
      </c>
      <c r="J59" s="59">
        <v>233267.08319999999</v>
      </c>
      <c r="K59" s="59">
        <v>6438.3696000000009</v>
      </c>
      <c r="L59" s="59">
        <v>9162.295199999975</v>
      </c>
      <c r="M59" s="17"/>
      <c r="N59" s="59">
        <v>412.71600000000007</v>
      </c>
      <c r="O59" s="59">
        <v>50640.253199999992</v>
      </c>
      <c r="P59" s="59">
        <v>8254.32</v>
      </c>
      <c r="Q59" s="59"/>
      <c r="R59" s="59"/>
      <c r="S59" s="59">
        <v>4993.8635999999997</v>
      </c>
      <c r="T59" s="59">
        <v>11432.233200000001</v>
      </c>
      <c r="U59" s="59">
        <v>701.61720000000003</v>
      </c>
      <c r="V59" s="59">
        <v>13248.183599999998</v>
      </c>
      <c r="W59" s="59">
        <f t="shared" si="2"/>
        <v>12010.035599999996</v>
      </c>
      <c r="X59" s="113"/>
      <c r="Y59" s="59">
        <v>10854.430799999998</v>
      </c>
      <c r="Z59" s="59">
        <v>12340.208400000001</v>
      </c>
      <c r="AA59" s="59">
        <v>12422.7516</v>
      </c>
      <c r="AB59" s="59">
        <v>77177.891999999993</v>
      </c>
      <c r="AC59" s="59">
        <v>4870.0487999999996</v>
      </c>
      <c r="AD59" s="59">
        <v>1361.9628</v>
      </c>
      <c r="AE59" s="59">
        <v>4333.518</v>
      </c>
      <c r="AF59" s="59">
        <v>42468.4764</v>
      </c>
      <c r="AG59" s="59">
        <f t="shared" si="3"/>
        <v>24143.885999999991</v>
      </c>
      <c r="AI59" s="126">
        <f t="shared" si="4"/>
        <v>51633.683999999994</v>
      </c>
      <c r="AJ59" s="126">
        <f t="shared" si="5"/>
        <v>48396.945599999999</v>
      </c>
      <c r="AK59" s="126">
        <f t="shared" si="6"/>
        <v>1335.7968000000003</v>
      </c>
      <c r="AL59" s="126">
        <f t="shared" si="7"/>
        <v>1900.9415999999949</v>
      </c>
      <c r="AM59" s="127"/>
      <c r="AN59" s="126">
        <f t="shared" si="8"/>
        <v>85.628000000000014</v>
      </c>
      <c r="AO59" s="126">
        <f t="shared" si="9"/>
        <v>10506.555599999998</v>
      </c>
      <c r="AP59" s="126">
        <f t="shared" si="10"/>
        <v>1712.56</v>
      </c>
      <c r="AQ59" s="126"/>
      <c r="AR59" s="126"/>
      <c r="AS59" s="126">
        <f t="shared" si="11"/>
        <v>1036.0988</v>
      </c>
      <c r="AT59" s="126">
        <f t="shared" si="12"/>
        <v>2371.8956000000003</v>
      </c>
      <c r="AU59" s="126">
        <f t="shared" si="13"/>
        <v>145.5676</v>
      </c>
      <c r="AV59" s="126">
        <f t="shared" si="14"/>
        <v>2748.6587999999997</v>
      </c>
      <c r="AW59" s="126">
        <f t="shared" si="15"/>
        <v>2491.7747999999974</v>
      </c>
      <c r="AX59" s="126"/>
      <c r="AY59" s="126">
        <f t="shared" si="16"/>
        <v>2252.0163999999995</v>
      </c>
      <c r="AZ59" s="126">
        <f t="shared" si="17"/>
        <v>2560.2772000000004</v>
      </c>
      <c r="BA59" s="126">
        <f t="shared" si="18"/>
        <v>2577.4027999999998</v>
      </c>
      <c r="BB59" s="126">
        <f t="shared" si="19"/>
        <v>16012.436</v>
      </c>
      <c r="BC59" s="126">
        <f t="shared" si="20"/>
        <v>1010.4104</v>
      </c>
      <c r="BD59" s="126">
        <f t="shared" si="21"/>
        <v>282.57240000000002</v>
      </c>
      <c r="BE59" s="126">
        <f t="shared" si="22"/>
        <v>899.09400000000005</v>
      </c>
      <c r="BF59" s="126">
        <f t="shared" si="23"/>
        <v>8811.1211999999996</v>
      </c>
      <c r="BG59" s="119">
        <f t="shared" si="24"/>
        <v>5009.2379999999994</v>
      </c>
      <c r="BH59" s="137">
        <f t="shared" si="25"/>
        <v>85627.999999999985</v>
      </c>
    </row>
    <row r="60" spans="1:60" ht="16.2" thickBot="1" x14ac:dyDescent="0.35">
      <c r="A60" s="1">
        <v>50</v>
      </c>
      <c r="B60" s="25">
        <v>50</v>
      </c>
      <c r="C60" s="135" t="s">
        <v>347</v>
      </c>
      <c r="D60" s="20" t="s">
        <v>75</v>
      </c>
      <c r="E60" s="2">
        <v>1071355</v>
      </c>
      <c r="F60" s="2">
        <v>228563</v>
      </c>
      <c r="G60" s="84">
        <f t="shared" si="0"/>
        <v>4.6873509710670582</v>
      </c>
      <c r="H60" s="91"/>
      <c r="I60" s="59">
        <v>780589.25300000003</v>
      </c>
      <c r="J60" s="59">
        <v>775768.15549999999</v>
      </c>
      <c r="K60" s="59">
        <v>2678.3874999999998</v>
      </c>
      <c r="L60" s="59">
        <v>2142.7100000000305</v>
      </c>
      <c r="M60" s="17"/>
      <c r="N60" s="59">
        <v>107.13550000000001</v>
      </c>
      <c r="O60" s="59">
        <v>99207.472999999984</v>
      </c>
      <c r="P60" s="59">
        <v>11463.498500000002</v>
      </c>
      <c r="Q60" s="59"/>
      <c r="R60" s="59"/>
      <c r="S60" s="59">
        <v>11034.956500000002</v>
      </c>
      <c r="T60" s="59">
        <v>21212.828999999998</v>
      </c>
      <c r="U60" s="59">
        <v>2999.7940000000003</v>
      </c>
      <c r="V60" s="59">
        <v>29355.127</v>
      </c>
      <c r="W60" s="59">
        <f t="shared" si="2"/>
        <v>23141.267999999982</v>
      </c>
      <c r="X60" s="113"/>
      <c r="Y60" s="59">
        <v>19605.7965</v>
      </c>
      <c r="Z60" s="59">
        <v>17355.951000000001</v>
      </c>
      <c r="AA60" s="59">
        <v>40497.218999999997</v>
      </c>
      <c r="AB60" s="59">
        <v>113885.0365</v>
      </c>
      <c r="AC60" s="59">
        <v>9320.7885000000006</v>
      </c>
      <c r="AD60" s="59">
        <v>14463.2925</v>
      </c>
      <c r="AE60" s="59">
        <v>6320.9944999999998</v>
      </c>
      <c r="AF60" s="59">
        <v>39854.406000000003</v>
      </c>
      <c r="AG60" s="59">
        <f t="shared" si="3"/>
        <v>43925.555000000008</v>
      </c>
      <c r="AI60" s="126">
        <f t="shared" si="4"/>
        <v>166531.0018</v>
      </c>
      <c r="AJ60" s="126">
        <f t="shared" si="5"/>
        <v>165502.46830000001</v>
      </c>
      <c r="AK60" s="126">
        <f t="shared" si="6"/>
        <v>571.40749999999991</v>
      </c>
      <c r="AL60" s="126">
        <f t="shared" si="7"/>
        <v>457.12600000000651</v>
      </c>
      <c r="AM60" s="127"/>
      <c r="AN60" s="126">
        <f t="shared" si="8"/>
        <v>22.856300000000001</v>
      </c>
      <c r="AO60" s="126">
        <f t="shared" si="9"/>
        <v>21164.933799999995</v>
      </c>
      <c r="AP60" s="126">
        <f t="shared" si="10"/>
        <v>2445.6241000000005</v>
      </c>
      <c r="AQ60" s="126"/>
      <c r="AR60" s="126"/>
      <c r="AS60" s="126">
        <f t="shared" si="11"/>
        <v>2354.1989000000003</v>
      </c>
      <c r="AT60" s="126">
        <f t="shared" si="12"/>
        <v>4525.5473999999995</v>
      </c>
      <c r="AU60" s="126">
        <f t="shared" si="13"/>
        <v>639.97640000000001</v>
      </c>
      <c r="AV60" s="126">
        <f t="shared" si="14"/>
        <v>6262.6261999999997</v>
      </c>
      <c r="AW60" s="126">
        <f t="shared" si="15"/>
        <v>4936.9607999999971</v>
      </c>
      <c r="AX60" s="126"/>
      <c r="AY60" s="126">
        <f t="shared" si="16"/>
        <v>4182.7029000000002</v>
      </c>
      <c r="AZ60" s="126">
        <f t="shared" si="17"/>
        <v>3702.7206000000001</v>
      </c>
      <c r="BA60" s="126">
        <f t="shared" si="18"/>
        <v>8639.6813999999995</v>
      </c>
      <c r="BB60" s="126">
        <f t="shared" si="19"/>
        <v>24296.246899999998</v>
      </c>
      <c r="BC60" s="126">
        <f t="shared" si="20"/>
        <v>1988.4981</v>
      </c>
      <c r="BD60" s="126">
        <f t="shared" si="21"/>
        <v>3085.6005</v>
      </c>
      <c r="BE60" s="126">
        <f t="shared" si="22"/>
        <v>1348.5217</v>
      </c>
      <c r="BF60" s="126">
        <f t="shared" si="23"/>
        <v>8502.5436000000009</v>
      </c>
      <c r="BG60" s="119">
        <f t="shared" si="24"/>
        <v>9371.0829999999969</v>
      </c>
      <c r="BH60" s="137">
        <f t="shared" si="25"/>
        <v>228540.14370000002</v>
      </c>
    </row>
    <row r="61" spans="1:60" s="105" customFormat="1" ht="16.2" thickBot="1" x14ac:dyDescent="0.35">
      <c r="A61" s="11">
        <v>51</v>
      </c>
      <c r="B61" s="52">
        <v>0</v>
      </c>
      <c r="C61" s="141" t="s">
        <v>354</v>
      </c>
      <c r="D61" s="52" t="s">
        <v>319</v>
      </c>
      <c r="E61" s="68">
        <f>SUM(E11:E60)</f>
        <v>93442864</v>
      </c>
      <c r="F61" s="68">
        <f>SUM(F11:F60)</f>
        <v>16030280</v>
      </c>
      <c r="G61" s="90">
        <f>E61/F61</f>
        <v>5.8291473386615831</v>
      </c>
      <c r="H61" s="96"/>
      <c r="I61" s="68">
        <f>SUM(I11:I60)</f>
        <v>70011864.235799998</v>
      </c>
      <c r="J61" s="68">
        <f t="shared" ref="J61:AG61" si="26">SUM(J11:J60)</f>
        <v>68735840.615799993</v>
      </c>
      <c r="K61" s="68">
        <f t="shared" si="26"/>
        <v>711001.38529999985</v>
      </c>
      <c r="L61" s="68">
        <f t="shared" si="26"/>
        <v>565022.23470000084</v>
      </c>
      <c r="M61" s="17"/>
      <c r="N61" s="68">
        <f t="shared" si="26"/>
        <v>399301.35009999998</v>
      </c>
      <c r="O61" s="68">
        <f t="shared" si="26"/>
        <v>7405716.2519999966</v>
      </c>
      <c r="P61" s="68">
        <f t="shared" si="26"/>
        <v>1358872.5375999999</v>
      </c>
      <c r="Q61" s="59"/>
      <c r="R61" s="59"/>
      <c r="S61" s="68">
        <f t="shared" si="26"/>
        <v>788534.32259999984</v>
      </c>
      <c r="T61" s="68">
        <f t="shared" si="26"/>
        <v>2036999.758799999</v>
      </c>
      <c r="U61" s="68">
        <f t="shared" si="26"/>
        <v>289678.10970000003</v>
      </c>
      <c r="V61" s="68">
        <f t="shared" si="26"/>
        <v>1168977.1156000001</v>
      </c>
      <c r="W61" s="68">
        <f t="shared" si="26"/>
        <v>1762654.4076999999</v>
      </c>
      <c r="X61" s="68">
        <f t="shared" si="26"/>
        <v>0</v>
      </c>
      <c r="Y61" s="68">
        <f t="shared" si="26"/>
        <v>1436660.1838999994</v>
      </c>
      <c r="Z61" s="68">
        <f t="shared" si="26"/>
        <v>1501267.2522</v>
      </c>
      <c r="AA61" s="68">
        <f t="shared" si="26"/>
        <v>3617300.6220000004</v>
      </c>
      <c r="AB61" s="68">
        <f t="shared" si="26"/>
        <v>9070662.2921000011</v>
      </c>
      <c r="AC61" s="68">
        <f t="shared" si="26"/>
        <v>715527.73459999997</v>
      </c>
      <c r="AD61" s="68">
        <f t="shared" si="26"/>
        <v>641215.0815999998</v>
      </c>
      <c r="AE61" s="68">
        <f t="shared" si="26"/>
        <v>631484.71240000008</v>
      </c>
      <c r="AF61" s="68">
        <f t="shared" si="26"/>
        <v>3984663.4561000001</v>
      </c>
      <c r="AG61" s="68">
        <f t="shared" si="26"/>
        <v>3097771.3073999998</v>
      </c>
      <c r="AI61" s="68">
        <f>SUM(AI11:AI60)</f>
        <v>12015461.4913</v>
      </c>
      <c r="AJ61" s="68">
        <f>SUM(AJ11:AJ60)</f>
        <v>11814985.435899997</v>
      </c>
      <c r="AK61" s="68">
        <f>SUM(AK11:AK60)</f>
        <v>108285.534</v>
      </c>
      <c r="AL61" s="68">
        <f>SUM(AL11:AL60)</f>
        <v>92190.521400000143</v>
      </c>
      <c r="AM61" s="17"/>
      <c r="AN61" s="68">
        <f>SUM(AN11:AN60)</f>
        <v>69861.310299999997</v>
      </c>
      <c r="AO61" s="68">
        <f>SUM(AO11:AO60)</f>
        <v>1270222.1141999997</v>
      </c>
      <c r="AP61" s="68">
        <f>SUM(AP11:AP60)</f>
        <v>233486.70089999997</v>
      </c>
      <c r="AQ61" s="82"/>
      <c r="AR61" s="82"/>
      <c r="AS61" s="68">
        <f t="shared" ref="AS61:BH61" si="27">SUM(AS11:AS60)</f>
        <v>134862.04449999999</v>
      </c>
      <c r="AT61" s="68">
        <f t="shared" si="27"/>
        <v>348006.75689999992</v>
      </c>
      <c r="AU61" s="68">
        <f t="shared" si="27"/>
        <v>49642.500199999995</v>
      </c>
      <c r="AV61" s="68">
        <f t="shared" si="27"/>
        <v>201461.98990000002</v>
      </c>
      <c r="AW61" s="68">
        <f t="shared" si="27"/>
        <v>302762.12180000002</v>
      </c>
      <c r="AX61" s="68">
        <f t="shared" si="27"/>
        <v>0</v>
      </c>
      <c r="AY61" s="68">
        <f t="shared" si="27"/>
        <v>248862.46360000002</v>
      </c>
      <c r="AZ61" s="68">
        <f t="shared" si="27"/>
        <v>255125.334</v>
      </c>
      <c r="BA61" s="68">
        <f t="shared" si="27"/>
        <v>619374.00749999995</v>
      </c>
      <c r="BB61" s="68">
        <f t="shared" si="27"/>
        <v>1551360.6806999994</v>
      </c>
      <c r="BC61" s="68">
        <f t="shared" si="27"/>
        <v>121953.55709999998</v>
      </c>
      <c r="BD61" s="68">
        <f t="shared" si="27"/>
        <v>110775.98860000003</v>
      </c>
      <c r="BE61" s="68">
        <f t="shared" si="27"/>
        <v>107500.66049999998</v>
      </c>
      <c r="BF61" s="68">
        <f t="shared" si="27"/>
        <v>680905.15839999996</v>
      </c>
      <c r="BG61" s="68">
        <f t="shared" si="27"/>
        <v>530225.31610000017</v>
      </c>
      <c r="BH61" s="138">
        <f t="shared" si="27"/>
        <v>16030267.4016</v>
      </c>
    </row>
    <row r="62" spans="1:60" ht="15.6" x14ac:dyDescent="0.3">
      <c r="A62" s="1">
        <v>52</v>
      </c>
      <c r="B62" s="25">
        <v>1</v>
      </c>
      <c r="C62" s="135" t="s">
        <v>348</v>
      </c>
      <c r="D62" s="4" t="s">
        <v>141</v>
      </c>
      <c r="E62" s="2">
        <v>34044</v>
      </c>
      <c r="F62" s="2">
        <v>6450</v>
      </c>
      <c r="G62" s="84">
        <f>E62/F62</f>
        <v>5.2781395348837208</v>
      </c>
      <c r="H62" s="91"/>
      <c r="I62" s="59">
        <v>4875.1008000000002</v>
      </c>
      <c r="J62" s="59">
        <v>4061.4492</v>
      </c>
      <c r="K62" s="59">
        <v>85.11</v>
      </c>
      <c r="L62" s="59">
        <v>728.54160000000013</v>
      </c>
      <c r="M62" s="17"/>
      <c r="N62" s="59">
        <v>0</v>
      </c>
      <c r="O62" s="59">
        <v>6556.8744000000006</v>
      </c>
      <c r="P62" s="59">
        <v>711.51959999999997</v>
      </c>
      <c r="Q62" s="59"/>
      <c r="R62" s="59"/>
      <c r="S62" s="59">
        <v>480.0204</v>
      </c>
      <c r="T62" s="59">
        <v>1739.6484</v>
      </c>
      <c r="U62" s="59">
        <v>173.62439999999998</v>
      </c>
      <c r="V62" s="59">
        <v>207.66839999999999</v>
      </c>
      <c r="W62" s="59">
        <f t="shared" si="2"/>
        <v>3244.3932000000009</v>
      </c>
      <c r="X62" s="113"/>
      <c r="Y62" s="59">
        <v>1021.32</v>
      </c>
      <c r="Z62" s="59">
        <v>1504.7448000000002</v>
      </c>
      <c r="AA62" s="59">
        <v>3360.1427999999996</v>
      </c>
      <c r="AB62" s="59">
        <v>16725.817200000001</v>
      </c>
      <c r="AC62" s="59">
        <v>3261.4152000000004</v>
      </c>
      <c r="AD62" s="59">
        <v>834.07799999999997</v>
      </c>
      <c r="AE62" s="59">
        <v>956.63639999999998</v>
      </c>
      <c r="AF62" s="59">
        <v>5681.9435999999996</v>
      </c>
      <c r="AG62" s="59">
        <f t="shared" si="3"/>
        <v>5991.7440000000024</v>
      </c>
      <c r="AI62" s="126">
        <f t="shared" si="4"/>
        <v>923.6400000000001</v>
      </c>
      <c r="AJ62" s="126">
        <f t="shared" si="5"/>
        <v>769.48500000000001</v>
      </c>
      <c r="AK62" s="126">
        <f t="shared" si="6"/>
        <v>16.125</v>
      </c>
      <c r="AL62" s="126">
        <f t="shared" si="7"/>
        <v>138.03000000000003</v>
      </c>
      <c r="AM62" s="127"/>
      <c r="AN62" s="126">
        <f t="shared" si="8"/>
        <v>0</v>
      </c>
      <c r="AO62" s="126">
        <f t="shared" si="9"/>
        <v>1242.2700000000002</v>
      </c>
      <c r="AP62" s="126">
        <f t="shared" si="10"/>
        <v>134.80500000000001</v>
      </c>
      <c r="AQ62" s="126"/>
      <c r="AR62" s="126"/>
      <c r="AS62" s="126">
        <f t="shared" si="11"/>
        <v>90.945000000000007</v>
      </c>
      <c r="AT62" s="126">
        <f t="shared" si="12"/>
        <v>329.59500000000003</v>
      </c>
      <c r="AU62" s="126">
        <f t="shared" si="13"/>
        <v>32.894999999999996</v>
      </c>
      <c r="AV62" s="126">
        <f t="shared" si="14"/>
        <v>39.344999999999999</v>
      </c>
      <c r="AW62" s="126">
        <f t="shared" si="15"/>
        <v>614.68500000000017</v>
      </c>
      <c r="AX62" s="126"/>
      <c r="AY62" s="126">
        <f t="shared" si="16"/>
        <v>193.50000000000003</v>
      </c>
      <c r="AZ62" s="126">
        <f t="shared" si="17"/>
        <v>285.09000000000003</v>
      </c>
      <c r="BA62" s="126">
        <f t="shared" si="18"/>
        <v>636.6149999999999</v>
      </c>
      <c r="BB62" s="126">
        <f t="shared" si="19"/>
        <v>3168.8850000000002</v>
      </c>
      <c r="BC62" s="126">
        <f t="shared" si="20"/>
        <v>617.91000000000008</v>
      </c>
      <c r="BD62" s="126">
        <f t="shared" si="21"/>
        <v>158.02500000000001</v>
      </c>
      <c r="BE62" s="126">
        <f t="shared" si="22"/>
        <v>181.245</v>
      </c>
      <c r="BF62" s="126">
        <f t="shared" si="23"/>
        <v>1076.5049999999999</v>
      </c>
      <c r="BG62" s="119">
        <f t="shared" si="24"/>
        <v>1135.2000000000003</v>
      </c>
      <c r="BH62" s="137">
        <f t="shared" si="25"/>
        <v>6450</v>
      </c>
    </row>
    <row r="63" spans="1:60" ht="15.6" x14ac:dyDescent="0.3">
      <c r="A63" s="1">
        <v>53</v>
      </c>
      <c r="B63" s="25">
        <v>2</v>
      </c>
      <c r="C63" s="135" t="s">
        <v>348</v>
      </c>
      <c r="D63" s="4" t="s">
        <v>142</v>
      </c>
      <c r="E63" s="2">
        <v>135066</v>
      </c>
      <c r="F63" s="2">
        <v>28299</v>
      </c>
      <c r="G63" s="84">
        <f t="shared" ref="G63:G126" si="28">E63/F63</f>
        <v>4.7728188275204069</v>
      </c>
      <c r="H63" s="91"/>
      <c r="I63" s="59">
        <v>16896.756600000001</v>
      </c>
      <c r="J63" s="59">
        <v>6658.7538000000004</v>
      </c>
      <c r="K63" s="59">
        <v>1175.0742</v>
      </c>
      <c r="L63" s="59">
        <v>9062.9285999999993</v>
      </c>
      <c r="M63" s="17"/>
      <c r="N63" s="59">
        <v>67.533000000000001</v>
      </c>
      <c r="O63" s="59">
        <v>24500.972400000002</v>
      </c>
      <c r="P63" s="59">
        <v>4470.6846000000005</v>
      </c>
      <c r="Q63" s="59"/>
      <c r="R63" s="59"/>
      <c r="S63" s="59">
        <v>2863.3992000000003</v>
      </c>
      <c r="T63" s="59">
        <v>8576.6909999999989</v>
      </c>
      <c r="U63" s="59">
        <v>1377.6732000000002</v>
      </c>
      <c r="V63" s="59">
        <v>729.35640000000001</v>
      </c>
      <c r="W63" s="59">
        <f t="shared" si="2"/>
        <v>6483.1680000000015</v>
      </c>
      <c r="X63" s="113"/>
      <c r="Y63" s="59">
        <v>9684.2322000000004</v>
      </c>
      <c r="Z63" s="59">
        <v>13533.613199999998</v>
      </c>
      <c r="AA63" s="59">
        <v>23514.990600000001</v>
      </c>
      <c r="AB63" s="59">
        <v>46867.902000000002</v>
      </c>
      <c r="AC63" s="59">
        <v>4754.3231999999998</v>
      </c>
      <c r="AD63" s="59">
        <v>1499.2326</v>
      </c>
      <c r="AE63" s="59">
        <v>2660.8002000000001</v>
      </c>
      <c r="AF63" s="59">
        <v>26310.856800000001</v>
      </c>
      <c r="AG63" s="59">
        <f t="shared" si="3"/>
        <v>11642.689200000001</v>
      </c>
      <c r="AI63" s="126">
        <f t="shared" si="4"/>
        <v>3540.2049000000002</v>
      </c>
      <c r="AJ63" s="126">
        <f t="shared" si="5"/>
        <v>1395.1407000000002</v>
      </c>
      <c r="AK63" s="126">
        <f t="shared" si="6"/>
        <v>246.2013</v>
      </c>
      <c r="AL63" s="126">
        <f t="shared" si="7"/>
        <v>1898.8628999999999</v>
      </c>
      <c r="AM63" s="127"/>
      <c r="AN63" s="126">
        <f t="shared" si="8"/>
        <v>14.149500000000002</v>
      </c>
      <c r="AO63" s="126">
        <f t="shared" si="9"/>
        <v>5133.4386000000004</v>
      </c>
      <c r="AP63" s="126">
        <f t="shared" si="10"/>
        <v>936.69690000000014</v>
      </c>
      <c r="AQ63" s="126"/>
      <c r="AR63" s="126"/>
      <c r="AS63" s="126">
        <f t="shared" si="11"/>
        <v>599.93880000000013</v>
      </c>
      <c r="AT63" s="126">
        <f t="shared" si="12"/>
        <v>1796.9864999999998</v>
      </c>
      <c r="AU63" s="126">
        <f t="shared" si="13"/>
        <v>288.64980000000003</v>
      </c>
      <c r="AV63" s="126">
        <f t="shared" si="14"/>
        <v>152.81460000000001</v>
      </c>
      <c r="AW63" s="126">
        <f t="shared" si="15"/>
        <v>1358.3520000000003</v>
      </c>
      <c r="AX63" s="126"/>
      <c r="AY63" s="128">
        <v>2000.8640000000005</v>
      </c>
      <c r="AZ63" s="126">
        <f t="shared" si="17"/>
        <v>2835.5597999999995</v>
      </c>
      <c r="BA63" s="128">
        <v>4539.4602000000004</v>
      </c>
      <c r="BB63" s="126">
        <f t="shared" si="19"/>
        <v>9819.7530000000006</v>
      </c>
      <c r="BC63" s="126">
        <f t="shared" si="20"/>
        <v>996.12480000000005</v>
      </c>
      <c r="BD63" s="126">
        <f t="shared" si="21"/>
        <v>314.1189</v>
      </c>
      <c r="BE63" s="128">
        <v>537.73220000000003</v>
      </c>
      <c r="BF63" s="126">
        <f t="shared" si="23"/>
        <v>5512.6452000000008</v>
      </c>
      <c r="BG63" s="119">
        <f t="shared" si="24"/>
        <v>2459.1319000000003</v>
      </c>
      <c r="BH63" s="137">
        <f t="shared" si="25"/>
        <v>27883.430000000004</v>
      </c>
    </row>
    <row r="64" spans="1:60" ht="15.6" x14ac:dyDescent="0.3">
      <c r="A64" s="1">
        <v>54</v>
      </c>
      <c r="B64" s="25">
        <v>3</v>
      </c>
      <c r="C64" s="135" t="s">
        <v>348</v>
      </c>
      <c r="D64" s="4" t="s">
        <v>143</v>
      </c>
      <c r="E64" s="2">
        <v>293332</v>
      </c>
      <c r="F64" s="2">
        <v>56082</v>
      </c>
      <c r="G64" s="84">
        <f t="shared" si="28"/>
        <v>5.2304126101066295</v>
      </c>
      <c r="H64" s="91"/>
      <c r="I64" s="59">
        <v>64621.039599999996</v>
      </c>
      <c r="J64" s="59">
        <v>60309.059199999996</v>
      </c>
      <c r="K64" s="59">
        <v>410.66480000000001</v>
      </c>
      <c r="L64" s="59">
        <v>3901.3156000000072</v>
      </c>
      <c r="M64" s="17"/>
      <c r="N64" s="59">
        <v>322.66520000000003</v>
      </c>
      <c r="O64" s="59">
        <v>53181.0916</v>
      </c>
      <c r="P64" s="59">
        <v>5045.3103999999994</v>
      </c>
      <c r="Q64" s="59"/>
      <c r="R64" s="59"/>
      <c r="S64" s="59">
        <v>6893.3020000000006</v>
      </c>
      <c r="T64" s="59">
        <v>23877.2248</v>
      </c>
      <c r="U64" s="59">
        <v>3167.9856</v>
      </c>
      <c r="V64" s="59">
        <v>1055.9951999999998</v>
      </c>
      <c r="W64" s="59">
        <f t="shared" si="2"/>
        <v>13141.2736</v>
      </c>
      <c r="X64" s="113"/>
      <c r="Y64" s="59">
        <v>9797.2888000000003</v>
      </c>
      <c r="Z64" s="59">
        <v>11791.946399999999</v>
      </c>
      <c r="AA64" s="59">
        <v>62450.382799999992</v>
      </c>
      <c r="AB64" s="59">
        <v>91167.585599999991</v>
      </c>
      <c r="AC64" s="59">
        <v>8330.6288000000004</v>
      </c>
      <c r="AD64" s="59">
        <v>3402.6511999999998</v>
      </c>
      <c r="AE64" s="59">
        <v>7861.2975999999999</v>
      </c>
      <c r="AF64" s="59">
        <v>37693.161999999997</v>
      </c>
      <c r="AG64" s="59">
        <f t="shared" si="3"/>
        <v>33879.84599999999</v>
      </c>
      <c r="AI64" s="126">
        <f t="shared" si="4"/>
        <v>12354.864599999999</v>
      </c>
      <c r="AJ64" s="126">
        <f t="shared" si="5"/>
        <v>11530.459199999999</v>
      </c>
      <c r="AK64" s="126">
        <f t="shared" si="6"/>
        <v>78.514800000000008</v>
      </c>
      <c r="AL64" s="126">
        <f t="shared" si="7"/>
        <v>745.89060000000143</v>
      </c>
      <c r="AM64" s="127"/>
      <c r="AN64" s="126">
        <f t="shared" si="8"/>
        <v>61.690200000000004</v>
      </c>
      <c r="AO64" s="126">
        <f t="shared" si="9"/>
        <v>10167.6666</v>
      </c>
      <c r="AP64" s="126">
        <f t="shared" si="10"/>
        <v>964.61039999999991</v>
      </c>
      <c r="AQ64" s="126"/>
      <c r="AR64" s="126"/>
      <c r="AS64" s="126">
        <f t="shared" si="11"/>
        <v>1317.9270000000001</v>
      </c>
      <c r="AT64" s="126">
        <f t="shared" si="12"/>
        <v>4565.0748000000003</v>
      </c>
      <c r="AU64" s="126">
        <f t="shared" si="13"/>
        <v>605.68560000000002</v>
      </c>
      <c r="AV64" s="126">
        <f t="shared" si="14"/>
        <v>201.89519999999996</v>
      </c>
      <c r="AW64" s="126">
        <f t="shared" si="15"/>
        <v>2512.4736000000003</v>
      </c>
      <c r="AX64" s="126"/>
      <c r="AY64" s="126">
        <f t="shared" si="16"/>
        <v>1873.1388000000002</v>
      </c>
      <c r="AZ64" s="126">
        <f t="shared" si="17"/>
        <v>2254.4964</v>
      </c>
      <c r="BA64" s="126">
        <f t="shared" si="18"/>
        <v>11939.857799999998</v>
      </c>
      <c r="BB64" s="126">
        <f t="shared" si="19"/>
        <v>17430.285599999999</v>
      </c>
      <c r="BC64" s="126">
        <f t="shared" si="20"/>
        <v>1592.7288000000001</v>
      </c>
      <c r="BD64" s="126">
        <f t="shared" si="21"/>
        <v>650.55119999999999</v>
      </c>
      <c r="BE64" s="126">
        <f t="shared" si="22"/>
        <v>1502.9975999999999</v>
      </c>
      <c r="BF64" s="126">
        <f t="shared" si="23"/>
        <v>7206.5369999999994</v>
      </c>
      <c r="BG64" s="119">
        <f t="shared" si="24"/>
        <v>6477.4709999999995</v>
      </c>
      <c r="BH64" s="137">
        <f t="shared" si="25"/>
        <v>56082</v>
      </c>
    </row>
    <row r="65" spans="1:60" ht="15.6" x14ac:dyDescent="0.3">
      <c r="A65" s="1">
        <v>55</v>
      </c>
      <c r="B65" s="25">
        <v>4</v>
      </c>
      <c r="C65" s="135" t="s">
        <v>348</v>
      </c>
      <c r="D65" s="4" t="s">
        <v>96</v>
      </c>
      <c r="E65" s="2">
        <v>198007</v>
      </c>
      <c r="F65" s="2">
        <v>33614</v>
      </c>
      <c r="G65" s="84">
        <f t="shared" si="28"/>
        <v>5.8906110549175938</v>
      </c>
      <c r="H65" s="91"/>
      <c r="I65" s="59">
        <v>7722.2729999999992</v>
      </c>
      <c r="J65" s="59">
        <v>6118.4162999999999</v>
      </c>
      <c r="K65" s="59">
        <v>198.00700000000001</v>
      </c>
      <c r="L65" s="59">
        <v>1405.8497</v>
      </c>
      <c r="M65" s="17"/>
      <c r="N65" s="59">
        <v>39.601399999999998</v>
      </c>
      <c r="O65" s="59">
        <v>48887.9283</v>
      </c>
      <c r="P65" s="59">
        <v>3979.9406999999997</v>
      </c>
      <c r="Q65" s="59"/>
      <c r="R65" s="59"/>
      <c r="S65" s="59">
        <v>6316.4232999999995</v>
      </c>
      <c r="T65" s="59">
        <v>21107.546200000001</v>
      </c>
      <c r="U65" s="59">
        <v>3504.7239</v>
      </c>
      <c r="V65" s="59">
        <v>1683.0594999999998</v>
      </c>
      <c r="W65" s="59">
        <f t="shared" si="2"/>
        <v>12296.234700000001</v>
      </c>
      <c r="X65" s="113"/>
      <c r="Y65" s="59">
        <v>8811.3114999999998</v>
      </c>
      <c r="Z65" s="59">
        <v>13207.0669</v>
      </c>
      <c r="AA65" s="59">
        <v>32492.948700000001</v>
      </c>
      <c r="AB65" s="59">
        <v>86845.87019999999</v>
      </c>
      <c r="AC65" s="59">
        <v>6633.2345000000005</v>
      </c>
      <c r="AD65" s="59">
        <v>2296.8811999999998</v>
      </c>
      <c r="AE65" s="59">
        <v>7702.4722999999994</v>
      </c>
      <c r="AF65" s="59">
        <v>32235.539600000004</v>
      </c>
      <c r="AG65" s="59">
        <f t="shared" si="3"/>
        <v>37977.742599999983</v>
      </c>
      <c r="AI65" s="126">
        <f t="shared" si="4"/>
        <v>1310.9459999999999</v>
      </c>
      <c r="AJ65" s="126">
        <f t="shared" si="5"/>
        <v>1038.6725999999999</v>
      </c>
      <c r="AK65" s="126">
        <f t="shared" si="6"/>
        <v>33.614000000000004</v>
      </c>
      <c r="AL65" s="126">
        <f t="shared" si="7"/>
        <v>238.65940000000001</v>
      </c>
      <c r="AM65" s="127"/>
      <c r="AN65" s="126">
        <f t="shared" si="8"/>
        <v>6.7227999999999994</v>
      </c>
      <c r="AO65" s="126">
        <f t="shared" si="9"/>
        <v>8299.2965999999997</v>
      </c>
      <c r="AP65" s="126">
        <f t="shared" si="10"/>
        <v>675.64139999999998</v>
      </c>
      <c r="AQ65" s="126"/>
      <c r="AR65" s="126"/>
      <c r="AS65" s="126">
        <f t="shared" si="11"/>
        <v>1072.2865999999999</v>
      </c>
      <c r="AT65" s="126">
        <f t="shared" si="12"/>
        <v>3583.2524000000003</v>
      </c>
      <c r="AU65" s="126">
        <f t="shared" si="13"/>
        <v>594.96780000000001</v>
      </c>
      <c r="AV65" s="126">
        <f t="shared" si="14"/>
        <v>285.71899999999999</v>
      </c>
      <c r="AW65" s="126">
        <f t="shared" si="15"/>
        <v>2087.4293999999991</v>
      </c>
      <c r="AX65" s="126"/>
      <c r="AY65" s="126">
        <f t="shared" si="16"/>
        <v>1495.8229999999999</v>
      </c>
      <c r="AZ65" s="126">
        <f t="shared" si="17"/>
        <v>2242.0538000000001</v>
      </c>
      <c r="BA65" s="126">
        <f t="shared" si="18"/>
        <v>5516.0574000000006</v>
      </c>
      <c r="BB65" s="126">
        <f t="shared" si="19"/>
        <v>14743.100399999998</v>
      </c>
      <c r="BC65" s="126">
        <f t="shared" si="20"/>
        <v>1126.0690000000002</v>
      </c>
      <c r="BD65" s="126">
        <f t="shared" si="21"/>
        <v>389.92239999999998</v>
      </c>
      <c r="BE65" s="126">
        <f t="shared" si="22"/>
        <v>1307.5845999999999</v>
      </c>
      <c r="BF65" s="126">
        <f t="shared" si="23"/>
        <v>5472.3592000000008</v>
      </c>
      <c r="BG65" s="119">
        <f t="shared" si="24"/>
        <v>6447.1651999999976</v>
      </c>
      <c r="BH65" s="137">
        <f t="shared" si="25"/>
        <v>33614</v>
      </c>
    </row>
    <row r="66" spans="1:60" ht="15.6" x14ac:dyDescent="0.3">
      <c r="A66" s="1">
        <v>56</v>
      </c>
      <c r="B66" s="25">
        <v>5</v>
      </c>
      <c r="C66" s="135" t="s">
        <v>348</v>
      </c>
      <c r="D66" s="4" t="s">
        <v>144</v>
      </c>
      <c r="E66" s="2">
        <v>215919</v>
      </c>
      <c r="F66" s="2">
        <v>38007</v>
      </c>
      <c r="G66" s="84">
        <f t="shared" si="28"/>
        <v>5.6810324413923752</v>
      </c>
      <c r="H66" s="91"/>
      <c r="I66" s="59">
        <v>8550.3924000000006</v>
      </c>
      <c r="J66" s="59">
        <v>6563.9376000000002</v>
      </c>
      <c r="K66" s="59">
        <v>151.14330000000001</v>
      </c>
      <c r="L66" s="59">
        <v>1835.3114999999996</v>
      </c>
      <c r="M66" s="17"/>
      <c r="N66" s="59">
        <v>129.5514</v>
      </c>
      <c r="O66" s="59">
        <v>50352.310799999999</v>
      </c>
      <c r="P66" s="59">
        <v>5376.3831000000009</v>
      </c>
      <c r="Q66" s="59"/>
      <c r="R66" s="59"/>
      <c r="S66" s="59">
        <v>5829.8130000000001</v>
      </c>
      <c r="T66" s="59">
        <v>21375.981</v>
      </c>
      <c r="U66" s="59">
        <v>2159.19</v>
      </c>
      <c r="V66" s="59">
        <v>2331.9252000000001</v>
      </c>
      <c r="W66" s="59">
        <f t="shared" si="2"/>
        <v>13279.018499999998</v>
      </c>
      <c r="X66" s="113"/>
      <c r="Y66" s="59">
        <v>12544.893899999999</v>
      </c>
      <c r="Z66" s="59">
        <v>19324.750499999998</v>
      </c>
      <c r="AA66" s="59">
        <v>47869.242300000005</v>
      </c>
      <c r="AB66" s="59">
        <v>77147.858699999997</v>
      </c>
      <c r="AC66" s="59">
        <v>6585.5294999999996</v>
      </c>
      <c r="AD66" s="59">
        <v>1640.9844000000001</v>
      </c>
      <c r="AE66" s="59">
        <v>8183.3301000000001</v>
      </c>
      <c r="AF66" s="59">
        <v>25586.4015</v>
      </c>
      <c r="AG66" s="59">
        <f t="shared" si="3"/>
        <v>35151.613199999993</v>
      </c>
      <c r="AI66" s="126">
        <f t="shared" si="4"/>
        <v>1505.0772000000002</v>
      </c>
      <c r="AJ66" s="126">
        <f t="shared" si="5"/>
        <v>1155.4128000000001</v>
      </c>
      <c r="AK66" s="126">
        <f t="shared" si="6"/>
        <v>26.604900000000001</v>
      </c>
      <c r="AL66" s="126">
        <f t="shared" si="7"/>
        <v>323.0594999999999</v>
      </c>
      <c r="AM66" s="127"/>
      <c r="AN66" s="126">
        <f t="shared" si="8"/>
        <v>22.804200000000002</v>
      </c>
      <c r="AO66" s="126">
        <f t="shared" si="9"/>
        <v>8863.232399999999</v>
      </c>
      <c r="AP66" s="126">
        <f t="shared" si="10"/>
        <v>946.37430000000018</v>
      </c>
      <c r="AQ66" s="126"/>
      <c r="AR66" s="126"/>
      <c r="AS66" s="126">
        <f t="shared" si="11"/>
        <v>1026.1890000000001</v>
      </c>
      <c r="AT66" s="126">
        <f t="shared" si="12"/>
        <v>3762.6929999999998</v>
      </c>
      <c r="AU66" s="126">
        <f t="shared" si="13"/>
        <v>380.07</v>
      </c>
      <c r="AV66" s="126">
        <f t="shared" si="14"/>
        <v>410.47560000000004</v>
      </c>
      <c r="AW66" s="126">
        <f t="shared" si="15"/>
        <v>2337.4304999999995</v>
      </c>
      <c r="AX66" s="126"/>
      <c r="AY66" s="126">
        <f t="shared" si="16"/>
        <v>2208.2066999999997</v>
      </c>
      <c r="AZ66" s="126">
        <f t="shared" si="17"/>
        <v>3401.6264999999999</v>
      </c>
      <c r="BA66" s="126">
        <f t="shared" si="18"/>
        <v>8426.1519000000008</v>
      </c>
      <c r="BB66" s="126">
        <f t="shared" si="19"/>
        <v>13579.901099999999</v>
      </c>
      <c r="BC66" s="126">
        <f t="shared" si="20"/>
        <v>1159.2134999999998</v>
      </c>
      <c r="BD66" s="126">
        <f t="shared" si="21"/>
        <v>288.85320000000002</v>
      </c>
      <c r="BE66" s="126">
        <f t="shared" si="22"/>
        <v>1440.4653000000001</v>
      </c>
      <c r="BF66" s="126">
        <f t="shared" si="23"/>
        <v>4503.8294999999998</v>
      </c>
      <c r="BG66" s="119">
        <f t="shared" si="24"/>
        <v>6187.5395999999992</v>
      </c>
      <c r="BH66" s="137">
        <f t="shared" si="25"/>
        <v>38007</v>
      </c>
    </row>
    <row r="67" spans="1:60" ht="15.6" x14ac:dyDescent="0.3">
      <c r="A67" s="1">
        <v>57</v>
      </c>
      <c r="B67" s="25">
        <v>6</v>
      </c>
      <c r="C67" s="135" t="s">
        <v>348</v>
      </c>
      <c r="D67" s="4" t="s">
        <v>145</v>
      </c>
      <c r="E67" s="2">
        <v>190618</v>
      </c>
      <c r="F67" s="2">
        <v>33172</v>
      </c>
      <c r="G67" s="84">
        <f t="shared" si="28"/>
        <v>5.7463523453515011</v>
      </c>
      <c r="H67" s="91"/>
      <c r="I67" s="59">
        <v>6747.8771999999999</v>
      </c>
      <c r="J67" s="59">
        <v>5947.2816000000003</v>
      </c>
      <c r="K67" s="59">
        <v>171.55619999999999</v>
      </c>
      <c r="L67" s="59">
        <v>629.0394</v>
      </c>
      <c r="M67" s="17"/>
      <c r="N67" s="59">
        <v>95.308999999999997</v>
      </c>
      <c r="O67" s="59">
        <v>88256.134000000005</v>
      </c>
      <c r="P67" s="59">
        <v>9378.4056</v>
      </c>
      <c r="Q67" s="59"/>
      <c r="R67" s="59"/>
      <c r="S67" s="59">
        <v>2725.8373999999999</v>
      </c>
      <c r="T67" s="59">
        <v>11494.2654</v>
      </c>
      <c r="U67" s="59">
        <v>1620.2529999999999</v>
      </c>
      <c r="V67" s="59">
        <v>52419.95</v>
      </c>
      <c r="W67" s="59">
        <f t="shared" si="2"/>
        <v>10617.422600000005</v>
      </c>
      <c r="X67" s="113"/>
      <c r="Y67" s="59">
        <v>6404.7647999999999</v>
      </c>
      <c r="Z67" s="59">
        <v>8368.1301999999996</v>
      </c>
      <c r="AA67" s="59">
        <v>21825.761000000002</v>
      </c>
      <c r="AB67" s="59">
        <v>58920.023799999995</v>
      </c>
      <c r="AC67" s="59">
        <v>7605.6582000000008</v>
      </c>
      <c r="AD67" s="59">
        <v>4403.2758000000003</v>
      </c>
      <c r="AE67" s="59">
        <v>4460.4611999999997</v>
      </c>
      <c r="AF67" s="59">
        <v>19957.704600000001</v>
      </c>
      <c r="AG67" s="59">
        <f t="shared" si="3"/>
        <v>22492.923999999999</v>
      </c>
      <c r="AI67" s="126">
        <f t="shared" si="4"/>
        <v>1174.2888</v>
      </c>
      <c r="AJ67" s="126">
        <f t="shared" si="5"/>
        <v>1034.9664</v>
      </c>
      <c r="AK67" s="126">
        <f t="shared" si="6"/>
        <v>29.854800000000001</v>
      </c>
      <c r="AL67" s="126">
        <f t="shared" si="7"/>
        <v>109.4676</v>
      </c>
      <c r="AM67" s="127"/>
      <c r="AN67" s="126">
        <f t="shared" si="8"/>
        <v>16.585999999999999</v>
      </c>
      <c r="AO67" s="126">
        <f t="shared" si="9"/>
        <v>15358.636000000002</v>
      </c>
      <c r="AP67" s="126">
        <f t="shared" si="10"/>
        <v>1632.0624</v>
      </c>
      <c r="AQ67" s="126"/>
      <c r="AR67" s="126"/>
      <c r="AS67" s="126">
        <f t="shared" si="11"/>
        <v>474.3596</v>
      </c>
      <c r="AT67" s="126">
        <f t="shared" si="12"/>
        <v>2000.2716</v>
      </c>
      <c r="AU67" s="126">
        <f t="shared" si="13"/>
        <v>281.96199999999999</v>
      </c>
      <c r="AV67" s="126">
        <f t="shared" si="14"/>
        <v>9122.2999999999993</v>
      </c>
      <c r="AW67" s="126">
        <f t="shared" si="15"/>
        <v>1847.6804000000029</v>
      </c>
      <c r="AX67" s="126"/>
      <c r="AY67" s="126">
        <f t="shared" si="16"/>
        <v>1114.5792000000001</v>
      </c>
      <c r="AZ67" s="126">
        <f t="shared" si="17"/>
        <v>1456.2508</v>
      </c>
      <c r="BA67" s="126">
        <f t="shared" si="18"/>
        <v>3798.1940000000004</v>
      </c>
      <c r="BB67" s="126">
        <f t="shared" si="19"/>
        <v>10253.465199999999</v>
      </c>
      <c r="BC67" s="126">
        <f t="shared" si="20"/>
        <v>1323.5628000000002</v>
      </c>
      <c r="BD67" s="126">
        <f t="shared" si="21"/>
        <v>766.27320000000009</v>
      </c>
      <c r="BE67" s="126">
        <f t="shared" si="22"/>
        <v>776.22479999999996</v>
      </c>
      <c r="BF67" s="126">
        <f t="shared" si="23"/>
        <v>3473.1084000000001</v>
      </c>
      <c r="BG67" s="119">
        <f t="shared" si="24"/>
        <v>3914.2959999999985</v>
      </c>
      <c r="BH67" s="137">
        <f t="shared" si="25"/>
        <v>33172</v>
      </c>
    </row>
    <row r="68" spans="1:60" ht="15.6" x14ac:dyDescent="0.3">
      <c r="A68" s="1">
        <v>58</v>
      </c>
      <c r="B68" s="25">
        <v>7</v>
      </c>
      <c r="C68" s="135" t="s">
        <v>348</v>
      </c>
      <c r="D68" s="4" t="s">
        <v>146</v>
      </c>
      <c r="E68" s="2">
        <v>62982</v>
      </c>
      <c r="F68" s="2">
        <v>11201</v>
      </c>
      <c r="G68" s="84">
        <f t="shared" si="28"/>
        <v>5.6228908133202395</v>
      </c>
      <c r="H68" s="91"/>
      <c r="I68" s="59">
        <v>7879.0481999999993</v>
      </c>
      <c r="J68" s="59">
        <v>7545.2435999999998</v>
      </c>
      <c r="K68" s="59">
        <v>31.491000000000003</v>
      </c>
      <c r="L68" s="59">
        <v>302.31359999999961</v>
      </c>
      <c r="M68" s="17"/>
      <c r="N68" s="59">
        <v>6.2982000000000005</v>
      </c>
      <c r="O68" s="59">
        <v>11802.826799999999</v>
      </c>
      <c r="P68" s="59">
        <v>1316.3238000000001</v>
      </c>
      <c r="Q68" s="59"/>
      <c r="R68" s="59"/>
      <c r="S68" s="59">
        <v>1429.6914000000002</v>
      </c>
      <c r="T68" s="59">
        <v>5271.5933999999997</v>
      </c>
      <c r="U68" s="59">
        <v>415.68120000000005</v>
      </c>
      <c r="V68" s="59">
        <v>768.3803999999999</v>
      </c>
      <c r="W68" s="59">
        <f t="shared" si="2"/>
        <v>2601.1565999999993</v>
      </c>
      <c r="X68" s="113"/>
      <c r="Y68" s="59">
        <v>2034.3185999999998</v>
      </c>
      <c r="Z68" s="59">
        <v>2657.8403999999996</v>
      </c>
      <c r="AA68" s="59">
        <v>9705.5262000000002</v>
      </c>
      <c r="AB68" s="59">
        <v>28896.141600000003</v>
      </c>
      <c r="AC68" s="59">
        <v>5422.7502000000004</v>
      </c>
      <c r="AD68" s="59">
        <v>2235.8609999999999</v>
      </c>
      <c r="AE68" s="59">
        <v>2267.3520000000003</v>
      </c>
      <c r="AF68" s="59">
        <v>7715.2950000000001</v>
      </c>
      <c r="AG68" s="59">
        <f t="shared" si="3"/>
        <v>11254.883400000002</v>
      </c>
      <c r="AI68" s="126">
        <f t="shared" si="4"/>
        <v>1401.2450999999999</v>
      </c>
      <c r="AJ68" s="126">
        <f t="shared" si="5"/>
        <v>1341.8797999999999</v>
      </c>
      <c r="AK68" s="126">
        <f t="shared" si="6"/>
        <v>5.6005000000000003</v>
      </c>
      <c r="AL68" s="126">
        <f t="shared" si="7"/>
        <v>53.76479999999993</v>
      </c>
      <c r="AM68" s="127"/>
      <c r="AN68" s="126">
        <f t="shared" si="8"/>
        <v>1.1201000000000001</v>
      </c>
      <c r="AO68" s="126">
        <f t="shared" si="9"/>
        <v>2099.0673999999999</v>
      </c>
      <c r="AP68" s="126">
        <f t="shared" si="10"/>
        <v>234.1009</v>
      </c>
      <c r="AQ68" s="126"/>
      <c r="AR68" s="126"/>
      <c r="AS68" s="126">
        <f t="shared" si="11"/>
        <v>254.26270000000002</v>
      </c>
      <c r="AT68" s="126">
        <f t="shared" si="12"/>
        <v>937.52369999999996</v>
      </c>
      <c r="AU68" s="126">
        <f t="shared" si="13"/>
        <v>73.926600000000008</v>
      </c>
      <c r="AV68" s="126">
        <f t="shared" si="14"/>
        <v>136.65219999999997</v>
      </c>
      <c r="AW68" s="126">
        <f t="shared" si="15"/>
        <v>462.60130000000004</v>
      </c>
      <c r="AX68" s="126"/>
      <c r="AY68" s="126">
        <f t="shared" si="16"/>
        <v>361.79229999999995</v>
      </c>
      <c r="AZ68" s="126">
        <f t="shared" si="17"/>
        <v>472.68219999999991</v>
      </c>
      <c r="BA68" s="126">
        <f t="shared" si="18"/>
        <v>1726.0741</v>
      </c>
      <c r="BB68" s="126">
        <f t="shared" si="19"/>
        <v>5139.0187999999998</v>
      </c>
      <c r="BC68" s="126">
        <f t="shared" si="20"/>
        <v>964.40610000000004</v>
      </c>
      <c r="BD68" s="126">
        <f t="shared" si="21"/>
        <v>397.63549999999998</v>
      </c>
      <c r="BE68" s="126">
        <f t="shared" si="22"/>
        <v>403.23600000000005</v>
      </c>
      <c r="BF68" s="126">
        <f t="shared" si="23"/>
        <v>1372.1224999999999</v>
      </c>
      <c r="BG68" s="119">
        <f t="shared" si="24"/>
        <v>2001.6187</v>
      </c>
      <c r="BH68" s="137">
        <f t="shared" si="25"/>
        <v>11201</v>
      </c>
    </row>
    <row r="69" spans="1:60" ht="15.6" x14ac:dyDescent="0.3">
      <c r="A69" s="1">
        <v>59</v>
      </c>
      <c r="B69" s="25">
        <v>8</v>
      </c>
      <c r="C69" s="135" t="s">
        <v>348</v>
      </c>
      <c r="D69" s="4" t="s">
        <v>381</v>
      </c>
      <c r="E69" s="2">
        <v>233847</v>
      </c>
      <c r="F69" s="2">
        <v>37788</v>
      </c>
      <c r="G69" s="84">
        <f t="shared" si="28"/>
        <v>6.1883931406795805</v>
      </c>
      <c r="H69" s="91"/>
      <c r="I69" s="59">
        <v>18193.296600000001</v>
      </c>
      <c r="J69" s="59">
        <v>16883.753399999998</v>
      </c>
      <c r="K69" s="59">
        <v>93.538800000000009</v>
      </c>
      <c r="L69" s="59">
        <v>1216.0044000000009</v>
      </c>
      <c r="M69" s="17"/>
      <c r="N69" s="59">
        <v>93.538800000000009</v>
      </c>
      <c r="O69" s="59">
        <v>50253.720299999994</v>
      </c>
      <c r="P69" s="59">
        <v>4302.7848000000004</v>
      </c>
      <c r="Q69" s="59"/>
      <c r="R69" s="59"/>
      <c r="S69" s="59">
        <v>6407.4078</v>
      </c>
      <c r="T69" s="59">
        <v>22963.775399999999</v>
      </c>
      <c r="U69" s="59">
        <v>2595.7017000000001</v>
      </c>
      <c r="V69" s="59">
        <v>1192.6197</v>
      </c>
      <c r="W69" s="59">
        <f t="shared" si="2"/>
        <v>12791.430899999992</v>
      </c>
      <c r="X69" s="113"/>
      <c r="Y69" s="59">
        <v>11014.193699999998</v>
      </c>
      <c r="Z69" s="59">
        <v>9494.1881999999987</v>
      </c>
      <c r="AA69" s="59">
        <v>51446.34</v>
      </c>
      <c r="AB69" s="59">
        <v>93351.722399999999</v>
      </c>
      <c r="AC69" s="59">
        <v>7038.7946999999995</v>
      </c>
      <c r="AD69" s="59">
        <v>3671.3979000000004</v>
      </c>
      <c r="AE69" s="59">
        <v>8628.9542999999994</v>
      </c>
      <c r="AF69" s="59">
        <v>21326.846399999995</v>
      </c>
      <c r="AG69" s="59">
        <f t="shared" si="3"/>
        <v>52685.729100000004</v>
      </c>
      <c r="AI69" s="126">
        <f t="shared" si="4"/>
        <v>2939.9064000000003</v>
      </c>
      <c r="AJ69" s="126">
        <f t="shared" si="5"/>
        <v>2728.2936</v>
      </c>
      <c r="AK69" s="126">
        <f t="shared" si="6"/>
        <v>15.115200000000002</v>
      </c>
      <c r="AL69" s="126">
        <f t="shared" si="7"/>
        <v>196.49760000000018</v>
      </c>
      <c r="AM69" s="127"/>
      <c r="AN69" s="126">
        <f t="shared" si="8"/>
        <v>15.115200000000002</v>
      </c>
      <c r="AO69" s="126">
        <f t="shared" si="9"/>
        <v>8120.6411999999991</v>
      </c>
      <c r="AP69" s="126">
        <f t="shared" si="10"/>
        <v>695.29920000000004</v>
      </c>
      <c r="AQ69" s="126"/>
      <c r="AR69" s="126"/>
      <c r="AS69" s="126">
        <f t="shared" si="11"/>
        <v>1035.3912</v>
      </c>
      <c r="AT69" s="126">
        <f t="shared" si="12"/>
        <v>3710.7815999999998</v>
      </c>
      <c r="AU69" s="126">
        <f t="shared" si="13"/>
        <v>419.44680000000005</v>
      </c>
      <c r="AV69" s="126">
        <f t="shared" si="14"/>
        <v>192.71880000000002</v>
      </c>
      <c r="AW69" s="126">
        <f t="shared" si="15"/>
        <v>2067.0036</v>
      </c>
      <c r="AX69" s="126"/>
      <c r="AY69" s="126">
        <f t="shared" si="16"/>
        <v>1779.8147999999999</v>
      </c>
      <c r="AZ69" s="126">
        <f t="shared" si="17"/>
        <v>1534.1927999999998</v>
      </c>
      <c r="BA69" s="126">
        <f t="shared" si="18"/>
        <v>8313.36</v>
      </c>
      <c r="BB69" s="126">
        <f t="shared" si="19"/>
        <v>15084.9696</v>
      </c>
      <c r="BC69" s="126">
        <f t="shared" si="20"/>
        <v>1137.4187999999999</v>
      </c>
      <c r="BD69" s="126">
        <f t="shared" si="21"/>
        <v>593.27160000000015</v>
      </c>
      <c r="BE69" s="126">
        <f t="shared" si="22"/>
        <v>1394.3771999999999</v>
      </c>
      <c r="BF69" s="126">
        <f t="shared" si="23"/>
        <v>3446.2655999999993</v>
      </c>
      <c r="BG69" s="119">
        <f t="shared" si="24"/>
        <v>8513.6364000000012</v>
      </c>
      <c r="BH69" s="137">
        <f t="shared" si="25"/>
        <v>37788</v>
      </c>
    </row>
    <row r="70" spans="1:60" ht="15.6" x14ac:dyDescent="0.3">
      <c r="A70" s="1">
        <v>60</v>
      </c>
      <c r="B70" s="25">
        <v>9</v>
      </c>
      <c r="C70" s="135" t="s">
        <v>348</v>
      </c>
      <c r="D70" s="4" t="s">
        <v>382</v>
      </c>
      <c r="E70" s="2">
        <v>169632</v>
      </c>
      <c r="F70" s="2">
        <v>30715</v>
      </c>
      <c r="G70" s="84">
        <f t="shared" si="28"/>
        <v>5.5227738889793256</v>
      </c>
      <c r="H70" s="91"/>
      <c r="I70" s="59">
        <v>29448.1152</v>
      </c>
      <c r="J70" s="59">
        <v>29057.961599999995</v>
      </c>
      <c r="K70" s="59">
        <v>135.7056</v>
      </c>
      <c r="L70" s="59">
        <v>254.44800000000069</v>
      </c>
      <c r="M70" s="17"/>
      <c r="N70" s="59">
        <v>33.926400000000001</v>
      </c>
      <c r="O70" s="59">
        <v>40643.8272</v>
      </c>
      <c r="P70" s="59">
        <v>6649.5743999999995</v>
      </c>
      <c r="Q70" s="59"/>
      <c r="R70" s="59"/>
      <c r="S70" s="59">
        <v>5224.6656000000003</v>
      </c>
      <c r="T70" s="59">
        <v>15334.732799999998</v>
      </c>
      <c r="U70" s="59">
        <v>1051.7184</v>
      </c>
      <c r="V70" s="59">
        <v>1085.6448</v>
      </c>
      <c r="W70" s="59">
        <f t="shared" si="2"/>
        <v>11297.491200000004</v>
      </c>
      <c r="X70" s="113"/>
      <c r="Y70" s="59">
        <v>7531.6608000000006</v>
      </c>
      <c r="Z70" s="59">
        <v>10924.300800000001</v>
      </c>
      <c r="AA70" s="59">
        <v>23460.105599999999</v>
      </c>
      <c r="AB70" s="59">
        <v>57590.064000000006</v>
      </c>
      <c r="AC70" s="59">
        <v>7005.8016000000007</v>
      </c>
      <c r="AD70" s="59">
        <v>4529.1743999999999</v>
      </c>
      <c r="AE70" s="59">
        <v>4783.6224000000002</v>
      </c>
      <c r="AF70" s="59">
        <v>20864.736000000001</v>
      </c>
      <c r="AG70" s="59">
        <f t="shared" si="3"/>
        <v>20406.729600000006</v>
      </c>
      <c r="AI70" s="126">
        <f t="shared" si="4"/>
        <v>5332.1240000000007</v>
      </c>
      <c r="AJ70" s="126">
        <f t="shared" si="5"/>
        <v>5261.4794999999995</v>
      </c>
      <c r="AK70" s="126">
        <f t="shared" si="6"/>
        <v>24.572000000000003</v>
      </c>
      <c r="AL70" s="126">
        <f t="shared" si="7"/>
        <v>46.072500000000126</v>
      </c>
      <c r="AM70" s="127"/>
      <c r="AN70" s="126">
        <f t="shared" si="8"/>
        <v>6.1430000000000007</v>
      </c>
      <c r="AO70" s="126">
        <f t="shared" si="9"/>
        <v>7359.3140000000003</v>
      </c>
      <c r="AP70" s="126">
        <f t="shared" si="10"/>
        <v>1204.028</v>
      </c>
      <c r="AQ70" s="126"/>
      <c r="AR70" s="126"/>
      <c r="AS70" s="126">
        <f t="shared" si="11"/>
        <v>946.02200000000016</v>
      </c>
      <c r="AT70" s="126">
        <f t="shared" si="12"/>
        <v>2776.636</v>
      </c>
      <c r="AU70" s="126">
        <f t="shared" si="13"/>
        <v>190.43300000000002</v>
      </c>
      <c r="AV70" s="126">
        <f t="shared" si="14"/>
        <v>196.57600000000002</v>
      </c>
      <c r="AW70" s="126">
        <f t="shared" si="15"/>
        <v>2045.6190000000006</v>
      </c>
      <c r="AX70" s="126"/>
      <c r="AY70" s="126">
        <f t="shared" si="16"/>
        <v>1363.7460000000001</v>
      </c>
      <c r="AZ70" s="126">
        <f t="shared" si="17"/>
        <v>1978.0460000000003</v>
      </c>
      <c r="BA70" s="126">
        <f t="shared" si="18"/>
        <v>4247.8845000000001</v>
      </c>
      <c r="BB70" s="126">
        <f t="shared" si="19"/>
        <v>10427.742500000002</v>
      </c>
      <c r="BC70" s="126">
        <f t="shared" si="20"/>
        <v>1268.5295000000003</v>
      </c>
      <c r="BD70" s="126">
        <f t="shared" si="21"/>
        <v>820.09050000000002</v>
      </c>
      <c r="BE70" s="126">
        <f t="shared" si="22"/>
        <v>866.16300000000012</v>
      </c>
      <c r="BF70" s="126">
        <f t="shared" si="23"/>
        <v>3777.9450000000006</v>
      </c>
      <c r="BG70" s="119">
        <f t="shared" si="24"/>
        <v>3695.0145000000011</v>
      </c>
      <c r="BH70" s="137">
        <f t="shared" si="25"/>
        <v>30715.000000000004</v>
      </c>
    </row>
    <row r="71" spans="1:60" ht="15.6" x14ac:dyDescent="0.3">
      <c r="A71" s="1">
        <v>61</v>
      </c>
      <c r="B71" s="25">
        <v>10</v>
      </c>
      <c r="C71" s="135" t="s">
        <v>348</v>
      </c>
      <c r="D71" s="4" t="s">
        <v>383</v>
      </c>
      <c r="E71" s="2">
        <v>95642</v>
      </c>
      <c r="F71" s="2">
        <v>16157</v>
      </c>
      <c r="G71" s="84">
        <f t="shared" si="28"/>
        <v>5.9195395184749646</v>
      </c>
      <c r="H71" s="91"/>
      <c r="I71" s="59">
        <v>4992.5123999999996</v>
      </c>
      <c r="J71" s="59">
        <v>4342.1467999999995</v>
      </c>
      <c r="K71" s="59">
        <v>57.385199999999998</v>
      </c>
      <c r="L71" s="59">
        <v>592.98039999999969</v>
      </c>
      <c r="M71" s="17"/>
      <c r="N71" s="59">
        <v>28.692599999999999</v>
      </c>
      <c r="O71" s="59">
        <v>29419.479199999998</v>
      </c>
      <c r="P71" s="59">
        <v>2553.6414</v>
      </c>
      <c r="Q71" s="59"/>
      <c r="R71" s="59"/>
      <c r="S71" s="59">
        <v>3749.1664000000001</v>
      </c>
      <c r="T71" s="59">
        <v>12739.5144</v>
      </c>
      <c r="U71" s="59">
        <v>4112.6059999999998</v>
      </c>
      <c r="V71" s="59">
        <v>1243.346</v>
      </c>
      <c r="W71" s="59">
        <f t="shared" si="2"/>
        <v>5021.2049999999945</v>
      </c>
      <c r="X71" s="113"/>
      <c r="Y71" s="59">
        <v>4112.6059999999998</v>
      </c>
      <c r="Z71" s="59">
        <v>3041.4155999999998</v>
      </c>
      <c r="AA71" s="59">
        <v>15226.206399999999</v>
      </c>
      <c r="AB71" s="59">
        <v>38821.087800000001</v>
      </c>
      <c r="AC71" s="59">
        <v>7431.3833999999997</v>
      </c>
      <c r="AD71" s="59">
        <v>2716.2327999999998</v>
      </c>
      <c r="AE71" s="59">
        <v>3385.7267999999999</v>
      </c>
      <c r="AF71" s="59">
        <v>11266.6276</v>
      </c>
      <c r="AG71" s="59">
        <f t="shared" si="3"/>
        <v>14021.117200000001</v>
      </c>
      <c r="AI71" s="126">
        <f t="shared" si="4"/>
        <v>843.39539999999988</v>
      </c>
      <c r="AJ71" s="126">
        <f t="shared" si="5"/>
        <v>733.52779999999984</v>
      </c>
      <c r="AK71" s="126">
        <f t="shared" si="6"/>
        <v>9.6941999999999986</v>
      </c>
      <c r="AL71" s="126">
        <f t="shared" si="7"/>
        <v>100.17339999999994</v>
      </c>
      <c r="AM71" s="127"/>
      <c r="AN71" s="126">
        <f t="shared" si="8"/>
        <v>4.8470999999999993</v>
      </c>
      <c r="AO71" s="126">
        <f t="shared" si="9"/>
        <v>4969.8931999999995</v>
      </c>
      <c r="AP71" s="126">
        <f t="shared" si="10"/>
        <v>431.39189999999996</v>
      </c>
      <c r="AQ71" s="126"/>
      <c r="AR71" s="126"/>
      <c r="AS71" s="126">
        <f t="shared" si="11"/>
        <v>633.35439999999994</v>
      </c>
      <c r="AT71" s="126">
        <f t="shared" si="12"/>
        <v>2152.1124</v>
      </c>
      <c r="AU71" s="126">
        <f t="shared" si="13"/>
        <v>694.75099999999998</v>
      </c>
      <c r="AV71" s="126">
        <f t="shared" si="14"/>
        <v>210.041</v>
      </c>
      <c r="AW71" s="126">
        <f t="shared" si="15"/>
        <v>848.24249999999938</v>
      </c>
      <c r="AX71" s="126"/>
      <c r="AY71" s="126">
        <f t="shared" si="16"/>
        <v>694.75099999999998</v>
      </c>
      <c r="AZ71" s="126">
        <f t="shared" si="17"/>
        <v>513.79259999999999</v>
      </c>
      <c r="BA71" s="126">
        <f t="shared" si="18"/>
        <v>2572.1943999999999</v>
      </c>
      <c r="BB71" s="126">
        <f t="shared" si="19"/>
        <v>6558.1262999999999</v>
      </c>
      <c r="BC71" s="126">
        <f t="shared" si="20"/>
        <v>1255.3988999999999</v>
      </c>
      <c r="BD71" s="126">
        <f t="shared" si="21"/>
        <v>458.85879999999992</v>
      </c>
      <c r="BE71" s="126">
        <f t="shared" si="22"/>
        <v>571.95780000000002</v>
      </c>
      <c r="BF71" s="126">
        <f t="shared" si="23"/>
        <v>1903.2945999999999</v>
      </c>
      <c r="BG71" s="119">
        <f t="shared" si="24"/>
        <v>2368.6162000000004</v>
      </c>
      <c r="BH71" s="137">
        <f t="shared" si="25"/>
        <v>16156.999999999998</v>
      </c>
    </row>
    <row r="72" spans="1:60" ht="15.6" x14ac:dyDescent="0.3">
      <c r="A72" s="1">
        <v>62</v>
      </c>
      <c r="B72" s="25">
        <v>11</v>
      </c>
      <c r="C72" s="135" t="s">
        <v>348</v>
      </c>
      <c r="D72" s="4" t="s">
        <v>147</v>
      </c>
      <c r="E72" s="2">
        <v>254591</v>
      </c>
      <c r="F72" s="2">
        <v>43846</v>
      </c>
      <c r="G72" s="84">
        <f t="shared" si="28"/>
        <v>5.8064817771290427</v>
      </c>
      <c r="H72" s="91"/>
      <c r="I72" s="59">
        <v>19017.947700000001</v>
      </c>
      <c r="J72" s="59">
        <v>17184.892500000002</v>
      </c>
      <c r="K72" s="59">
        <v>280.05009999999999</v>
      </c>
      <c r="L72" s="59">
        <v>1553.0050999999994</v>
      </c>
      <c r="M72" s="17"/>
      <c r="N72" s="59">
        <v>50.918199999999999</v>
      </c>
      <c r="O72" s="59">
        <v>76275.463600000003</v>
      </c>
      <c r="P72" s="59">
        <v>5855.5929999999989</v>
      </c>
      <c r="Q72" s="59"/>
      <c r="R72" s="59"/>
      <c r="S72" s="59">
        <v>10692.822</v>
      </c>
      <c r="T72" s="59">
        <v>27623.123500000002</v>
      </c>
      <c r="U72" s="59">
        <v>2673.2055</v>
      </c>
      <c r="V72" s="59">
        <v>12984.140999999998</v>
      </c>
      <c r="W72" s="59">
        <f t="shared" si="2"/>
        <v>16446.578600000015</v>
      </c>
      <c r="X72" s="113"/>
      <c r="Y72" s="59">
        <v>11940.3179</v>
      </c>
      <c r="Z72" s="59">
        <v>13085.9774</v>
      </c>
      <c r="AA72" s="59">
        <v>45495.411699999997</v>
      </c>
      <c r="AB72" s="59">
        <v>88724.963499999998</v>
      </c>
      <c r="AC72" s="59">
        <v>6033.8067000000001</v>
      </c>
      <c r="AD72" s="59">
        <v>3309.683</v>
      </c>
      <c r="AE72" s="59">
        <v>8936.1440999999995</v>
      </c>
      <c r="AF72" s="59">
        <v>21640.235000000001</v>
      </c>
      <c r="AG72" s="59">
        <f t="shared" si="3"/>
        <v>48805.094700000001</v>
      </c>
      <c r="AI72" s="126">
        <f t="shared" si="4"/>
        <v>3275.2962000000002</v>
      </c>
      <c r="AJ72" s="126">
        <f t="shared" si="5"/>
        <v>2959.605</v>
      </c>
      <c r="AK72" s="126">
        <f t="shared" si="6"/>
        <v>48.230599999999995</v>
      </c>
      <c r="AL72" s="126">
        <f t="shared" si="7"/>
        <v>267.46059999999989</v>
      </c>
      <c r="AM72" s="127"/>
      <c r="AN72" s="126">
        <f t="shared" si="8"/>
        <v>8.7691999999999997</v>
      </c>
      <c r="AO72" s="126">
        <f t="shared" si="9"/>
        <v>13136.2616</v>
      </c>
      <c r="AP72" s="126">
        <f t="shared" si="10"/>
        <v>1008.4579999999997</v>
      </c>
      <c r="AQ72" s="126"/>
      <c r="AR72" s="126"/>
      <c r="AS72" s="126">
        <f t="shared" si="11"/>
        <v>1841.5319999999999</v>
      </c>
      <c r="AT72" s="126">
        <f t="shared" si="12"/>
        <v>4757.2910000000002</v>
      </c>
      <c r="AU72" s="126">
        <f t="shared" si="13"/>
        <v>460.38299999999998</v>
      </c>
      <c r="AV72" s="126">
        <f t="shared" si="14"/>
        <v>2236.1459999999997</v>
      </c>
      <c r="AW72" s="126">
        <f t="shared" si="15"/>
        <v>2832.4516000000003</v>
      </c>
      <c r="AX72" s="126"/>
      <c r="AY72" s="126">
        <f t="shared" si="16"/>
        <v>2056.3773999999999</v>
      </c>
      <c r="AZ72" s="126">
        <f t="shared" si="17"/>
        <v>2253.6844000000001</v>
      </c>
      <c r="BA72" s="126">
        <f t="shared" si="18"/>
        <v>7835.2801999999992</v>
      </c>
      <c r="BB72" s="126">
        <f t="shared" si="19"/>
        <v>15280.331</v>
      </c>
      <c r="BC72" s="126">
        <f t="shared" si="20"/>
        <v>1039.1502</v>
      </c>
      <c r="BD72" s="126">
        <f t="shared" si="21"/>
        <v>569.99799999999993</v>
      </c>
      <c r="BE72" s="126">
        <f t="shared" si="22"/>
        <v>1538.9946</v>
      </c>
      <c r="BF72" s="126">
        <f t="shared" si="23"/>
        <v>3726.91</v>
      </c>
      <c r="BG72" s="119">
        <f t="shared" si="24"/>
        <v>8405.2782000000007</v>
      </c>
      <c r="BH72" s="137">
        <f t="shared" si="25"/>
        <v>43846</v>
      </c>
    </row>
    <row r="73" spans="1:60" ht="15.6" x14ac:dyDescent="0.3">
      <c r="A73" s="1">
        <v>63</v>
      </c>
      <c r="B73" s="25">
        <v>12</v>
      </c>
      <c r="C73" s="135" t="s">
        <v>348</v>
      </c>
      <c r="D73" s="4" t="s">
        <v>156</v>
      </c>
      <c r="E73" s="2">
        <v>318693</v>
      </c>
      <c r="F73" s="2">
        <v>58247</v>
      </c>
      <c r="G73" s="84">
        <f t="shared" si="28"/>
        <v>5.4714062526825415</v>
      </c>
      <c r="H73" s="91"/>
      <c r="I73" s="59">
        <v>25336.093500000003</v>
      </c>
      <c r="J73" s="59">
        <v>22850.288100000002</v>
      </c>
      <c r="K73" s="59">
        <v>541.77809999999999</v>
      </c>
      <c r="L73" s="59">
        <v>1944.0273000000007</v>
      </c>
      <c r="M73" s="17"/>
      <c r="N73" s="59">
        <v>4748.5257000000001</v>
      </c>
      <c r="O73" s="59">
        <v>68837.688000000009</v>
      </c>
      <c r="P73" s="59">
        <v>15106.048200000001</v>
      </c>
      <c r="Q73" s="59"/>
      <c r="R73" s="59"/>
      <c r="S73" s="59">
        <v>10771.823399999999</v>
      </c>
      <c r="T73" s="59">
        <v>23742.628500000003</v>
      </c>
      <c r="U73" s="59">
        <v>1593.4649999999999</v>
      </c>
      <c r="V73" s="59">
        <v>796.73249999999996</v>
      </c>
      <c r="W73" s="59">
        <f t="shared" si="2"/>
        <v>16826.99040000001</v>
      </c>
      <c r="X73" s="113"/>
      <c r="Y73" s="59">
        <v>15679.695600000001</v>
      </c>
      <c r="Z73" s="59">
        <v>32028.646500000003</v>
      </c>
      <c r="AA73" s="59">
        <v>60137.369100000004</v>
      </c>
      <c r="AB73" s="59">
        <v>111924.98159999998</v>
      </c>
      <c r="AC73" s="59">
        <v>10931.169900000001</v>
      </c>
      <c r="AD73" s="59">
        <v>2772.6290999999997</v>
      </c>
      <c r="AE73" s="59">
        <v>8477.2338</v>
      </c>
      <c r="AF73" s="59">
        <v>57460.347900000001</v>
      </c>
      <c r="AG73" s="59">
        <f t="shared" si="3"/>
        <v>32283.600899999976</v>
      </c>
      <c r="AI73" s="126">
        <f t="shared" si="4"/>
        <v>4630.6365000000005</v>
      </c>
      <c r="AJ73" s="126">
        <f t="shared" si="5"/>
        <v>4176.3099000000002</v>
      </c>
      <c r="AK73" s="126">
        <f t="shared" si="6"/>
        <v>99.019900000000007</v>
      </c>
      <c r="AL73" s="126">
        <f t="shared" si="7"/>
        <v>355.30670000000015</v>
      </c>
      <c r="AM73" s="127"/>
      <c r="AN73" s="126">
        <f t="shared" si="8"/>
        <v>867.88030000000003</v>
      </c>
      <c r="AO73" s="126">
        <f t="shared" si="9"/>
        <v>12581.352000000003</v>
      </c>
      <c r="AP73" s="126">
        <f t="shared" si="10"/>
        <v>2760.9078000000004</v>
      </c>
      <c r="AQ73" s="126"/>
      <c r="AR73" s="126"/>
      <c r="AS73" s="126">
        <f t="shared" si="11"/>
        <v>1968.7485999999999</v>
      </c>
      <c r="AT73" s="126">
        <f t="shared" si="12"/>
        <v>4339.4015000000009</v>
      </c>
      <c r="AU73" s="126">
        <f t="shared" si="13"/>
        <v>291.23500000000001</v>
      </c>
      <c r="AV73" s="126">
        <f t="shared" si="14"/>
        <v>145.61750000000001</v>
      </c>
      <c r="AW73" s="126">
        <f t="shared" si="15"/>
        <v>3075.4416000000019</v>
      </c>
      <c r="AX73" s="126"/>
      <c r="AY73" s="126">
        <f t="shared" si="16"/>
        <v>2865.7524000000003</v>
      </c>
      <c r="AZ73" s="126">
        <f t="shared" si="17"/>
        <v>5853.8235000000004</v>
      </c>
      <c r="BA73" s="126">
        <f t="shared" si="18"/>
        <v>10991.208900000001</v>
      </c>
      <c r="BB73" s="126">
        <f t="shared" si="19"/>
        <v>20456.346399999999</v>
      </c>
      <c r="BC73" s="126">
        <f t="shared" si="20"/>
        <v>1997.8721</v>
      </c>
      <c r="BD73" s="126">
        <f t="shared" si="21"/>
        <v>506.74889999999994</v>
      </c>
      <c r="BE73" s="126">
        <f t="shared" si="22"/>
        <v>1549.3702000000001</v>
      </c>
      <c r="BF73" s="126">
        <f t="shared" si="23"/>
        <v>10501.9341</v>
      </c>
      <c r="BG73" s="119">
        <f t="shared" si="24"/>
        <v>5900.4210999999978</v>
      </c>
      <c r="BH73" s="137">
        <f t="shared" si="25"/>
        <v>58247.000000000007</v>
      </c>
    </row>
    <row r="74" spans="1:60" ht="15.6" x14ac:dyDescent="0.3">
      <c r="A74" s="1">
        <v>64</v>
      </c>
      <c r="B74" s="25">
        <v>13</v>
      </c>
      <c r="C74" s="135" t="s">
        <v>348</v>
      </c>
      <c r="D74" s="4" t="s">
        <v>201</v>
      </c>
      <c r="E74" s="2">
        <v>241005</v>
      </c>
      <c r="F74" s="2">
        <v>41098</v>
      </c>
      <c r="G74" s="84">
        <f t="shared" si="28"/>
        <v>5.8641539734293637</v>
      </c>
      <c r="H74" s="91"/>
      <c r="I74" s="59">
        <v>19111.696499999998</v>
      </c>
      <c r="J74" s="59">
        <v>17906.6715</v>
      </c>
      <c r="K74" s="59">
        <v>96.402000000000001</v>
      </c>
      <c r="L74" s="59">
        <v>1108.623</v>
      </c>
      <c r="M74" s="17"/>
      <c r="N74" s="59">
        <v>939.91949999999997</v>
      </c>
      <c r="O74" s="59">
        <v>70156.555500000002</v>
      </c>
      <c r="P74" s="59">
        <v>20557.726500000001</v>
      </c>
      <c r="Q74" s="59"/>
      <c r="R74" s="59"/>
      <c r="S74" s="59">
        <v>6483.0344999999998</v>
      </c>
      <c r="T74" s="59">
        <v>21883.254000000001</v>
      </c>
      <c r="U74" s="59">
        <v>1060.422</v>
      </c>
      <c r="V74" s="59">
        <v>506.11049999999994</v>
      </c>
      <c r="W74" s="59">
        <f t="shared" si="2"/>
        <v>19666.007999999998</v>
      </c>
      <c r="X74" s="113"/>
      <c r="Y74" s="59">
        <v>11712.843000000001</v>
      </c>
      <c r="Z74" s="59">
        <v>19617.807000000001</v>
      </c>
      <c r="AA74" s="59">
        <v>45333.040499999996</v>
      </c>
      <c r="AB74" s="59">
        <v>74133.138000000006</v>
      </c>
      <c r="AC74" s="59">
        <v>6121.5269999999991</v>
      </c>
      <c r="AD74" s="59">
        <v>2120.8440000000001</v>
      </c>
      <c r="AE74" s="59">
        <v>6025.125</v>
      </c>
      <c r="AF74" s="59">
        <v>36343.553999999996</v>
      </c>
      <c r="AG74" s="59">
        <f t="shared" si="3"/>
        <v>23522.088000000011</v>
      </c>
      <c r="AI74" s="126">
        <f t="shared" si="4"/>
        <v>3259.0713999999998</v>
      </c>
      <c r="AJ74" s="126">
        <f t="shared" si="5"/>
        <v>3053.5814</v>
      </c>
      <c r="AK74" s="126">
        <f t="shared" si="6"/>
        <v>16.4392</v>
      </c>
      <c r="AL74" s="126">
        <f t="shared" si="7"/>
        <v>189.05080000000001</v>
      </c>
      <c r="AM74" s="127"/>
      <c r="AN74" s="126">
        <f t="shared" si="8"/>
        <v>160.28219999999999</v>
      </c>
      <c r="AO74" s="126">
        <f t="shared" si="9"/>
        <v>11963.6278</v>
      </c>
      <c r="AP74" s="126">
        <f t="shared" si="10"/>
        <v>3505.6594000000005</v>
      </c>
      <c r="AQ74" s="126"/>
      <c r="AR74" s="126"/>
      <c r="AS74" s="126">
        <f t="shared" si="11"/>
        <v>1105.5362</v>
      </c>
      <c r="AT74" s="126">
        <f t="shared" si="12"/>
        <v>3731.6984000000002</v>
      </c>
      <c r="AU74" s="126">
        <f t="shared" si="13"/>
        <v>180.83120000000002</v>
      </c>
      <c r="AV74" s="126">
        <f t="shared" si="14"/>
        <v>86.305799999999991</v>
      </c>
      <c r="AW74" s="126">
        <f t="shared" si="15"/>
        <v>3353.5967999999993</v>
      </c>
      <c r="AX74" s="126"/>
      <c r="AY74" s="126">
        <f t="shared" si="16"/>
        <v>1997.3628000000001</v>
      </c>
      <c r="AZ74" s="126">
        <f t="shared" si="17"/>
        <v>3345.3772000000004</v>
      </c>
      <c r="BA74" s="126">
        <f t="shared" si="18"/>
        <v>7730.5337999999992</v>
      </c>
      <c r="BB74" s="126">
        <f t="shared" si="19"/>
        <v>12641.744800000002</v>
      </c>
      <c r="BC74" s="126">
        <f t="shared" si="20"/>
        <v>1043.8891999999998</v>
      </c>
      <c r="BD74" s="126">
        <f t="shared" si="21"/>
        <v>361.66240000000005</v>
      </c>
      <c r="BE74" s="126">
        <f t="shared" si="22"/>
        <v>1027.45</v>
      </c>
      <c r="BF74" s="126">
        <f t="shared" si="23"/>
        <v>6197.5783999999994</v>
      </c>
      <c r="BG74" s="119">
        <f t="shared" si="24"/>
        <v>4011.1648000000041</v>
      </c>
      <c r="BH74" s="137">
        <f t="shared" si="25"/>
        <v>41098</v>
      </c>
    </row>
    <row r="75" spans="1:60" ht="15.6" x14ac:dyDescent="0.3">
      <c r="A75" s="1">
        <v>65</v>
      </c>
      <c r="B75" s="25">
        <v>14</v>
      </c>
      <c r="C75" s="135" t="s">
        <v>348</v>
      </c>
      <c r="D75" s="4" t="s">
        <v>202</v>
      </c>
      <c r="E75" s="2">
        <v>185588</v>
      </c>
      <c r="F75" s="2">
        <v>29801</v>
      </c>
      <c r="G75" s="84">
        <f t="shared" si="28"/>
        <v>6.2275762558303409</v>
      </c>
      <c r="H75" s="91"/>
      <c r="I75" s="59">
        <v>13974.776400000001</v>
      </c>
      <c r="J75" s="59">
        <v>12731.336800000001</v>
      </c>
      <c r="K75" s="59">
        <v>167.02919999999997</v>
      </c>
      <c r="L75" s="59">
        <v>1076.4104</v>
      </c>
      <c r="M75" s="17"/>
      <c r="N75" s="59">
        <v>0</v>
      </c>
      <c r="O75" s="59">
        <v>45302.0308</v>
      </c>
      <c r="P75" s="59">
        <v>4639.7</v>
      </c>
      <c r="Q75" s="59"/>
      <c r="R75" s="59"/>
      <c r="S75" s="59">
        <v>4899.5231999999996</v>
      </c>
      <c r="T75" s="59">
        <v>14717.128399999998</v>
      </c>
      <c r="U75" s="59">
        <v>3489.0544</v>
      </c>
      <c r="V75" s="59">
        <v>3210.6723999999999</v>
      </c>
      <c r="W75" s="59">
        <f t="shared" si="2"/>
        <v>14345.952400000006</v>
      </c>
      <c r="X75" s="113"/>
      <c r="Y75" s="59">
        <v>6421.3447999999999</v>
      </c>
      <c r="Z75" s="59">
        <v>8295.7836000000007</v>
      </c>
      <c r="AA75" s="59">
        <v>32329.429600000003</v>
      </c>
      <c r="AB75" s="59">
        <v>79264.6348</v>
      </c>
      <c r="AC75" s="59">
        <v>9557.7820000000011</v>
      </c>
      <c r="AD75" s="59">
        <v>3953.0244000000002</v>
      </c>
      <c r="AE75" s="59">
        <v>6978.1088</v>
      </c>
      <c r="AF75" s="59">
        <v>28691.9048</v>
      </c>
      <c r="AG75" s="59">
        <f t="shared" si="3"/>
        <v>30083.814799999993</v>
      </c>
      <c r="AI75" s="126">
        <f t="shared" si="4"/>
        <v>2244.0153</v>
      </c>
      <c r="AJ75" s="126">
        <f t="shared" si="5"/>
        <v>2044.3486000000003</v>
      </c>
      <c r="AK75" s="126">
        <f t="shared" si="6"/>
        <v>26.820899999999998</v>
      </c>
      <c r="AL75" s="126">
        <f t="shared" si="7"/>
        <v>172.8458</v>
      </c>
      <c r="AM75" s="127"/>
      <c r="AN75" s="126">
        <f t="shared" si="8"/>
        <v>0</v>
      </c>
      <c r="AO75" s="126">
        <f t="shared" si="9"/>
        <v>7274.4241000000002</v>
      </c>
      <c r="AP75" s="126">
        <f t="shared" si="10"/>
        <v>745.02499999999998</v>
      </c>
      <c r="AQ75" s="126"/>
      <c r="AR75" s="126"/>
      <c r="AS75" s="126">
        <f t="shared" si="11"/>
        <v>786.74639999999999</v>
      </c>
      <c r="AT75" s="126">
        <f t="shared" si="12"/>
        <v>2363.2192999999997</v>
      </c>
      <c r="AU75" s="126">
        <f t="shared" si="13"/>
        <v>560.25880000000006</v>
      </c>
      <c r="AV75" s="126">
        <f t="shared" si="14"/>
        <v>515.55730000000005</v>
      </c>
      <c r="AW75" s="126">
        <f t="shared" si="15"/>
        <v>2303.6172999999999</v>
      </c>
      <c r="AX75" s="126"/>
      <c r="AY75" s="126">
        <f t="shared" si="16"/>
        <v>1031.1146000000001</v>
      </c>
      <c r="AZ75" s="126">
        <f t="shared" si="17"/>
        <v>1332.1047000000001</v>
      </c>
      <c r="BA75" s="126">
        <f t="shared" si="18"/>
        <v>5191.3342000000011</v>
      </c>
      <c r="BB75" s="126">
        <f t="shared" si="19"/>
        <v>12728.007100000001</v>
      </c>
      <c r="BC75" s="126">
        <f t="shared" si="20"/>
        <v>1534.7515000000003</v>
      </c>
      <c r="BD75" s="126">
        <f t="shared" si="21"/>
        <v>634.76130000000012</v>
      </c>
      <c r="BE75" s="126">
        <f t="shared" si="22"/>
        <v>1120.5176000000001</v>
      </c>
      <c r="BF75" s="126">
        <f t="shared" si="23"/>
        <v>4607.2346000000007</v>
      </c>
      <c r="BG75" s="119">
        <f t="shared" si="24"/>
        <v>4830.7420999999995</v>
      </c>
      <c r="BH75" s="137">
        <f t="shared" si="25"/>
        <v>29801.000000000004</v>
      </c>
    </row>
    <row r="76" spans="1:60" ht="15.6" x14ac:dyDescent="0.3">
      <c r="A76" s="1">
        <v>66</v>
      </c>
      <c r="B76" s="25">
        <v>15</v>
      </c>
      <c r="C76" s="135" t="s">
        <v>348</v>
      </c>
      <c r="D76" s="4" t="s">
        <v>203</v>
      </c>
      <c r="E76" s="2">
        <v>95295</v>
      </c>
      <c r="F76" s="2">
        <v>17145</v>
      </c>
      <c r="G76" s="84">
        <f t="shared" si="28"/>
        <v>5.5581802274715661</v>
      </c>
      <c r="H76" s="91"/>
      <c r="I76" s="59">
        <v>6699.2384999999995</v>
      </c>
      <c r="J76" s="59">
        <v>6327.5879999999997</v>
      </c>
      <c r="K76" s="59">
        <v>133.41300000000001</v>
      </c>
      <c r="L76" s="59">
        <v>238.23750000000055</v>
      </c>
      <c r="M76" s="17"/>
      <c r="N76" s="59">
        <v>133.41300000000001</v>
      </c>
      <c r="O76" s="59">
        <v>25853.533500000001</v>
      </c>
      <c r="P76" s="59">
        <v>2763.5549999999998</v>
      </c>
      <c r="Q76" s="59"/>
      <c r="R76" s="59"/>
      <c r="S76" s="59">
        <v>2382.375</v>
      </c>
      <c r="T76" s="59">
        <v>7947.6029999999992</v>
      </c>
      <c r="U76" s="59">
        <v>962.47949999999992</v>
      </c>
      <c r="V76" s="59">
        <v>4431.2175000000007</v>
      </c>
      <c r="W76" s="59">
        <f t="shared" ref="W76:W139" si="29">O76-P76-SUM(S76:V76)</f>
        <v>7366.3035000000018</v>
      </c>
      <c r="X76" s="113"/>
      <c r="Y76" s="59">
        <v>2725.4369999999999</v>
      </c>
      <c r="Z76" s="59">
        <v>7871.3669999999993</v>
      </c>
      <c r="AA76" s="59">
        <v>14694.489</v>
      </c>
      <c r="AB76" s="59">
        <v>37317.521999999997</v>
      </c>
      <c r="AC76" s="59">
        <v>5107.8119999999999</v>
      </c>
      <c r="AD76" s="59">
        <v>2115.5490000000004</v>
      </c>
      <c r="AE76" s="59">
        <v>2553.9059999999999</v>
      </c>
      <c r="AF76" s="59">
        <v>9033.9660000000003</v>
      </c>
      <c r="AG76" s="59">
        <f t="shared" ref="AG76:AG111" si="30">AB76-SUM(AC76:AF76)</f>
        <v>18506.288999999997</v>
      </c>
      <c r="AI76" s="126">
        <f t="shared" ref="AI76:AI111" si="31">I76/$G76</f>
        <v>1205.2935</v>
      </c>
      <c r="AJ76" s="126">
        <f t="shared" ref="AJ76:AJ111" si="32">J76/$G76</f>
        <v>1138.4279999999999</v>
      </c>
      <c r="AK76" s="126">
        <f t="shared" ref="AK76:AK111" si="33">K76/$G76</f>
        <v>24.003</v>
      </c>
      <c r="AL76" s="126">
        <f t="shared" ref="AL76:AL111" si="34">L76/$G76</f>
        <v>42.862500000000097</v>
      </c>
      <c r="AM76" s="127"/>
      <c r="AN76" s="126">
        <f t="shared" ref="AN76:AN111" si="35">N76/$G76</f>
        <v>24.003</v>
      </c>
      <c r="AO76" s="126">
        <f t="shared" ref="AO76:AO111" si="36">O76/$G76</f>
        <v>4651.4385000000002</v>
      </c>
      <c r="AP76" s="126">
        <f t="shared" ref="AP76:AP111" si="37">P76/$G76</f>
        <v>497.20499999999998</v>
      </c>
      <c r="AQ76" s="126"/>
      <c r="AR76" s="126"/>
      <c r="AS76" s="126">
        <f t="shared" ref="AS76:AS111" si="38">S76/$G76</f>
        <v>428.625</v>
      </c>
      <c r="AT76" s="126">
        <f t="shared" ref="AT76:AT111" si="39">T76/$G76</f>
        <v>1429.8929999999998</v>
      </c>
      <c r="AU76" s="126">
        <f t="shared" ref="AU76:AU111" si="40">U76/$G76</f>
        <v>173.16449999999998</v>
      </c>
      <c r="AV76" s="126">
        <f t="shared" ref="AV76:AV111" si="41">V76/$G76</f>
        <v>797.24250000000006</v>
      </c>
      <c r="AW76" s="126">
        <f t="shared" ref="AW76:AW139" si="42">AO76-SUM(AP76:AV76)</f>
        <v>1325.3085000000001</v>
      </c>
      <c r="AX76" s="126"/>
      <c r="AY76" s="126">
        <f t="shared" ref="AY76:AY111" si="43">Y76/$G76</f>
        <v>490.34699999999998</v>
      </c>
      <c r="AZ76" s="126">
        <f t="shared" ref="AZ76:AZ111" si="44">Z76/$G76</f>
        <v>1416.1769999999999</v>
      </c>
      <c r="BA76" s="126">
        <f t="shared" ref="BA76:BA111" si="45">AA76/$G76</f>
        <v>2643.759</v>
      </c>
      <c r="BB76" s="126">
        <f t="shared" ref="BB76:BB111" si="46">AB76/$G76</f>
        <v>6713.9819999999991</v>
      </c>
      <c r="BC76" s="126">
        <f t="shared" ref="BC76:BC111" si="47">AC76/$G76</f>
        <v>918.97199999999998</v>
      </c>
      <c r="BD76" s="126">
        <f t="shared" ref="BD76:BD111" si="48">AD76/$G76</f>
        <v>380.61900000000009</v>
      </c>
      <c r="BE76" s="126">
        <f t="shared" ref="BE76:BE111" si="49">AE76/$G76</f>
        <v>459.48599999999999</v>
      </c>
      <c r="BF76" s="126">
        <f t="shared" ref="BF76:BF111" si="50">AF76/$G76</f>
        <v>1625.346</v>
      </c>
      <c r="BG76" s="119">
        <f t="shared" ref="BG76:BG139" si="51">BB76-SUM(BC76:BF76)</f>
        <v>3329.5589999999988</v>
      </c>
      <c r="BH76" s="137">
        <f t="shared" ref="BH76:BH139" si="52">AI76+AN76+AO76+SUM(AY76:BB76)</f>
        <v>17145</v>
      </c>
    </row>
    <row r="77" spans="1:60" ht="15.6" x14ac:dyDescent="0.3">
      <c r="A77" s="1">
        <v>67</v>
      </c>
      <c r="B77" s="25">
        <v>16</v>
      </c>
      <c r="C77" s="135" t="s">
        <v>348</v>
      </c>
      <c r="D77" s="4" t="s">
        <v>34</v>
      </c>
      <c r="E77" s="2">
        <v>459253</v>
      </c>
      <c r="F77" s="2">
        <v>76275</v>
      </c>
      <c r="G77" s="84">
        <f t="shared" si="28"/>
        <v>6.0210160603080958</v>
      </c>
      <c r="H77" s="91"/>
      <c r="I77" s="59">
        <v>26407.047500000001</v>
      </c>
      <c r="J77" s="59">
        <v>23605.604199999998</v>
      </c>
      <c r="K77" s="59">
        <v>321.47710000000001</v>
      </c>
      <c r="L77" s="59">
        <v>2479.9662000000012</v>
      </c>
      <c r="M77" s="17"/>
      <c r="N77" s="59">
        <v>91.8506</v>
      </c>
      <c r="O77" s="59">
        <v>114951.02589999999</v>
      </c>
      <c r="P77" s="59">
        <v>15109.423700000001</v>
      </c>
      <c r="Q77" s="59"/>
      <c r="R77" s="59"/>
      <c r="S77" s="59">
        <v>14007.216499999999</v>
      </c>
      <c r="T77" s="59">
        <v>49002.295099999996</v>
      </c>
      <c r="U77" s="59">
        <v>5602.8866000000007</v>
      </c>
      <c r="V77" s="59">
        <v>2066.6385</v>
      </c>
      <c r="W77" s="59">
        <f t="shared" si="29"/>
        <v>29162.565499999997</v>
      </c>
      <c r="X77" s="113"/>
      <c r="Y77" s="59">
        <v>24110.782500000001</v>
      </c>
      <c r="Z77" s="59">
        <v>25258.915000000001</v>
      </c>
      <c r="AA77" s="59">
        <v>90426.915699999998</v>
      </c>
      <c r="AB77" s="59">
        <v>178006.46279999998</v>
      </c>
      <c r="AC77" s="59">
        <v>11435.399700000002</v>
      </c>
      <c r="AD77" s="59">
        <v>7715.4503999999988</v>
      </c>
      <c r="AE77" s="59">
        <v>17221.987499999999</v>
      </c>
      <c r="AF77" s="59">
        <v>68520.547599999991</v>
      </c>
      <c r="AG77" s="59">
        <f t="shared" si="30"/>
        <v>73113.07759999999</v>
      </c>
      <c r="AI77" s="126">
        <f t="shared" si="31"/>
        <v>4385.8125</v>
      </c>
      <c r="AJ77" s="126">
        <f t="shared" si="32"/>
        <v>3920.5349999999994</v>
      </c>
      <c r="AK77" s="126">
        <f t="shared" si="33"/>
        <v>53.392499999999998</v>
      </c>
      <c r="AL77" s="126">
        <f t="shared" si="34"/>
        <v>411.88500000000022</v>
      </c>
      <c r="AM77" s="127"/>
      <c r="AN77" s="126">
        <f t="shared" si="35"/>
        <v>15.254999999999999</v>
      </c>
      <c r="AO77" s="126">
        <f t="shared" si="36"/>
        <v>19091.6325</v>
      </c>
      <c r="AP77" s="126">
        <f t="shared" si="37"/>
        <v>2509.4475000000002</v>
      </c>
      <c r="AQ77" s="126"/>
      <c r="AR77" s="126"/>
      <c r="AS77" s="126">
        <f t="shared" si="38"/>
        <v>2326.3874999999998</v>
      </c>
      <c r="AT77" s="126">
        <f t="shared" si="39"/>
        <v>8138.5424999999996</v>
      </c>
      <c r="AU77" s="126">
        <f t="shared" si="40"/>
        <v>930.55500000000006</v>
      </c>
      <c r="AV77" s="126">
        <f t="shared" si="41"/>
        <v>343.23750000000001</v>
      </c>
      <c r="AW77" s="126">
        <f t="shared" si="42"/>
        <v>4843.4625000000015</v>
      </c>
      <c r="AX77" s="126"/>
      <c r="AY77" s="126">
        <f t="shared" si="43"/>
        <v>4004.4375</v>
      </c>
      <c r="AZ77" s="126">
        <f t="shared" si="44"/>
        <v>4195.125</v>
      </c>
      <c r="BA77" s="126">
        <f t="shared" si="45"/>
        <v>15018.547499999999</v>
      </c>
      <c r="BB77" s="126">
        <f t="shared" si="46"/>
        <v>29564.189999999995</v>
      </c>
      <c r="BC77" s="126">
        <f t="shared" si="47"/>
        <v>1899.2475000000002</v>
      </c>
      <c r="BD77" s="126">
        <f t="shared" si="48"/>
        <v>1281.4199999999998</v>
      </c>
      <c r="BE77" s="126">
        <f t="shared" si="49"/>
        <v>2860.3125</v>
      </c>
      <c r="BF77" s="126">
        <f t="shared" si="50"/>
        <v>11380.229999999998</v>
      </c>
      <c r="BG77" s="119">
        <f t="shared" si="51"/>
        <v>12142.979999999996</v>
      </c>
      <c r="BH77" s="137">
        <f t="shared" si="52"/>
        <v>76275</v>
      </c>
    </row>
    <row r="78" spans="1:60" ht="15.6" x14ac:dyDescent="0.3">
      <c r="A78" s="1">
        <v>68</v>
      </c>
      <c r="B78" s="25">
        <v>17</v>
      </c>
      <c r="C78" s="135" t="s">
        <v>348</v>
      </c>
      <c r="D78" s="4" t="s">
        <v>35</v>
      </c>
      <c r="E78" s="2">
        <v>143144</v>
      </c>
      <c r="F78" s="2">
        <v>26263</v>
      </c>
      <c r="G78" s="84">
        <f t="shared" si="28"/>
        <v>5.4504055134600007</v>
      </c>
      <c r="H78" s="91"/>
      <c r="I78" s="59">
        <v>6498.7376000000004</v>
      </c>
      <c r="J78" s="59">
        <v>5654.1880000000001</v>
      </c>
      <c r="K78" s="59">
        <v>157.45840000000001</v>
      </c>
      <c r="L78" s="59">
        <v>687.09119999999984</v>
      </c>
      <c r="M78" s="17"/>
      <c r="N78" s="59">
        <v>85.886399999999995</v>
      </c>
      <c r="O78" s="59">
        <v>25078.828799999999</v>
      </c>
      <c r="P78" s="59">
        <v>4580.6080000000002</v>
      </c>
      <c r="Q78" s="59"/>
      <c r="R78" s="59"/>
      <c r="S78" s="59">
        <v>4322.9488000000001</v>
      </c>
      <c r="T78" s="59">
        <v>286.28800000000001</v>
      </c>
      <c r="U78" s="59">
        <v>1359.8679999999999</v>
      </c>
      <c r="V78" s="59">
        <v>973.37920000000008</v>
      </c>
      <c r="W78" s="59">
        <f t="shared" si="29"/>
        <v>13555.736799999999</v>
      </c>
      <c r="X78" s="113"/>
      <c r="Y78" s="59">
        <v>11838.0088</v>
      </c>
      <c r="Z78" s="59">
        <v>5983.4191999999994</v>
      </c>
      <c r="AA78" s="59">
        <v>22974.612000000001</v>
      </c>
      <c r="AB78" s="59">
        <v>70684.507200000007</v>
      </c>
      <c r="AC78" s="59">
        <v>4967.0968000000003</v>
      </c>
      <c r="AD78" s="59">
        <v>1531.6408000000001</v>
      </c>
      <c r="AE78" s="59">
        <v>4723.7519999999995</v>
      </c>
      <c r="AF78" s="59">
        <v>20297.819199999998</v>
      </c>
      <c r="AG78" s="59">
        <f t="shared" si="30"/>
        <v>39164.198400000008</v>
      </c>
      <c r="AI78" s="126">
        <f t="shared" si="31"/>
        <v>1192.3402000000001</v>
      </c>
      <c r="AJ78" s="126">
        <f t="shared" si="32"/>
        <v>1037.3885</v>
      </c>
      <c r="AK78" s="126">
        <f t="shared" si="33"/>
        <v>28.889300000000002</v>
      </c>
      <c r="AL78" s="126">
        <f t="shared" si="34"/>
        <v>126.06239999999997</v>
      </c>
      <c r="AM78" s="127"/>
      <c r="AN78" s="126">
        <f t="shared" si="35"/>
        <v>15.7578</v>
      </c>
      <c r="AO78" s="126">
        <f t="shared" si="36"/>
        <v>4601.2776000000003</v>
      </c>
      <c r="AP78" s="126">
        <f t="shared" si="37"/>
        <v>840.41600000000005</v>
      </c>
      <c r="AQ78" s="126"/>
      <c r="AR78" s="126"/>
      <c r="AS78" s="126">
        <f t="shared" si="38"/>
        <v>793.14260000000002</v>
      </c>
      <c r="AT78" s="126">
        <f t="shared" si="39"/>
        <v>52.526000000000003</v>
      </c>
      <c r="AU78" s="126">
        <f t="shared" si="40"/>
        <v>249.49849999999998</v>
      </c>
      <c r="AV78" s="126">
        <f t="shared" si="41"/>
        <v>178.58840000000001</v>
      </c>
      <c r="AW78" s="126">
        <f t="shared" si="42"/>
        <v>2487.1061000000004</v>
      </c>
      <c r="AX78" s="126"/>
      <c r="AY78" s="126">
        <f t="shared" si="43"/>
        <v>2171.9501</v>
      </c>
      <c r="AZ78" s="126">
        <f t="shared" si="44"/>
        <v>1097.7933999999998</v>
      </c>
      <c r="BA78" s="126">
        <f t="shared" si="45"/>
        <v>4215.2115000000003</v>
      </c>
      <c r="BB78" s="126">
        <f t="shared" si="46"/>
        <v>12968.669400000001</v>
      </c>
      <c r="BC78" s="126">
        <f t="shared" si="47"/>
        <v>911.32610000000011</v>
      </c>
      <c r="BD78" s="126">
        <f t="shared" si="48"/>
        <v>281.01410000000004</v>
      </c>
      <c r="BE78" s="126">
        <f t="shared" si="49"/>
        <v>866.67899999999997</v>
      </c>
      <c r="BF78" s="126">
        <f t="shared" si="50"/>
        <v>3724.0933999999997</v>
      </c>
      <c r="BG78" s="119">
        <f t="shared" si="51"/>
        <v>7185.5568000000003</v>
      </c>
      <c r="BH78" s="137">
        <f t="shared" si="52"/>
        <v>26263</v>
      </c>
    </row>
    <row r="79" spans="1:60" ht="15.6" x14ac:dyDescent="0.3">
      <c r="A79" s="1">
        <v>69</v>
      </c>
      <c r="B79" s="25">
        <v>18</v>
      </c>
      <c r="C79" s="135" t="s">
        <v>348</v>
      </c>
      <c r="D79" s="4" t="s">
        <v>36</v>
      </c>
      <c r="E79" s="2">
        <v>94365</v>
      </c>
      <c r="F79" s="2">
        <v>18660</v>
      </c>
      <c r="G79" s="84">
        <f t="shared" si="28"/>
        <v>5.057073954983923</v>
      </c>
      <c r="H79" s="91"/>
      <c r="I79" s="59">
        <v>6143.1615000000002</v>
      </c>
      <c r="J79" s="59">
        <v>4925.8530000000001</v>
      </c>
      <c r="K79" s="59">
        <v>94.364999999999995</v>
      </c>
      <c r="L79" s="59">
        <v>1122.9434999999999</v>
      </c>
      <c r="M79" s="17"/>
      <c r="N79" s="59">
        <v>0</v>
      </c>
      <c r="O79" s="59">
        <v>29640.0465</v>
      </c>
      <c r="P79" s="59">
        <v>3142.3544999999999</v>
      </c>
      <c r="Q79" s="59"/>
      <c r="R79" s="59"/>
      <c r="S79" s="59">
        <v>2632.7834999999995</v>
      </c>
      <c r="T79" s="59">
        <v>8653.2705000000005</v>
      </c>
      <c r="U79" s="59">
        <v>698.30100000000004</v>
      </c>
      <c r="V79" s="59">
        <v>8436.2309999999998</v>
      </c>
      <c r="W79" s="59">
        <f t="shared" si="29"/>
        <v>6077.1059999999998</v>
      </c>
      <c r="X79" s="113"/>
      <c r="Y79" s="59">
        <v>4916.4165000000003</v>
      </c>
      <c r="Z79" s="59">
        <v>3340.5209999999997</v>
      </c>
      <c r="AA79" s="59">
        <v>15796.700999999999</v>
      </c>
      <c r="AB79" s="59">
        <v>34528.1535</v>
      </c>
      <c r="AC79" s="59">
        <v>5954.4314999999988</v>
      </c>
      <c r="AD79" s="59">
        <v>2538.4185000000002</v>
      </c>
      <c r="AE79" s="59">
        <v>2915.8784999999998</v>
      </c>
      <c r="AF79" s="59">
        <v>10417.896000000001</v>
      </c>
      <c r="AG79" s="59">
        <f t="shared" si="30"/>
        <v>12701.529000000002</v>
      </c>
      <c r="AI79" s="126">
        <f t="shared" si="31"/>
        <v>1214.7660000000001</v>
      </c>
      <c r="AJ79" s="126">
        <f t="shared" si="32"/>
        <v>974.05200000000002</v>
      </c>
      <c r="AK79" s="126">
        <f t="shared" si="33"/>
        <v>18.66</v>
      </c>
      <c r="AL79" s="126">
        <f t="shared" si="34"/>
        <v>222.05399999999997</v>
      </c>
      <c r="AM79" s="127"/>
      <c r="AN79" s="126">
        <f t="shared" si="35"/>
        <v>0</v>
      </c>
      <c r="AO79" s="126">
        <f t="shared" si="36"/>
        <v>5861.1059999999998</v>
      </c>
      <c r="AP79" s="126">
        <f t="shared" si="37"/>
        <v>621.37799999999993</v>
      </c>
      <c r="AQ79" s="126"/>
      <c r="AR79" s="126"/>
      <c r="AS79" s="126">
        <f t="shared" si="38"/>
        <v>520.61399999999992</v>
      </c>
      <c r="AT79" s="126">
        <f t="shared" si="39"/>
        <v>1711.1220000000001</v>
      </c>
      <c r="AU79" s="126">
        <f t="shared" si="40"/>
        <v>138.084</v>
      </c>
      <c r="AV79" s="126">
        <f t="shared" si="41"/>
        <v>1668.204</v>
      </c>
      <c r="AW79" s="126">
        <f t="shared" si="42"/>
        <v>1201.7040000000006</v>
      </c>
      <c r="AX79" s="126"/>
      <c r="AY79" s="126">
        <f t="shared" si="43"/>
        <v>972.18600000000004</v>
      </c>
      <c r="AZ79" s="126">
        <f t="shared" si="44"/>
        <v>660.56399999999996</v>
      </c>
      <c r="BA79" s="126">
        <f t="shared" si="45"/>
        <v>3123.6839999999997</v>
      </c>
      <c r="BB79" s="126">
        <f t="shared" si="46"/>
        <v>6827.6939999999995</v>
      </c>
      <c r="BC79" s="126">
        <f t="shared" si="47"/>
        <v>1177.4459999999997</v>
      </c>
      <c r="BD79" s="126">
        <f t="shared" si="48"/>
        <v>501.95400000000001</v>
      </c>
      <c r="BE79" s="126">
        <f t="shared" si="49"/>
        <v>576.59399999999994</v>
      </c>
      <c r="BF79" s="126">
        <f t="shared" si="50"/>
        <v>2060.0639999999999</v>
      </c>
      <c r="BG79" s="119">
        <f t="shared" si="51"/>
        <v>2511.6360000000004</v>
      </c>
      <c r="BH79" s="137">
        <f t="shared" si="52"/>
        <v>18660</v>
      </c>
    </row>
    <row r="80" spans="1:60" ht="15.6" x14ac:dyDescent="0.3">
      <c r="A80" s="1">
        <v>70</v>
      </c>
      <c r="B80" s="25">
        <v>19</v>
      </c>
      <c r="C80" s="135" t="s">
        <v>348</v>
      </c>
      <c r="D80" s="20" t="s">
        <v>37</v>
      </c>
      <c r="E80" s="2">
        <v>155761</v>
      </c>
      <c r="F80" s="2">
        <v>33146</v>
      </c>
      <c r="G80" s="84">
        <f t="shared" si="28"/>
        <v>4.6992397272672415</v>
      </c>
      <c r="H80" s="91"/>
      <c r="I80" s="59">
        <v>8270.9090999999989</v>
      </c>
      <c r="J80" s="59">
        <v>6090.2551000000003</v>
      </c>
      <c r="K80" s="59">
        <v>109.03270000000001</v>
      </c>
      <c r="L80" s="59">
        <v>2071.6212999999993</v>
      </c>
      <c r="M80" s="17"/>
      <c r="N80" s="59">
        <v>77.880499999999998</v>
      </c>
      <c r="O80" s="59">
        <v>39142.739299999994</v>
      </c>
      <c r="P80" s="59">
        <v>7351.9191999999994</v>
      </c>
      <c r="Q80" s="59"/>
      <c r="R80" s="59"/>
      <c r="S80" s="59">
        <v>4267.8514000000005</v>
      </c>
      <c r="T80" s="59">
        <v>13504.4787</v>
      </c>
      <c r="U80" s="59">
        <v>1043.5987</v>
      </c>
      <c r="V80" s="59">
        <v>1900.2841999999998</v>
      </c>
      <c r="W80" s="59">
        <f t="shared" si="29"/>
        <v>11074.607099999997</v>
      </c>
      <c r="X80" s="113"/>
      <c r="Y80" s="59">
        <v>8208.6046999999999</v>
      </c>
      <c r="Z80" s="59">
        <v>10031.008400000001</v>
      </c>
      <c r="AA80" s="59">
        <v>23052.628000000004</v>
      </c>
      <c r="AB80" s="59">
        <v>66977.23</v>
      </c>
      <c r="AC80" s="59">
        <v>5124.5369000000001</v>
      </c>
      <c r="AD80" s="59">
        <v>1012.4465000000001</v>
      </c>
      <c r="AE80" s="59">
        <v>4065.3620999999998</v>
      </c>
      <c r="AF80" s="59">
        <v>33145.940800000004</v>
      </c>
      <c r="AG80" s="59">
        <f t="shared" si="30"/>
        <v>23628.943699999989</v>
      </c>
      <c r="AI80" s="126">
        <f t="shared" si="31"/>
        <v>1760.0526</v>
      </c>
      <c r="AJ80" s="126">
        <f t="shared" si="32"/>
        <v>1296.0086000000001</v>
      </c>
      <c r="AK80" s="126">
        <f t="shared" si="33"/>
        <v>23.202200000000005</v>
      </c>
      <c r="AL80" s="126">
        <f t="shared" si="34"/>
        <v>440.84179999999992</v>
      </c>
      <c r="AM80" s="127"/>
      <c r="AN80" s="126">
        <f t="shared" si="35"/>
        <v>16.573</v>
      </c>
      <c r="AO80" s="126">
        <f t="shared" si="36"/>
        <v>8329.5897999999997</v>
      </c>
      <c r="AP80" s="126">
        <f t="shared" si="37"/>
        <v>1564.4911999999999</v>
      </c>
      <c r="AQ80" s="126"/>
      <c r="AR80" s="126"/>
      <c r="AS80" s="126">
        <f t="shared" si="38"/>
        <v>908.20040000000017</v>
      </c>
      <c r="AT80" s="126">
        <f t="shared" si="39"/>
        <v>2873.7582000000002</v>
      </c>
      <c r="AU80" s="126">
        <f t="shared" si="40"/>
        <v>222.07820000000001</v>
      </c>
      <c r="AV80" s="126">
        <f t="shared" si="41"/>
        <v>404.38119999999998</v>
      </c>
      <c r="AW80" s="126">
        <f t="shared" si="42"/>
        <v>2356.6805999999997</v>
      </c>
      <c r="AX80" s="126"/>
      <c r="AY80" s="126">
        <f t="shared" si="43"/>
        <v>1746.7942</v>
      </c>
      <c r="AZ80" s="126">
        <f t="shared" si="44"/>
        <v>2134.6024000000002</v>
      </c>
      <c r="BA80" s="126">
        <f t="shared" si="45"/>
        <v>4905.6080000000011</v>
      </c>
      <c r="BB80" s="126">
        <f t="shared" si="46"/>
        <v>14252.78</v>
      </c>
      <c r="BC80" s="126">
        <f t="shared" si="47"/>
        <v>1090.5034000000001</v>
      </c>
      <c r="BD80" s="126">
        <f t="shared" si="48"/>
        <v>215.44900000000004</v>
      </c>
      <c r="BE80" s="126">
        <f t="shared" si="49"/>
        <v>865.11060000000009</v>
      </c>
      <c r="BF80" s="126">
        <f t="shared" si="50"/>
        <v>7053.4688000000015</v>
      </c>
      <c r="BG80" s="119">
        <f t="shared" si="51"/>
        <v>5028.2482</v>
      </c>
      <c r="BH80" s="137">
        <f t="shared" si="52"/>
        <v>33146</v>
      </c>
    </row>
    <row r="81" spans="1:60" ht="15.6" x14ac:dyDescent="0.3">
      <c r="A81" s="1">
        <v>71</v>
      </c>
      <c r="B81" s="25">
        <v>20</v>
      </c>
      <c r="C81" s="135" t="s">
        <v>348</v>
      </c>
      <c r="D81" s="21" t="s">
        <v>38</v>
      </c>
      <c r="E81" s="2">
        <v>221527</v>
      </c>
      <c r="F81" s="2">
        <v>37609</v>
      </c>
      <c r="G81" s="84">
        <f t="shared" si="28"/>
        <v>5.8902656279082137</v>
      </c>
      <c r="H81" s="91"/>
      <c r="I81" s="59">
        <v>46321.295700000002</v>
      </c>
      <c r="J81" s="59">
        <v>45568.103899999995</v>
      </c>
      <c r="K81" s="59">
        <v>265.83240000000001</v>
      </c>
      <c r="L81" s="59">
        <v>487.35939999999965</v>
      </c>
      <c r="M81" s="17"/>
      <c r="N81" s="59">
        <v>155.06890000000001</v>
      </c>
      <c r="O81" s="59">
        <v>46985.876700000001</v>
      </c>
      <c r="P81" s="59">
        <v>5161.5790999999999</v>
      </c>
      <c r="Q81" s="59"/>
      <c r="R81" s="59"/>
      <c r="S81" s="59">
        <v>5626.7857999999997</v>
      </c>
      <c r="T81" s="59">
        <v>19649.444899999999</v>
      </c>
      <c r="U81" s="59">
        <v>1993.7430000000002</v>
      </c>
      <c r="V81" s="59">
        <v>3322.9050000000002</v>
      </c>
      <c r="W81" s="59">
        <f t="shared" si="29"/>
        <v>11231.418900000001</v>
      </c>
      <c r="X81" s="113"/>
      <c r="Y81" s="59">
        <v>14465.713100000001</v>
      </c>
      <c r="Z81" s="59">
        <v>10101.631199999998</v>
      </c>
      <c r="AA81" s="59">
        <v>37991.880499999999</v>
      </c>
      <c r="AB81" s="59">
        <v>65505.533899999995</v>
      </c>
      <c r="AC81" s="59">
        <v>7842.0557999999992</v>
      </c>
      <c r="AD81" s="59">
        <v>3544.4320000000002</v>
      </c>
      <c r="AE81" s="59">
        <v>4984.3575000000001</v>
      </c>
      <c r="AF81" s="59">
        <v>21842.562199999997</v>
      </c>
      <c r="AG81" s="59">
        <f t="shared" si="30"/>
        <v>27292.126400000001</v>
      </c>
      <c r="AI81" s="126">
        <f t="shared" si="31"/>
        <v>7864.0419000000002</v>
      </c>
      <c r="AJ81" s="126">
        <f t="shared" si="32"/>
        <v>7736.1712999999991</v>
      </c>
      <c r="AK81" s="126">
        <f t="shared" si="33"/>
        <v>45.130800000000001</v>
      </c>
      <c r="AL81" s="126">
        <f t="shared" si="34"/>
        <v>82.739799999999931</v>
      </c>
      <c r="AM81" s="127"/>
      <c r="AN81" s="126">
        <f t="shared" si="35"/>
        <v>26.3263</v>
      </c>
      <c r="AO81" s="126">
        <f t="shared" si="36"/>
        <v>7976.8688999999995</v>
      </c>
      <c r="AP81" s="126">
        <f t="shared" si="37"/>
        <v>876.28969999999993</v>
      </c>
      <c r="AQ81" s="126"/>
      <c r="AR81" s="126"/>
      <c r="AS81" s="126">
        <f t="shared" si="38"/>
        <v>955.26859999999988</v>
      </c>
      <c r="AT81" s="126">
        <f t="shared" si="39"/>
        <v>3335.9182999999998</v>
      </c>
      <c r="AU81" s="126">
        <f t="shared" si="40"/>
        <v>338.48099999999999</v>
      </c>
      <c r="AV81" s="126">
        <f t="shared" si="41"/>
        <v>564.13499999999999</v>
      </c>
      <c r="AW81" s="126">
        <f t="shared" si="42"/>
        <v>1906.7762999999995</v>
      </c>
      <c r="AX81" s="126"/>
      <c r="AY81" s="126">
        <f t="shared" si="43"/>
        <v>2455.8677000000002</v>
      </c>
      <c r="AZ81" s="126">
        <f t="shared" si="44"/>
        <v>1714.9703999999995</v>
      </c>
      <c r="BA81" s="126">
        <f t="shared" si="45"/>
        <v>6449.9434999999994</v>
      </c>
      <c r="BB81" s="126">
        <f t="shared" si="46"/>
        <v>11120.981299999999</v>
      </c>
      <c r="BC81" s="126">
        <f t="shared" si="47"/>
        <v>1331.3585999999998</v>
      </c>
      <c r="BD81" s="126">
        <f t="shared" si="48"/>
        <v>601.74400000000003</v>
      </c>
      <c r="BE81" s="126">
        <f t="shared" si="49"/>
        <v>846.20249999999999</v>
      </c>
      <c r="BF81" s="126">
        <f t="shared" si="50"/>
        <v>3708.2473999999993</v>
      </c>
      <c r="BG81" s="119">
        <f t="shared" si="51"/>
        <v>4633.4288000000006</v>
      </c>
      <c r="BH81" s="137">
        <f t="shared" si="52"/>
        <v>37609</v>
      </c>
    </row>
    <row r="82" spans="1:60" ht="15.6" x14ac:dyDescent="0.3">
      <c r="A82" s="1">
        <v>72</v>
      </c>
      <c r="B82" s="25">
        <v>21</v>
      </c>
      <c r="C82" s="135" t="s">
        <v>348</v>
      </c>
      <c r="D82" s="20" t="s">
        <v>39</v>
      </c>
      <c r="E82" s="2">
        <v>380781</v>
      </c>
      <c r="F82" s="2">
        <v>79935</v>
      </c>
      <c r="G82" s="84">
        <f t="shared" si="28"/>
        <v>4.7636329517733156</v>
      </c>
      <c r="H82" s="91"/>
      <c r="I82" s="59">
        <v>19838.6901</v>
      </c>
      <c r="J82" s="59">
        <v>17097.066900000002</v>
      </c>
      <c r="K82" s="59">
        <v>951.95249999999999</v>
      </c>
      <c r="L82" s="59">
        <v>1789.6706999999992</v>
      </c>
      <c r="M82" s="17"/>
      <c r="N82" s="59">
        <v>228.46860000000001</v>
      </c>
      <c r="O82" s="59">
        <v>125238.87089999999</v>
      </c>
      <c r="P82" s="59">
        <v>27949.325400000002</v>
      </c>
      <c r="Q82" s="59"/>
      <c r="R82" s="59"/>
      <c r="S82" s="59">
        <v>8834.1191999999992</v>
      </c>
      <c r="T82" s="59">
        <v>30805.1829</v>
      </c>
      <c r="U82" s="59">
        <v>2589.3108000000002</v>
      </c>
      <c r="V82" s="59">
        <v>7920.2447999999995</v>
      </c>
      <c r="W82" s="59">
        <f t="shared" si="29"/>
        <v>47140.687799999992</v>
      </c>
      <c r="X82" s="113"/>
      <c r="Y82" s="59">
        <v>19838.6901</v>
      </c>
      <c r="Z82" s="59">
        <v>22047.219900000004</v>
      </c>
      <c r="AA82" s="59">
        <v>48244.952699999994</v>
      </c>
      <c r="AB82" s="59">
        <v>145344.10770000002</v>
      </c>
      <c r="AC82" s="59">
        <v>9405.2907000000014</v>
      </c>
      <c r="AD82" s="59">
        <v>1675.4364</v>
      </c>
      <c r="AE82" s="59">
        <v>11271.1176</v>
      </c>
      <c r="AF82" s="59">
        <v>70977.578399999999</v>
      </c>
      <c r="AG82" s="59">
        <f t="shared" si="30"/>
        <v>52014.684600000022</v>
      </c>
      <c r="AI82" s="126">
        <f t="shared" si="31"/>
        <v>4164.6135000000004</v>
      </c>
      <c r="AJ82" s="126">
        <f t="shared" si="32"/>
        <v>3589.0815000000007</v>
      </c>
      <c r="AK82" s="126">
        <f t="shared" si="33"/>
        <v>199.83750000000001</v>
      </c>
      <c r="AL82" s="126">
        <f t="shared" si="34"/>
        <v>375.69449999999983</v>
      </c>
      <c r="AM82" s="127"/>
      <c r="AN82" s="126">
        <f t="shared" si="35"/>
        <v>47.961000000000006</v>
      </c>
      <c r="AO82" s="126">
        <f t="shared" si="36"/>
        <v>26290.621500000001</v>
      </c>
      <c r="AP82" s="126">
        <f t="shared" si="37"/>
        <v>5867.2290000000003</v>
      </c>
      <c r="AQ82" s="126"/>
      <c r="AR82" s="126"/>
      <c r="AS82" s="126">
        <f t="shared" si="38"/>
        <v>1854.492</v>
      </c>
      <c r="AT82" s="126">
        <f t="shared" si="39"/>
        <v>6466.7415000000001</v>
      </c>
      <c r="AU82" s="126">
        <f t="shared" si="40"/>
        <v>543.55800000000011</v>
      </c>
      <c r="AV82" s="126">
        <f t="shared" si="41"/>
        <v>1662.6479999999999</v>
      </c>
      <c r="AW82" s="126">
        <f t="shared" si="42"/>
        <v>9895.9529999999977</v>
      </c>
      <c r="AX82" s="126"/>
      <c r="AY82" s="126">
        <f t="shared" si="43"/>
        <v>4164.6135000000004</v>
      </c>
      <c r="AZ82" s="126">
        <f t="shared" si="44"/>
        <v>4628.2365000000009</v>
      </c>
      <c r="BA82" s="126">
        <f t="shared" si="45"/>
        <v>10127.764499999999</v>
      </c>
      <c r="BB82" s="126">
        <f t="shared" si="46"/>
        <v>30511.189500000008</v>
      </c>
      <c r="BC82" s="126">
        <f t="shared" si="47"/>
        <v>1974.3945000000003</v>
      </c>
      <c r="BD82" s="126">
        <f t="shared" si="48"/>
        <v>351.71400000000006</v>
      </c>
      <c r="BE82" s="126">
        <f t="shared" si="49"/>
        <v>2366.076</v>
      </c>
      <c r="BF82" s="126">
        <f t="shared" si="50"/>
        <v>14899.884</v>
      </c>
      <c r="BG82" s="119">
        <f t="shared" si="51"/>
        <v>10919.121000000006</v>
      </c>
      <c r="BH82" s="137">
        <f t="shared" si="52"/>
        <v>79935.000000000015</v>
      </c>
    </row>
    <row r="83" spans="1:60" ht="15.6" x14ac:dyDescent="0.3">
      <c r="A83" s="1">
        <v>73</v>
      </c>
      <c r="B83" s="25">
        <v>22</v>
      </c>
      <c r="C83" s="135" t="s">
        <v>348</v>
      </c>
      <c r="D83" s="20" t="s">
        <v>340</v>
      </c>
      <c r="E83" s="2">
        <v>224945</v>
      </c>
      <c r="F83" s="2">
        <v>38947</v>
      </c>
      <c r="G83" s="84">
        <f t="shared" si="28"/>
        <v>5.7756694995763471</v>
      </c>
      <c r="H83" s="91"/>
      <c r="I83" s="59">
        <v>12889.3485</v>
      </c>
      <c r="J83" s="59">
        <v>10707.382</v>
      </c>
      <c r="K83" s="59">
        <v>134.96699999999998</v>
      </c>
      <c r="L83" s="59">
        <v>2046.9995000000013</v>
      </c>
      <c r="M83" s="17"/>
      <c r="N83" s="59">
        <v>67.483499999999992</v>
      </c>
      <c r="O83" s="59">
        <v>58463.205499999996</v>
      </c>
      <c r="P83" s="59">
        <v>7423.1850000000004</v>
      </c>
      <c r="Q83" s="59"/>
      <c r="R83" s="59"/>
      <c r="S83" s="59">
        <v>6343.4489999999987</v>
      </c>
      <c r="T83" s="59">
        <v>25351.301499999998</v>
      </c>
      <c r="U83" s="59">
        <v>1889.5379999999998</v>
      </c>
      <c r="V83" s="59">
        <v>1079.7359999999999</v>
      </c>
      <c r="W83" s="59">
        <f t="shared" si="29"/>
        <v>16375.996000000006</v>
      </c>
      <c r="X83" s="113"/>
      <c r="Y83" s="59">
        <v>9627.6460000000006</v>
      </c>
      <c r="Z83" s="59">
        <v>18512.9735</v>
      </c>
      <c r="AA83" s="59">
        <v>44044.231</v>
      </c>
      <c r="AB83" s="59">
        <v>81340.111999999994</v>
      </c>
      <c r="AC83" s="59">
        <v>6613.3829999999989</v>
      </c>
      <c r="AD83" s="59">
        <v>2699.34</v>
      </c>
      <c r="AE83" s="59">
        <v>9965.0635000000002</v>
      </c>
      <c r="AF83" s="59">
        <v>25576.246499999997</v>
      </c>
      <c r="AG83" s="59">
        <f t="shared" si="30"/>
        <v>36486.078999999998</v>
      </c>
      <c r="AI83" s="126">
        <f t="shared" si="31"/>
        <v>2231.6631000000002</v>
      </c>
      <c r="AJ83" s="126">
        <f t="shared" si="32"/>
        <v>1853.8771999999999</v>
      </c>
      <c r="AK83" s="126">
        <f t="shared" si="33"/>
        <v>23.368199999999998</v>
      </c>
      <c r="AL83" s="126">
        <f t="shared" si="34"/>
        <v>354.41770000000025</v>
      </c>
      <c r="AM83" s="127"/>
      <c r="AN83" s="126">
        <f t="shared" si="35"/>
        <v>11.684099999999999</v>
      </c>
      <c r="AO83" s="126">
        <f t="shared" si="36"/>
        <v>10122.3253</v>
      </c>
      <c r="AP83" s="126">
        <f t="shared" si="37"/>
        <v>1285.2510000000002</v>
      </c>
      <c r="AQ83" s="126"/>
      <c r="AR83" s="126"/>
      <c r="AS83" s="126">
        <f t="shared" si="38"/>
        <v>1098.3053999999997</v>
      </c>
      <c r="AT83" s="126">
        <f t="shared" si="39"/>
        <v>4389.3269</v>
      </c>
      <c r="AU83" s="126">
        <f t="shared" si="40"/>
        <v>327.15479999999997</v>
      </c>
      <c r="AV83" s="126">
        <f t="shared" si="41"/>
        <v>186.94559999999998</v>
      </c>
      <c r="AW83" s="126">
        <f t="shared" si="42"/>
        <v>2835.3416000000007</v>
      </c>
      <c r="AX83" s="126"/>
      <c r="AY83" s="126">
        <f t="shared" si="43"/>
        <v>1666.9316000000001</v>
      </c>
      <c r="AZ83" s="126">
        <f t="shared" si="44"/>
        <v>3205.3380999999999</v>
      </c>
      <c r="BA83" s="126">
        <f t="shared" si="45"/>
        <v>7625.8226000000004</v>
      </c>
      <c r="BB83" s="126">
        <f t="shared" si="46"/>
        <v>14083.235199999999</v>
      </c>
      <c r="BC83" s="126">
        <f t="shared" si="47"/>
        <v>1145.0418</v>
      </c>
      <c r="BD83" s="126">
        <f t="shared" si="48"/>
        <v>467.36400000000003</v>
      </c>
      <c r="BE83" s="126">
        <f t="shared" si="49"/>
        <v>1725.3521000000001</v>
      </c>
      <c r="BF83" s="126">
        <f t="shared" si="50"/>
        <v>4428.2739000000001</v>
      </c>
      <c r="BG83" s="119">
        <f t="shared" si="51"/>
        <v>6317.2033999999985</v>
      </c>
      <c r="BH83" s="137">
        <f t="shared" si="52"/>
        <v>38947</v>
      </c>
    </row>
    <row r="84" spans="1:60" ht="15.6" x14ac:dyDescent="0.3">
      <c r="A84" s="1">
        <v>74</v>
      </c>
      <c r="B84" s="25">
        <v>23</v>
      </c>
      <c r="C84" s="135" t="s">
        <v>348</v>
      </c>
      <c r="D84" s="20" t="s">
        <v>341</v>
      </c>
      <c r="E84" s="2">
        <v>147187</v>
      </c>
      <c r="F84" s="2">
        <v>25306</v>
      </c>
      <c r="G84" s="84">
        <f t="shared" si="28"/>
        <v>5.8162886272030345</v>
      </c>
      <c r="H84" s="91"/>
      <c r="I84" s="59">
        <v>14674.543900000001</v>
      </c>
      <c r="J84" s="59">
        <v>13820.859300000002</v>
      </c>
      <c r="K84" s="59">
        <v>176.62439999999998</v>
      </c>
      <c r="L84" s="59">
        <v>677.06020000000001</v>
      </c>
      <c r="M84" s="17"/>
      <c r="N84" s="110">
        <v>176.62439999999998</v>
      </c>
      <c r="O84" s="59">
        <v>36340.470300000001</v>
      </c>
      <c r="P84" s="59">
        <v>4724.7026999999998</v>
      </c>
      <c r="Q84" s="59"/>
      <c r="R84" s="59"/>
      <c r="S84" s="59">
        <v>4400.8913000000002</v>
      </c>
      <c r="T84" s="59">
        <v>15852.0399</v>
      </c>
      <c r="U84" s="59">
        <v>1839.8375000000001</v>
      </c>
      <c r="V84" s="59">
        <v>1059.7464</v>
      </c>
      <c r="W84" s="59">
        <f t="shared" si="29"/>
        <v>8463.2524999999987</v>
      </c>
      <c r="X84" s="113"/>
      <c r="Y84" s="59">
        <v>6549.8215</v>
      </c>
      <c r="Z84" s="59">
        <v>9331.6558000000005</v>
      </c>
      <c r="AA84" s="59">
        <v>32999.325400000002</v>
      </c>
      <c r="AB84" s="59">
        <v>47114.558700000001</v>
      </c>
      <c r="AC84" s="59">
        <v>5475.3564000000006</v>
      </c>
      <c r="AD84" s="59">
        <v>2104.7741000000001</v>
      </c>
      <c r="AE84" s="59">
        <v>6461.5092999999997</v>
      </c>
      <c r="AF84" s="59">
        <v>12849.4251</v>
      </c>
      <c r="AG84" s="59">
        <f t="shared" si="30"/>
        <v>20223.4938</v>
      </c>
      <c r="AI84" s="126">
        <f t="shared" si="31"/>
        <v>2523.0082000000002</v>
      </c>
      <c r="AJ84" s="126">
        <f t="shared" si="32"/>
        <v>2376.2334000000005</v>
      </c>
      <c r="AK84" s="126">
        <f t="shared" si="33"/>
        <v>30.367199999999997</v>
      </c>
      <c r="AL84" s="126">
        <f t="shared" si="34"/>
        <v>116.4076</v>
      </c>
      <c r="AM84" s="127"/>
      <c r="AN84" s="128">
        <f t="shared" si="35"/>
        <v>30.367199999999997</v>
      </c>
      <c r="AO84" s="126">
        <f t="shared" si="36"/>
        <v>6248.0514000000003</v>
      </c>
      <c r="AP84" s="126">
        <f t="shared" si="37"/>
        <v>812.32259999999997</v>
      </c>
      <c r="AQ84" s="126"/>
      <c r="AR84" s="126"/>
      <c r="AS84" s="126">
        <f t="shared" si="38"/>
        <v>756.64940000000013</v>
      </c>
      <c r="AT84" s="126">
        <f t="shared" si="39"/>
        <v>2725.4562000000001</v>
      </c>
      <c r="AU84" s="126">
        <f t="shared" si="40"/>
        <v>316.32500000000005</v>
      </c>
      <c r="AV84" s="126">
        <f t="shared" si="41"/>
        <v>182.20320000000001</v>
      </c>
      <c r="AW84" s="126">
        <f t="shared" si="42"/>
        <v>1455.0950000000003</v>
      </c>
      <c r="AX84" s="126"/>
      <c r="AY84" s="126">
        <f t="shared" si="43"/>
        <v>1126.117</v>
      </c>
      <c r="AZ84" s="126">
        <f t="shared" si="44"/>
        <v>1604.4004000000002</v>
      </c>
      <c r="BA84" s="126">
        <f t="shared" si="45"/>
        <v>5673.6052000000009</v>
      </c>
      <c r="BB84" s="126">
        <f t="shared" si="46"/>
        <v>8100.450600000001</v>
      </c>
      <c r="BC84" s="126">
        <f t="shared" si="47"/>
        <v>941.3832000000001</v>
      </c>
      <c r="BD84" s="126">
        <f t="shared" si="48"/>
        <v>361.87580000000003</v>
      </c>
      <c r="BE84" s="126">
        <f t="shared" si="49"/>
        <v>1110.9334000000001</v>
      </c>
      <c r="BF84" s="126">
        <f t="shared" si="50"/>
        <v>2209.2138</v>
      </c>
      <c r="BG84" s="119">
        <f t="shared" si="51"/>
        <v>3477.0444000000016</v>
      </c>
      <c r="BH84" s="137">
        <f t="shared" si="52"/>
        <v>25306.000000000004</v>
      </c>
    </row>
    <row r="85" spans="1:60" ht="15.6" x14ac:dyDescent="0.3">
      <c r="A85" s="1">
        <v>75</v>
      </c>
      <c r="B85" s="25">
        <v>24</v>
      </c>
      <c r="C85" s="135" t="s">
        <v>348</v>
      </c>
      <c r="D85" s="20" t="s">
        <v>40</v>
      </c>
      <c r="E85" s="2">
        <v>1134382</v>
      </c>
      <c r="F85" s="2">
        <v>128824</v>
      </c>
      <c r="G85" s="84">
        <f t="shared" si="28"/>
        <v>8.8056728559895667</v>
      </c>
      <c r="H85" s="91"/>
      <c r="I85" s="59">
        <v>16675.415400000002</v>
      </c>
      <c r="J85" s="59">
        <v>15881.347999999998</v>
      </c>
      <c r="K85" s="59">
        <v>340.31459999999998</v>
      </c>
      <c r="L85" s="59">
        <v>453.75280000000072</v>
      </c>
      <c r="M85" s="17"/>
      <c r="N85" s="59">
        <v>567.19100000000003</v>
      </c>
      <c r="O85" s="59">
        <v>392042.4192</v>
      </c>
      <c r="P85" s="59">
        <v>57172.852800000001</v>
      </c>
      <c r="Q85" s="59"/>
      <c r="R85" s="59"/>
      <c r="S85" s="59">
        <v>31762.695999999996</v>
      </c>
      <c r="T85" s="59">
        <v>96309.031799999997</v>
      </c>
      <c r="U85" s="59">
        <v>14520.089599999999</v>
      </c>
      <c r="V85" s="59">
        <v>93132.762200000012</v>
      </c>
      <c r="W85" s="59">
        <f t="shared" si="29"/>
        <v>99144.986800000013</v>
      </c>
      <c r="X85" s="113"/>
      <c r="Y85" s="59">
        <v>34485.212800000001</v>
      </c>
      <c r="Z85" s="59">
        <v>80200.807400000005</v>
      </c>
      <c r="AA85" s="59">
        <v>194433.0748</v>
      </c>
      <c r="AB85" s="59">
        <v>415977.87940000003</v>
      </c>
      <c r="AC85" s="59">
        <v>29153.617399999999</v>
      </c>
      <c r="AD85" s="59">
        <v>17356.044600000001</v>
      </c>
      <c r="AE85" s="59">
        <v>43787.145199999999</v>
      </c>
      <c r="AF85" s="59">
        <v>186038.64799999996</v>
      </c>
      <c r="AG85" s="59">
        <f t="shared" si="30"/>
        <v>139642.42420000007</v>
      </c>
      <c r="AI85" s="126">
        <f t="shared" si="31"/>
        <v>1893.7128000000002</v>
      </c>
      <c r="AJ85" s="126">
        <f t="shared" si="32"/>
        <v>1803.5359999999998</v>
      </c>
      <c r="AK85" s="126">
        <f t="shared" si="33"/>
        <v>38.647199999999998</v>
      </c>
      <c r="AL85" s="126">
        <f t="shared" si="34"/>
        <v>51.529600000000087</v>
      </c>
      <c r="AM85" s="127"/>
      <c r="AN85" s="126">
        <f t="shared" si="35"/>
        <v>64.412000000000006</v>
      </c>
      <c r="AO85" s="126">
        <f t="shared" si="36"/>
        <v>44521.574400000005</v>
      </c>
      <c r="AP85" s="126">
        <f t="shared" si="37"/>
        <v>6492.7296000000006</v>
      </c>
      <c r="AQ85" s="126"/>
      <c r="AR85" s="126"/>
      <c r="AS85" s="126">
        <f t="shared" si="38"/>
        <v>3607.0719999999997</v>
      </c>
      <c r="AT85" s="126">
        <f t="shared" si="39"/>
        <v>10937.1576</v>
      </c>
      <c r="AU85" s="126">
        <f t="shared" si="40"/>
        <v>1648.9472000000001</v>
      </c>
      <c r="AV85" s="126">
        <f t="shared" si="41"/>
        <v>10576.450400000002</v>
      </c>
      <c r="AW85" s="126">
        <f t="shared" si="42"/>
        <v>11259.217600000004</v>
      </c>
      <c r="AX85" s="126"/>
      <c r="AY85" s="126">
        <f t="shared" si="43"/>
        <v>3916.2496000000001</v>
      </c>
      <c r="AZ85" s="126">
        <f t="shared" si="44"/>
        <v>9107.8568000000014</v>
      </c>
      <c r="BA85" s="126">
        <f t="shared" si="45"/>
        <v>22080.4336</v>
      </c>
      <c r="BB85" s="126">
        <f t="shared" si="46"/>
        <v>47239.760800000004</v>
      </c>
      <c r="BC85" s="126">
        <f t="shared" si="47"/>
        <v>3310.7768000000001</v>
      </c>
      <c r="BD85" s="126">
        <f t="shared" si="48"/>
        <v>1971.0072000000002</v>
      </c>
      <c r="BE85" s="126">
        <f t="shared" si="49"/>
        <v>4972.6064000000006</v>
      </c>
      <c r="BF85" s="126">
        <f t="shared" si="50"/>
        <v>21127.135999999995</v>
      </c>
      <c r="BG85" s="119">
        <f t="shared" si="51"/>
        <v>15858.234400000008</v>
      </c>
      <c r="BH85" s="137">
        <f t="shared" si="52"/>
        <v>128824</v>
      </c>
    </row>
    <row r="86" spans="1:60" ht="15.6" x14ac:dyDescent="0.3">
      <c r="A86" s="1">
        <v>76</v>
      </c>
      <c r="B86" s="25">
        <v>25</v>
      </c>
      <c r="C86" s="135" t="s">
        <v>348</v>
      </c>
      <c r="D86" s="20" t="s">
        <v>41</v>
      </c>
      <c r="E86" s="2">
        <v>143031</v>
      </c>
      <c r="F86" s="2">
        <v>25834</v>
      </c>
      <c r="G86" s="84">
        <f t="shared" si="28"/>
        <v>5.536540992490516</v>
      </c>
      <c r="H86" s="91"/>
      <c r="I86" s="59">
        <v>13630.854299999999</v>
      </c>
      <c r="J86" s="59">
        <v>12515.2125</v>
      </c>
      <c r="K86" s="59">
        <v>257.45579999999995</v>
      </c>
      <c r="L86" s="59">
        <v>858.18599999999924</v>
      </c>
      <c r="M86" s="17"/>
      <c r="N86" s="59">
        <v>42.909300000000002</v>
      </c>
      <c r="O86" s="59">
        <v>34084.287299999996</v>
      </c>
      <c r="P86" s="59">
        <v>5864.2709999999997</v>
      </c>
      <c r="Q86" s="59"/>
      <c r="R86" s="59"/>
      <c r="S86" s="59">
        <v>3718.8060000000005</v>
      </c>
      <c r="T86" s="59">
        <v>10283.928900000001</v>
      </c>
      <c r="U86" s="59">
        <v>1387.4007000000001</v>
      </c>
      <c r="V86" s="59">
        <v>3647.2905000000001</v>
      </c>
      <c r="W86" s="59">
        <f t="shared" si="29"/>
        <v>9182.5901999999951</v>
      </c>
      <c r="X86" s="113"/>
      <c r="Y86" s="59">
        <v>5992.9989000000005</v>
      </c>
      <c r="Z86" s="59">
        <v>9697.5018</v>
      </c>
      <c r="AA86" s="59">
        <v>24143.632799999999</v>
      </c>
      <c r="AB86" s="59">
        <v>55438.815599999994</v>
      </c>
      <c r="AC86" s="59">
        <v>7609.2492000000002</v>
      </c>
      <c r="AD86" s="59">
        <v>4119.2927999999993</v>
      </c>
      <c r="AE86" s="59">
        <v>4591.2951000000003</v>
      </c>
      <c r="AF86" s="59">
        <v>20839.616699999999</v>
      </c>
      <c r="AG86" s="59">
        <f t="shared" si="30"/>
        <v>18279.361799999991</v>
      </c>
      <c r="AI86" s="126">
        <f t="shared" si="31"/>
        <v>2461.9802</v>
      </c>
      <c r="AJ86" s="126">
        <f t="shared" si="32"/>
        <v>2260.4749999999999</v>
      </c>
      <c r="AK86" s="126">
        <f t="shared" si="33"/>
        <v>46.501199999999997</v>
      </c>
      <c r="AL86" s="126">
        <f t="shared" si="34"/>
        <v>155.00399999999988</v>
      </c>
      <c r="AM86" s="127"/>
      <c r="AN86" s="126">
        <f t="shared" si="35"/>
        <v>7.7502000000000004</v>
      </c>
      <c r="AO86" s="126">
        <f t="shared" si="36"/>
        <v>6156.2421999999997</v>
      </c>
      <c r="AP86" s="126">
        <f t="shared" si="37"/>
        <v>1059.194</v>
      </c>
      <c r="AQ86" s="126"/>
      <c r="AR86" s="126"/>
      <c r="AS86" s="126">
        <f t="shared" si="38"/>
        <v>671.68400000000008</v>
      </c>
      <c r="AT86" s="126">
        <f t="shared" si="39"/>
        <v>1857.4646000000002</v>
      </c>
      <c r="AU86" s="126">
        <f t="shared" si="40"/>
        <v>250.58980000000005</v>
      </c>
      <c r="AV86" s="126">
        <f t="shared" si="41"/>
        <v>658.76700000000005</v>
      </c>
      <c r="AW86" s="126">
        <f t="shared" si="42"/>
        <v>1658.5427999999993</v>
      </c>
      <c r="AX86" s="126"/>
      <c r="AY86" s="126">
        <f t="shared" si="43"/>
        <v>1082.4446000000003</v>
      </c>
      <c r="AZ86" s="126">
        <f t="shared" si="44"/>
        <v>1751.5452</v>
      </c>
      <c r="BA86" s="126">
        <f t="shared" si="45"/>
        <v>4360.7791999999999</v>
      </c>
      <c r="BB86" s="126">
        <f t="shared" si="46"/>
        <v>10013.258399999999</v>
      </c>
      <c r="BC86" s="126">
        <f t="shared" si="47"/>
        <v>1374.3688000000002</v>
      </c>
      <c r="BD86" s="126">
        <f t="shared" si="48"/>
        <v>744.01919999999996</v>
      </c>
      <c r="BE86" s="126">
        <f t="shared" si="49"/>
        <v>829.27140000000009</v>
      </c>
      <c r="BF86" s="126">
        <f t="shared" si="50"/>
        <v>3764.0138000000002</v>
      </c>
      <c r="BG86" s="119">
        <f t="shared" si="51"/>
        <v>3301.5851999999986</v>
      </c>
      <c r="BH86" s="137">
        <f t="shared" si="52"/>
        <v>25834</v>
      </c>
    </row>
    <row r="87" spans="1:60" ht="15.6" x14ac:dyDescent="0.3">
      <c r="A87" s="1">
        <v>77</v>
      </c>
      <c r="B87" s="25">
        <v>26</v>
      </c>
      <c r="C87" s="135" t="s">
        <v>348</v>
      </c>
      <c r="D87" s="20" t="s">
        <v>42</v>
      </c>
      <c r="E87" s="2">
        <v>85470</v>
      </c>
      <c r="F87" s="2">
        <v>16601</v>
      </c>
      <c r="G87" s="84">
        <f t="shared" si="28"/>
        <v>5.1484850310222274</v>
      </c>
      <c r="H87" s="91"/>
      <c r="I87" s="59">
        <v>5923.0709999999999</v>
      </c>
      <c r="J87" s="59">
        <v>5435.8920000000007</v>
      </c>
      <c r="K87" s="59">
        <v>145.29900000000001</v>
      </c>
      <c r="L87" s="59">
        <v>341.87999999999943</v>
      </c>
      <c r="M87" s="17"/>
      <c r="N87" s="59">
        <v>34.188000000000002</v>
      </c>
      <c r="O87" s="59">
        <v>16367.504999999997</v>
      </c>
      <c r="P87" s="59">
        <v>2162.3909999999996</v>
      </c>
      <c r="Q87" s="59"/>
      <c r="R87" s="59"/>
      <c r="S87" s="59">
        <v>1692.306</v>
      </c>
      <c r="T87" s="59">
        <v>6700.847999999999</v>
      </c>
      <c r="U87" s="59">
        <v>410.25599999999997</v>
      </c>
      <c r="V87" s="59">
        <v>401.70899999999995</v>
      </c>
      <c r="W87" s="59">
        <f t="shared" si="29"/>
        <v>4999.994999999999</v>
      </c>
      <c r="X87" s="113"/>
      <c r="Y87" s="59">
        <v>4649.5680000000002</v>
      </c>
      <c r="Z87" s="59">
        <v>6170.9340000000002</v>
      </c>
      <c r="AA87" s="59">
        <v>11555.544</v>
      </c>
      <c r="AB87" s="59">
        <v>40769.19</v>
      </c>
      <c r="AC87" s="59">
        <v>5735.0369999999994</v>
      </c>
      <c r="AD87" s="59">
        <v>2555.5530000000003</v>
      </c>
      <c r="AE87" s="59">
        <v>2820.51</v>
      </c>
      <c r="AF87" s="59">
        <v>12410.243999999999</v>
      </c>
      <c r="AG87" s="59">
        <f t="shared" si="30"/>
        <v>17247.846000000005</v>
      </c>
      <c r="AI87" s="126">
        <f t="shared" si="31"/>
        <v>1150.4493</v>
      </c>
      <c r="AJ87" s="126">
        <f t="shared" si="32"/>
        <v>1055.8236000000002</v>
      </c>
      <c r="AK87" s="126">
        <f t="shared" si="33"/>
        <v>28.221700000000002</v>
      </c>
      <c r="AL87" s="126">
        <f t="shared" si="34"/>
        <v>66.403999999999897</v>
      </c>
      <c r="AM87" s="127"/>
      <c r="AN87" s="126">
        <f t="shared" si="35"/>
        <v>6.6404000000000005</v>
      </c>
      <c r="AO87" s="126">
        <f t="shared" si="36"/>
        <v>3179.0914999999995</v>
      </c>
      <c r="AP87" s="126">
        <f t="shared" si="37"/>
        <v>420.00529999999992</v>
      </c>
      <c r="AQ87" s="126"/>
      <c r="AR87" s="126"/>
      <c r="AS87" s="126">
        <f t="shared" si="38"/>
        <v>328.69980000000004</v>
      </c>
      <c r="AT87" s="126">
        <f t="shared" si="39"/>
        <v>1301.5183999999999</v>
      </c>
      <c r="AU87" s="126">
        <f t="shared" si="40"/>
        <v>79.684799999999996</v>
      </c>
      <c r="AV87" s="126">
        <f t="shared" si="41"/>
        <v>78.024699999999996</v>
      </c>
      <c r="AW87" s="126">
        <f t="shared" si="42"/>
        <v>971.15849999999955</v>
      </c>
      <c r="AX87" s="126"/>
      <c r="AY87" s="126">
        <f t="shared" si="43"/>
        <v>903.09440000000006</v>
      </c>
      <c r="AZ87" s="126">
        <f t="shared" si="44"/>
        <v>1198.5922</v>
      </c>
      <c r="BA87" s="126">
        <f t="shared" si="45"/>
        <v>2244.4551999999999</v>
      </c>
      <c r="BB87" s="126">
        <f t="shared" si="46"/>
        <v>7918.6770000000006</v>
      </c>
      <c r="BC87" s="126">
        <f t="shared" si="47"/>
        <v>1113.9270999999999</v>
      </c>
      <c r="BD87" s="126">
        <f t="shared" si="48"/>
        <v>496.36990000000009</v>
      </c>
      <c r="BE87" s="126">
        <f t="shared" si="49"/>
        <v>547.83300000000008</v>
      </c>
      <c r="BF87" s="126">
        <f t="shared" si="50"/>
        <v>2410.4651999999996</v>
      </c>
      <c r="BG87" s="119">
        <f t="shared" si="51"/>
        <v>3350.0818000000008</v>
      </c>
      <c r="BH87" s="137">
        <f t="shared" si="52"/>
        <v>16601</v>
      </c>
    </row>
    <row r="88" spans="1:60" ht="15.6" x14ac:dyDescent="0.3">
      <c r="A88" s="1">
        <v>78</v>
      </c>
      <c r="B88" s="25">
        <v>27</v>
      </c>
      <c r="C88" s="135" t="s">
        <v>348</v>
      </c>
      <c r="D88" s="20" t="s">
        <v>278</v>
      </c>
      <c r="E88" s="2">
        <v>25508</v>
      </c>
      <c r="F88" s="2">
        <v>4964</v>
      </c>
      <c r="G88" s="84">
        <f t="shared" si="28"/>
        <v>5.1385979049153905</v>
      </c>
      <c r="H88" s="91"/>
      <c r="I88" s="59">
        <v>2691.0940000000001</v>
      </c>
      <c r="J88" s="59">
        <v>2354.3883999999998</v>
      </c>
      <c r="K88" s="59">
        <v>10.203200000000001</v>
      </c>
      <c r="L88" s="59">
        <v>326.50240000000008</v>
      </c>
      <c r="M88" s="17"/>
      <c r="N88" s="59">
        <v>28.058800000000002</v>
      </c>
      <c r="O88" s="59">
        <v>6422.9143999999997</v>
      </c>
      <c r="P88" s="59">
        <v>3494.5959999999995</v>
      </c>
      <c r="Q88" s="59"/>
      <c r="R88" s="59"/>
      <c r="S88" s="59">
        <v>326.50240000000002</v>
      </c>
      <c r="T88" s="59">
        <v>1428.4479999999999</v>
      </c>
      <c r="U88" s="59">
        <v>89.277999999999992</v>
      </c>
      <c r="V88" s="59">
        <v>51.016000000000005</v>
      </c>
      <c r="W88" s="59">
        <f t="shared" si="29"/>
        <v>1033.0740000000001</v>
      </c>
      <c r="X88" s="113"/>
      <c r="Y88" s="59">
        <v>765.24</v>
      </c>
      <c r="Z88" s="59">
        <v>1150.4108000000001</v>
      </c>
      <c r="AA88" s="59">
        <v>2254.9072000000001</v>
      </c>
      <c r="AB88" s="59">
        <v>12195.3748</v>
      </c>
      <c r="AC88" s="59">
        <v>3106.8744000000002</v>
      </c>
      <c r="AD88" s="59">
        <v>675.96199999999999</v>
      </c>
      <c r="AE88" s="59">
        <v>1119.8011999999999</v>
      </c>
      <c r="AF88" s="59">
        <v>3180.8476000000001</v>
      </c>
      <c r="AG88" s="59">
        <f t="shared" si="30"/>
        <v>4111.8895999999995</v>
      </c>
      <c r="AI88" s="126">
        <f t="shared" si="31"/>
        <v>523.702</v>
      </c>
      <c r="AJ88" s="126">
        <f t="shared" si="32"/>
        <v>458.17719999999997</v>
      </c>
      <c r="AK88" s="126">
        <f t="shared" si="33"/>
        <v>1.9856000000000003</v>
      </c>
      <c r="AL88" s="126">
        <f t="shared" si="34"/>
        <v>63.539200000000022</v>
      </c>
      <c r="AM88" s="127"/>
      <c r="AN88" s="126">
        <f t="shared" si="35"/>
        <v>5.4604000000000008</v>
      </c>
      <c r="AO88" s="126">
        <f t="shared" si="36"/>
        <v>1249.9352000000001</v>
      </c>
      <c r="AP88" s="126">
        <f t="shared" si="37"/>
        <v>680.06799999999998</v>
      </c>
      <c r="AQ88" s="126"/>
      <c r="AR88" s="126"/>
      <c r="AS88" s="126">
        <f t="shared" si="38"/>
        <v>63.539200000000008</v>
      </c>
      <c r="AT88" s="126">
        <f t="shared" si="39"/>
        <v>277.98399999999998</v>
      </c>
      <c r="AU88" s="126">
        <f t="shared" si="40"/>
        <v>17.373999999999999</v>
      </c>
      <c r="AV88" s="126">
        <f t="shared" si="41"/>
        <v>9.9280000000000008</v>
      </c>
      <c r="AW88" s="126">
        <f t="shared" si="42"/>
        <v>201.04199999999992</v>
      </c>
      <c r="AX88" s="126"/>
      <c r="AY88" s="126">
        <f t="shared" si="43"/>
        <v>148.92000000000002</v>
      </c>
      <c r="AZ88" s="126">
        <f t="shared" si="44"/>
        <v>223.87640000000005</v>
      </c>
      <c r="BA88" s="126">
        <f t="shared" si="45"/>
        <v>438.81760000000003</v>
      </c>
      <c r="BB88" s="126">
        <f t="shared" si="46"/>
        <v>2373.2883999999999</v>
      </c>
      <c r="BC88" s="126">
        <f t="shared" si="47"/>
        <v>604.61520000000007</v>
      </c>
      <c r="BD88" s="126">
        <f t="shared" si="48"/>
        <v>131.54599999999999</v>
      </c>
      <c r="BE88" s="126">
        <f t="shared" si="49"/>
        <v>217.9196</v>
      </c>
      <c r="BF88" s="126">
        <f t="shared" si="50"/>
        <v>619.01080000000002</v>
      </c>
      <c r="BG88" s="119">
        <f t="shared" si="51"/>
        <v>800.19679999999994</v>
      </c>
      <c r="BH88" s="137">
        <f t="shared" si="52"/>
        <v>4964</v>
      </c>
    </row>
    <row r="89" spans="1:60" ht="15.6" x14ac:dyDescent="0.3">
      <c r="A89" s="1">
        <v>79</v>
      </c>
      <c r="B89" s="25">
        <v>28</v>
      </c>
      <c r="C89" s="135" t="s">
        <v>348</v>
      </c>
      <c r="D89" s="20" t="s">
        <v>43</v>
      </c>
      <c r="E89" s="2">
        <v>152601</v>
      </c>
      <c r="F89" s="2">
        <v>25460</v>
      </c>
      <c r="G89" s="84">
        <f t="shared" si="28"/>
        <v>5.9937549096622149</v>
      </c>
      <c r="H89" s="91"/>
      <c r="I89" s="59">
        <v>28246.445100000001</v>
      </c>
      <c r="J89" s="59">
        <v>26674.6548</v>
      </c>
      <c r="K89" s="59">
        <v>335.72219999999999</v>
      </c>
      <c r="L89" s="59">
        <v>1236.0681000000018</v>
      </c>
      <c r="M89" s="17"/>
      <c r="N89" s="59">
        <v>289.94189999999998</v>
      </c>
      <c r="O89" s="59">
        <v>26277.892199999998</v>
      </c>
      <c r="P89" s="59">
        <v>2792.5983000000001</v>
      </c>
      <c r="Q89" s="59"/>
      <c r="R89" s="59"/>
      <c r="S89" s="59">
        <v>4379.6486999999997</v>
      </c>
      <c r="T89" s="59">
        <v>9049.2392999999993</v>
      </c>
      <c r="U89" s="59">
        <v>2792.5983000000001</v>
      </c>
      <c r="V89" s="59">
        <v>1709.1312000000003</v>
      </c>
      <c r="W89" s="59">
        <f t="shared" si="29"/>
        <v>5554.6763999999966</v>
      </c>
      <c r="X89" s="113"/>
      <c r="Y89" s="59">
        <v>8759.2973999999995</v>
      </c>
      <c r="Z89" s="59">
        <v>9507.042300000001</v>
      </c>
      <c r="AA89" s="59">
        <v>27056.157299999999</v>
      </c>
      <c r="AB89" s="59">
        <v>52464.223800000007</v>
      </c>
      <c r="AC89" s="59">
        <v>6226.1207999999997</v>
      </c>
      <c r="AD89" s="59">
        <v>2121.1538999999998</v>
      </c>
      <c r="AE89" s="59">
        <v>3006.2396999999996</v>
      </c>
      <c r="AF89" s="59">
        <v>24019.397400000002</v>
      </c>
      <c r="AG89" s="59">
        <f t="shared" si="30"/>
        <v>17091.312000000005</v>
      </c>
      <c r="AI89" s="126">
        <f t="shared" si="31"/>
        <v>4712.6460000000006</v>
      </c>
      <c r="AJ89" s="126">
        <f t="shared" si="32"/>
        <v>4450.4080000000004</v>
      </c>
      <c r="AK89" s="126">
        <f t="shared" si="33"/>
        <v>56.012</v>
      </c>
      <c r="AL89" s="126">
        <f t="shared" si="34"/>
        <v>206.22600000000031</v>
      </c>
      <c r="AM89" s="127"/>
      <c r="AN89" s="126">
        <f t="shared" si="35"/>
        <v>48.373999999999995</v>
      </c>
      <c r="AO89" s="126">
        <f t="shared" si="36"/>
        <v>4384.2119999999995</v>
      </c>
      <c r="AP89" s="126">
        <f t="shared" si="37"/>
        <v>465.91800000000006</v>
      </c>
      <c r="AQ89" s="126"/>
      <c r="AR89" s="126"/>
      <c r="AS89" s="126">
        <f t="shared" si="38"/>
        <v>730.702</v>
      </c>
      <c r="AT89" s="126">
        <f t="shared" si="39"/>
        <v>1509.778</v>
      </c>
      <c r="AU89" s="126">
        <f t="shared" si="40"/>
        <v>465.91800000000006</v>
      </c>
      <c r="AV89" s="126">
        <f t="shared" si="41"/>
        <v>285.15200000000004</v>
      </c>
      <c r="AW89" s="126">
        <f t="shared" si="42"/>
        <v>926.74399999999923</v>
      </c>
      <c r="AX89" s="126"/>
      <c r="AY89" s="126">
        <f t="shared" si="43"/>
        <v>1461.404</v>
      </c>
      <c r="AZ89" s="126">
        <f t="shared" si="44"/>
        <v>1586.1580000000004</v>
      </c>
      <c r="BA89" s="126">
        <f t="shared" si="45"/>
        <v>4514.058</v>
      </c>
      <c r="BB89" s="126">
        <f t="shared" si="46"/>
        <v>8753.148000000001</v>
      </c>
      <c r="BC89" s="126">
        <f t="shared" si="47"/>
        <v>1038.768</v>
      </c>
      <c r="BD89" s="126">
        <f t="shared" si="48"/>
        <v>353.89400000000001</v>
      </c>
      <c r="BE89" s="126">
        <f t="shared" si="49"/>
        <v>501.56199999999995</v>
      </c>
      <c r="BF89" s="126">
        <f t="shared" si="50"/>
        <v>4007.4040000000005</v>
      </c>
      <c r="BG89" s="119">
        <f t="shared" si="51"/>
        <v>2851.5200000000004</v>
      </c>
      <c r="BH89" s="137">
        <f t="shared" si="52"/>
        <v>25460</v>
      </c>
    </row>
    <row r="90" spans="1:60" ht="15.6" x14ac:dyDescent="0.3">
      <c r="A90" s="1">
        <v>80</v>
      </c>
      <c r="B90" s="25">
        <v>29</v>
      </c>
      <c r="C90" s="135" t="s">
        <v>348</v>
      </c>
      <c r="D90" s="20" t="s">
        <v>44</v>
      </c>
      <c r="E90" s="2">
        <v>244008</v>
      </c>
      <c r="F90" s="2">
        <v>44757</v>
      </c>
      <c r="G90" s="84">
        <f t="shared" si="28"/>
        <v>5.451839935652524</v>
      </c>
      <c r="H90" s="91"/>
      <c r="I90" s="59">
        <v>27938.915999999997</v>
      </c>
      <c r="J90" s="59">
        <v>27450.9</v>
      </c>
      <c r="K90" s="59">
        <v>146.40479999999999</v>
      </c>
      <c r="L90" s="59">
        <v>341.61119999999829</v>
      </c>
      <c r="M90" s="17"/>
      <c r="N90" s="59">
        <v>170.80560000000003</v>
      </c>
      <c r="O90" s="59">
        <v>66687.386400000003</v>
      </c>
      <c r="P90" s="59">
        <v>8711.0855999999985</v>
      </c>
      <c r="Q90" s="59"/>
      <c r="R90" s="59"/>
      <c r="S90" s="59">
        <v>6881.025599999999</v>
      </c>
      <c r="T90" s="59">
        <v>18080.9928</v>
      </c>
      <c r="U90" s="59">
        <v>5709.7871999999998</v>
      </c>
      <c r="V90" s="59">
        <v>15055.293599999999</v>
      </c>
      <c r="W90" s="59">
        <f t="shared" si="29"/>
        <v>12249.201600000008</v>
      </c>
      <c r="X90" s="113"/>
      <c r="Y90" s="59">
        <v>6539.4144000000006</v>
      </c>
      <c r="Z90" s="59">
        <v>18593.409599999999</v>
      </c>
      <c r="AA90" s="59">
        <v>41530.161599999999</v>
      </c>
      <c r="AB90" s="59">
        <v>82547.906399999993</v>
      </c>
      <c r="AC90" s="59">
        <v>7881.4583999999995</v>
      </c>
      <c r="AD90" s="59">
        <v>5392.5767999999989</v>
      </c>
      <c r="AE90" s="59">
        <v>5636.5847999999996</v>
      </c>
      <c r="AF90" s="59">
        <v>25059.621599999999</v>
      </c>
      <c r="AG90" s="59">
        <f t="shared" si="30"/>
        <v>38577.664799999999</v>
      </c>
      <c r="AI90" s="126">
        <f t="shared" si="31"/>
        <v>5124.6764999999996</v>
      </c>
      <c r="AJ90" s="126">
        <f t="shared" si="32"/>
        <v>5035.1625000000004</v>
      </c>
      <c r="AK90" s="126">
        <f t="shared" si="33"/>
        <v>26.854199999999999</v>
      </c>
      <c r="AL90" s="126">
        <f t="shared" si="34"/>
        <v>62.659799999999684</v>
      </c>
      <c r="AM90" s="127"/>
      <c r="AN90" s="126">
        <f t="shared" si="35"/>
        <v>31.329900000000002</v>
      </c>
      <c r="AO90" s="126">
        <f t="shared" si="36"/>
        <v>12232.088099999999</v>
      </c>
      <c r="AP90" s="126">
        <f t="shared" si="37"/>
        <v>1597.8248999999996</v>
      </c>
      <c r="AQ90" s="126"/>
      <c r="AR90" s="126"/>
      <c r="AS90" s="126">
        <f t="shared" si="38"/>
        <v>1262.1473999999998</v>
      </c>
      <c r="AT90" s="126">
        <f t="shared" si="39"/>
        <v>3316.4937</v>
      </c>
      <c r="AU90" s="126">
        <f t="shared" si="40"/>
        <v>1047.3137999999999</v>
      </c>
      <c r="AV90" s="126">
        <f t="shared" si="41"/>
        <v>2761.5068999999999</v>
      </c>
      <c r="AW90" s="126">
        <f t="shared" si="42"/>
        <v>2246.8014000000003</v>
      </c>
      <c r="AX90" s="126"/>
      <c r="AY90" s="126">
        <f t="shared" si="43"/>
        <v>1199.4875999999999</v>
      </c>
      <c r="AZ90" s="126">
        <f t="shared" si="44"/>
        <v>3410.4833999999996</v>
      </c>
      <c r="BA90" s="126">
        <f t="shared" si="45"/>
        <v>7617.6413999999995</v>
      </c>
      <c r="BB90" s="126">
        <f t="shared" si="46"/>
        <v>15141.293099999997</v>
      </c>
      <c r="BC90" s="126">
        <f t="shared" si="47"/>
        <v>1445.6510999999998</v>
      </c>
      <c r="BD90" s="126">
        <f t="shared" si="48"/>
        <v>989.12969999999973</v>
      </c>
      <c r="BE90" s="126">
        <f t="shared" si="49"/>
        <v>1033.8866999999998</v>
      </c>
      <c r="BF90" s="126">
        <f t="shared" si="50"/>
        <v>4596.5438999999997</v>
      </c>
      <c r="BG90" s="119">
        <f t="shared" si="51"/>
        <v>7076.0816999999979</v>
      </c>
      <c r="BH90" s="137">
        <f t="shared" si="52"/>
        <v>44756.999999999993</v>
      </c>
    </row>
    <row r="91" spans="1:60" ht="15.6" x14ac:dyDescent="0.3">
      <c r="A91" s="1">
        <v>81</v>
      </c>
      <c r="B91" s="25">
        <v>30</v>
      </c>
      <c r="C91" s="135" t="s">
        <v>348</v>
      </c>
      <c r="D91" s="20" t="s">
        <v>158</v>
      </c>
      <c r="E91" s="2">
        <v>139838</v>
      </c>
      <c r="F91" s="2">
        <v>24076</v>
      </c>
      <c r="G91" s="84">
        <f t="shared" si="28"/>
        <v>5.8081907293570358</v>
      </c>
      <c r="H91" s="91"/>
      <c r="I91" s="59">
        <v>45587.187999999995</v>
      </c>
      <c r="J91" s="59">
        <v>45265.560599999997</v>
      </c>
      <c r="K91" s="59">
        <v>153.8218</v>
      </c>
      <c r="L91" s="59">
        <v>167.80560000000557</v>
      </c>
      <c r="M91" s="17"/>
      <c r="N91" s="59">
        <v>55.935200000000002</v>
      </c>
      <c r="O91" s="59">
        <v>25981.900399999995</v>
      </c>
      <c r="P91" s="59">
        <v>4432.8645999999999</v>
      </c>
      <c r="Q91" s="59"/>
      <c r="R91" s="59"/>
      <c r="S91" s="59">
        <v>3006.5170000000003</v>
      </c>
      <c r="T91" s="59">
        <v>8180.5229999999992</v>
      </c>
      <c r="U91" s="59">
        <v>894.96320000000003</v>
      </c>
      <c r="V91" s="59">
        <v>1132.6878000000002</v>
      </c>
      <c r="W91" s="59">
        <f t="shared" si="29"/>
        <v>8334.3447999999953</v>
      </c>
      <c r="X91" s="113"/>
      <c r="Y91" s="59">
        <v>5453.6819999999998</v>
      </c>
      <c r="Z91" s="59">
        <v>6600.3535999999995</v>
      </c>
      <c r="AA91" s="59">
        <v>15480.066600000002</v>
      </c>
      <c r="AB91" s="59">
        <v>40678.874199999998</v>
      </c>
      <c r="AC91" s="59">
        <v>6907.9972000000007</v>
      </c>
      <c r="AD91" s="59">
        <v>3300.1767999999997</v>
      </c>
      <c r="AE91" s="59">
        <v>3314.1606000000002</v>
      </c>
      <c r="AF91" s="59">
        <v>12501.5172</v>
      </c>
      <c r="AG91" s="59">
        <f t="shared" si="30"/>
        <v>14655.022399999994</v>
      </c>
      <c r="AI91" s="126">
        <f t="shared" si="31"/>
        <v>7848.7759999999989</v>
      </c>
      <c r="AJ91" s="126">
        <f t="shared" si="32"/>
        <v>7793.4011999999993</v>
      </c>
      <c r="AK91" s="126">
        <f t="shared" si="33"/>
        <v>26.483599999999999</v>
      </c>
      <c r="AL91" s="126">
        <f t="shared" si="34"/>
        <v>28.891200000000961</v>
      </c>
      <c r="AM91" s="127"/>
      <c r="AN91" s="126">
        <f t="shared" si="35"/>
        <v>9.6303999999999998</v>
      </c>
      <c r="AO91" s="126">
        <f t="shared" si="36"/>
        <v>4473.3207999999995</v>
      </c>
      <c r="AP91" s="126">
        <f t="shared" si="37"/>
        <v>763.20920000000001</v>
      </c>
      <c r="AQ91" s="126"/>
      <c r="AR91" s="126"/>
      <c r="AS91" s="126">
        <f t="shared" si="38"/>
        <v>517.63400000000001</v>
      </c>
      <c r="AT91" s="126">
        <f t="shared" si="39"/>
        <v>1408.4459999999999</v>
      </c>
      <c r="AU91" s="126">
        <f t="shared" si="40"/>
        <v>154.0864</v>
      </c>
      <c r="AV91" s="126">
        <f t="shared" si="41"/>
        <v>195.01560000000003</v>
      </c>
      <c r="AW91" s="126">
        <f t="shared" si="42"/>
        <v>1434.929599999999</v>
      </c>
      <c r="AX91" s="126"/>
      <c r="AY91" s="126">
        <f t="shared" si="43"/>
        <v>938.96399999999994</v>
      </c>
      <c r="AZ91" s="126">
        <f t="shared" si="44"/>
        <v>1136.3871999999999</v>
      </c>
      <c r="BA91" s="126">
        <f t="shared" si="45"/>
        <v>2665.2132000000006</v>
      </c>
      <c r="BB91" s="126">
        <f t="shared" si="46"/>
        <v>7003.7083999999995</v>
      </c>
      <c r="BC91" s="126">
        <f t="shared" si="47"/>
        <v>1189.3544000000002</v>
      </c>
      <c r="BD91" s="126">
        <f t="shared" si="48"/>
        <v>568.19359999999995</v>
      </c>
      <c r="BE91" s="126">
        <f t="shared" si="49"/>
        <v>570.60120000000006</v>
      </c>
      <c r="BF91" s="126">
        <f t="shared" si="50"/>
        <v>2152.3944000000001</v>
      </c>
      <c r="BG91" s="119">
        <f t="shared" si="51"/>
        <v>2523.1647999999986</v>
      </c>
      <c r="BH91" s="137">
        <f t="shared" si="52"/>
        <v>24076</v>
      </c>
    </row>
    <row r="92" spans="1:60" ht="15.6" x14ac:dyDescent="0.3">
      <c r="A92" s="1">
        <v>82</v>
      </c>
      <c r="B92" s="25">
        <v>31</v>
      </c>
      <c r="C92" s="135" t="s">
        <v>348</v>
      </c>
      <c r="D92" s="20" t="s">
        <v>159</v>
      </c>
      <c r="E92" s="2">
        <v>179339</v>
      </c>
      <c r="F92" s="2">
        <v>32740</v>
      </c>
      <c r="G92" s="84">
        <f t="shared" si="28"/>
        <v>5.4776725717776422</v>
      </c>
      <c r="H92" s="91"/>
      <c r="I92" s="59">
        <v>15943.237100000002</v>
      </c>
      <c r="J92" s="59">
        <v>14867.203099999999</v>
      </c>
      <c r="K92" s="59">
        <v>107.60340000000001</v>
      </c>
      <c r="L92" s="59">
        <v>968.43060000000241</v>
      </c>
      <c r="M92" s="17"/>
      <c r="N92" s="59">
        <v>3120.4985999999999</v>
      </c>
      <c r="O92" s="59">
        <v>45856.982300000003</v>
      </c>
      <c r="P92" s="59">
        <v>11029.3485</v>
      </c>
      <c r="Q92" s="59"/>
      <c r="R92" s="59"/>
      <c r="S92" s="59">
        <v>4124.7969999999996</v>
      </c>
      <c r="T92" s="59">
        <v>15817.6998</v>
      </c>
      <c r="U92" s="59">
        <v>2582.4816000000001</v>
      </c>
      <c r="V92" s="59">
        <v>2098.2662999999998</v>
      </c>
      <c r="W92" s="59">
        <f t="shared" si="29"/>
        <v>10204.389100000004</v>
      </c>
      <c r="X92" s="113"/>
      <c r="Y92" s="59">
        <v>10527.1993</v>
      </c>
      <c r="Z92" s="59">
        <v>10957.6129</v>
      </c>
      <c r="AA92" s="59">
        <v>27528.536499999998</v>
      </c>
      <c r="AB92" s="59">
        <v>65404.933300000004</v>
      </c>
      <c r="AC92" s="59">
        <v>10240.2569</v>
      </c>
      <c r="AD92" s="59">
        <v>3335.7054000000003</v>
      </c>
      <c r="AE92" s="59">
        <v>5147.0293000000001</v>
      </c>
      <c r="AF92" s="59">
        <v>26578.039799999999</v>
      </c>
      <c r="AG92" s="59">
        <f t="shared" si="30"/>
        <v>20103.901900000004</v>
      </c>
      <c r="AI92" s="126">
        <f t="shared" si="31"/>
        <v>2910.5860000000002</v>
      </c>
      <c r="AJ92" s="126">
        <f t="shared" si="32"/>
        <v>2714.1459999999997</v>
      </c>
      <c r="AK92" s="126">
        <f t="shared" si="33"/>
        <v>19.644000000000002</v>
      </c>
      <c r="AL92" s="126">
        <f t="shared" si="34"/>
        <v>176.79600000000045</v>
      </c>
      <c r="AM92" s="127"/>
      <c r="AN92" s="126">
        <f t="shared" si="35"/>
        <v>569.67599999999993</v>
      </c>
      <c r="AO92" s="126">
        <f t="shared" si="36"/>
        <v>8371.6180000000004</v>
      </c>
      <c r="AP92" s="126">
        <f t="shared" si="37"/>
        <v>2013.51</v>
      </c>
      <c r="AQ92" s="126"/>
      <c r="AR92" s="126"/>
      <c r="AS92" s="126">
        <f t="shared" si="38"/>
        <v>753.01999999999987</v>
      </c>
      <c r="AT92" s="126">
        <f t="shared" si="39"/>
        <v>2887.6680000000001</v>
      </c>
      <c r="AU92" s="126">
        <f t="shared" si="40"/>
        <v>471.45600000000002</v>
      </c>
      <c r="AV92" s="126">
        <f t="shared" si="41"/>
        <v>383.05799999999994</v>
      </c>
      <c r="AW92" s="126">
        <f t="shared" si="42"/>
        <v>1862.9059999999999</v>
      </c>
      <c r="AX92" s="126"/>
      <c r="AY92" s="126">
        <f t="shared" si="43"/>
        <v>1921.838</v>
      </c>
      <c r="AZ92" s="126">
        <f t="shared" si="44"/>
        <v>2000.414</v>
      </c>
      <c r="BA92" s="126">
        <f t="shared" si="45"/>
        <v>5025.5899999999992</v>
      </c>
      <c r="BB92" s="126">
        <f t="shared" si="46"/>
        <v>11940.278</v>
      </c>
      <c r="BC92" s="126">
        <f t="shared" si="47"/>
        <v>1869.454</v>
      </c>
      <c r="BD92" s="126">
        <f t="shared" si="48"/>
        <v>608.96400000000006</v>
      </c>
      <c r="BE92" s="126">
        <f t="shared" si="49"/>
        <v>939.63800000000003</v>
      </c>
      <c r="BF92" s="126">
        <f t="shared" si="50"/>
        <v>4852.0679999999993</v>
      </c>
      <c r="BG92" s="119">
        <f t="shared" si="51"/>
        <v>3670.1540000000005</v>
      </c>
      <c r="BH92" s="137">
        <f t="shared" si="52"/>
        <v>32740</v>
      </c>
    </row>
    <row r="93" spans="1:60" ht="15.6" x14ac:dyDescent="0.3">
      <c r="A93" s="1">
        <v>83</v>
      </c>
      <c r="B93" s="25">
        <v>32</v>
      </c>
      <c r="C93" s="135" t="s">
        <v>348</v>
      </c>
      <c r="D93" s="20" t="s">
        <v>160</v>
      </c>
      <c r="E93" s="2">
        <v>221870</v>
      </c>
      <c r="F93" s="2">
        <v>38474</v>
      </c>
      <c r="G93" s="84">
        <f t="shared" si="28"/>
        <v>5.766751572490513</v>
      </c>
      <c r="H93" s="91"/>
      <c r="I93" s="59">
        <v>31461.166000000001</v>
      </c>
      <c r="J93" s="59">
        <v>30462.751</v>
      </c>
      <c r="K93" s="59">
        <v>133.12199999999999</v>
      </c>
      <c r="L93" s="59">
        <v>865.29299999999841</v>
      </c>
      <c r="M93" s="17"/>
      <c r="N93" s="59">
        <v>199.68299999999999</v>
      </c>
      <c r="O93" s="59">
        <v>48345.472999999998</v>
      </c>
      <c r="P93" s="59">
        <v>3683.0419999999995</v>
      </c>
      <c r="Q93" s="59"/>
      <c r="R93" s="59"/>
      <c r="S93" s="59">
        <v>6278.9209999999994</v>
      </c>
      <c r="T93" s="59">
        <v>24605.382999999998</v>
      </c>
      <c r="U93" s="59">
        <v>2263.0740000000001</v>
      </c>
      <c r="V93" s="59">
        <v>1508.7160000000001</v>
      </c>
      <c r="W93" s="59">
        <f t="shared" si="29"/>
        <v>10006.337</v>
      </c>
      <c r="X93" s="113"/>
      <c r="Y93" s="59">
        <v>8719.4910000000018</v>
      </c>
      <c r="Z93" s="59">
        <v>6167.9859999999999</v>
      </c>
      <c r="AA93" s="59">
        <v>51385.092000000004</v>
      </c>
      <c r="AB93" s="59">
        <v>75591.108999999997</v>
      </c>
      <c r="AC93" s="59">
        <v>6522.9779999999992</v>
      </c>
      <c r="AD93" s="59">
        <v>3217.1149999999998</v>
      </c>
      <c r="AE93" s="59">
        <v>6656.1</v>
      </c>
      <c r="AF93" s="59">
        <v>22652.927000000003</v>
      </c>
      <c r="AG93" s="59">
        <f t="shared" si="30"/>
        <v>36541.988999999994</v>
      </c>
      <c r="AI93" s="126">
        <f t="shared" si="31"/>
        <v>5455.6132000000007</v>
      </c>
      <c r="AJ93" s="126">
        <f t="shared" si="32"/>
        <v>5282.4802</v>
      </c>
      <c r="AK93" s="126">
        <f t="shared" si="33"/>
        <v>23.084399999999999</v>
      </c>
      <c r="AL93" s="126">
        <f t="shared" si="34"/>
        <v>150.04859999999974</v>
      </c>
      <c r="AM93" s="127"/>
      <c r="AN93" s="126">
        <f t="shared" si="35"/>
        <v>34.626599999999996</v>
      </c>
      <c r="AO93" s="126">
        <f t="shared" si="36"/>
        <v>8383.4845999999998</v>
      </c>
      <c r="AP93" s="126">
        <f t="shared" si="37"/>
        <v>638.66839999999991</v>
      </c>
      <c r="AQ93" s="126"/>
      <c r="AR93" s="126"/>
      <c r="AS93" s="126">
        <f t="shared" si="38"/>
        <v>1088.8141999999998</v>
      </c>
      <c r="AT93" s="126">
        <f t="shared" si="39"/>
        <v>4266.7665999999999</v>
      </c>
      <c r="AU93" s="126">
        <f t="shared" si="40"/>
        <v>392.4348</v>
      </c>
      <c r="AV93" s="126">
        <f t="shared" si="41"/>
        <v>261.62320000000005</v>
      </c>
      <c r="AW93" s="126">
        <f t="shared" si="42"/>
        <v>1735.1773999999996</v>
      </c>
      <c r="AX93" s="126"/>
      <c r="AY93" s="126">
        <f t="shared" si="43"/>
        <v>1512.0282000000004</v>
      </c>
      <c r="AZ93" s="126">
        <f t="shared" si="44"/>
        <v>1069.5771999999999</v>
      </c>
      <c r="BA93" s="126">
        <f t="shared" si="45"/>
        <v>8910.5784000000003</v>
      </c>
      <c r="BB93" s="126">
        <f t="shared" si="46"/>
        <v>13108.0918</v>
      </c>
      <c r="BC93" s="126">
        <f t="shared" si="47"/>
        <v>1131.1355999999998</v>
      </c>
      <c r="BD93" s="126">
        <f t="shared" si="48"/>
        <v>557.87299999999993</v>
      </c>
      <c r="BE93" s="126">
        <f t="shared" si="49"/>
        <v>1154.22</v>
      </c>
      <c r="BF93" s="126">
        <f t="shared" si="50"/>
        <v>3928.1954000000005</v>
      </c>
      <c r="BG93" s="119">
        <f t="shared" si="51"/>
        <v>6336.6678000000002</v>
      </c>
      <c r="BH93" s="137">
        <f t="shared" si="52"/>
        <v>38474</v>
      </c>
    </row>
    <row r="94" spans="1:60" ht="15.6" x14ac:dyDescent="0.3">
      <c r="A94" s="1">
        <v>84</v>
      </c>
      <c r="B94" s="25">
        <v>33</v>
      </c>
      <c r="C94" s="135" t="s">
        <v>348</v>
      </c>
      <c r="D94" s="20" t="s">
        <v>161</v>
      </c>
      <c r="E94" s="2">
        <v>274294</v>
      </c>
      <c r="F94" s="2">
        <v>47560</v>
      </c>
      <c r="G94" s="84">
        <f t="shared" si="28"/>
        <v>5.7673254835996639</v>
      </c>
      <c r="H94" s="91"/>
      <c r="I94" s="59">
        <v>33381.5798</v>
      </c>
      <c r="J94" s="59">
        <v>32202.115600000001</v>
      </c>
      <c r="K94" s="59">
        <v>246.8646</v>
      </c>
      <c r="L94" s="59">
        <v>932.59959999999933</v>
      </c>
      <c r="M94" s="17"/>
      <c r="N94" s="110">
        <v>109.7176</v>
      </c>
      <c r="O94" s="59">
        <v>68244.347200000004</v>
      </c>
      <c r="P94" s="59">
        <v>6802.4912000000004</v>
      </c>
      <c r="Q94" s="59"/>
      <c r="R94" s="59"/>
      <c r="S94" s="59">
        <v>10121.4486</v>
      </c>
      <c r="T94" s="59">
        <v>34122.173600000002</v>
      </c>
      <c r="U94" s="59">
        <v>2084.6343999999999</v>
      </c>
      <c r="V94" s="59">
        <v>1810.3404</v>
      </c>
      <c r="W94" s="59">
        <f t="shared" si="29"/>
        <v>13303.258999999998</v>
      </c>
      <c r="X94" s="113"/>
      <c r="Y94" s="59">
        <v>11547.777399999999</v>
      </c>
      <c r="Z94" s="59">
        <v>14949.023000000001</v>
      </c>
      <c r="AA94" s="59">
        <v>53981.059199999996</v>
      </c>
      <c r="AB94" s="59">
        <v>94823.435800000007</v>
      </c>
      <c r="AC94" s="59">
        <v>9188.8490000000002</v>
      </c>
      <c r="AD94" s="59">
        <v>3099.5221999999999</v>
      </c>
      <c r="AE94" s="59">
        <v>9161.4195999999993</v>
      </c>
      <c r="AF94" s="59">
        <v>37742.854399999997</v>
      </c>
      <c r="AG94" s="59">
        <f t="shared" si="30"/>
        <v>35630.790600000008</v>
      </c>
      <c r="AI94" s="126">
        <f t="shared" si="31"/>
        <v>5788.0519999999997</v>
      </c>
      <c r="AJ94" s="126">
        <f t="shared" si="32"/>
        <v>5583.5439999999999</v>
      </c>
      <c r="AK94" s="126">
        <f t="shared" si="33"/>
        <v>42.803999999999995</v>
      </c>
      <c r="AL94" s="126">
        <f t="shared" si="34"/>
        <v>161.70399999999987</v>
      </c>
      <c r="AM94" s="127"/>
      <c r="AN94" s="126">
        <f t="shared" si="35"/>
        <v>19.024000000000001</v>
      </c>
      <c r="AO94" s="126">
        <f t="shared" si="36"/>
        <v>11832.928</v>
      </c>
      <c r="AP94" s="126">
        <f t="shared" si="37"/>
        <v>1179.4880000000001</v>
      </c>
      <c r="AQ94" s="126"/>
      <c r="AR94" s="126"/>
      <c r="AS94" s="126">
        <f t="shared" si="38"/>
        <v>1754.9639999999999</v>
      </c>
      <c r="AT94" s="126">
        <f t="shared" si="39"/>
        <v>5916.4639999999999</v>
      </c>
      <c r="AU94" s="126">
        <f t="shared" si="40"/>
        <v>361.45599999999996</v>
      </c>
      <c r="AV94" s="126">
        <f t="shared" si="41"/>
        <v>313.89600000000002</v>
      </c>
      <c r="AW94" s="126">
        <f t="shared" si="42"/>
        <v>2306.659999999998</v>
      </c>
      <c r="AX94" s="126"/>
      <c r="AY94" s="126">
        <f t="shared" si="43"/>
        <v>2002.2759999999996</v>
      </c>
      <c r="AZ94" s="126">
        <f t="shared" si="44"/>
        <v>2592.02</v>
      </c>
      <c r="BA94" s="126">
        <f t="shared" si="45"/>
        <v>9359.8079999999991</v>
      </c>
      <c r="BB94" s="126">
        <f t="shared" si="46"/>
        <v>16441.492000000002</v>
      </c>
      <c r="BC94" s="126">
        <f t="shared" si="47"/>
        <v>1593.26</v>
      </c>
      <c r="BD94" s="126">
        <f t="shared" si="48"/>
        <v>537.428</v>
      </c>
      <c r="BE94" s="126">
        <f t="shared" si="49"/>
        <v>1588.5039999999997</v>
      </c>
      <c r="BF94" s="126">
        <f t="shared" si="50"/>
        <v>6544.2559999999994</v>
      </c>
      <c r="BG94" s="119">
        <f t="shared" si="51"/>
        <v>6178.0440000000017</v>
      </c>
      <c r="BH94" s="137">
        <f t="shared" si="52"/>
        <v>48035.600000000006</v>
      </c>
    </row>
    <row r="95" spans="1:60" ht="15.6" x14ac:dyDescent="0.3">
      <c r="A95" s="1">
        <v>85</v>
      </c>
      <c r="B95" s="25">
        <v>34</v>
      </c>
      <c r="C95" s="135" t="s">
        <v>348</v>
      </c>
      <c r="D95" s="20" t="s">
        <v>162</v>
      </c>
      <c r="E95" s="2">
        <v>72598</v>
      </c>
      <c r="F95" s="2">
        <v>13035</v>
      </c>
      <c r="G95" s="84">
        <f t="shared" si="28"/>
        <v>5.5694668200997315</v>
      </c>
      <c r="H95" s="91"/>
      <c r="I95" s="59">
        <v>4312.3212000000003</v>
      </c>
      <c r="J95" s="59">
        <v>3927.5517999999997</v>
      </c>
      <c r="K95" s="59">
        <v>65.338200000000001</v>
      </c>
      <c r="L95" s="59">
        <v>319.43120000000022</v>
      </c>
      <c r="M95" s="17"/>
      <c r="N95" s="59">
        <v>7.2598000000000003</v>
      </c>
      <c r="O95" s="59">
        <v>15260.0996</v>
      </c>
      <c r="P95" s="59">
        <v>1902.0676000000001</v>
      </c>
      <c r="Q95" s="59"/>
      <c r="R95" s="59"/>
      <c r="S95" s="59">
        <v>1677.0137999999999</v>
      </c>
      <c r="T95" s="59">
        <v>6555.5993999999992</v>
      </c>
      <c r="U95" s="59">
        <v>1132.5288</v>
      </c>
      <c r="V95" s="59">
        <v>464.62720000000002</v>
      </c>
      <c r="W95" s="59">
        <f t="shared" si="29"/>
        <v>3528.2627999999986</v>
      </c>
      <c r="X95" s="113"/>
      <c r="Y95" s="59">
        <v>4341.3604000000005</v>
      </c>
      <c r="Z95" s="59">
        <v>3020.0767999999998</v>
      </c>
      <c r="AA95" s="59">
        <v>11731.836799999999</v>
      </c>
      <c r="AB95" s="59">
        <v>33925.045399999995</v>
      </c>
      <c r="AC95" s="59">
        <v>4290.5418</v>
      </c>
      <c r="AD95" s="59">
        <v>1539.0776000000001</v>
      </c>
      <c r="AE95" s="59">
        <v>2845.8415999999997</v>
      </c>
      <c r="AF95" s="59">
        <v>10548.489399999999</v>
      </c>
      <c r="AG95" s="59">
        <f t="shared" si="30"/>
        <v>14701.094999999998</v>
      </c>
      <c r="AI95" s="126">
        <f t="shared" si="31"/>
        <v>774.27900000000011</v>
      </c>
      <c r="AJ95" s="126">
        <f t="shared" si="32"/>
        <v>705.19349999999997</v>
      </c>
      <c r="AK95" s="126">
        <f t="shared" si="33"/>
        <v>11.7315</v>
      </c>
      <c r="AL95" s="126">
        <f t="shared" si="34"/>
        <v>57.354000000000042</v>
      </c>
      <c r="AM95" s="127"/>
      <c r="AN95" s="128">
        <f t="shared" si="35"/>
        <v>1.3035000000000001</v>
      </c>
      <c r="AO95" s="126">
        <f t="shared" si="36"/>
        <v>2739.9569999999999</v>
      </c>
      <c r="AP95" s="126">
        <f t="shared" si="37"/>
        <v>341.517</v>
      </c>
      <c r="AQ95" s="126"/>
      <c r="AR95" s="126"/>
      <c r="AS95" s="126">
        <f t="shared" si="38"/>
        <v>301.10849999999999</v>
      </c>
      <c r="AT95" s="126">
        <f t="shared" si="39"/>
        <v>1177.0604999999998</v>
      </c>
      <c r="AU95" s="126">
        <f t="shared" si="40"/>
        <v>203.346</v>
      </c>
      <c r="AV95" s="126">
        <f t="shared" si="41"/>
        <v>83.424000000000007</v>
      </c>
      <c r="AW95" s="126">
        <f t="shared" si="42"/>
        <v>633.5010000000002</v>
      </c>
      <c r="AX95" s="126"/>
      <c r="AY95" s="126">
        <f t="shared" si="43"/>
        <v>779.49300000000005</v>
      </c>
      <c r="AZ95" s="126">
        <f t="shared" si="44"/>
        <v>542.25599999999997</v>
      </c>
      <c r="BA95" s="126">
        <f t="shared" si="45"/>
        <v>2106.4559999999997</v>
      </c>
      <c r="BB95" s="126">
        <f t="shared" si="46"/>
        <v>6091.2554999999993</v>
      </c>
      <c r="BC95" s="126">
        <f t="shared" si="47"/>
        <v>770.36850000000004</v>
      </c>
      <c r="BD95" s="126">
        <f t="shared" si="48"/>
        <v>276.34200000000004</v>
      </c>
      <c r="BE95" s="126">
        <f t="shared" si="49"/>
        <v>510.97199999999998</v>
      </c>
      <c r="BF95" s="126">
        <f t="shared" si="50"/>
        <v>1893.9854999999998</v>
      </c>
      <c r="BG95" s="119">
        <f t="shared" si="51"/>
        <v>2639.5874999999996</v>
      </c>
      <c r="BH95" s="137">
        <f t="shared" si="52"/>
        <v>13035</v>
      </c>
    </row>
    <row r="96" spans="1:60" ht="15.6" x14ac:dyDescent="0.3">
      <c r="A96" s="1">
        <v>86</v>
      </c>
      <c r="B96" s="25">
        <v>35</v>
      </c>
      <c r="C96" s="135" t="s">
        <v>348</v>
      </c>
      <c r="D96" s="20" t="s">
        <v>163</v>
      </c>
      <c r="E96" s="2">
        <v>169874</v>
      </c>
      <c r="F96" s="2">
        <v>28414</v>
      </c>
      <c r="G96" s="84">
        <f t="shared" si="28"/>
        <v>5.9785317097205599</v>
      </c>
      <c r="H96" s="91"/>
      <c r="I96" s="59">
        <v>42298.625999999997</v>
      </c>
      <c r="J96" s="59">
        <v>41839.966199999995</v>
      </c>
      <c r="K96" s="59">
        <v>118.9118</v>
      </c>
      <c r="L96" s="59">
        <v>339.74799999999925</v>
      </c>
      <c r="M96" s="17"/>
      <c r="N96" s="59">
        <v>50.962200000000003</v>
      </c>
      <c r="O96" s="59">
        <v>39478.717599999996</v>
      </c>
      <c r="P96" s="59">
        <v>6132.4513999999999</v>
      </c>
      <c r="Q96" s="59"/>
      <c r="R96" s="59"/>
      <c r="S96" s="59">
        <v>3142.6690000000003</v>
      </c>
      <c r="T96" s="59">
        <v>11228.671400000001</v>
      </c>
      <c r="U96" s="59">
        <v>1392.9667999999999</v>
      </c>
      <c r="V96" s="59">
        <v>11585.406799999999</v>
      </c>
      <c r="W96" s="59">
        <f t="shared" si="29"/>
        <v>5996.5521999999983</v>
      </c>
      <c r="X96" s="113"/>
      <c r="Y96" s="59">
        <v>3788.1902</v>
      </c>
      <c r="Z96" s="59">
        <v>9309.0951999999997</v>
      </c>
      <c r="AA96" s="59">
        <v>24037.171000000002</v>
      </c>
      <c r="AB96" s="59">
        <v>50911.237800000003</v>
      </c>
      <c r="AC96" s="59">
        <v>5724.7538000000004</v>
      </c>
      <c r="AD96" s="59">
        <v>2870.8706000000002</v>
      </c>
      <c r="AE96" s="59">
        <v>3448.4421999999995</v>
      </c>
      <c r="AF96" s="59">
        <v>13233.184600000001</v>
      </c>
      <c r="AG96" s="59">
        <f t="shared" si="30"/>
        <v>25633.986600000004</v>
      </c>
      <c r="AI96" s="126">
        <f t="shared" si="31"/>
        <v>7075.0860000000002</v>
      </c>
      <c r="AJ96" s="126">
        <f t="shared" si="32"/>
        <v>6998.3681999999999</v>
      </c>
      <c r="AK96" s="126">
        <f t="shared" si="33"/>
        <v>19.889800000000001</v>
      </c>
      <c r="AL96" s="126">
        <f t="shared" si="34"/>
        <v>56.827999999999875</v>
      </c>
      <c r="AM96" s="127"/>
      <c r="AN96" s="126">
        <f t="shared" si="35"/>
        <v>8.5242000000000004</v>
      </c>
      <c r="AO96" s="126">
        <f t="shared" si="36"/>
        <v>6603.4135999999999</v>
      </c>
      <c r="AP96" s="126">
        <f t="shared" si="37"/>
        <v>1025.7454</v>
      </c>
      <c r="AQ96" s="126"/>
      <c r="AR96" s="126"/>
      <c r="AS96" s="126">
        <f t="shared" si="38"/>
        <v>525.65900000000011</v>
      </c>
      <c r="AT96" s="126">
        <f t="shared" si="39"/>
        <v>1878.1654000000003</v>
      </c>
      <c r="AU96" s="126">
        <f t="shared" si="40"/>
        <v>232.9948</v>
      </c>
      <c r="AV96" s="126">
        <f t="shared" si="41"/>
        <v>1937.8347999999999</v>
      </c>
      <c r="AW96" s="126">
        <f t="shared" si="42"/>
        <v>1003.0141999999996</v>
      </c>
      <c r="AX96" s="126"/>
      <c r="AY96" s="126">
        <f t="shared" si="43"/>
        <v>633.63220000000001</v>
      </c>
      <c r="AZ96" s="126">
        <f t="shared" si="44"/>
        <v>1557.0872000000002</v>
      </c>
      <c r="BA96" s="126">
        <f t="shared" si="45"/>
        <v>4020.5810000000006</v>
      </c>
      <c r="BB96" s="126">
        <f t="shared" si="46"/>
        <v>8515.6758000000009</v>
      </c>
      <c r="BC96" s="126">
        <f t="shared" si="47"/>
        <v>957.55180000000018</v>
      </c>
      <c r="BD96" s="126">
        <f t="shared" si="48"/>
        <v>480.19660000000005</v>
      </c>
      <c r="BE96" s="126">
        <f t="shared" si="49"/>
        <v>576.80419999999992</v>
      </c>
      <c r="BF96" s="126">
        <f t="shared" si="50"/>
        <v>2213.4506000000001</v>
      </c>
      <c r="BG96" s="119">
        <f t="shared" si="51"/>
        <v>4287.6726000000008</v>
      </c>
      <c r="BH96" s="137">
        <f t="shared" si="52"/>
        <v>28414</v>
      </c>
    </row>
    <row r="97" spans="1:60" ht="15.6" x14ac:dyDescent="0.3">
      <c r="A97" s="1">
        <v>87</v>
      </c>
      <c r="B97" s="25">
        <v>36</v>
      </c>
      <c r="C97" s="135" t="s">
        <v>348</v>
      </c>
      <c r="D97" s="20" t="s">
        <v>164</v>
      </c>
      <c r="E97" s="2">
        <v>158842</v>
      </c>
      <c r="F97" s="2">
        <v>26631</v>
      </c>
      <c r="G97" s="84">
        <f t="shared" si="28"/>
        <v>5.964552589087905</v>
      </c>
      <c r="H97" s="91"/>
      <c r="I97" s="59">
        <v>24954.078200000004</v>
      </c>
      <c r="J97" s="59">
        <v>23381.542400000002</v>
      </c>
      <c r="K97" s="59">
        <v>412.98919999999998</v>
      </c>
      <c r="L97" s="59">
        <v>1159.5466000000004</v>
      </c>
      <c r="M97" s="17"/>
      <c r="N97" s="59">
        <v>142.95779999999999</v>
      </c>
      <c r="O97" s="59">
        <v>30338.822</v>
      </c>
      <c r="P97" s="59">
        <v>5337.0911999999998</v>
      </c>
      <c r="Q97" s="59"/>
      <c r="R97" s="59"/>
      <c r="S97" s="59">
        <v>5352.9754000000003</v>
      </c>
      <c r="T97" s="59">
        <v>9482.8673999999992</v>
      </c>
      <c r="U97" s="59">
        <v>1127.7782</v>
      </c>
      <c r="V97" s="59">
        <v>651.2521999999999</v>
      </c>
      <c r="W97" s="59">
        <f t="shared" si="29"/>
        <v>8386.857600000003</v>
      </c>
      <c r="X97" s="113"/>
      <c r="Y97" s="59">
        <v>8212.1314000000002</v>
      </c>
      <c r="Z97" s="59">
        <v>14549.9272</v>
      </c>
      <c r="AA97" s="59">
        <v>26320.1194</v>
      </c>
      <c r="AB97" s="59">
        <v>54323.964000000007</v>
      </c>
      <c r="AC97" s="59">
        <v>7068.4690000000001</v>
      </c>
      <c r="AD97" s="59">
        <v>2668.5455999999999</v>
      </c>
      <c r="AE97" s="59">
        <v>3288.0293999999999</v>
      </c>
      <c r="AF97" s="59">
        <v>25748.288200000003</v>
      </c>
      <c r="AG97" s="59">
        <f t="shared" si="30"/>
        <v>15550.631800000003</v>
      </c>
      <c r="AI97" s="126">
        <f t="shared" si="31"/>
        <v>4183.7301000000007</v>
      </c>
      <c r="AJ97" s="126">
        <f t="shared" si="32"/>
        <v>3920.0832000000005</v>
      </c>
      <c r="AK97" s="126">
        <f t="shared" si="33"/>
        <v>69.240600000000001</v>
      </c>
      <c r="AL97" s="126">
        <f t="shared" si="34"/>
        <v>194.40630000000007</v>
      </c>
      <c r="AM97" s="127"/>
      <c r="AN97" s="126">
        <f t="shared" si="35"/>
        <v>23.9679</v>
      </c>
      <c r="AO97" s="126">
        <f t="shared" si="36"/>
        <v>5086.5209999999997</v>
      </c>
      <c r="AP97" s="126">
        <f t="shared" si="37"/>
        <v>894.80160000000001</v>
      </c>
      <c r="AQ97" s="126"/>
      <c r="AR97" s="126"/>
      <c r="AS97" s="126">
        <f t="shared" si="38"/>
        <v>897.46470000000011</v>
      </c>
      <c r="AT97" s="126">
        <f t="shared" si="39"/>
        <v>1589.8706999999999</v>
      </c>
      <c r="AU97" s="126">
        <f t="shared" si="40"/>
        <v>189.08009999999999</v>
      </c>
      <c r="AV97" s="126">
        <f t="shared" si="41"/>
        <v>109.18709999999999</v>
      </c>
      <c r="AW97" s="126">
        <f t="shared" si="42"/>
        <v>1406.1167999999993</v>
      </c>
      <c r="AX97" s="126"/>
      <c r="AY97" s="126">
        <f t="shared" si="43"/>
        <v>1376.8227000000002</v>
      </c>
      <c r="AZ97" s="126">
        <f t="shared" si="44"/>
        <v>2439.3996000000002</v>
      </c>
      <c r="BA97" s="126">
        <f t="shared" si="45"/>
        <v>4412.7566999999999</v>
      </c>
      <c r="BB97" s="126">
        <f t="shared" si="46"/>
        <v>9107.8020000000015</v>
      </c>
      <c r="BC97" s="126">
        <f t="shared" si="47"/>
        <v>1185.0795000000001</v>
      </c>
      <c r="BD97" s="126">
        <f t="shared" si="48"/>
        <v>447.4008</v>
      </c>
      <c r="BE97" s="126">
        <f t="shared" si="49"/>
        <v>551.26170000000002</v>
      </c>
      <c r="BF97" s="126">
        <f t="shared" si="50"/>
        <v>4316.8851000000004</v>
      </c>
      <c r="BG97" s="119">
        <f t="shared" si="51"/>
        <v>2607.1749000000009</v>
      </c>
      <c r="BH97" s="137">
        <f t="shared" si="52"/>
        <v>26631.000000000004</v>
      </c>
    </row>
    <row r="98" spans="1:60" ht="15.6" x14ac:dyDescent="0.3">
      <c r="A98" s="1">
        <v>88</v>
      </c>
      <c r="B98" s="25">
        <v>37</v>
      </c>
      <c r="C98" s="135" t="s">
        <v>348</v>
      </c>
      <c r="D98" s="20" t="s">
        <v>287</v>
      </c>
      <c r="E98" s="2">
        <v>1421753</v>
      </c>
      <c r="F98" s="2">
        <v>185327</v>
      </c>
      <c r="G98" s="84">
        <f t="shared" si="28"/>
        <v>7.6715912953859933</v>
      </c>
      <c r="H98" s="91"/>
      <c r="I98" s="59">
        <v>20757.593799999999</v>
      </c>
      <c r="J98" s="59">
        <v>18340.613700000002</v>
      </c>
      <c r="K98" s="59">
        <v>426.52589999999998</v>
      </c>
      <c r="L98" s="59">
        <v>1990.454199999999</v>
      </c>
      <c r="M98" s="17"/>
      <c r="N98" s="59">
        <v>1279.5776999999998</v>
      </c>
      <c r="O98" s="59">
        <v>422544.99159999995</v>
      </c>
      <c r="P98" s="59">
        <v>107484.52679999999</v>
      </c>
      <c r="Q98" s="59"/>
      <c r="R98" s="59"/>
      <c r="S98" s="59">
        <v>35259.474399999999</v>
      </c>
      <c r="T98" s="59">
        <v>96679.203999999998</v>
      </c>
      <c r="U98" s="59">
        <v>8246.1674000000003</v>
      </c>
      <c r="V98" s="59">
        <v>37392.103899999995</v>
      </c>
      <c r="W98" s="59">
        <f t="shared" si="29"/>
        <v>137483.51509999996</v>
      </c>
      <c r="X98" s="113"/>
      <c r="Y98" s="59">
        <v>53457.912799999991</v>
      </c>
      <c r="Z98" s="59">
        <v>78054.239700000006</v>
      </c>
      <c r="AA98" s="59">
        <v>187813.57130000004</v>
      </c>
      <c r="AB98" s="59">
        <v>657845.11310000008</v>
      </c>
      <c r="AC98" s="59">
        <v>72367.227699999989</v>
      </c>
      <c r="AD98" s="59">
        <v>10378.796899999999</v>
      </c>
      <c r="AE98" s="59">
        <v>55306.191699999996</v>
      </c>
      <c r="AF98" s="59">
        <v>260465.1496</v>
      </c>
      <c r="AG98" s="59">
        <f t="shared" si="30"/>
        <v>259327.7472000001</v>
      </c>
      <c r="AI98" s="126">
        <f t="shared" si="31"/>
        <v>2705.7741999999998</v>
      </c>
      <c r="AJ98" s="126">
        <f t="shared" si="32"/>
        <v>2390.7183000000005</v>
      </c>
      <c r="AK98" s="126">
        <f t="shared" si="33"/>
        <v>55.598099999999995</v>
      </c>
      <c r="AL98" s="126">
        <f t="shared" si="34"/>
        <v>259.45779999999985</v>
      </c>
      <c r="AM98" s="127"/>
      <c r="AN98" s="126">
        <f t="shared" si="35"/>
        <v>166.79429999999999</v>
      </c>
      <c r="AO98" s="126">
        <f t="shared" si="36"/>
        <v>55079.184399999991</v>
      </c>
      <c r="AP98" s="126">
        <f t="shared" si="37"/>
        <v>14010.7212</v>
      </c>
      <c r="AQ98" s="126"/>
      <c r="AR98" s="126"/>
      <c r="AS98" s="126">
        <f t="shared" si="38"/>
        <v>4596.1095999999998</v>
      </c>
      <c r="AT98" s="126">
        <f t="shared" si="39"/>
        <v>12602.236000000001</v>
      </c>
      <c r="AU98" s="126">
        <f t="shared" si="40"/>
        <v>1074.8966</v>
      </c>
      <c r="AV98" s="126">
        <f t="shared" si="41"/>
        <v>4874.1000999999997</v>
      </c>
      <c r="AW98" s="126">
        <f t="shared" si="42"/>
        <v>17921.120899999987</v>
      </c>
      <c r="AX98" s="126"/>
      <c r="AY98" s="126">
        <f t="shared" si="43"/>
        <v>6968.2951999999987</v>
      </c>
      <c r="AZ98" s="126">
        <f t="shared" si="44"/>
        <v>10174.452300000001</v>
      </c>
      <c r="BA98" s="126">
        <f t="shared" si="45"/>
        <v>24481.696700000004</v>
      </c>
      <c r="BB98" s="126">
        <f t="shared" si="46"/>
        <v>85750.80290000001</v>
      </c>
      <c r="BC98" s="126">
        <f t="shared" si="47"/>
        <v>9433.1442999999981</v>
      </c>
      <c r="BD98" s="126">
        <f t="shared" si="48"/>
        <v>1352.8870999999999</v>
      </c>
      <c r="BE98" s="126">
        <f t="shared" si="49"/>
        <v>7209.2203</v>
      </c>
      <c r="BF98" s="126">
        <f t="shared" si="50"/>
        <v>33951.9064</v>
      </c>
      <c r="BG98" s="119">
        <f t="shared" si="51"/>
        <v>33803.644800000009</v>
      </c>
      <c r="BH98" s="137">
        <f t="shared" si="52"/>
        <v>185327</v>
      </c>
    </row>
    <row r="99" spans="1:60" ht="15.6" x14ac:dyDescent="0.3">
      <c r="A99" s="1">
        <v>89</v>
      </c>
      <c r="B99" s="25">
        <v>38</v>
      </c>
      <c r="C99" s="135" t="s">
        <v>348</v>
      </c>
      <c r="D99" s="20" t="s">
        <v>288</v>
      </c>
      <c r="E99" s="2">
        <v>309549</v>
      </c>
      <c r="F99" s="2">
        <v>57989</v>
      </c>
      <c r="G99" s="84">
        <f t="shared" si="28"/>
        <v>5.338064115608133</v>
      </c>
      <c r="H99" s="91"/>
      <c r="I99" s="59">
        <v>24299.5965</v>
      </c>
      <c r="J99" s="59">
        <v>21327.926099999997</v>
      </c>
      <c r="K99" s="59">
        <v>495.27840000000003</v>
      </c>
      <c r="L99" s="59">
        <v>2476.3919999999998</v>
      </c>
      <c r="M99" s="17"/>
      <c r="N99" s="59">
        <v>92.864699999999999</v>
      </c>
      <c r="O99" s="59">
        <v>75437.0913</v>
      </c>
      <c r="P99" s="59">
        <v>12196.230600000001</v>
      </c>
      <c r="Q99" s="59"/>
      <c r="R99" s="59"/>
      <c r="S99" s="59">
        <v>10586.575800000001</v>
      </c>
      <c r="T99" s="59">
        <v>24330.5514</v>
      </c>
      <c r="U99" s="59">
        <v>4921.8290999999999</v>
      </c>
      <c r="V99" s="59">
        <v>3250.2645000000002</v>
      </c>
      <c r="W99" s="59">
        <f t="shared" si="29"/>
        <v>20151.639899999995</v>
      </c>
      <c r="X99" s="113"/>
      <c r="Y99" s="59">
        <v>18294.3459</v>
      </c>
      <c r="Z99" s="59">
        <v>30614.396100000002</v>
      </c>
      <c r="AA99" s="59">
        <v>50115.983100000005</v>
      </c>
      <c r="AB99" s="59">
        <v>110694.7224</v>
      </c>
      <c r="AC99" s="59">
        <v>10586.575800000001</v>
      </c>
      <c r="AD99" s="59">
        <v>3157.3997999999997</v>
      </c>
      <c r="AE99" s="59">
        <v>6160.0250999999998</v>
      </c>
      <c r="AF99" s="59">
        <v>60114.415800000002</v>
      </c>
      <c r="AG99" s="59">
        <f t="shared" si="30"/>
        <v>30676.305899999992</v>
      </c>
      <c r="AI99" s="126">
        <f t="shared" si="31"/>
        <v>4552.1364999999996</v>
      </c>
      <c r="AJ99" s="126">
        <f t="shared" si="32"/>
        <v>3995.4420999999993</v>
      </c>
      <c r="AK99" s="126">
        <f t="shared" si="33"/>
        <v>92.782399999999996</v>
      </c>
      <c r="AL99" s="126">
        <f t="shared" si="34"/>
        <v>463.91199999999992</v>
      </c>
      <c r="AM99" s="127"/>
      <c r="AN99" s="126">
        <f t="shared" si="35"/>
        <v>17.396699999999999</v>
      </c>
      <c r="AO99" s="126">
        <f t="shared" si="36"/>
        <v>14131.9193</v>
      </c>
      <c r="AP99" s="126">
        <f t="shared" si="37"/>
        <v>2284.7665999999999</v>
      </c>
      <c r="AQ99" s="126"/>
      <c r="AR99" s="126"/>
      <c r="AS99" s="126">
        <f t="shared" si="38"/>
        <v>1983.2238</v>
      </c>
      <c r="AT99" s="126">
        <f t="shared" si="39"/>
        <v>4557.9353999999994</v>
      </c>
      <c r="AU99" s="126">
        <f t="shared" si="40"/>
        <v>922.02509999999995</v>
      </c>
      <c r="AV99" s="126">
        <f t="shared" si="41"/>
        <v>608.8845</v>
      </c>
      <c r="AW99" s="126">
        <f t="shared" si="42"/>
        <v>3775.0838999999996</v>
      </c>
      <c r="AX99" s="126"/>
      <c r="AY99" s="126">
        <f t="shared" si="43"/>
        <v>3427.1498999999999</v>
      </c>
      <c r="AZ99" s="126">
        <f t="shared" si="44"/>
        <v>5735.1121000000003</v>
      </c>
      <c r="BA99" s="126">
        <f t="shared" si="45"/>
        <v>9388.419100000001</v>
      </c>
      <c r="BB99" s="126">
        <f t="shared" si="46"/>
        <v>20736.866399999999</v>
      </c>
      <c r="BC99" s="126">
        <f t="shared" si="47"/>
        <v>1983.2238</v>
      </c>
      <c r="BD99" s="126">
        <f t="shared" si="48"/>
        <v>591.48779999999988</v>
      </c>
      <c r="BE99" s="126">
        <f t="shared" si="49"/>
        <v>1153.9811</v>
      </c>
      <c r="BF99" s="126">
        <f t="shared" si="50"/>
        <v>11261.4638</v>
      </c>
      <c r="BG99" s="119">
        <f t="shared" si="51"/>
        <v>5746.7098999999998</v>
      </c>
      <c r="BH99" s="137">
        <f t="shared" si="52"/>
        <v>57989</v>
      </c>
    </row>
    <row r="100" spans="1:60" ht="15.6" x14ac:dyDescent="0.3">
      <c r="A100" s="1">
        <v>90</v>
      </c>
      <c r="B100" s="25">
        <v>39</v>
      </c>
      <c r="C100" s="135" t="s">
        <v>348</v>
      </c>
      <c r="D100" s="20" t="s">
        <v>289</v>
      </c>
      <c r="E100" s="2">
        <v>108049</v>
      </c>
      <c r="F100" s="2">
        <v>19731</v>
      </c>
      <c r="G100" s="84">
        <f t="shared" si="28"/>
        <v>5.4761035933302926</v>
      </c>
      <c r="H100" s="91"/>
      <c r="I100" s="59">
        <v>14575.810100000001</v>
      </c>
      <c r="J100" s="59">
        <v>13462.9054</v>
      </c>
      <c r="K100" s="59">
        <v>151.26859999999999</v>
      </c>
      <c r="L100" s="59">
        <v>961.63609999999926</v>
      </c>
      <c r="M100" s="17"/>
      <c r="N100" s="59">
        <v>43.2196</v>
      </c>
      <c r="O100" s="59">
        <v>22160.849900000001</v>
      </c>
      <c r="P100" s="59">
        <v>3036.1768999999999</v>
      </c>
      <c r="Q100" s="59"/>
      <c r="R100" s="59"/>
      <c r="S100" s="59">
        <v>3554.8121000000001</v>
      </c>
      <c r="T100" s="59">
        <v>8795.1886000000013</v>
      </c>
      <c r="U100" s="59">
        <v>713.12339999999995</v>
      </c>
      <c r="V100" s="59">
        <v>994.05079999999998</v>
      </c>
      <c r="W100" s="59">
        <f t="shared" si="29"/>
        <v>5067.4981000000007</v>
      </c>
      <c r="X100" s="113"/>
      <c r="Y100" s="59">
        <v>4581.2776000000003</v>
      </c>
      <c r="Z100" s="59">
        <v>7390.5516000000007</v>
      </c>
      <c r="AA100" s="59">
        <v>16380.2284</v>
      </c>
      <c r="AB100" s="59">
        <v>42917.0628</v>
      </c>
      <c r="AC100" s="59">
        <v>6774.6723000000002</v>
      </c>
      <c r="AD100" s="59">
        <v>2150.1750999999999</v>
      </c>
      <c r="AE100" s="59">
        <v>3317.1043</v>
      </c>
      <c r="AF100" s="59">
        <v>15753.544199999998</v>
      </c>
      <c r="AG100" s="59">
        <f t="shared" si="30"/>
        <v>14921.566899999998</v>
      </c>
      <c r="AI100" s="126">
        <f t="shared" si="31"/>
        <v>2661.7119000000002</v>
      </c>
      <c r="AJ100" s="126">
        <f t="shared" si="32"/>
        <v>2458.4825999999998</v>
      </c>
      <c r="AK100" s="126">
        <f t="shared" si="33"/>
        <v>27.623399999999997</v>
      </c>
      <c r="AL100" s="126">
        <f t="shared" si="34"/>
        <v>175.60589999999985</v>
      </c>
      <c r="AM100" s="127"/>
      <c r="AN100" s="126">
        <f t="shared" si="35"/>
        <v>7.8923999999999994</v>
      </c>
      <c r="AO100" s="126">
        <f t="shared" si="36"/>
        <v>4046.8281000000002</v>
      </c>
      <c r="AP100" s="126">
        <f t="shared" si="37"/>
        <v>554.44110000000001</v>
      </c>
      <c r="AQ100" s="126"/>
      <c r="AR100" s="126"/>
      <c r="AS100" s="126">
        <f t="shared" si="38"/>
        <v>649.1499</v>
      </c>
      <c r="AT100" s="126">
        <f t="shared" si="39"/>
        <v>1606.1034000000002</v>
      </c>
      <c r="AU100" s="126">
        <f t="shared" si="40"/>
        <v>130.22459999999998</v>
      </c>
      <c r="AV100" s="126">
        <f t="shared" si="41"/>
        <v>181.52519999999998</v>
      </c>
      <c r="AW100" s="126">
        <f t="shared" si="42"/>
        <v>925.38389999999981</v>
      </c>
      <c r="AX100" s="126"/>
      <c r="AY100" s="126">
        <f t="shared" si="43"/>
        <v>836.59440000000006</v>
      </c>
      <c r="AZ100" s="126">
        <f t="shared" si="44"/>
        <v>1349.6004</v>
      </c>
      <c r="BA100" s="126">
        <f t="shared" si="45"/>
        <v>2991.2195999999999</v>
      </c>
      <c r="BB100" s="126">
        <f t="shared" si="46"/>
        <v>7837.1531999999997</v>
      </c>
      <c r="BC100" s="126">
        <f t="shared" si="47"/>
        <v>1237.1337000000001</v>
      </c>
      <c r="BD100" s="126">
        <f t="shared" si="48"/>
        <v>392.64689999999996</v>
      </c>
      <c r="BE100" s="126">
        <f t="shared" si="49"/>
        <v>605.74169999999992</v>
      </c>
      <c r="BF100" s="126">
        <f t="shared" si="50"/>
        <v>2876.7797999999998</v>
      </c>
      <c r="BG100" s="119">
        <f t="shared" si="51"/>
        <v>2724.8510999999999</v>
      </c>
      <c r="BH100" s="137">
        <f t="shared" si="52"/>
        <v>19731</v>
      </c>
    </row>
    <row r="101" spans="1:60" ht="15.6" x14ac:dyDescent="0.3">
      <c r="A101" s="1">
        <v>91</v>
      </c>
      <c r="B101" s="25">
        <v>40</v>
      </c>
      <c r="C101" s="135" t="s">
        <v>348</v>
      </c>
      <c r="D101" s="20" t="s">
        <v>376</v>
      </c>
      <c r="E101" s="2">
        <v>120895</v>
      </c>
      <c r="F101" s="2">
        <v>19470</v>
      </c>
      <c r="G101" s="84">
        <f t="shared" si="28"/>
        <v>6.2092963533641496</v>
      </c>
      <c r="H101" s="91"/>
      <c r="I101" s="59">
        <v>4509.3834999999999</v>
      </c>
      <c r="J101" s="59">
        <v>3977.4454999999998</v>
      </c>
      <c r="K101" s="59">
        <v>132.9845</v>
      </c>
      <c r="L101" s="59">
        <v>398.95349999999996</v>
      </c>
      <c r="M101" s="17"/>
      <c r="N101" s="59">
        <v>24.179000000000002</v>
      </c>
      <c r="O101" s="59">
        <v>27503.612499999999</v>
      </c>
      <c r="P101" s="59">
        <v>4352.22</v>
      </c>
      <c r="Q101" s="59"/>
      <c r="R101" s="59"/>
      <c r="S101" s="59">
        <v>3626.85</v>
      </c>
      <c r="T101" s="59">
        <v>10143.0905</v>
      </c>
      <c r="U101" s="59">
        <v>1051.7864999999999</v>
      </c>
      <c r="V101" s="59">
        <v>1716.7089999999998</v>
      </c>
      <c r="W101" s="59">
        <f t="shared" si="29"/>
        <v>6612.9564999999966</v>
      </c>
      <c r="X101" s="113"/>
      <c r="Y101" s="59">
        <v>3832.3714999999997</v>
      </c>
      <c r="Z101" s="59">
        <v>9284.735999999999</v>
      </c>
      <c r="AA101" s="59">
        <v>21773.1895</v>
      </c>
      <c r="AB101" s="59">
        <v>53967.527999999998</v>
      </c>
      <c r="AC101" s="59">
        <v>6008.4814999999999</v>
      </c>
      <c r="AD101" s="59">
        <v>2381.6315</v>
      </c>
      <c r="AE101" s="59">
        <v>3530.1339999999996</v>
      </c>
      <c r="AF101" s="59">
        <v>15994.408500000001</v>
      </c>
      <c r="AG101" s="59">
        <f t="shared" si="30"/>
        <v>26052.872499999998</v>
      </c>
      <c r="AI101" s="126">
        <f t="shared" si="31"/>
        <v>726.23099999999999</v>
      </c>
      <c r="AJ101" s="126">
        <f t="shared" si="32"/>
        <v>640.56299999999999</v>
      </c>
      <c r="AK101" s="126">
        <f t="shared" si="33"/>
        <v>21.417000000000002</v>
      </c>
      <c r="AL101" s="126">
        <f t="shared" si="34"/>
        <v>64.250999999999991</v>
      </c>
      <c r="AM101" s="127"/>
      <c r="AN101" s="126">
        <f t="shared" si="35"/>
        <v>3.8940000000000006</v>
      </c>
      <c r="AO101" s="126">
        <f t="shared" si="36"/>
        <v>4429.4250000000002</v>
      </c>
      <c r="AP101" s="126">
        <f t="shared" si="37"/>
        <v>700.92000000000007</v>
      </c>
      <c r="AQ101" s="126"/>
      <c r="AR101" s="126"/>
      <c r="AS101" s="126">
        <f t="shared" si="38"/>
        <v>584.1</v>
      </c>
      <c r="AT101" s="126">
        <f t="shared" si="39"/>
        <v>1633.5330000000001</v>
      </c>
      <c r="AU101" s="126">
        <f t="shared" si="40"/>
        <v>169.38900000000001</v>
      </c>
      <c r="AV101" s="126">
        <f t="shared" si="41"/>
        <v>276.47399999999999</v>
      </c>
      <c r="AW101" s="126">
        <f t="shared" si="42"/>
        <v>1065.009</v>
      </c>
      <c r="AX101" s="126"/>
      <c r="AY101" s="126">
        <f t="shared" si="43"/>
        <v>617.19899999999996</v>
      </c>
      <c r="AZ101" s="126">
        <f t="shared" si="44"/>
        <v>1495.2959999999998</v>
      </c>
      <c r="BA101" s="126">
        <f t="shared" si="45"/>
        <v>3506.547</v>
      </c>
      <c r="BB101" s="126">
        <f t="shared" si="46"/>
        <v>8691.4079999999994</v>
      </c>
      <c r="BC101" s="126">
        <f t="shared" si="47"/>
        <v>967.65899999999999</v>
      </c>
      <c r="BD101" s="126">
        <f t="shared" si="48"/>
        <v>383.55900000000003</v>
      </c>
      <c r="BE101" s="126">
        <f t="shared" si="49"/>
        <v>568.524</v>
      </c>
      <c r="BF101" s="126">
        <f t="shared" si="50"/>
        <v>2575.8810000000003</v>
      </c>
      <c r="BG101" s="119">
        <f t="shared" si="51"/>
        <v>4195.7849999999989</v>
      </c>
      <c r="BH101" s="137">
        <f t="shared" si="52"/>
        <v>19470</v>
      </c>
    </row>
    <row r="102" spans="1:60" ht="15.6" x14ac:dyDescent="0.3">
      <c r="A102" s="1">
        <v>92</v>
      </c>
      <c r="B102" s="25">
        <v>41</v>
      </c>
      <c r="C102" s="135" t="s">
        <v>348</v>
      </c>
      <c r="D102" s="20" t="s">
        <v>377</v>
      </c>
      <c r="E102" s="2">
        <v>289316</v>
      </c>
      <c r="F102" s="2">
        <v>54676</v>
      </c>
      <c r="G102" s="84">
        <f t="shared" si="28"/>
        <v>5.2914624332431046</v>
      </c>
      <c r="H102" s="91"/>
      <c r="I102" s="59">
        <v>24591.86</v>
      </c>
      <c r="J102" s="59">
        <v>18834.471600000001</v>
      </c>
      <c r="K102" s="59">
        <v>810.08480000000009</v>
      </c>
      <c r="L102" s="59">
        <v>4947.3036000000002</v>
      </c>
      <c r="M102" s="17"/>
      <c r="N102" s="59">
        <v>810.08480000000009</v>
      </c>
      <c r="O102" s="59">
        <v>55201.492799999993</v>
      </c>
      <c r="P102" s="59">
        <v>10473.2392</v>
      </c>
      <c r="Q102" s="59"/>
      <c r="R102" s="59"/>
      <c r="S102" s="59">
        <v>8100.847999999999</v>
      </c>
      <c r="T102" s="59">
        <v>20801.820400000001</v>
      </c>
      <c r="U102" s="59">
        <v>2025.2119999999998</v>
      </c>
      <c r="V102" s="59">
        <v>1186.1956</v>
      </c>
      <c r="W102" s="59">
        <f t="shared" si="29"/>
        <v>12614.177599999999</v>
      </c>
      <c r="X102" s="113"/>
      <c r="Y102" s="59">
        <v>15189.09</v>
      </c>
      <c r="Z102" s="59">
        <v>24100.022799999999</v>
      </c>
      <c r="AA102" s="59">
        <v>53031.62279999999</v>
      </c>
      <c r="AB102" s="59">
        <v>116391.8268</v>
      </c>
      <c r="AC102" s="59">
        <v>8042.9848000000002</v>
      </c>
      <c r="AD102" s="59">
        <v>2893.16</v>
      </c>
      <c r="AE102" s="59">
        <v>7551.1476000000002</v>
      </c>
      <c r="AF102" s="59">
        <v>47534.618799999997</v>
      </c>
      <c r="AG102" s="59">
        <f t="shared" si="30"/>
        <v>50369.915599999993</v>
      </c>
      <c r="AI102" s="126">
        <f t="shared" si="31"/>
        <v>4647.46</v>
      </c>
      <c r="AJ102" s="126">
        <f t="shared" si="32"/>
        <v>3559.4076000000005</v>
      </c>
      <c r="AK102" s="126">
        <f t="shared" si="33"/>
        <v>153.09280000000001</v>
      </c>
      <c r="AL102" s="126">
        <f t="shared" si="34"/>
        <v>934.95960000000002</v>
      </c>
      <c r="AM102" s="127"/>
      <c r="AN102" s="126">
        <f t="shared" si="35"/>
        <v>153.09280000000001</v>
      </c>
      <c r="AO102" s="126">
        <f t="shared" si="36"/>
        <v>10432.180799999998</v>
      </c>
      <c r="AP102" s="126">
        <f t="shared" si="37"/>
        <v>1979.2712000000001</v>
      </c>
      <c r="AQ102" s="126"/>
      <c r="AR102" s="126"/>
      <c r="AS102" s="126">
        <f t="shared" si="38"/>
        <v>1530.9279999999999</v>
      </c>
      <c r="AT102" s="126">
        <f t="shared" si="39"/>
        <v>3931.2044000000001</v>
      </c>
      <c r="AU102" s="126">
        <f t="shared" si="40"/>
        <v>382.73199999999997</v>
      </c>
      <c r="AV102" s="126">
        <f t="shared" si="41"/>
        <v>224.17160000000001</v>
      </c>
      <c r="AW102" s="126">
        <f t="shared" si="42"/>
        <v>2383.873599999999</v>
      </c>
      <c r="AX102" s="126"/>
      <c r="AY102" s="126">
        <f t="shared" si="43"/>
        <v>2870.4900000000002</v>
      </c>
      <c r="AZ102" s="126">
        <f t="shared" si="44"/>
        <v>4554.5108</v>
      </c>
      <c r="BA102" s="126">
        <f t="shared" si="45"/>
        <v>10022.110799999999</v>
      </c>
      <c r="BB102" s="126">
        <f t="shared" si="46"/>
        <v>21996.1548</v>
      </c>
      <c r="BC102" s="126">
        <f t="shared" si="47"/>
        <v>1519.9928</v>
      </c>
      <c r="BD102" s="126">
        <f t="shared" si="48"/>
        <v>546.76</v>
      </c>
      <c r="BE102" s="126">
        <f t="shared" si="49"/>
        <v>1427.0436000000002</v>
      </c>
      <c r="BF102" s="126">
        <f t="shared" si="50"/>
        <v>8983.2667999999994</v>
      </c>
      <c r="BG102" s="119">
        <f t="shared" si="51"/>
        <v>9519.0915999999997</v>
      </c>
      <c r="BH102" s="137">
        <f t="shared" si="52"/>
        <v>54675.999999999993</v>
      </c>
    </row>
    <row r="103" spans="1:60" ht="15.6" x14ac:dyDescent="0.3">
      <c r="A103" s="1">
        <v>93</v>
      </c>
      <c r="B103" s="25">
        <v>42</v>
      </c>
      <c r="C103" s="135" t="s">
        <v>348</v>
      </c>
      <c r="D103" s="20" t="s">
        <v>165</v>
      </c>
      <c r="E103" s="2">
        <v>226264</v>
      </c>
      <c r="F103" s="2">
        <v>40628</v>
      </c>
      <c r="G103" s="84">
        <f t="shared" si="28"/>
        <v>5.5691641232647431</v>
      </c>
      <c r="H103" s="91"/>
      <c r="I103" s="59">
        <v>35817.591200000003</v>
      </c>
      <c r="J103" s="59">
        <v>34278.995999999999</v>
      </c>
      <c r="K103" s="59">
        <v>113.13200000000001</v>
      </c>
      <c r="L103" s="59">
        <v>1425.4631999999992</v>
      </c>
      <c r="M103" s="17"/>
      <c r="N103" s="59">
        <v>90.505600000000001</v>
      </c>
      <c r="O103" s="59">
        <v>49483.936800000003</v>
      </c>
      <c r="P103" s="59">
        <v>9457.8351999999995</v>
      </c>
      <c r="Q103" s="59"/>
      <c r="R103" s="59"/>
      <c r="S103" s="59">
        <v>7308.3271999999997</v>
      </c>
      <c r="T103" s="59">
        <v>16291.008</v>
      </c>
      <c r="U103" s="59">
        <v>1855.3647999999998</v>
      </c>
      <c r="V103" s="59">
        <v>2624.6623999999997</v>
      </c>
      <c r="W103" s="59">
        <f t="shared" si="29"/>
        <v>11946.7392</v>
      </c>
      <c r="X103" s="113"/>
      <c r="Y103" s="59">
        <v>9910.3631999999998</v>
      </c>
      <c r="Z103" s="59">
        <v>18055.867200000001</v>
      </c>
      <c r="AA103" s="59">
        <v>41904.092799999999</v>
      </c>
      <c r="AB103" s="59">
        <v>71001.643199999991</v>
      </c>
      <c r="AC103" s="59">
        <v>8236.0096000000012</v>
      </c>
      <c r="AD103" s="59">
        <v>4796.7968000000001</v>
      </c>
      <c r="AE103" s="59">
        <v>5136.1928000000007</v>
      </c>
      <c r="AF103" s="59">
        <v>23327.818400000004</v>
      </c>
      <c r="AG103" s="59">
        <f t="shared" si="30"/>
        <v>29504.825599999982</v>
      </c>
      <c r="AI103" s="126">
        <f t="shared" si="31"/>
        <v>6431.4124000000011</v>
      </c>
      <c r="AJ103" s="126">
        <f t="shared" si="32"/>
        <v>6155.1420000000007</v>
      </c>
      <c r="AK103" s="126">
        <f t="shared" si="33"/>
        <v>20.314000000000004</v>
      </c>
      <c r="AL103" s="126">
        <f t="shared" si="34"/>
        <v>255.95639999999989</v>
      </c>
      <c r="AM103" s="127"/>
      <c r="AN103" s="126">
        <f t="shared" si="35"/>
        <v>16.251200000000001</v>
      </c>
      <c r="AO103" s="126">
        <f t="shared" si="36"/>
        <v>8885.343600000002</v>
      </c>
      <c r="AP103" s="126">
        <f t="shared" si="37"/>
        <v>1698.2504000000001</v>
      </c>
      <c r="AQ103" s="126"/>
      <c r="AR103" s="126"/>
      <c r="AS103" s="126">
        <f t="shared" si="38"/>
        <v>1312.2844</v>
      </c>
      <c r="AT103" s="126">
        <f t="shared" si="39"/>
        <v>2925.2160000000003</v>
      </c>
      <c r="AU103" s="126">
        <f t="shared" si="40"/>
        <v>333.14960000000002</v>
      </c>
      <c r="AV103" s="126">
        <f t="shared" si="41"/>
        <v>471.28479999999996</v>
      </c>
      <c r="AW103" s="126">
        <f t="shared" si="42"/>
        <v>2145.1584000000012</v>
      </c>
      <c r="AX103" s="126"/>
      <c r="AY103" s="126">
        <f t="shared" si="43"/>
        <v>1779.5064000000002</v>
      </c>
      <c r="AZ103" s="126">
        <f t="shared" si="44"/>
        <v>3242.1144000000004</v>
      </c>
      <c r="BA103" s="126">
        <f t="shared" si="45"/>
        <v>7524.3056000000006</v>
      </c>
      <c r="BB103" s="126">
        <f t="shared" si="46"/>
        <v>12749.0664</v>
      </c>
      <c r="BC103" s="126">
        <f t="shared" si="47"/>
        <v>1478.8592000000003</v>
      </c>
      <c r="BD103" s="126">
        <f t="shared" si="48"/>
        <v>861.31360000000006</v>
      </c>
      <c r="BE103" s="126">
        <f t="shared" si="49"/>
        <v>922.25560000000019</v>
      </c>
      <c r="BF103" s="126">
        <f t="shared" si="50"/>
        <v>4188.7468000000008</v>
      </c>
      <c r="BG103" s="119">
        <f t="shared" si="51"/>
        <v>5297.8911999999982</v>
      </c>
      <c r="BH103" s="137">
        <f t="shared" si="52"/>
        <v>40628</v>
      </c>
    </row>
    <row r="104" spans="1:60" ht="15.6" x14ac:dyDescent="0.3">
      <c r="A104" s="1">
        <v>94</v>
      </c>
      <c r="B104" s="25">
        <v>43</v>
      </c>
      <c r="C104" s="135" t="s">
        <v>348</v>
      </c>
      <c r="D104" s="20" t="s">
        <v>166</v>
      </c>
      <c r="E104" s="2">
        <v>154769</v>
      </c>
      <c r="F104" s="2">
        <v>27545</v>
      </c>
      <c r="G104" s="84">
        <f t="shared" si="28"/>
        <v>5.618769286621891</v>
      </c>
      <c r="H104" s="91"/>
      <c r="I104" s="59">
        <v>8280.1414999999997</v>
      </c>
      <c r="J104" s="59">
        <v>7243.1891999999989</v>
      </c>
      <c r="K104" s="59">
        <v>108.33830000000002</v>
      </c>
      <c r="L104" s="59">
        <v>928.61399999999981</v>
      </c>
      <c r="M104" s="17"/>
      <c r="N104" s="59">
        <v>77.384500000000003</v>
      </c>
      <c r="O104" s="59">
        <v>54122.719299999997</v>
      </c>
      <c r="P104" s="59">
        <v>5014.5156000000006</v>
      </c>
      <c r="Q104" s="59"/>
      <c r="R104" s="59"/>
      <c r="S104" s="59">
        <v>3002.5185999999999</v>
      </c>
      <c r="T104" s="59">
        <v>12799.396299999999</v>
      </c>
      <c r="U104" s="59">
        <v>2182.2428999999997</v>
      </c>
      <c r="V104" s="59">
        <v>21806.952099999999</v>
      </c>
      <c r="W104" s="59">
        <f t="shared" si="29"/>
        <v>9317.0938000000024</v>
      </c>
      <c r="X104" s="113"/>
      <c r="Y104" s="59">
        <v>4735.9314000000004</v>
      </c>
      <c r="Z104" s="59">
        <v>8032.5111000000006</v>
      </c>
      <c r="AA104" s="59">
        <v>23308.2114</v>
      </c>
      <c r="AB104" s="59">
        <v>56212.1008</v>
      </c>
      <c r="AC104" s="59">
        <v>6918.1742999999997</v>
      </c>
      <c r="AD104" s="59">
        <v>5231.1921999999995</v>
      </c>
      <c r="AE104" s="59">
        <v>3590.6407999999997</v>
      </c>
      <c r="AF104" s="59">
        <v>18510.372400000004</v>
      </c>
      <c r="AG104" s="59">
        <f t="shared" si="30"/>
        <v>21961.721099999995</v>
      </c>
      <c r="AI104" s="126">
        <f t="shared" si="31"/>
        <v>1473.6575</v>
      </c>
      <c r="AJ104" s="126">
        <f t="shared" si="32"/>
        <v>1289.106</v>
      </c>
      <c r="AK104" s="126">
        <f t="shared" si="33"/>
        <v>19.281500000000005</v>
      </c>
      <c r="AL104" s="126">
        <f t="shared" si="34"/>
        <v>165.26999999999998</v>
      </c>
      <c r="AM104" s="127"/>
      <c r="AN104" s="126">
        <f t="shared" si="35"/>
        <v>13.772500000000001</v>
      </c>
      <c r="AO104" s="126">
        <f t="shared" si="36"/>
        <v>9632.4865000000009</v>
      </c>
      <c r="AP104" s="126">
        <f t="shared" si="37"/>
        <v>892.4580000000002</v>
      </c>
      <c r="AQ104" s="126"/>
      <c r="AR104" s="126"/>
      <c r="AS104" s="126">
        <f t="shared" si="38"/>
        <v>534.37300000000005</v>
      </c>
      <c r="AT104" s="126">
        <f t="shared" si="39"/>
        <v>2277.9715000000001</v>
      </c>
      <c r="AU104" s="126">
        <f t="shared" si="40"/>
        <v>388.3845</v>
      </c>
      <c r="AV104" s="126">
        <f t="shared" si="41"/>
        <v>3881.0905000000002</v>
      </c>
      <c r="AW104" s="126">
        <f t="shared" si="42"/>
        <v>1658.2090000000007</v>
      </c>
      <c r="AX104" s="126"/>
      <c r="AY104" s="126">
        <f t="shared" si="43"/>
        <v>842.87700000000018</v>
      </c>
      <c r="AZ104" s="126">
        <f t="shared" si="44"/>
        <v>1429.5855000000001</v>
      </c>
      <c r="BA104" s="126">
        <f t="shared" si="45"/>
        <v>4148.277</v>
      </c>
      <c r="BB104" s="126">
        <f t="shared" si="46"/>
        <v>10004.344000000001</v>
      </c>
      <c r="BC104" s="126">
        <f t="shared" si="47"/>
        <v>1231.2615000000001</v>
      </c>
      <c r="BD104" s="126">
        <f t="shared" si="48"/>
        <v>931.02099999999996</v>
      </c>
      <c r="BE104" s="126">
        <f t="shared" si="49"/>
        <v>639.04399999999998</v>
      </c>
      <c r="BF104" s="126">
        <f t="shared" si="50"/>
        <v>3294.382000000001</v>
      </c>
      <c r="BG104" s="119">
        <f t="shared" si="51"/>
        <v>3908.6355000000003</v>
      </c>
      <c r="BH104" s="137">
        <f t="shared" si="52"/>
        <v>27545</v>
      </c>
    </row>
    <row r="105" spans="1:60" ht="15.6" x14ac:dyDescent="0.3">
      <c r="A105" s="1">
        <v>95</v>
      </c>
      <c r="B105" s="25">
        <v>44</v>
      </c>
      <c r="C105" s="135" t="s">
        <v>348</v>
      </c>
      <c r="D105" s="20" t="s">
        <v>18</v>
      </c>
      <c r="E105" s="2">
        <v>171980</v>
      </c>
      <c r="F105" s="2">
        <v>28685</v>
      </c>
      <c r="G105" s="84">
        <f t="shared" si="28"/>
        <v>5.9954680146417987</v>
      </c>
      <c r="H105" s="91"/>
      <c r="I105" s="59">
        <v>13414.44</v>
      </c>
      <c r="J105" s="59">
        <v>12984.49</v>
      </c>
      <c r="K105" s="59">
        <v>68.792000000000002</v>
      </c>
      <c r="L105" s="59">
        <v>361.15799999999996</v>
      </c>
      <c r="M105" s="17"/>
      <c r="N105" s="59">
        <v>34.396000000000001</v>
      </c>
      <c r="O105" s="59">
        <v>73297.875999999989</v>
      </c>
      <c r="P105" s="59">
        <v>44697.601999999999</v>
      </c>
      <c r="Q105" s="59"/>
      <c r="R105" s="59"/>
      <c r="S105" s="59">
        <v>3680.3720000000003</v>
      </c>
      <c r="T105" s="59">
        <v>10060.829999999998</v>
      </c>
      <c r="U105" s="59">
        <v>894.29600000000005</v>
      </c>
      <c r="V105" s="59">
        <v>1771.394</v>
      </c>
      <c r="W105" s="59">
        <f t="shared" si="29"/>
        <v>12193.381999999994</v>
      </c>
      <c r="X105" s="113"/>
      <c r="Y105" s="59">
        <v>3473.9959999999996</v>
      </c>
      <c r="Z105" s="59">
        <v>5933.31</v>
      </c>
      <c r="AA105" s="59">
        <v>25401.446</v>
      </c>
      <c r="AB105" s="59">
        <v>50424.535999999993</v>
      </c>
      <c r="AC105" s="59">
        <v>5812.924</v>
      </c>
      <c r="AD105" s="59">
        <v>3456.7979999999998</v>
      </c>
      <c r="AE105" s="59">
        <v>3542.788</v>
      </c>
      <c r="AF105" s="59">
        <v>17026.02</v>
      </c>
      <c r="AG105" s="59">
        <f t="shared" si="30"/>
        <v>20586.005999999994</v>
      </c>
      <c r="AI105" s="126">
        <f t="shared" si="31"/>
        <v>2237.4300000000003</v>
      </c>
      <c r="AJ105" s="126">
        <f t="shared" si="32"/>
        <v>2165.7175000000002</v>
      </c>
      <c r="AK105" s="126">
        <f t="shared" si="33"/>
        <v>11.474</v>
      </c>
      <c r="AL105" s="126">
        <f t="shared" si="34"/>
        <v>60.238499999999995</v>
      </c>
      <c r="AM105" s="127"/>
      <c r="AN105" s="126">
        <f t="shared" si="35"/>
        <v>5.7370000000000001</v>
      </c>
      <c r="AO105" s="126">
        <f t="shared" si="36"/>
        <v>12225.546999999999</v>
      </c>
      <c r="AP105" s="126">
        <f t="shared" si="37"/>
        <v>7455.2314999999999</v>
      </c>
      <c r="AQ105" s="126"/>
      <c r="AR105" s="126"/>
      <c r="AS105" s="126">
        <f t="shared" si="38"/>
        <v>613.85900000000004</v>
      </c>
      <c r="AT105" s="126">
        <f t="shared" si="39"/>
        <v>1678.0724999999998</v>
      </c>
      <c r="AU105" s="126">
        <f t="shared" si="40"/>
        <v>149.16200000000001</v>
      </c>
      <c r="AV105" s="126">
        <f t="shared" si="41"/>
        <v>295.45550000000003</v>
      </c>
      <c r="AW105" s="126">
        <f t="shared" si="42"/>
        <v>2033.7664999999979</v>
      </c>
      <c r="AX105" s="126"/>
      <c r="AY105" s="126">
        <f t="shared" si="43"/>
        <v>579.43700000000001</v>
      </c>
      <c r="AZ105" s="126">
        <f t="shared" si="44"/>
        <v>989.63250000000005</v>
      </c>
      <c r="BA105" s="126">
        <f t="shared" si="45"/>
        <v>4236.7745000000004</v>
      </c>
      <c r="BB105" s="126">
        <f t="shared" si="46"/>
        <v>8410.4419999999991</v>
      </c>
      <c r="BC105" s="126">
        <f t="shared" si="47"/>
        <v>969.553</v>
      </c>
      <c r="BD105" s="126">
        <f t="shared" si="48"/>
        <v>576.56849999999997</v>
      </c>
      <c r="BE105" s="126">
        <f t="shared" si="49"/>
        <v>590.91100000000006</v>
      </c>
      <c r="BF105" s="126">
        <f t="shared" si="50"/>
        <v>2839.8150000000001</v>
      </c>
      <c r="BG105" s="119">
        <f t="shared" si="51"/>
        <v>3433.5944999999992</v>
      </c>
      <c r="BH105" s="137">
        <f t="shared" si="52"/>
        <v>28685</v>
      </c>
    </row>
    <row r="106" spans="1:60" ht="15.6" x14ac:dyDescent="0.3">
      <c r="A106" s="1">
        <v>96</v>
      </c>
      <c r="B106" s="25">
        <v>45</v>
      </c>
      <c r="C106" s="135" t="s">
        <v>348</v>
      </c>
      <c r="D106" s="20" t="s">
        <v>116</v>
      </c>
      <c r="E106" s="2">
        <v>107303</v>
      </c>
      <c r="F106" s="2">
        <v>22330</v>
      </c>
      <c r="G106" s="84">
        <f t="shared" si="28"/>
        <v>4.8053291536050153</v>
      </c>
      <c r="H106" s="91"/>
      <c r="I106" s="59">
        <v>9560.6972999999998</v>
      </c>
      <c r="J106" s="59">
        <v>8466.2066999999988</v>
      </c>
      <c r="K106" s="59">
        <v>64.381799999999998</v>
      </c>
      <c r="L106" s="59">
        <v>1030.1088000000004</v>
      </c>
      <c r="M106" s="17"/>
      <c r="N106" s="59">
        <v>4163.3564000000006</v>
      </c>
      <c r="O106" s="59">
        <v>23241.8298</v>
      </c>
      <c r="P106" s="59">
        <v>6352.3375999999998</v>
      </c>
      <c r="Q106" s="59"/>
      <c r="R106" s="59"/>
      <c r="S106" s="59">
        <v>2167.5205999999998</v>
      </c>
      <c r="T106" s="59">
        <v>6835.2011000000002</v>
      </c>
      <c r="U106" s="59">
        <v>1641.7358999999999</v>
      </c>
      <c r="V106" s="59">
        <v>965.72699999999998</v>
      </c>
      <c r="W106" s="59">
        <f t="shared" si="29"/>
        <v>5279.3076000000001</v>
      </c>
      <c r="X106" s="113"/>
      <c r="Y106" s="59">
        <v>6931.7737999999999</v>
      </c>
      <c r="Z106" s="59">
        <v>8734.4642000000003</v>
      </c>
      <c r="AA106" s="59">
        <v>13498.7174</v>
      </c>
      <c r="AB106" s="59">
        <v>41172.161099999998</v>
      </c>
      <c r="AC106" s="59">
        <v>5665.5984000000008</v>
      </c>
      <c r="AD106" s="59">
        <v>1791.9600999999998</v>
      </c>
      <c r="AE106" s="59">
        <v>2296.2842000000001</v>
      </c>
      <c r="AF106" s="59">
        <v>20237.345799999999</v>
      </c>
      <c r="AG106" s="59">
        <f t="shared" si="30"/>
        <v>11180.972599999997</v>
      </c>
      <c r="AI106" s="126">
        <f t="shared" si="31"/>
        <v>1989.6030000000001</v>
      </c>
      <c r="AJ106" s="126">
        <f t="shared" si="32"/>
        <v>1761.837</v>
      </c>
      <c r="AK106" s="126">
        <f t="shared" si="33"/>
        <v>13.398000000000001</v>
      </c>
      <c r="AL106" s="126">
        <f t="shared" si="34"/>
        <v>214.36800000000011</v>
      </c>
      <c r="AM106" s="127"/>
      <c r="AN106" s="126">
        <f t="shared" si="35"/>
        <v>866.40400000000022</v>
      </c>
      <c r="AO106" s="126">
        <f t="shared" si="36"/>
        <v>4836.6779999999999</v>
      </c>
      <c r="AP106" s="126">
        <f t="shared" si="37"/>
        <v>1321.9360000000001</v>
      </c>
      <c r="AQ106" s="126"/>
      <c r="AR106" s="126"/>
      <c r="AS106" s="126">
        <f t="shared" si="38"/>
        <v>451.06599999999997</v>
      </c>
      <c r="AT106" s="126">
        <f t="shared" si="39"/>
        <v>1422.421</v>
      </c>
      <c r="AU106" s="126">
        <f t="shared" si="40"/>
        <v>341.649</v>
      </c>
      <c r="AV106" s="126">
        <f t="shared" si="41"/>
        <v>200.97</v>
      </c>
      <c r="AW106" s="126">
        <f t="shared" si="42"/>
        <v>1098.636</v>
      </c>
      <c r="AX106" s="126"/>
      <c r="AY106" s="126">
        <f t="shared" si="43"/>
        <v>1442.518</v>
      </c>
      <c r="AZ106" s="126">
        <f t="shared" si="44"/>
        <v>1817.6620000000003</v>
      </c>
      <c r="BA106" s="126">
        <f t="shared" si="45"/>
        <v>2809.114</v>
      </c>
      <c r="BB106" s="126">
        <f t="shared" si="46"/>
        <v>8568.0210000000006</v>
      </c>
      <c r="BC106" s="126">
        <f t="shared" si="47"/>
        <v>1179.0240000000003</v>
      </c>
      <c r="BD106" s="126">
        <f t="shared" si="48"/>
        <v>372.911</v>
      </c>
      <c r="BE106" s="126">
        <f t="shared" si="49"/>
        <v>477.86200000000002</v>
      </c>
      <c r="BF106" s="126">
        <f t="shared" si="50"/>
        <v>4211.4380000000001</v>
      </c>
      <c r="BG106" s="119">
        <f t="shared" si="51"/>
        <v>2326.7860000000001</v>
      </c>
      <c r="BH106" s="137">
        <f t="shared" si="52"/>
        <v>22330</v>
      </c>
    </row>
    <row r="107" spans="1:60" ht="15.6" x14ac:dyDescent="0.3">
      <c r="A107" s="1">
        <v>97</v>
      </c>
      <c r="B107" s="25">
        <v>46</v>
      </c>
      <c r="C107" s="135" t="s">
        <v>348</v>
      </c>
      <c r="D107" s="20" t="s">
        <v>167</v>
      </c>
      <c r="E107" s="2">
        <v>367343</v>
      </c>
      <c r="F107" s="2">
        <v>63638</v>
      </c>
      <c r="G107" s="84">
        <f t="shared" si="28"/>
        <v>5.7723844244005154</v>
      </c>
      <c r="H107" s="91"/>
      <c r="I107" s="59">
        <v>66489.083000000013</v>
      </c>
      <c r="J107" s="59">
        <v>65166.648199999996</v>
      </c>
      <c r="K107" s="59">
        <v>551.0145</v>
      </c>
      <c r="L107" s="59">
        <v>771.42030000001103</v>
      </c>
      <c r="M107" s="17"/>
      <c r="N107" s="59">
        <v>624.48310000000004</v>
      </c>
      <c r="O107" s="59">
        <v>99880.561700000006</v>
      </c>
      <c r="P107" s="59">
        <v>14546.782800000001</v>
      </c>
      <c r="Q107" s="59"/>
      <c r="R107" s="59"/>
      <c r="S107" s="59">
        <v>11093.758600000001</v>
      </c>
      <c r="T107" s="59">
        <v>43126.068200000002</v>
      </c>
      <c r="U107" s="59">
        <v>3563.2270999999996</v>
      </c>
      <c r="V107" s="59">
        <v>2571.4009999999998</v>
      </c>
      <c r="W107" s="59">
        <f t="shared" si="29"/>
        <v>24979.324000000008</v>
      </c>
      <c r="X107" s="113"/>
      <c r="Y107" s="59">
        <v>16714.106499999998</v>
      </c>
      <c r="Z107" s="59">
        <v>20571.207999999999</v>
      </c>
      <c r="AA107" s="59">
        <v>42501.585099999997</v>
      </c>
      <c r="AB107" s="59">
        <v>120561.97259999999</v>
      </c>
      <c r="AC107" s="59">
        <v>10469.2755</v>
      </c>
      <c r="AD107" s="59">
        <v>3122.4155000000001</v>
      </c>
      <c r="AE107" s="59">
        <v>11167.227199999999</v>
      </c>
      <c r="AF107" s="59">
        <v>49664.773599999993</v>
      </c>
      <c r="AG107" s="59">
        <f t="shared" si="30"/>
        <v>46138.280799999993</v>
      </c>
      <c r="AI107" s="126">
        <f t="shared" si="31"/>
        <v>11518.478000000003</v>
      </c>
      <c r="AJ107" s="126">
        <f t="shared" si="32"/>
        <v>11289.3812</v>
      </c>
      <c r="AK107" s="126">
        <f t="shared" si="33"/>
        <v>95.456999999999994</v>
      </c>
      <c r="AL107" s="126">
        <f t="shared" si="34"/>
        <v>133.63980000000191</v>
      </c>
      <c r="AM107" s="127"/>
      <c r="AN107" s="126">
        <f t="shared" si="35"/>
        <v>108.1846</v>
      </c>
      <c r="AO107" s="126">
        <f t="shared" si="36"/>
        <v>17303.172200000001</v>
      </c>
      <c r="AP107" s="126">
        <f t="shared" si="37"/>
        <v>2520.0648000000001</v>
      </c>
      <c r="AQ107" s="126"/>
      <c r="AR107" s="126"/>
      <c r="AS107" s="126">
        <f t="shared" si="38"/>
        <v>1921.8676000000003</v>
      </c>
      <c r="AT107" s="126">
        <f t="shared" si="39"/>
        <v>7471.1012000000001</v>
      </c>
      <c r="AU107" s="126">
        <f t="shared" si="40"/>
        <v>617.28859999999997</v>
      </c>
      <c r="AV107" s="126">
        <f t="shared" si="41"/>
        <v>445.46599999999995</v>
      </c>
      <c r="AW107" s="126">
        <f t="shared" si="42"/>
        <v>4327.384</v>
      </c>
      <c r="AX107" s="126"/>
      <c r="AY107" s="126">
        <f t="shared" si="43"/>
        <v>2895.5289999999995</v>
      </c>
      <c r="AZ107" s="126">
        <f t="shared" si="44"/>
        <v>3563.7279999999996</v>
      </c>
      <c r="BA107" s="126">
        <f t="shared" si="45"/>
        <v>7362.9165999999996</v>
      </c>
      <c r="BB107" s="126">
        <f t="shared" si="46"/>
        <v>20885.991599999998</v>
      </c>
      <c r="BC107" s="126">
        <f t="shared" si="47"/>
        <v>1813.683</v>
      </c>
      <c r="BD107" s="126">
        <f t="shared" si="48"/>
        <v>540.923</v>
      </c>
      <c r="BE107" s="126">
        <f t="shared" si="49"/>
        <v>1934.5952</v>
      </c>
      <c r="BF107" s="126">
        <f t="shared" si="50"/>
        <v>8603.8575999999994</v>
      </c>
      <c r="BG107" s="119">
        <f t="shared" si="51"/>
        <v>7992.9327999999987</v>
      </c>
      <c r="BH107" s="137">
        <f t="shared" si="52"/>
        <v>63638</v>
      </c>
    </row>
    <row r="108" spans="1:60" ht="15.6" x14ac:dyDescent="0.3">
      <c r="A108" s="1">
        <v>98</v>
      </c>
      <c r="B108" s="25">
        <v>47</v>
      </c>
      <c r="C108" s="135" t="s">
        <v>348</v>
      </c>
      <c r="D108" s="20" t="s">
        <v>168</v>
      </c>
      <c r="E108" s="2">
        <v>788960</v>
      </c>
      <c r="F108" s="2">
        <v>142961</v>
      </c>
      <c r="G108" s="84">
        <f t="shared" si="28"/>
        <v>5.5187078993571674</v>
      </c>
      <c r="H108" s="91"/>
      <c r="I108" s="59">
        <v>94044.031999999992</v>
      </c>
      <c r="J108" s="59">
        <v>89389.168000000005</v>
      </c>
      <c r="K108" s="59">
        <v>394.48</v>
      </c>
      <c r="L108" s="59">
        <v>4260.3839999999982</v>
      </c>
      <c r="M108" s="17"/>
      <c r="N108" s="59">
        <v>3708.1119999999996</v>
      </c>
      <c r="O108" s="59">
        <v>174596.848</v>
      </c>
      <c r="P108" s="59">
        <v>32347.359999999997</v>
      </c>
      <c r="Q108" s="59"/>
      <c r="R108" s="59"/>
      <c r="S108" s="59">
        <v>23905.487999999998</v>
      </c>
      <c r="T108" s="59">
        <v>59645.375999999997</v>
      </c>
      <c r="U108" s="59">
        <v>4654.8639999999996</v>
      </c>
      <c r="V108" s="59">
        <v>3234.7359999999999</v>
      </c>
      <c r="W108" s="59">
        <f t="shared" si="29"/>
        <v>50809.024000000005</v>
      </c>
      <c r="X108" s="113"/>
      <c r="Y108" s="59">
        <v>35424.304000000004</v>
      </c>
      <c r="Z108" s="59">
        <v>49152.208000000006</v>
      </c>
      <c r="AA108" s="59">
        <v>152427.07200000001</v>
      </c>
      <c r="AB108" s="59">
        <v>279607.424</v>
      </c>
      <c r="AC108" s="59">
        <v>17672.704000000002</v>
      </c>
      <c r="AD108" s="59">
        <v>6469.4719999999998</v>
      </c>
      <c r="AE108" s="59">
        <v>23037.631999999998</v>
      </c>
      <c r="AF108" s="59">
        <v>132939.76</v>
      </c>
      <c r="AG108" s="59">
        <f t="shared" si="30"/>
        <v>99487.856</v>
      </c>
      <c r="AI108" s="126">
        <f t="shared" si="31"/>
        <v>17040.9512</v>
      </c>
      <c r="AJ108" s="126">
        <f t="shared" si="32"/>
        <v>16197.481300000001</v>
      </c>
      <c r="AK108" s="126">
        <f t="shared" si="33"/>
        <v>71.480500000000006</v>
      </c>
      <c r="AL108" s="126">
        <f t="shared" si="34"/>
        <v>771.9893999999997</v>
      </c>
      <c r="AM108" s="127"/>
      <c r="AN108" s="126">
        <f t="shared" si="35"/>
        <v>671.91669999999988</v>
      </c>
      <c r="AO108" s="126">
        <f t="shared" si="36"/>
        <v>31637.2693</v>
      </c>
      <c r="AP108" s="126">
        <f t="shared" si="37"/>
        <v>5861.4009999999989</v>
      </c>
      <c r="AQ108" s="126"/>
      <c r="AR108" s="126"/>
      <c r="AS108" s="126">
        <f t="shared" si="38"/>
        <v>4331.7182999999995</v>
      </c>
      <c r="AT108" s="126">
        <f t="shared" si="39"/>
        <v>10807.8516</v>
      </c>
      <c r="AU108" s="126">
        <f t="shared" si="40"/>
        <v>843.46989999999994</v>
      </c>
      <c r="AV108" s="126">
        <f t="shared" si="41"/>
        <v>586.14009999999996</v>
      </c>
      <c r="AW108" s="126">
        <f t="shared" si="42"/>
        <v>9206.6883999999991</v>
      </c>
      <c r="AX108" s="126"/>
      <c r="AY108" s="126">
        <f t="shared" si="43"/>
        <v>6418.9489000000003</v>
      </c>
      <c r="AZ108" s="126">
        <f t="shared" si="44"/>
        <v>8906.4703000000009</v>
      </c>
      <c r="BA108" s="126">
        <f t="shared" si="45"/>
        <v>27620.065200000001</v>
      </c>
      <c r="BB108" s="126">
        <f t="shared" si="46"/>
        <v>50665.378400000001</v>
      </c>
      <c r="BC108" s="126">
        <f t="shared" si="47"/>
        <v>3202.3264000000004</v>
      </c>
      <c r="BD108" s="126">
        <f t="shared" si="48"/>
        <v>1172.2801999999999</v>
      </c>
      <c r="BE108" s="126">
        <f t="shared" si="49"/>
        <v>4174.4611999999997</v>
      </c>
      <c r="BF108" s="126">
        <f t="shared" si="50"/>
        <v>24088.928500000002</v>
      </c>
      <c r="BG108" s="119">
        <f t="shared" si="51"/>
        <v>18027.382099999999</v>
      </c>
      <c r="BH108" s="137">
        <f t="shared" si="52"/>
        <v>142961</v>
      </c>
    </row>
    <row r="109" spans="1:60" ht="15.6" x14ac:dyDescent="0.3">
      <c r="A109" s="1">
        <v>99</v>
      </c>
      <c r="B109" s="25">
        <v>48</v>
      </c>
      <c r="C109" s="135" t="s">
        <v>348</v>
      </c>
      <c r="D109" s="20" t="s">
        <v>73</v>
      </c>
      <c r="E109" s="2">
        <v>209453</v>
      </c>
      <c r="F109" s="2">
        <v>37140</v>
      </c>
      <c r="G109" s="84">
        <f t="shared" si="28"/>
        <v>5.639553042541734</v>
      </c>
      <c r="H109" s="91"/>
      <c r="I109" s="59">
        <v>26893.765200000002</v>
      </c>
      <c r="J109" s="59">
        <v>25720.828399999999</v>
      </c>
      <c r="K109" s="59">
        <v>209.45300000000003</v>
      </c>
      <c r="L109" s="59">
        <v>963.48380000000111</v>
      </c>
      <c r="M109" s="17"/>
      <c r="N109" s="59">
        <v>62.835900000000002</v>
      </c>
      <c r="O109" s="59">
        <v>64658.141100000001</v>
      </c>
      <c r="P109" s="59">
        <v>5592.3950999999997</v>
      </c>
      <c r="Q109" s="59"/>
      <c r="R109" s="59"/>
      <c r="S109" s="59">
        <v>4733.6377999999995</v>
      </c>
      <c r="T109" s="59">
        <v>33198.300499999998</v>
      </c>
      <c r="U109" s="59">
        <v>2324.9283</v>
      </c>
      <c r="V109" s="59">
        <v>6786.2772000000004</v>
      </c>
      <c r="W109" s="59">
        <f t="shared" si="29"/>
        <v>12022.602200000008</v>
      </c>
      <c r="X109" s="113"/>
      <c r="Y109" s="59">
        <v>11331.407299999999</v>
      </c>
      <c r="Z109" s="59">
        <v>9613.8927000000003</v>
      </c>
      <c r="AA109" s="59">
        <v>35732.681799999998</v>
      </c>
      <c r="AB109" s="59">
        <v>61160.275999999998</v>
      </c>
      <c r="AC109" s="59">
        <v>8001.1045999999997</v>
      </c>
      <c r="AD109" s="59">
        <v>3393.1386000000002</v>
      </c>
      <c r="AE109" s="59">
        <v>6325.4806000000008</v>
      </c>
      <c r="AF109" s="59">
        <v>20966.245299999999</v>
      </c>
      <c r="AG109" s="59">
        <f t="shared" si="30"/>
        <v>22474.306899999996</v>
      </c>
      <c r="AI109" s="126">
        <f t="shared" si="31"/>
        <v>4768.7760000000007</v>
      </c>
      <c r="AJ109" s="126">
        <f t="shared" si="32"/>
        <v>4560.7919999999995</v>
      </c>
      <c r="AK109" s="126">
        <f t="shared" si="33"/>
        <v>37.140000000000008</v>
      </c>
      <c r="AL109" s="126">
        <f t="shared" si="34"/>
        <v>170.84400000000019</v>
      </c>
      <c r="AM109" s="127"/>
      <c r="AN109" s="126">
        <f t="shared" si="35"/>
        <v>11.142000000000001</v>
      </c>
      <c r="AO109" s="126">
        <f t="shared" si="36"/>
        <v>11465.118</v>
      </c>
      <c r="AP109" s="126">
        <f t="shared" si="37"/>
        <v>991.63799999999992</v>
      </c>
      <c r="AQ109" s="126"/>
      <c r="AR109" s="126"/>
      <c r="AS109" s="126">
        <f t="shared" si="38"/>
        <v>839.36399999999992</v>
      </c>
      <c r="AT109" s="126">
        <f t="shared" si="39"/>
        <v>5886.69</v>
      </c>
      <c r="AU109" s="126">
        <f t="shared" si="40"/>
        <v>412.25400000000002</v>
      </c>
      <c r="AV109" s="126">
        <f t="shared" si="41"/>
        <v>1203.336</v>
      </c>
      <c r="AW109" s="126">
        <f t="shared" si="42"/>
        <v>2131.8360000000011</v>
      </c>
      <c r="AX109" s="126"/>
      <c r="AY109" s="126">
        <f t="shared" si="43"/>
        <v>2009.2739999999999</v>
      </c>
      <c r="AZ109" s="126">
        <f t="shared" si="44"/>
        <v>1704.7260000000001</v>
      </c>
      <c r="BA109" s="126">
        <f t="shared" si="45"/>
        <v>6336.0839999999998</v>
      </c>
      <c r="BB109" s="126">
        <f t="shared" si="46"/>
        <v>10844.88</v>
      </c>
      <c r="BC109" s="126">
        <f t="shared" si="47"/>
        <v>1418.748</v>
      </c>
      <c r="BD109" s="126">
        <f t="shared" si="48"/>
        <v>601.66800000000001</v>
      </c>
      <c r="BE109" s="126">
        <f t="shared" si="49"/>
        <v>1121.6280000000002</v>
      </c>
      <c r="BF109" s="126">
        <f t="shared" si="50"/>
        <v>3717.7139999999999</v>
      </c>
      <c r="BG109" s="119">
        <f t="shared" si="51"/>
        <v>3985.1219999999994</v>
      </c>
      <c r="BH109" s="137">
        <f t="shared" si="52"/>
        <v>37140</v>
      </c>
    </row>
    <row r="110" spans="1:60" ht="15.6" x14ac:dyDescent="0.3">
      <c r="A110" s="1">
        <v>100</v>
      </c>
      <c r="B110" s="25">
        <v>49</v>
      </c>
      <c r="C110" s="135" t="s">
        <v>348</v>
      </c>
      <c r="D110" s="20" t="s">
        <v>74</v>
      </c>
      <c r="E110" s="2">
        <v>77081</v>
      </c>
      <c r="F110" s="2">
        <v>17408</v>
      </c>
      <c r="G110" s="84">
        <f t="shared" si="28"/>
        <v>4.4279067095588234</v>
      </c>
      <c r="H110" s="91"/>
      <c r="I110" s="59">
        <v>2165.9761000000003</v>
      </c>
      <c r="J110" s="59">
        <v>1657.2414999999999</v>
      </c>
      <c r="K110" s="59">
        <v>77.081000000000003</v>
      </c>
      <c r="L110" s="59">
        <v>431.65360000000015</v>
      </c>
      <c r="M110" s="17"/>
      <c r="N110" s="59">
        <v>53.956699999999998</v>
      </c>
      <c r="O110" s="59">
        <v>18090.910699999997</v>
      </c>
      <c r="P110" s="59">
        <v>4270.2874000000002</v>
      </c>
      <c r="Q110" s="59"/>
      <c r="R110" s="59"/>
      <c r="S110" s="59">
        <v>1372.0418</v>
      </c>
      <c r="T110" s="59">
        <v>5256.9242000000004</v>
      </c>
      <c r="U110" s="59">
        <v>346.86450000000002</v>
      </c>
      <c r="V110" s="59">
        <v>709.14520000000005</v>
      </c>
      <c r="W110" s="59">
        <f t="shared" si="29"/>
        <v>6135.6475999999957</v>
      </c>
      <c r="X110" s="113"/>
      <c r="Y110" s="59">
        <v>3792.3852000000002</v>
      </c>
      <c r="Z110" s="59">
        <v>6274.3934000000008</v>
      </c>
      <c r="AA110" s="59">
        <v>8293.9156000000003</v>
      </c>
      <c r="AB110" s="59">
        <v>38409.462299999999</v>
      </c>
      <c r="AC110" s="59">
        <v>3391.5640000000003</v>
      </c>
      <c r="AD110" s="59">
        <v>470.19409999999993</v>
      </c>
      <c r="AE110" s="59">
        <v>2281.5976000000001</v>
      </c>
      <c r="AF110" s="59">
        <v>16387.420600000001</v>
      </c>
      <c r="AG110" s="59">
        <f t="shared" si="30"/>
        <v>15878.685999999998</v>
      </c>
      <c r="AI110" s="126">
        <f t="shared" si="31"/>
        <v>489.16480000000007</v>
      </c>
      <c r="AJ110" s="126">
        <f t="shared" si="32"/>
        <v>374.27199999999999</v>
      </c>
      <c r="AK110" s="126">
        <f t="shared" si="33"/>
        <v>17.408000000000001</v>
      </c>
      <c r="AL110" s="126">
        <f t="shared" si="34"/>
        <v>97.484800000000035</v>
      </c>
      <c r="AM110" s="127"/>
      <c r="AN110" s="126">
        <f t="shared" si="35"/>
        <v>12.185599999999999</v>
      </c>
      <c r="AO110" s="126">
        <f t="shared" si="36"/>
        <v>4085.6575999999995</v>
      </c>
      <c r="AP110" s="126">
        <f t="shared" si="37"/>
        <v>964.40320000000008</v>
      </c>
      <c r="AQ110" s="126"/>
      <c r="AR110" s="126"/>
      <c r="AS110" s="126">
        <f t="shared" si="38"/>
        <v>309.86239999999998</v>
      </c>
      <c r="AT110" s="126">
        <f t="shared" si="39"/>
        <v>1187.2256000000002</v>
      </c>
      <c r="AU110" s="126">
        <f t="shared" si="40"/>
        <v>78.336000000000013</v>
      </c>
      <c r="AV110" s="126">
        <f t="shared" si="41"/>
        <v>160.15360000000001</v>
      </c>
      <c r="AW110" s="126">
        <f t="shared" si="42"/>
        <v>1385.6767999999988</v>
      </c>
      <c r="AX110" s="126"/>
      <c r="AY110" s="126">
        <f t="shared" si="43"/>
        <v>856.47360000000003</v>
      </c>
      <c r="AZ110" s="126">
        <f t="shared" si="44"/>
        <v>1417.0112000000001</v>
      </c>
      <c r="BA110" s="126">
        <f t="shared" si="45"/>
        <v>1873.1008000000002</v>
      </c>
      <c r="BB110" s="126">
        <f t="shared" si="46"/>
        <v>8674.4063999999998</v>
      </c>
      <c r="BC110" s="126">
        <f t="shared" si="47"/>
        <v>765.95200000000011</v>
      </c>
      <c r="BD110" s="126">
        <f t="shared" si="48"/>
        <v>106.18879999999999</v>
      </c>
      <c r="BE110" s="126">
        <f t="shared" si="49"/>
        <v>515.27679999999998</v>
      </c>
      <c r="BF110" s="126">
        <f t="shared" si="50"/>
        <v>3700.9408000000003</v>
      </c>
      <c r="BG110" s="119">
        <f t="shared" si="51"/>
        <v>3586.0479999999989</v>
      </c>
      <c r="BH110" s="137">
        <f t="shared" si="52"/>
        <v>17408</v>
      </c>
    </row>
    <row r="111" spans="1:60" ht="15.6" x14ac:dyDescent="0.3">
      <c r="A111" s="1">
        <v>101</v>
      </c>
      <c r="B111" s="25">
        <v>50</v>
      </c>
      <c r="C111" s="135" t="s">
        <v>348</v>
      </c>
      <c r="D111" s="20" t="s">
        <v>75</v>
      </c>
      <c r="E111" s="2">
        <v>146310</v>
      </c>
      <c r="F111" s="2">
        <v>28318</v>
      </c>
      <c r="G111" s="84">
        <f t="shared" si="28"/>
        <v>5.1666784377427781</v>
      </c>
      <c r="H111" s="91"/>
      <c r="I111" s="59">
        <v>4023.5250000000001</v>
      </c>
      <c r="J111" s="59">
        <v>3452.9159999999997</v>
      </c>
      <c r="K111" s="59">
        <v>131.679</v>
      </c>
      <c r="L111" s="59">
        <v>438.93000000000023</v>
      </c>
      <c r="M111" s="17"/>
      <c r="N111" s="59">
        <v>58.524000000000008</v>
      </c>
      <c r="O111" s="59">
        <v>47009.403000000006</v>
      </c>
      <c r="P111" s="59">
        <v>4564.8720000000003</v>
      </c>
      <c r="Q111" s="59"/>
      <c r="R111" s="59"/>
      <c r="S111" s="59">
        <v>4945.2780000000002</v>
      </c>
      <c r="T111" s="59">
        <v>10446.534</v>
      </c>
      <c r="U111" s="59">
        <v>1111.9560000000001</v>
      </c>
      <c r="V111" s="59">
        <v>14967.513000000001</v>
      </c>
      <c r="W111" s="59">
        <f t="shared" si="29"/>
        <v>10973.25</v>
      </c>
      <c r="X111" s="113"/>
      <c r="Y111" s="59">
        <v>4447.8240000000005</v>
      </c>
      <c r="Z111" s="59">
        <v>8910.2790000000005</v>
      </c>
      <c r="AA111" s="59">
        <v>24345.984</v>
      </c>
      <c r="AB111" s="59">
        <v>57514.461000000003</v>
      </c>
      <c r="AC111" s="59">
        <v>6437.64</v>
      </c>
      <c r="AD111" s="59">
        <v>3921.1080000000006</v>
      </c>
      <c r="AE111" s="59">
        <v>3730.9050000000002</v>
      </c>
      <c r="AF111" s="59">
        <v>19942.053</v>
      </c>
      <c r="AG111" s="59">
        <f t="shared" si="30"/>
        <v>23482.754999999997</v>
      </c>
      <c r="AI111" s="126">
        <f t="shared" si="31"/>
        <v>778.74500000000012</v>
      </c>
      <c r="AJ111" s="126">
        <f t="shared" si="32"/>
        <v>668.3048</v>
      </c>
      <c r="AK111" s="126">
        <f t="shared" si="33"/>
        <v>25.4862</v>
      </c>
      <c r="AL111" s="126">
        <f t="shared" si="34"/>
        <v>84.95400000000005</v>
      </c>
      <c r="AM111" s="127"/>
      <c r="AN111" s="126">
        <f t="shared" si="35"/>
        <v>11.327200000000003</v>
      </c>
      <c r="AO111" s="126">
        <f t="shared" si="36"/>
        <v>9098.5734000000011</v>
      </c>
      <c r="AP111" s="126">
        <f t="shared" si="37"/>
        <v>883.52160000000015</v>
      </c>
      <c r="AQ111" s="126"/>
      <c r="AR111" s="126"/>
      <c r="AS111" s="126">
        <f t="shared" si="38"/>
        <v>957.14840000000015</v>
      </c>
      <c r="AT111" s="126">
        <f t="shared" si="39"/>
        <v>2021.9052000000001</v>
      </c>
      <c r="AU111" s="126">
        <f t="shared" si="40"/>
        <v>215.21680000000003</v>
      </c>
      <c r="AV111" s="126">
        <f t="shared" si="41"/>
        <v>2896.9314000000004</v>
      </c>
      <c r="AW111" s="126">
        <f t="shared" si="42"/>
        <v>2123.8500000000004</v>
      </c>
      <c r="AX111" s="126"/>
      <c r="AY111" s="126">
        <f t="shared" si="43"/>
        <v>860.86720000000014</v>
      </c>
      <c r="AZ111" s="126">
        <f t="shared" si="44"/>
        <v>1724.5662000000002</v>
      </c>
      <c r="BA111" s="126">
        <f t="shared" si="45"/>
        <v>4712.1152000000002</v>
      </c>
      <c r="BB111" s="126">
        <f t="shared" si="46"/>
        <v>11131.805800000002</v>
      </c>
      <c r="BC111" s="126">
        <f t="shared" si="47"/>
        <v>1245.9920000000002</v>
      </c>
      <c r="BD111" s="126">
        <f t="shared" si="48"/>
        <v>758.92240000000015</v>
      </c>
      <c r="BE111" s="126">
        <f t="shared" si="49"/>
        <v>722.10900000000004</v>
      </c>
      <c r="BF111" s="126">
        <f t="shared" si="50"/>
        <v>3859.7434000000003</v>
      </c>
      <c r="BG111" s="119">
        <f t="shared" si="51"/>
        <v>4545.0390000000007</v>
      </c>
      <c r="BH111" s="137">
        <f t="shared" si="52"/>
        <v>28318.000000000007</v>
      </c>
    </row>
    <row r="112" spans="1:60" s="105" customFormat="1" ht="15.6" x14ac:dyDescent="0.3">
      <c r="A112" s="11">
        <v>102</v>
      </c>
      <c r="B112" s="52">
        <v>0</v>
      </c>
      <c r="C112" s="135" t="s">
        <v>348</v>
      </c>
      <c r="D112" s="52" t="s">
        <v>297</v>
      </c>
      <c r="E112" s="68">
        <f>SUM(E62:E111)</f>
        <v>12051904</v>
      </c>
      <c r="F112" s="68">
        <f>SUM(F62:F111)</f>
        <v>2020979</v>
      </c>
      <c r="G112" s="90">
        <f>E112/F112</f>
        <v>5.9633989269556986</v>
      </c>
      <c r="H112" s="96"/>
      <c r="I112" s="68">
        <f>SUM(I62:I111)</f>
        <v>1037577.3857999999</v>
      </c>
      <c r="J112" s="68">
        <f t="shared" ref="J112:AG112" si="53">SUM(J62:J111)</f>
        <v>958520.22510000016</v>
      </c>
      <c r="K112" s="68">
        <f t="shared" si="53"/>
        <v>12148.602399999996</v>
      </c>
      <c r="L112" s="68">
        <f t="shared" si="53"/>
        <v>66908.558300000033</v>
      </c>
      <c r="M112" s="17"/>
      <c r="N112" s="68">
        <f t="shared" si="53"/>
        <v>23516.744100000007</v>
      </c>
      <c r="O112" s="68">
        <f t="shared" si="53"/>
        <v>3188740.5113999988</v>
      </c>
      <c r="P112" s="68">
        <f t="shared" si="53"/>
        <v>552053.82110000006</v>
      </c>
      <c r="Q112" s="59"/>
      <c r="R112" s="59"/>
      <c r="S112" s="68">
        <f t="shared" si="53"/>
        <v>333388.17949999997</v>
      </c>
      <c r="T112" s="68">
        <f t="shared" si="53"/>
        <v>1013753.9112999998</v>
      </c>
      <c r="U112" s="68">
        <f t="shared" si="53"/>
        <v>118896.3021</v>
      </c>
      <c r="V112" s="68">
        <f t="shared" si="53"/>
        <v>344631.6154999999</v>
      </c>
      <c r="W112" s="68">
        <f t="shared" si="53"/>
        <v>826016.68190000008</v>
      </c>
      <c r="X112" s="68">
        <f t="shared" si="53"/>
        <v>0</v>
      </c>
      <c r="Y112" s="68">
        <f t="shared" si="53"/>
        <v>526890.56420000002</v>
      </c>
      <c r="Z112" s="68">
        <f t="shared" si="53"/>
        <v>754951.18290000001</v>
      </c>
      <c r="AA112" s="68">
        <f t="shared" si="53"/>
        <v>2012838.2929999996</v>
      </c>
      <c r="AB112" s="68">
        <f t="shared" si="53"/>
        <v>4510132.2585999994</v>
      </c>
      <c r="AC112" s="68">
        <f t="shared" si="53"/>
        <v>444680.30710000009</v>
      </c>
      <c r="AD112" s="68">
        <f t="shared" si="53"/>
        <v>170189.27240000005</v>
      </c>
      <c r="AE112" s="68">
        <f t="shared" si="53"/>
        <v>377266.14860000007</v>
      </c>
      <c r="AF112" s="68">
        <f t="shared" si="53"/>
        <v>1764854.7584999998</v>
      </c>
      <c r="AG112" s="68">
        <f t="shared" si="53"/>
        <v>1753141.7719999996</v>
      </c>
      <c r="AI112" s="68">
        <f>SUM(AI62:AI111)</f>
        <v>183201.12390000001</v>
      </c>
      <c r="AJ112" s="68">
        <f>SUM(AJ62:AJ111)</f>
        <v>168712.38380000001</v>
      </c>
      <c r="AK112" s="68">
        <f>SUM(AK62:AK111)</f>
        <v>2196.3107</v>
      </c>
      <c r="AL112" s="68">
        <f>SUM(AL62:AL111)</f>
        <v>12292.429400000008</v>
      </c>
      <c r="AM112" s="17"/>
      <c r="AN112" s="68">
        <f>SUM(AN62:AN111)</f>
        <v>4270.7476999999999</v>
      </c>
      <c r="AO112" s="68">
        <f>SUM(AO62:AO111)</f>
        <v>526245.80260000005</v>
      </c>
      <c r="AP112" s="68">
        <f>SUM(AP62:AP111)</f>
        <v>90440.794600000008</v>
      </c>
      <c r="AQ112" s="82"/>
      <c r="AR112" s="82"/>
      <c r="AS112" s="68">
        <f>SUM(AS62:AS111)</f>
        <v>55912.487599999979</v>
      </c>
      <c r="AT112" s="68">
        <f>SUM(AT62:AT111)</f>
        <v>170264.12610000005</v>
      </c>
      <c r="AU112" s="68">
        <f>SUM(AU62:AU111)</f>
        <v>19867.253999999997</v>
      </c>
      <c r="AV112" s="68">
        <f>SUM(AV62:AV111)</f>
        <v>53879.600400000003</v>
      </c>
      <c r="AW112" s="68">
        <f>SUM(AW62:AW111)</f>
        <v>135881.5399</v>
      </c>
      <c r="AX112" s="82"/>
      <c r="AY112" s="68">
        <f t="shared" ref="AY112:BH112" si="54">SUM(AY62:AY111)</f>
        <v>90117.881500000003</v>
      </c>
      <c r="AZ112" s="68">
        <f t="shared" si="54"/>
        <v>127136.10880000002</v>
      </c>
      <c r="BA112" s="68">
        <f t="shared" si="54"/>
        <v>338018.06660000002</v>
      </c>
      <c r="BB112" s="68">
        <f t="shared" si="54"/>
        <v>752049.29890000017</v>
      </c>
      <c r="BC112" s="68">
        <f t="shared" si="54"/>
        <v>74477.561800000025</v>
      </c>
      <c r="BD112" s="68">
        <f t="shared" si="54"/>
        <v>28705.426100000001</v>
      </c>
      <c r="BE112" s="68">
        <f t="shared" si="54"/>
        <v>61952.795699999995</v>
      </c>
      <c r="BF112" s="68">
        <f t="shared" si="54"/>
        <v>294447.76299999992</v>
      </c>
      <c r="BG112" s="68">
        <f t="shared" si="54"/>
        <v>292465.75229999999</v>
      </c>
      <c r="BH112" s="68">
        <f t="shared" si="54"/>
        <v>2021039.03</v>
      </c>
    </row>
    <row r="113" spans="1:62" ht="15.6" x14ac:dyDescent="0.3">
      <c r="A113" s="1">
        <v>103</v>
      </c>
      <c r="B113" s="25">
        <v>1</v>
      </c>
      <c r="C113" s="135" t="s">
        <v>349</v>
      </c>
      <c r="D113" s="4" t="s">
        <v>231</v>
      </c>
      <c r="E113" s="81">
        <v>312492</v>
      </c>
      <c r="F113" s="81">
        <v>60430</v>
      </c>
      <c r="G113" s="84">
        <f t="shared" si="28"/>
        <v>5.1711401621711071</v>
      </c>
      <c r="H113" s="94">
        <v>5.8</v>
      </c>
      <c r="I113" s="81">
        <v>271279.4376</v>
      </c>
      <c r="J113" s="81">
        <v>234667.20119999998</v>
      </c>
      <c r="K113" s="81">
        <v>11454.5388</v>
      </c>
      <c r="L113" s="81">
        <v>25157.697599999989</v>
      </c>
      <c r="M113" s="17"/>
      <c r="N113" s="81">
        <v>0</v>
      </c>
      <c r="O113" s="81">
        <v>9868.9320000000007</v>
      </c>
      <c r="P113" s="81">
        <v>639.97080000000017</v>
      </c>
      <c r="Q113" s="59"/>
      <c r="R113" s="59"/>
      <c r="S113" s="81">
        <v>282.35879999999997</v>
      </c>
      <c r="T113" s="81">
        <v>1379.1756</v>
      </c>
      <c r="U113" s="81">
        <v>692.71559999999999</v>
      </c>
      <c r="V113" s="81">
        <v>1663.626</v>
      </c>
      <c r="W113" s="59">
        <f t="shared" si="29"/>
        <v>5211.0851999999995</v>
      </c>
      <c r="X113" s="113"/>
      <c r="Y113" s="81">
        <v>2894.5367999999994</v>
      </c>
      <c r="Z113" s="81">
        <v>7609.1519999999982</v>
      </c>
      <c r="AA113" s="81">
        <v>2530.9691999999995</v>
      </c>
      <c r="AB113" s="81">
        <v>18308.972399999995</v>
      </c>
      <c r="AC113" s="81">
        <v>1590.0887999999995</v>
      </c>
      <c r="AD113" s="81">
        <v>2943.1644000000006</v>
      </c>
      <c r="AE113" s="81">
        <v>741.38999999999976</v>
      </c>
      <c r="AF113" s="81">
        <v>4610.1756000000014</v>
      </c>
      <c r="AG113" s="59">
        <f t="shared" ref="AG113:AG162" si="55">AB113-SUM(AC113:AF113)</f>
        <v>8424.1535999999942</v>
      </c>
      <c r="AI113" s="126">
        <f>AI11-AI62</f>
        <v>52373.032000000007</v>
      </c>
      <c r="AJ113" s="126">
        <f t="shared" ref="AJ113:BF113" si="56">AJ11-AJ62</f>
        <v>45304.146999999997</v>
      </c>
      <c r="AK113" s="126">
        <f t="shared" si="56"/>
        <v>2210.9790000000003</v>
      </c>
      <c r="AL113" s="126">
        <f t="shared" si="56"/>
        <v>4857.9059999999981</v>
      </c>
      <c r="AM113" s="127"/>
      <c r="AN113" s="126">
        <f t="shared" si="56"/>
        <v>0</v>
      </c>
      <c r="AO113" s="126">
        <f t="shared" si="56"/>
        <v>1927.8420000000003</v>
      </c>
      <c r="AP113" s="126">
        <f t="shared" si="56"/>
        <v>126.02700000000004</v>
      </c>
      <c r="AQ113" s="126"/>
      <c r="AR113" s="126"/>
      <c r="AS113" s="126">
        <f t="shared" si="56"/>
        <v>56.190999999999988</v>
      </c>
      <c r="AT113" s="126">
        <f t="shared" si="56"/>
        <v>272.32500000000005</v>
      </c>
      <c r="AU113" s="126">
        <f t="shared" si="56"/>
        <v>134.30500000000001</v>
      </c>
      <c r="AV113" s="126">
        <f t="shared" si="56"/>
        <v>321.80700000000002</v>
      </c>
      <c r="AW113" s="126">
        <f t="shared" si="42"/>
        <v>1017.1870000000002</v>
      </c>
      <c r="AX113" s="126"/>
      <c r="AY113" s="126">
        <f t="shared" si="56"/>
        <v>562.24399999999991</v>
      </c>
      <c r="AZ113" s="126">
        <f t="shared" si="56"/>
        <v>1473.8539999999998</v>
      </c>
      <c r="BA113" s="126">
        <f t="shared" si="56"/>
        <v>500.34499999999991</v>
      </c>
      <c r="BB113" s="126">
        <f t="shared" si="56"/>
        <v>3592.683</v>
      </c>
      <c r="BC113" s="126">
        <f t="shared" si="56"/>
        <v>318.40999999999997</v>
      </c>
      <c r="BD113" s="126">
        <f t="shared" si="56"/>
        <v>570.96700000000021</v>
      </c>
      <c r="BE113" s="126">
        <f t="shared" si="56"/>
        <v>146.46699999999998</v>
      </c>
      <c r="BF113" s="126">
        <f t="shared" si="56"/>
        <v>909.83100000000036</v>
      </c>
      <c r="BG113" s="119">
        <f t="shared" si="51"/>
        <v>1647.0079999999996</v>
      </c>
      <c r="BH113" s="137">
        <f t="shared" si="52"/>
        <v>60430</v>
      </c>
      <c r="BI113" s="119"/>
      <c r="BJ113" s="119"/>
    </row>
    <row r="114" spans="1:62" ht="15.6" x14ac:dyDescent="0.3">
      <c r="A114" s="1">
        <v>104</v>
      </c>
      <c r="B114" s="25">
        <v>2</v>
      </c>
      <c r="C114" s="135" t="s">
        <v>349</v>
      </c>
      <c r="D114" s="4" t="s">
        <v>332</v>
      </c>
      <c r="E114" s="81">
        <v>868476</v>
      </c>
      <c r="F114" s="81">
        <v>96755</v>
      </c>
      <c r="G114" s="84">
        <f t="shared" si="28"/>
        <v>8.9760322463955351</v>
      </c>
      <c r="H114" s="94">
        <v>12.6</v>
      </c>
      <c r="I114" s="81">
        <v>722713.69740000006</v>
      </c>
      <c r="J114" s="81">
        <v>297414.47220000002</v>
      </c>
      <c r="K114" s="81">
        <v>304905.23580000002</v>
      </c>
      <c r="L114" s="81">
        <v>120393.98940000006</v>
      </c>
      <c r="M114" s="17"/>
      <c r="N114" s="81">
        <v>1237.0716000000002</v>
      </c>
      <c r="O114" s="81">
        <v>26278.252799999991</v>
      </c>
      <c r="P114" s="81">
        <v>4059.4223999999995</v>
      </c>
      <c r="Q114" s="59"/>
      <c r="R114" s="59"/>
      <c r="S114" s="81">
        <v>2254.6649999999995</v>
      </c>
      <c r="T114" s="81">
        <v>10089.190200000001</v>
      </c>
      <c r="U114" s="81">
        <v>1632.9527999999996</v>
      </c>
      <c r="V114" s="81">
        <v>1980.2070000000003</v>
      </c>
      <c r="W114" s="59">
        <f t="shared" si="29"/>
        <v>6261.8153999999922</v>
      </c>
      <c r="X114" s="113"/>
      <c r="Y114" s="81">
        <v>6372.4398000000019</v>
      </c>
      <c r="Z114" s="81">
        <v>12959.895600000005</v>
      </c>
      <c r="AA114" s="81">
        <v>12913.583999999999</v>
      </c>
      <c r="AB114" s="81">
        <v>86001.058799999999</v>
      </c>
      <c r="AC114" s="81">
        <v>4177.200600000001</v>
      </c>
      <c r="AD114" s="81">
        <v>4421.6651999999985</v>
      </c>
      <c r="AE114" s="81">
        <v>1654.4303999999997</v>
      </c>
      <c r="AF114" s="81">
        <v>66416.423999999999</v>
      </c>
      <c r="AG114" s="59">
        <f t="shared" si="55"/>
        <v>9331.3386000000028</v>
      </c>
      <c r="AI114" s="126">
        <f t="shared" ref="AI114:AV114" si="57">AI12-AI63</f>
        <v>88624.593100000013</v>
      </c>
      <c r="AJ114" s="126">
        <f t="shared" si="57"/>
        <v>36496.221300000005</v>
      </c>
      <c r="AK114" s="126">
        <f t="shared" si="57"/>
        <v>37895.268700000001</v>
      </c>
      <c r="AL114" s="126">
        <f t="shared" si="57"/>
        <v>14233.103100000009</v>
      </c>
      <c r="AM114" s="127"/>
      <c r="AN114" s="126">
        <f t="shared" si="57"/>
        <v>148.42070000000004</v>
      </c>
      <c r="AO114" s="126">
        <f t="shared" si="57"/>
        <v>1194.2937999999995</v>
      </c>
      <c r="AP114" s="126">
        <f t="shared" si="57"/>
        <v>126.26209999999992</v>
      </c>
      <c r="AQ114" s="126"/>
      <c r="AR114" s="126"/>
      <c r="AS114" s="126">
        <f t="shared" si="57"/>
        <v>37.836599999999862</v>
      </c>
      <c r="AT114" s="126">
        <f t="shared" si="57"/>
        <v>529.01790000000051</v>
      </c>
      <c r="AU114" s="126">
        <f t="shared" si="57"/>
        <v>86.51219999999995</v>
      </c>
      <c r="AV114" s="126">
        <f t="shared" si="57"/>
        <v>184.83120000000005</v>
      </c>
      <c r="AW114" s="126">
        <f t="shared" si="42"/>
        <v>229.8337999999992</v>
      </c>
      <c r="AX114" s="126"/>
      <c r="AY114" s="128">
        <f t="shared" ref="AY114:BF114" si="58">AY12-AY63</f>
        <v>0</v>
      </c>
      <c r="AZ114" s="126">
        <f t="shared" si="58"/>
        <v>465.86580000000095</v>
      </c>
      <c r="BA114" s="128">
        <f t="shared" si="58"/>
        <v>0</v>
      </c>
      <c r="BB114" s="126">
        <f t="shared" si="58"/>
        <v>6737.3966</v>
      </c>
      <c r="BC114" s="126">
        <f t="shared" si="58"/>
        <v>116.85580000000004</v>
      </c>
      <c r="BD114" s="126">
        <f t="shared" si="58"/>
        <v>423.69969999999995</v>
      </c>
      <c r="BE114" s="126">
        <f t="shared" si="58"/>
        <v>0</v>
      </c>
      <c r="BF114" s="126">
        <f t="shared" si="58"/>
        <v>6042.3444</v>
      </c>
      <c r="BG114" s="119">
        <f t="shared" si="51"/>
        <v>154.49669999999969</v>
      </c>
      <c r="BH114" s="137">
        <f t="shared" si="52"/>
        <v>97170.570000000022</v>
      </c>
      <c r="BI114" s="119"/>
      <c r="BJ114" s="119"/>
    </row>
    <row r="115" spans="1:62" ht="15.6" x14ac:dyDescent="0.3">
      <c r="A115" s="1">
        <v>105</v>
      </c>
      <c r="B115" s="25">
        <v>3</v>
      </c>
      <c r="C115" s="135" t="s">
        <v>349</v>
      </c>
      <c r="D115" s="4" t="s">
        <v>232</v>
      </c>
      <c r="E115" s="81">
        <v>1642080</v>
      </c>
      <c r="F115" s="81">
        <v>326835</v>
      </c>
      <c r="G115" s="84">
        <f t="shared" si="28"/>
        <v>5.0241865161319934</v>
      </c>
      <c r="H115" s="94">
        <v>6</v>
      </c>
      <c r="I115" s="81">
        <v>1400292.3032</v>
      </c>
      <c r="J115" s="81">
        <v>1386024.3284000002</v>
      </c>
      <c r="K115" s="81">
        <v>8685.7715999999982</v>
      </c>
      <c r="L115" s="81">
        <v>5582.2031999998726</v>
      </c>
      <c r="M115" s="17"/>
      <c r="N115" s="81">
        <v>257.95839999999998</v>
      </c>
      <c r="O115" s="81">
        <v>67007.993600000002</v>
      </c>
      <c r="P115" s="81">
        <v>15082.974400000003</v>
      </c>
      <c r="Q115" s="59"/>
      <c r="R115" s="59"/>
      <c r="S115" s="81">
        <v>7622.2879999999996</v>
      </c>
      <c r="T115" s="81">
        <v>23733.910399999997</v>
      </c>
      <c r="U115" s="81">
        <v>5347.8271999999997</v>
      </c>
      <c r="V115" s="81">
        <v>2621.2876000000006</v>
      </c>
      <c r="W115" s="59">
        <f t="shared" si="29"/>
        <v>12599.705999999998</v>
      </c>
      <c r="X115" s="113"/>
      <c r="Y115" s="81">
        <v>7427.8779999999988</v>
      </c>
      <c r="Z115" s="81">
        <v>10465.291599999999</v>
      </c>
      <c r="AA115" s="81">
        <v>64706.185600000012</v>
      </c>
      <c r="AB115" s="81">
        <v>91922.389600000053</v>
      </c>
      <c r="AC115" s="81">
        <v>6184.9611999999997</v>
      </c>
      <c r="AD115" s="81">
        <v>11112.9388</v>
      </c>
      <c r="AE115" s="81">
        <v>6654.2924000000003</v>
      </c>
      <c r="AF115" s="81">
        <v>47852.0484</v>
      </c>
      <c r="AG115" s="59">
        <f t="shared" si="55"/>
        <v>20118.148800000054</v>
      </c>
      <c r="AI115" s="126">
        <f t="shared" ref="AI115:AV115" si="59">AI13-AI64</f>
        <v>277475.01270000002</v>
      </c>
      <c r="AJ115" s="126">
        <f t="shared" si="59"/>
        <v>274623.41490000009</v>
      </c>
      <c r="AK115" s="126">
        <f t="shared" si="59"/>
        <v>1721.1950999999999</v>
      </c>
      <c r="AL115" s="126">
        <f t="shared" si="59"/>
        <v>1130.4026999999746</v>
      </c>
      <c r="AM115" s="127"/>
      <c r="AN115" s="126">
        <f t="shared" si="59"/>
        <v>53.184899999999999</v>
      </c>
      <c r="AO115" s="126">
        <f t="shared" si="59"/>
        <v>13611.4791</v>
      </c>
      <c r="AP115" s="126">
        <f t="shared" si="59"/>
        <v>3017.7264000000005</v>
      </c>
      <c r="AQ115" s="126"/>
      <c r="AR115" s="126"/>
      <c r="AS115" s="126">
        <f t="shared" si="59"/>
        <v>1553.9504999999999</v>
      </c>
      <c r="AT115" s="126">
        <f t="shared" si="59"/>
        <v>4854.6833999999999</v>
      </c>
      <c r="AU115" s="126">
        <f t="shared" si="59"/>
        <v>1079.1491999999998</v>
      </c>
      <c r="AV115" s="126">
        <f t="shared" si="59"/>
        <v>525.64710000000014</v>
      </c>
      <c r="AW115" s="126">
        <f t="shared" si="42"/>
        <v>2580.3225000000002</v>
      </c>
      <c r="AX115" s="126"/>
      <c r="AY115" s="126">
        <f t="shared" ref="AY115:BF115" si="60">AY13-AY64</f>
        <v>1534.8224999999998</v>
      </c>
      <c r="AZ115" s="126">
        <f t="shared" si="60"/>
        <v>2149.0490999999993</v>
      </c>
      <c r="BA115" s="126">
        <f t="shared" si="60"/>
        <v>13217.789100000002</v>
      </c>
      <c r="BB115" s="126">
        <f t="shared" si="60"/>
        <v>18793.662600000007</v>
      </c>
      <c r="BC115" s="126">
        <f t="shared" si="60"/>
        <v>1279.1487</v>
      </c>
      <c r="BD115" s="126">
        <f t="shared" si="60"/>
        <v>2221.3263000000002</v>
      </c>
      <c r="BE115" s="126">
        <f t="shared" si="60"/>
        <v>1368.8799000000001</v>
      </c>
      <c r="BF115" s="126">
        <f t="shared" si="60"/>
        <v>9718.3943999999974</v>
      </c>
      <c r="BG115" s="119">
        <f t="shared" si="51"/>
        <v>4205.9133000000093</v>
      </c>
      <c r="BH115" s="137">
        <f t="shared" si="52"/>
        <v>326835</v>
      </c>
      <c r="BI115" s="119"/>
      <c r="BJ115" s="119"/>
    </row>
    <row r="116" spans="1:62" ht="15.6" x14ac:dyDescent="0.3">
      <c r="A116" s="1">
        <v>106</v>
      </c>
      <c r="B116" s="25">
        <v>4</v>
      </c>
      <c r="C116" s="135" t="s">
        <v>349</v>
      </c>
      <c r="D116" s="4" t="s">
        <v>96</v>
      </c>
      <c r="E116" s="81">
        <v>1393200</v>
      </c>
      <c r="F116" s="81">
        <v>233514</v>
      </c>
      <c r="G116" s="84">
        <f t="shared" si="28"/>
        <v>5.9662375703383947</v>
      </c>
      <c r="H116" s="94">
        <v>10.199999999999999</v>
      </c>
      <c r="I116" s="81">
        <v>1159905.4235999999</v>
      </c>
      <c r="J116" s="81">
        <v>1140664.4686</v>
      </c>
      <c r="K116" s="81">
        <v>14600.2181</v>
      </c>
      <c r="L116" s="81">
        <v>4640.7369000000353</v>
      </c>
      <c r="M116" s="17"/>
      <c r="N116" s="81">
        <v>596.88139999999999</v>
      </c>
      <c r="O116" s="81">
        <v>67906.665499999988</v>
      </c>
      <c r="P116" s="81">
        <v>12250.370700000001</v>
      </c>
      <c r="Q116" s="59"/>
      <c r="R116" s="59"/>
      <c r="S116" s="81">
        <v>9595.6467000000011</v>
      </c>
      <c r="T116" s="81">
        <v>24400.973999999998</v>
      </c>
      <c r="U116" s="81">
        <v>4610.4318000000003</v>
      </c>
      <c r="V116" s="81">
        <v>2772.3201000000004</v>
      </c>
      <c r="W116" s="59">
        <f t="shared" si="29"/>
        <v>14276.922199999994</v>
      </c>
      <c r="X116" s="113"/>
      <c r="Y116" s="81">
        <v>14420.310699999998</v>
      </c>
      <c r="Z116" s="81">
        <v>16548.504000000001</v>
      </c>
      <c r="AA116" s="81">
        <v>39747.849099999999</v>
      </c>
      <c r="AB116" s="81">
        <v>94074.365700000009</v>
      </c>
      <c r="AC116" s="81">
        <v>4027.8524000000016</v>
      </c>
      <c r="AD116" s="81">
        <v>5181.7916999999998</v>
      </c>
      <c r="AE116" s="81">
        <v>6618.3907000000017</v>
      </c>
      <c r="AF116" s="81">
        <v>51621.069299999988</v>
      </c>
      <c r="AG116" s="59">
        <f t="shared" si="55"/>
        <v>26625.261600000013</v>
      </c>
      <c r="AI116" s="126">
        <f t="shared" ref="AI116:AV116" si="61">AI14-AI65</f>
        <v>194707.58039999998</v>
      </c>
      <c r="AJ116" s="126">
        <f t="shared" si="61"/>
        <v>191480.47699999998</v>
      </c>
      <c r="AK116" s="126">
        <f t="shared" si="61"/>
        <v>2450.6763999999998</v>
      </c>
      <c r="AL116" s="126">
        <f t="shared" si="61"/>
        <v>776.42700000000582</v>
      </c>
      <c r="AM116" s="127"/>
      <c r="AN116" s="126">
        <f t="shared" si="61"/>
        <v>100.1284</v>
      </c>
      <c r="AO116" s="126">
        <f t="shared" si="61"/>
        <v>11307.898599999999</v>
      </c>
      <c r="AP116" s="126">
        <f t="shared" si="61"/>
        <v>2049.0642000000003</v>
      </c>
      <c r="AQ116" s="126"/>
      <c r="AR116" s="126"/>
      <c r="AS116" s="126">
        <f t="shared" si="61"/>
        <v>1598.9933999999998</v>
      </c>
      <c r="AT116" s="126">
        <f t="shared" si="61"/>
        <v>4056.6083999999992</v>
      </c>
      <c r="AU116" s="126">
        <f t="shared" si="61"/>
        <v>767.3850000000001</v>
      </c>
      <c r="AV116" s="126">
        <f t="shared" si="61"/>
        <v>462.23939999999999</v>
      </c>
      <c r="AW116" s="126">
        <f t="shared" si="42"/>
        <v>2373.6081999999988</v>
      </c>
      <c r="AX116" s="126"/>
      <c r="AY116" s="126">
        <f t="shared" ref="AY116:BF116" si="62">AY14-AY65</f>
        <v>2404.2457999999997</v>
      </c>
      <c r="AZ116" s="126">
        <f t="shared" si="62"/>
        <v>2753.2397999999998</v>
      </c>
      <c r="BA116" s="126">
        <f t="shared" si="62"/>
        <v>6611.5537999999988</v>
      </c>
      <c r="BB116" s="126">
        <f t="shared" si="62"/>
        <v>15629.353200000003</v>
      </c>
      <c r="BC116" s="126">
        <f t="shared" si="62"/>
        <v>663.68860000000018</v>
      </c>
      <c r="BD116" s="126">
        <f t="shared" si="62"/>
        <v>865.5791999999999</v>
      </c>
      <c r="BE116" s="126">
        <f t="shared" si="62"/>
        <v>1096.5674000000001</v>
      </c>
      <c r="BF116" s="126">
        <f t="shared" si="62"/>
        <v>8605.2863999999972</v>
      </c>
      <c r="BG116" s="119">
        <f t="shared" si="51"/>
        <v>4398.2316000000046</v>
      </c>
      <c r="BH116" s="137">
        <f t="shared" si="52"/>
        <v>233513.99999999994</v>
      </c>
      <c r="BI116" s="119"/>
      <c r="BJ116" s="119"/>
    </row>
    <row r="117" spans="1:62" ht="15.6" x14ac:dyDescent="0.3">
      <c r="A117" s="1">
        <v>107</v>
      </c>
      <c r="B117" s="25">
        <v>5</v>
      </c>
      <c r="C117" s="135" t="s">
        <v>349</v>
      </c>
      <c r="D117" s="4" t="s">
        <v>144</v>
      </c>
      <c r="E117" s="81">
        <v>1273327</v>
      </c>
      <c r="F117" s="81">
        <v>207614</v>
      </c>
      <c r="G117" s="84">
        <f t="shared" si="28"/>
        <v>6.133146126947123</v>
      </c>
      <c r="H117" s="94">
        <v>8.8000000000000007</v>
      </c>
      <c r="I117" s="81">
        <v>1096172.2904000001</v>
      </c>
      <c r="J117" s="81">
        <v>1081181.3407999999</v>
      </c>
      <c r="K117" s="81">
        <v>10720.352500000001</v>
      </c>
      <c r="L117" s="81">
        <v>4270.597100000009</v>
      </c>
      <c r="M117" s="17"/>
      <c r="N117" s="81">
        <v>19.373199999999997</v>
      </c>
      <c r="O117" s="81">
        <v>41832.01660000001</v>
      </c>
      <c r="P117" s="81">
        <v>6686.5094999999983</v>
      </c>
      <c r="Q117" s="59"/>
      <c r="R117" s="59"/>
      <c r="S117" s="81">
        <v>4743.8335999999999</v>
      </c>
      <c r="T117" s="81">
        <v>16301.942799999997</v>
      </c>
      <c r="U117" s="81">
        <v>2159.6233999999999</v>
      </c>
      <c r="V117" s="81">
        <v>2731.5112000000004</v>
      </c>
      <c r="W117" s="59">
        <f t="shared" si="29"/>
        <v>9208.5961000000134</v>
      </c>
      <c r="X117" s="113"/>
      <c r="Y117" s="81">
        <v>17686.799899999998</v>
      </c>
      <c r="Z117" s="81">
        <v>12098.340099999998</v>
      </c>
      <c r="AA117" s="81">
        <v>31805.418699999987</v>
      </c>
      <c r="AB117" s="81">
        <v>73712.761100000018</v>
      </c>
      <c r="AC117" s="81">
        <v>3988.1171000000004</v>
      </c>
      <c r="AD117" s="81">
        <v>4613.8487999999988</v>
      </c>
      <c r="AE117" s="81">
        <v>4624.1855000000005</v>
      </c>
      <c r="AF117" s="81">
        <v>31302.795699999995</v>
      </c>
      <c r="AG117" s="59">
        <f t="shared" si="55"/>
        <v>29183.814000000028</v>
      </c>
      <c r="AI117" s="126">
        <f t="shared" ref="AI117:AV117" si="63">AI15-AI66</f>
        <v>180696.58060000002</v>
      </c>
      <c r="AJ117" s="126">
        <f t="shared" si="63"/>
        <v>178246.16560000001</v>
      </c>
      <c r="AK117" s="126">
        <f t="shared" si="63"/>
        <v>1766.4284000000002</v>
      </c>
      <c r="AL117" s="126">
        <f t="shared" si="63"/>
        <v>683.98660000000154</v>
      </c>
      <c r="AM117" s="127"/>
      <c r="AN117" s="126">
        <f t="shared" si="63"/>
        <v>1.7578999999999994</v>
      </c>
      <c r="AO117" s="126">
        <f t="shared" si="63"/>
        <v>6340.7075000000041</v>
      </c>
      <c r="AP117" s="126">
        <f t="shared" si="63"/>
        <v>1043.1557999999998</v>
      </c>
      <c r="AQ117" s="126"/>
      <c r="AR117" s="126"/>
      <c r="AS117" s="126">
        <f t="shared" si="63"/>
        <v>717.7201</v>
      </c>
      <c r="AT117" s="126">
        <f t="shared" si="63"/>
        <v>2451.5183000000002</v>
      </c>
      <c r="AU117" s="126">
        <f t="shared" si="63"/>
        <v>332.23090000000008</v>
      </c>
      <c r="AV117" s="126">
        <f t="shared" si="63"/>
        <v>424.63580000000007</v>
      </c>
      <c r="AW117" s="126">
        <f t="shared" si="42"/>
        <v>1371.4466000000039</v>
      </c>
      <c r="AX117" s="126"/>
      <c r="AY117" s="126">
        <f t="shared" ref="AY117:BF117" si="64">AY15-AY66</f>
        <v>2777.8995999999997</v>
      </c>
      <c r="AZ117" s="126">
        <f t="shared" si="64"/>
        <v>1780.9765999999995</v>
      </c>
      <c r="BA117" s="126">
        <f t="shared" si="64"/>
        <v>4714.5715999999993</v>
      </c>
      <c r="BB117" s="126">
        <f t="shared" si="64"/>
        <v>11301.506200000003</v>
      </c>
      <c r="BC117" s="126">
        <f t="shared" si="64"/>
        <v>584.69560000000024</v>
      </c>
      <c r="BD117" s="126">
        <f t="shared" si="64"/>
        <v>742.75499999999988</v>
      </c>
      <c r="BE117" s="126">
        <f t="shared" si="64"/>
        <v>671.87529999999992</v>
      </c>
      <c r="BF117" s="126">
        <f t="shared" si="64"/>
        <v>4878.8927000000003</v>
      </c>
      <c r="BG117" s="119">
        <f t="shared" si="51"/>
        <v>4423.2876000000033</v>
      </c>
      <c r="BH117" s="137">
        <f t="shared" si="52"/>
        <v>207614.00000000003</v>
      </c>
      <c r="BI117" s="119"/>
      <c r="BJ117" s="119"/>
    </row>
    <row r="118" spans="1:62" ht="15.6" x14ac:dyDescent="0.3">
      <c r="A118" s="1">
        <v>108</v>
      </c>
      <c r="B118" s="25">
        <v>6</v>
      </c>
      <c r="C118" s="135" t="s">
        <v>349</v>
      </c>
      <c r="D118" s="4" t="s">
        <v>145</v>
      </c>
      <c r="E118" s="81">
        <v>1325073</v>
      </c>
      <c r="F118" s="81">
        <v>260953</v>
      </c>
      <c r="G118" s="84">
        <f t="shared" si="28"/>
        <v>5.0778224431219412</v>
      </c>
      <c r="H118" s="94">
        <v>6.1</v>
      </c>
      <c r="I118" s="81">
        <v>877203.11400000006</v>
      </c>
      <c r="J118" s="81">
        <v>853146.37719999999</v>
      </c>
      <c r="K118" s="81">
        <v>16197.906600000002</v>
      </c>
      <c r="L118" s="81">
        <v>7858.8302000000076</v>
      </c>
      <c r="M118" s="17"/>
      <c r="N118" s="81">
        <v>10059.820700000002</v>
      </c>
      <c r="O118" s="81">
        <v>228674.85409999994</v>
      </c>
      <c r="P118" s="81">
        <v>26846.609300000004</v>
      </c>
      <c r="Q118" s="59"/>
      <c r="R118" s="59"/>
      <c r="S118" s="81">
        <v>6671.4467999999997</v>
      </c>
      <c r="T118" s="81">
        <v>17758.570899999999</v>
      </c>
      <c r="U118" s="81">
        <v>5958.2020000000002</v>
      </c>
      <c r="V118" s="81">
        <v>124915.89699999998</v>
      </c>
      <c r="W118" s="59">
        <f t="shared" si="29"/>
        <v>46524.128099999944</v>
      </c>
      <c r="X118" s="113"/>
      <c r="Y118" s="81">
        <v>83627.280599999998</v>
      </c>
      <c r="Z118" s="81">
        <v>17095.478599999999</v>
      </c>
      <c r="AA118" s="81">
        <v>20310.448799999995</v>
      </c>
      <c r="AB118" s="81">
        <v>88102.003200000006</v>
      </c>
      <c r="AC118" s="81">
        <v>6641.8371999999972</v>
      </c>
      <c r="AD118" s="81">
        <v>11966.187000000002</v>
      </c>
      <c r="AE118" s="81">
        <v>4330.5465999999997</v>
      </c>
      <c r="AF118" s="81">
        <v>37032.276999999987</v>
      </c>
      <c r="AG118" s="59">
        <f t="shared" si="55"/>
        <v>28131.155400000018</v>
      </c>
      <c r="AI118" s="126">
        <f t="shared" ref="AI118:AV118" si="65">AI16-AI67</f>
        <v>170359.4112</v>
      </c>
      <c r="AJ118" s="126">
        <f t="shared" si="65"/>
        <v>165675.08359999998</v>
      </c>
      <c r="AK118" s="126">
        <f t="shared" si="65"/>
        <v>3146.6952000000001</v>
      </c>
      <c r="AL118" s="126">
        <f t="shared" si="65"/>
        <v>1537.6324000000016</v>
      </c>
      <c r="AM118" s="127"/>
      <c r="AN118" s="126">
        <f t="shared" si="65"/>
        <v>1954.0515000000003</v>
      </c>
      <c r="AO118" s="126">
        <f t="shared" si="65"/>
        <v>46142.901499999993</v>
      </c>
      <c r="AP118" s="126">
        <f t="shared" si="65"/>
        <v>5397.5251000000007</v>
      </c>
      <c r="AQ118" s="126"/>
      <c r="AR118" s="126"/>
      <c r="AS118" s="126">
        <f t="shared" si="65"/>
        <v>1349.2154</v>
      </c>
      <c r="AT118" s="126">
        <f t="shared" si="65"/>
        <v>3676.3409000000001</v>
      </c>
      <c r="AU118" s="126">
        <f t="shared" si="65"/>
        <v>1188.663</v>
      </c>
      <c r="AV118" s="126">
        <f t="shared" si="65"/>
        <v>25290.325000000001</v>
      </c>
      <c r="AW118" s="126">
        <f t="shared" si="42"/>
        <v>9240.8320999999924</v>
      </c>
      <c r="AX118" s="126"/>
      <c r="AY118" s="126">
        <f t="shared" ref="AY118:BF118" si="66">AY16-AY67</f>
        <v>16356.445800000001</v>
      </c>
      <c r="AZ118" s="126">
        <f t="shared" si="66"/>
        <v>3485.0492000000004</v>
      </c>
      <c r="BA118" s="126">
        <f t="shared" si="66"/>
        <v>4378.4809999999989</v>
      </c>
      <c r="BB118" s="126">
        <f t="shared" si="66"/>
        <v>18276.659800000001</v>
      </c>
      <c r="BC118" s="126">
        <f t="shared" si="66"/>
        <v>1441.2121999999995</v>
      </c>
      <c r="BD118" s="126">
        <f t="shared" si="66"/>
        <v>2410.2768000000001</v>
      </c>
      <c r="BE118" s="126">
        <f t="shared" si="66"/>
        <v>929.7002</v>
      </c>
      <c r="BF118" s="126">
        <f t="shared" si="66"/>
        <v>7585.9915999999985</v>
      </c>
      <c r="BG118" s="119">
        <f t="shared" si="51"/>
        <v>5909.479000000003</v>
      </c>
      <c r="BH118" s="137">
        <f t="shared" si="52"/>
        <v>260953</v>
      </c>
      <c r="BI118" s="119"/>
      <c r="BJ118" s="119"/>
    </row>
    <row r="119" spans="1:62" ht="15.6" x14ac:dyDescent="0.3">
      <c r="A119" s="1">
        <v>109</v>
      </c>
      <c r="B119" s="25">
        <v>7</v>
      </c>
      <c r="C119" s="135" t="s">
        <v>349</v>
      </c>
      <c r="D119" s="4" t="s">
        <v>146</v>
      </c>
      <c r="E119" s="81">
        <v>1278803</v>
      </c>
      <c r="F119" s="81">
        <v>238225</v>
      </c>
      <c r="G119" s="84">
        <f t="shared" si="28"/>
        <v>5.3680470143771641</v>
      </c>
      <c r="H119" s="94">
        <v>6.5</v>
      </c>
      <c r="I119" s="81">
        <v>1197714.7742999997</v>
      </c>
      <c r="J119" s="81">
        <v>1194023.2239000001</v>
      </c>
      <c r="K119" s="81">
        <v>2115.3650000000002</v>
      </c>
      <c r="L119" s="81">
        <v>1576.1853999999621</v>
      </c>
      <c r="M119" s="17"/>
      <c r="N119" s="81">
        <v>1872.2008000000003</v>
      </c>
      <c r="O119" s="81">
        <v>19863.299199999998</v>
      </c>
      <c r="P119" s="81">
        <v>1367.2462</v>
      </c>
      <c r="Q119" s="59"/>
      <c r="R119" s="59"/>
      <c r="S119" s="81">
        <v>2729.8420999999994</v>
      </c>
      <c r="T119" s="81">
        <v>5865.2221000000009</v>
      </c>
      <c r="U119" s="81">
        <v>791.92529999999988</v>
      </c>
      <c r="V119" s="81">
        <v>4732.9380999999994</v>
      </c>
      <c r="W119" s="59">
        <f t="shared" si="29"/>
        <v>4376.1253999999972</v>
      </c>
      <c r="X119" s="113"/>
      <c r="Y119" s="81">
        <v>5077.1419000000005</v>
      </c>
      <c r="Z119" s="81">
        <v>2575.1211000000008</v>
      </c>
      <c r="AA119" s="81">
        <v>5322.4658000000018</v>
      </c>
      <c r="AB119" s="81">
        <v>46377.996899999998</v>
      </c>
      <c r="AC119" s="81">
        <v>3164.6738000000005</v>
      </c>
      <c r="AD119" s="81">
        <v>9303.4900000000016</v>
      </c>
      <c r="AE119" s="81">
        <v>2563.0739999999992</v>
      </c>
      <c r="AF119" s="81">
        <v>9459.5530000000017</v>
      </c>
      <c r="AG119" s="59">
        <f t="shared" si="55"/>
        <v>21887.206099999996</v>
      </c>
      <c r="AI119" s="126">
        <f t="shared" ref="AI119:AV119" si="67">AI17-AI68</f>
        <v>222708.01589999997</v>
      </c>
      <c r="AJ119" s="126">
        <f t="shared" si="67"/>
        <v>222019.10320000001</v>
      </c>
      <c r="AK119" s="126">
        <f t="shared" si="67"/>
        <v>393.48110000000003</v>
      </c>
      <c r="AL119" s="126">
        <f t="shared" si="67"/>
        <v>295.43159999999295</v>
      </c>
      <c r="AM119" s="127"/>
      <c r="AN119" s="126">
        <f t="shared" si="67"/>
        <v>348.07630000000006</v>
      </c>
      <c r="AO119" s="126">
        <f t="shared" si="67"/>
        <v>3787.386199999999</v>
      </c>
      <c r="AP119" s="126">
        <f t="shared" si="67"/>
        <v>264.75110000000006</v>
      </c>
      <c r="AQ119" s="126"/>
      <c r="AR119" s="126"/>
      <c r="AS119" s="126">
        <f t="shared" si="67"/>
        <v>518.95789999999988</v>
      </c>
      <c r="AT119" s="126">
        <f t="shared" si="67"/>
        <v>1132.7121</v>
      </c>
      <c r="AU119" s="126">
        <f t="shared" si="67"/>
        <v>150.55679999999995</v>
      </c>
      <c r="AV119" s="126">
        <f t="shared" si="67"/>
        <v>885.99439999999993</v>
      </c>
      <c r="AW119" s="126">
        <f t="shared" si="42"/>
        <v>834.4138999999991</v>
      </c>
      <c r="AX119" s="126"/>
      <c r="AY119" s="126">
        <f t="shared" ref="AY119:BF119" si="68">AY17-AY68</f>
        <v>960.16549999999995</v>
      </c>
      <c r="AZ119" s="126">
        <f t="shared" si="68"/>
        <v>500.07920000000018</v>
      </c>
      <c r="BA119" s="126">
        <f t="shared" si="68"/>
        <v>1067.4971000000003</v>
      </c>
      <c r="BB119" s="126">
        <f t="shared" si="68"/>
        <v>8853.7798000000003</v>
      </c>
      <c r="BC119" s="126">
        <f t="shared" si="68"/>
        <v>631.92030000000011</v>
      </c>
      <c r="BD119" s="126">
        <f t="shared" si="68"/>
        <v>1747.4281000000001</v>
      </c>
      <c r="BE119" s="126">
        <f t="shared" si="68"/>
        <v>494.6975999999998</v>
      </c>
      <c r="BF119" s="126">
        <f t="shared" si="68"/>
        <v>1820.5303000000004</v>
      </c>
      <c r="BG119" s="119">
        <f t="shared" si="51"/>
        <v>4159.2034999999996</v>
      </c>
      <c r="BH119" s="137">
        <f t="shared" si="52"/>
        <v>238224.99999999997</v>
      </c>
      <c r="BI119" s="119"/>
      <c r="BJ119" s="119"/>
    </row>
    <row r="120" spans="1:62" ht="15.6" x14ac:dyDescent="0.3">
      <c r="A120" s="1">
        <v>110</v>
      </c>
      <c r="B120" s="25">
        <v>8</v>
      </c>
      <c r="C120" s="135" t="s">
        <v>349</v>
      </c>
      <c r="D120" s="4" t="s">
        <v>381</v>
      </c>
      <c r="E120" s="81">
        <v>2755635</v>
      </c>
      <c r="F120" s="81">
        <v>484685</v>
      </c>
      <c r="G120" s="84">
        <f t="shared" si="28"/>
        <v>5.6854142381134141</v>
      </c>
      <c r="H120" s="94">
        <v>9.3000000000000007</v>
      </c>
      <c r="I120" s="81">
        <v>2221526.6178000001</v>
      </c>
      <c r="J120" s="81">
        <v>2202208.7352000005</v>
      </c>
      <c r="K120" s="81">
        <v>8575.9589999999989</v>
      </c>
      <c r="L120" s="81">
        <v>10741.923599999931</v>
      </c>
      <c r="M120" s="17"/>
      <c r="N120" s="81">
        <v>504.35759999999993</v>
      </c>
      <c r="O120" s="81">
        <v>157216.33050000004</v>
      </c>
      <c r="P120" s="81">
        <v>20210.967599999996</v>
      </c>
      <c r="Q120" s="59"/>
      <c r="R120" s="59"/>
      <c r="S120" s="81">
        <v>24384.256799999999</v>
      </c>
      <c r="T120" s="81">
        <v>52670.119199999986</v>
      </c>
      <c r="U120" s="81">
        <v>7269.5889000000006</v>
      </c>
      <c r="V120" s="81">
        <v>11064.2565</v>
      </c>
      <c r="W120" s="59">
        <f t="shared" si="29"/>
        <v>41617.141500000042</v>
      </c>
      <c r="X120" s="113"/>
      <c r="Y120" s="81">
        <v>27849.072300000007</v>
      </c>
      <c r="Z120" s="81">
        <v>22194.321000000004</v>
      </c>
      <c r="AA120" s="81">
        <v>122541.51240000004</v>
      </c>
      <c r="AB120" s="81">
        <v>203802.78839999999</v>
      </c>
      <c r="AC120" s="81">
        <v>8207.5635000000002</v>
      </c>
      <c r="AD120" s="81">
        <v>18450.768900000003</v>
      </c>
      <c r="AE120" s="81">
        <v>14987.953500000001</v>
      </c>
      <c r="AF120" s="81">
        <v>104231.39760000001</v>
      </c>
      <c r="AG120" s="59">
        <f t="shared" si="55"/>
        <v>57925.104899999977</v>
      </c>
      <c r="AI120" s="126">
        <f t="shared" ref="AI120:AV120" si="69">AI18-AI69</f>
        <v>388496.8652</v>
      </c>
      <c r="AJ120" s="126">
        <f t="shared" si="69"/>
        <v>385103.41430000006</v>
      </c>
      <c r="AK120" s="126">
        <f t="shared" si="69"/>
        <v>1500.0564999999997</v>
      </c>
      <c r="AL120" s="126">
        <f t="shared" si="69"/>
        <v>1893.3943999999879</v>
      </c>
      <c r="AM120" s="127"/>
      <c r="AN120" s="126">
        <f t="shared" si="69"/>
        <v>89.37939999999999</v>
      </c>
      <c r="AO120" s="126">
        <f t="shared" si="69"/>
        <v>28138.985000000001</v>
      </c>
      <c r="AP120" s="126">
        <f t="shared" si="69"/>
        <v>3588.9793999999997</v>
      </c>
      <c r="AQ120" s="126"/>
      <c r="AR120" s="126"/>
      <c r="AS120" s="126">
        <f t="shared" si="69"/>
        <v>4346.0806999999995</v>
      </c>
      <c r="AT120" s="126">
        <f t="shared" si="69"/>
        <v>9507.7852999999959</v>
      </c>
      <c r="AU120" s="126">
        <f t="shared" si="69"/>
        <v>1304.7140999999997</v>
      </c>
      <c r="AV120" s="126">
        <f t="shared" si="69"/>
        <v>1949.4204999999997</v>
      </c>
      <c r="AW120" s="126">
        <f t="shared" si="42"/>
        <v>7442.0050000000047</v>
      </c>
      <c r="AX120" s="126"/>
      <c r="AY120" s="126">
        <f t="shared" ref="AY120:BF120" si="70">AY18-AY69</f>
        <v>5012.3342000000002</v>
      </c>
      <c r="AZ120" s="126">
        <f t="shared" si="70"/>
        <v>4004.0210000000006</v>
      </c>
      <c r="BA120" s="126">
        <f t="shared" si="70"/>
        <v>22094.568600000002</v>
      </c>
      <c r="BB120" s="126">
        <f t="shared" si="70"/>
        <v>36848.84659999999</v>
      </c>
      <c r="BC120" s="126">
        <f t="shared" si="70"/>
        <v>1527.1934999999999</v>
      </c>
      <c r="BD120" s="126">
        <f t="shared" si="70"/>
        <v>3273.0286000000001</v>
      </c>
      <c r="BE120" s="126">
        <f t="shared" si="70"/>
        <v>2733.1594999999998</v>
      </c>
      <c r="BF120" s="126">
        <f t="shared" si="70"/>
        <v>18497.600399999999</v>
      </c>
      <c r="BG120" s="119">
        <f t="shared" si="51"/>
        <v>10817.86459999999</v>
      </c>
      <c r="BH120" s="137">
        <f t="shared" si="52"/>
        <v>484684.99999999994</v>
      </c>
      <c r="BI120" s="119"/>
      <c r="BJ120" s="119"/>
    </row>
    <row r="121" spans="1:62" ht="15.6" x14ac:dyDescent="0.3">
      <c r="A121" s="1">
        <v>111</v>
      </c>
      <c r="B121" s="25">
        <v>9</v>
      </c>
      <c r="C121" s="135" t="s">
        <v>349</v>
      </c>
      <c r="D121" s="4" t="s">
        <v>382</v>
      </c>
      <c r="E121" s="81">
        <v>2361621</v>
      </c>
      <c r="F121" s="81">
        <v>368302</v>
      </c>
      <c r="G121" s="84">
        <f t="shared" si="28"/>
        <v>6.4121861950247352</v>
      </c>
      <c r="H121" s="94">
        <v>6.9</v>
      </c>
      <c r="I121" s="81">
        <v>2126420.0649000001</v>
      </c>
      <c r="J121" s="81">
        <v>2118203.9583000001</v>
      </c>
      <c r="K121" s="81">
        <v>6192.4268999999995</v>
      </c>
      <c r="L121" s="81">
        <v>2023.6797000000856</v>
      </c>
      <c r="M121" s="17"/>
      <c r="N121" s="81">
        <v>219.19889999999998</v>
      </c>
      <c r="O121" s="81">
        <v>89968.827600000004</v>
      </c>
      <c r="P121" s="81">
        <v>11069.196599999997</v>
      </c>
      <c r="Q121" s="59"/>
      <c r="R121" s="59"/>
      <c r="S121" s="81">
        <v>9203.4764999999989</v>
      </c>
      <c r="T121" s="81">
        <v>41365.334400000007</v>
      </c>
      <c r="U121" s="81">
        <v>4263.9129000000003</v>
      </c>
      <c r="V121" s="81">
        <v>5748.7383000000009</v>
      </c>
      <c r="W121" s="59">
        <f t="shared" si="29"/>
        <v>18318.168900000004</v>
      </c>
      <c r="X121" s="113"/>
      <c r="Y121" s="81">
        <v>11958.987300000001</v>
      </c>
      <c r="Z121" s="81">
        <v>12110.101500000001</v>
      </c>
      <c r="AA121" s="81">
        <v>28936.831500000004</v>
      </c>
      <c r="AB121" s="81">
        <v>92006.988299999997</v>
      </c>
      <c r="AC121" s="81">
        <v>6662.9646000000012</v>
      </c>
      <c r="AD121" s="81">
        <v>12683.346000000001</v>
      </c>
      <c r="AE121" s="81">
        <v>4582.0136999999995</v>
      </c>
      <c r="AF121" s="81">
        <v>44947.84199999999</v>
      </c>
      <c r="AG121" s="59">
        <f t="shared" si="55"/>
        <v>23130.822</v>
      </c>
      <c r="AI121" s="126">
        <f t="shared" ref="AI121:AV121" si="71">AI19-AI70</f>
        <v>334510.65490000002</v>
      </c>
      <c r="AJ121" s="126">
        <f t="shared" si="71"/>
        <v>333224.64160000003</v>
      </c>
      <c r="AK121" s="126">
        <f t="shared" si="71"/>
        <v>972.97050000000002</v>
      </c>
      <c r="AL121" s="126">
        <f t="shared" si="71"/>
        <v>313.04280000001353</v>
      </c>
      <c r="AM121" s="127"/>
      <c r="AN121" s="126">
        <f t="shared" si="71"/>
        <v>33.758699999999997</v>
      </c>
      <c r="AO121" s="126">
        <f t="shared" si="71"/>
        <v>13229.9632</v>
      </c>
      <c r="AP121" s="126">
        <f t="shared" si="71"/>
        <v>1589.0909999999997</v>
      </c>
      <c r="AQ121" s="126"/>
      <c r="AR121" s="126"/>
      <c r="AS121" s="126">
        <f t="shared" si="71"/>
        <v>1328.3749</v>
      </c>
      <c r="AT121" s="126">
        <f t="shared" si="71"/>
        <v>6161.3448000000008</v>
      </c>
      <c r="AU121" s="126">
        <f t="shared" si="71"/>
        <v>647.5027</v>
      </c>
      <c r="AV121" s="126">
        <f t="shared" si="71"/>
        <v>880.76990000000023</v>
      </c>
      <c r="AW121" s="126">
        <f t="shared" si="42"/>
        <v>2622.8799000000017</v>
      </c>
      <c r="AX121" s="126"/>
      <c r="AY121" s="126">
        <f t="shared" ref="AY121:BF121" si="72">AY19-AY70</f>
        <v>1708.6849000000002</v>
      </c>
      <c r="AZ121" s="126">
        <f t="shared" si="72"/>
        <v>1653.0087000000003</v>
      </c>
      <c r="BA121" s="126">
        <f t="shared" si="72"/>
        <v>4011.7674000000006</v>
      </c>
      <c r="BB121" s="126">
        <f t="shared" si="72"/>
        <v>13154.162200000001</v>
      </c>
      <c r="BC121" s="126">
        <f t="shared" si="72"/>
        <v>886.16230000000019</v>
      </c>
      <c r="BD121" s="126">
        <f t="shared" si="72"/>
        <v>1893.2251000000003</v>
      </c>
      <c r="BE121" s="126">
        <f t="shared" si="72"/>
        <v>610.19989999999996</v>
      </c>
      <c r="BF121" s="126">
        <f t="shared" si="72"/>
        <v>6596.4969999999985</v>
      </c>
      <c r="BG121" s="119">
        <f t="shared" si="51"/>
        <v>3168.077900000002</v>
      </c>
      <c r="BH121" s="137">
        <f t="shared" si="52"/>
        <v>368302</v>
      </c>
      <c r="BI121" s="119"/>
      <c r="BJ121" s="119"/>
    </row>
    <row r="122" spans="1:62" ht="15.6" x14ac:dyDescent="0.3">
      <c r="A122" s="1">
        <v>112</v>
      </c>
      <c r="B122" s="25">
        <v>10</v>
      </c>
      <c r="C122" s="135" t="s">
        <v>349</v>
      </c>
      <c r="D122" s="4" t="s">
        <v>383</v>
      </c>
      <c r="E122" s="81">
        <v>2935189</v>
      </c>
      <c r="F122" s="81">
        <v>489137</v>
      </c>
      <c r="G122" s="84">
        <f t="shared" si="28"/>
        <v>6.0007503010404042</v>
      </c>
      <c r="H122" s="94">
        <v>6.5</v>
      </c>
      <c r="I122" s="81">
        <v>2699114.9057999998</v>
      </c>
      <c r="J122" s="81">
        <v>2692794.3600999997</v>
      </c>
      <c r="K122" s="81">
        <v>548.78099999999995</v>
      </c>
      <c r="L122" s="81">
        <v>5771.7647000001216</v>
      </c>
      <c r="M122" s="17"/>
      <c r="N122" s="81">
        <v>18156.293399999999</v>
      </c>
      <c r="O122" s="81">
        <v>99087.755200000014</v>
      </c>
      <c r="P122" s="81">
        <v>47758.153200000001</v>
      </c>
      <c r="Q122" s="59"/>
      <c r="R122" s="59"/>
      <c r="S122" s="81">
        <v>9889.5730999999996</v>
      </c>
      <c r="T122" s="81">
        <v>13931.7984</v>
      </c>
      <c r="U122" s="81">
        <v>3767.5546000000004</v>
      </c>
      <c r="V122" s="81">
        <v>5424.4822000000004</v>
      </c>
      <c r="W122" s="59">
        <f t="shared" si="29"/>
        <v>18316.193700000011</v>
      </c>
      <c r="X122" s="113"/>
      <c r="Y122" s="81">
        <v>10435.382799999999</v>
      </c>
      <c r="Z122" s="81">
        <v>8778.8253000000004</v>
      </c>
      <c r="AA122" s="81">
        <v>16900.602200000005</v>
      </c>
      <c r="AB122" s="81">
        <v>82715.235299999971</v>
      </c>
      <c r="AC122" s="81">
        <v>9541.2702000000027</v>
      </c>
      <c r="AD122" s="81">
        <v>10922.5067</v>
      </c>
      <c r="AE122" s="81">
        <v>5100.6000000000004</v>
      </c>
      <c r="AF122" s="81">
        <v>24800.261299999998</v>
      </c>
      <c r="AG122" s="59">
        <f t="shared" si="55"/>
        <v>32350.59709999997</v>
      </c>
      <c r="AI122" s="126">
        <f t="shared" ref="AI122:AV122" si="73">AI20-AI71</f>
        <v>449979.91139999998</v>
      </c>
      <c r="AJ122" s="126">
        <f t="shared" si="73"/>
        <v>448927.60279999999</v>
      </c>
      <c r="AK122" s="126">
        <f t="shared" si="73"/>
        <v>91.36460000000001</v>
      </c>
      <c r="AL122" s="126">
        <f t="shared" si="73"/>
        <v>960.9440000000202</v>
      </c>
      <c r="AM122" s="127"/>
      <c r="AN122" s="126">
        <f t="shared" si="73"/>
        <v>3026.9168999999997</v>
      </c>
      <c r="AO122" s="126">
        <f t="shared" si="73"/>
        <v>16454.572400000005</v>
      </c>
      <c r="AP122" s="126">
        <f t="shared" si="73"/>
        <v>7956.4885000000004</v>
      </c>
      <c r="AQ122" s="126"/>
      <c r="AR122" s="126"/>
      <c r="AS122" s="126">
        <f t="shared" si="73"/>
        <v>1640.4685999999999</v>
      </c>
      <c r="AT122" s="126">
        <f t="shared" si="73"/>
        <v>2294.4748</v>
      </c>
      <c r="AU122" s="126">
        <f t="shared" si="73"/>
        <v>619.01340000000005</v>
      </c>
      <c r="AV122" s="126">
        <f t="shared" si="73"/>
        <v>901.60580000000004</v>
      </c>
      <c r="AW122" s="126">
        <f t="shared" si="42"/>
        <v>3042.5213000000058</v>
      </c>
      <c r="AX122" s="126"/>
      <c r="AY122" s="126">
        <f t="shared" ref="AY122:BF122" si="74">AY20-AY71</f>
        <v>1730.6602</v>
      </c>
      <c r="AZ122" s="126">
        <f t="shared" si="74"/>
        <v>1456.854</v>
      </c>
      <c r="BA122" s="126">
        <f t="shared" si="74"/>
        <v>2783.9220000000009</v>
      </c>
      <c r="BB122" s="126">
        <f t="shared" si="74"/>
        <v>13704.163099999998</v>
      </c>
      <c r="BC122" s="126">
        <f t="shared" si="74"/>
        <v>1574.2475000000002</v>
      </c>
      <c r="BD122" s="126">
        <f t="shared" si="74"/>
        <v>1814.9641999999999</v>
      </c>
      <c r="BE122" s="126">
        <f t="shared" si="74"/>
        <v>842.86540000000002</v>
      </c>
      <c r="BF122" s="126">
        <f t="shared" si="74"/>
        <v>4109.7039999999997</v>
      </c>
      <c r="BG122" s="119">
        <f t="shared" si="51"/>
        <v>5362.3819999999978</v>
      </c>
      <c r="BH122" s="137">
        <f t="shared" si="52"/>
        <v>489137</v>
      </c>
      <c r="BI122" s="119"/>
      <c r="BJ122" s="119"/>
    </row>
    <row r="123" spans="1:62" ht="15.6" x14ac:dyDescent="0.3">
      <c r="A123" s="1">
        <v>113</v>
      </c>
      <c r="B123" s="25">
        <v>11</v>
      </c>
      <c r="C123" s="135" t="s">
        <v>349</v>
      </c>
      <c r="D123" s="4" t="s">
        <v>147</v>
      </c>
      <c r="E123" s="81">
        <v>1348818</v>
      </c>
      <c r="F123" s="81">
        <v>222124</v>
      </c>
      <c r="G123" s="84">
        <f t="shared" si="28"/>
        <v>6.0723649853235129</v>
      </c>
      <c r="H123" s="94">
        <v>8.9</v>
      </c>
      <c r="I123" s="81">
        <v>1086372.2169000001</v>
      </c>
      <c r="J123" s="81">
        <v>1071529.8185000001</v>
      </c>
      <c r="K123" s="81">
        <v>11905.8583</v>
      </c>
      <c r="L123" s="81">
        <v>2936.5400999998728</v>
      </c>
      <c r="M123" s="17"/>
      <c r="N123" s="81">
        <v>269.7636</v>
      </c>
      <c r="O123" s="81">
        <v>84546.459099999993</v>
      </c>
      <c r="P123" s="81">
        <v>12743.9514</v>
      </c>
      <c r="Q123" s="59"/>
      <c r="R123" s="59"/>
      <c r="S123" s="81">
        <v>11113.540400000002</v>
      </c>
      <c r="T123" s="81">
        <v>24808.350799999993</v>
      </c>
      <c r="U123" s="81">
        <v>5343.8395</v>
      </c>
      <c r="V123" s="81">
        <v>15235.857399999999</v>
      </c>
      <c r="W123" s="59">
        <f t="shared" si="29"/>
        <v>15300.919599999987</v>
      </c>
      <c r="X123" s="113"/>
      <c r="Y123" s="81">
        <v>10828.089899999997</v>
      </c>
      <c r="Z123" s="81">
        <v>16096.0664</v>
      </c>
      <c r="AA123" s="81">
        <v>37721.515400000018</v>
      </c>
      <c r="AB123" s="81">
        <v>112983.8887</v>
      </c>
      <c r="AC123" s="81">
        <v>5190.0562999999975</v>
      </c>
      <c r="AD123" s="81">
        <v>5829.7482999999984</v>
      </c>
      <c r="AE123" s="81">
        <v>7097.9459000000006</v>
      </c>
      <c r="AF123" s="81">
        <v>47787.3747</v>
      </c>
      <c r="AG123" s="59">
        <f t="shared" si="55"/>
        <v>47078.763500000001</v>
      </c>
      <c r="AI123" s="126">
        <f t="shared" ref="AI123:AV123" si="75">AI21-AI72</f>
        <v>180084.42179999998</v>
      </c>
      <c r="AJ123" s="126">
        <f t="shared" si="75"/>
        <v>177634.02499999999</v>
      </c>
      <c r="AK123" s="126">
        <f t="shared" si="75"/>
        <v>1973.1413999999997</v>
      </c>
      <c r="AL123" s="126">
        <f t="shared" si="75"/>
        <v>477.25539999997886</v>
      </c>
      <c r="AM123" s="127"/>
      <c r="AN123" s="126">
        <f t="shared" si="75"/>
        <v>44.424799999999998</v>
      </c>
      <c r="AO123" s="126">
        <f t="shared" si="75"/>
        <v>13540.529399999998</v>
      </c>
      <c r="AP123" s="126">
        <f t="shared" si="75"/>
        <v>2076.7939999999999</v>
      </c>
      <c r="AQ123" s="126"/>
      <c r="AR123" s="126"/>
      <c r="AS123" s="126">
        <f t="shared" si="75"/>
        <v>1775.66</v>
      </c>
      <c r="AT123" s="126">
        <f t="shared" si="75"/>
        <v>3939.927999999999</v>
      </c>
      <c r="AU123" s="126">
        <f t="shared" si="75"/>
        <v>869.46699999999987</v>
      </c>
      <c r="AV123" s="126">
        <f t="shared" si="75"/>
        <v>2444.9259999999995</v>
      </c>
      <c r="AW123" s="126">
        <f t="shared" si="42"/>
        <v>2433.7543999999998</v>
      </c>
      <c r="AX123" s="126"/>
      <c r="AY123" s="126">
        <f t="shared" ref="AY123:BF123" si="76">AY21-AY72</f>
        <v>1720.3965999999996</v>
      </c>
      <c r="AZ123" s="126">
        <f t="shared" si="76"/>
        <v>2586.9695999999994</v>
      </c>
      <c r="BA123" s="126">
        <f t="shared" si="76"/>
        <v>5968.5628000000015</v>
      </c>
      <c r="BB123" s="126">
        <f t="shared" si="76"/>
        <v>18178.695</v>
      </c>
      <c r="BC123" s="126">
        <f t="shared" si="76"/>
        <v>822.63979999999947</v>
      </c>
      <c r="BD123" s="126">
        <f t="shared" si="76"/>
        <v>946.03099999999961</v>
      </c>
      <c r="BE123" s="126">
        <f t="shared" si="76"/>
        <v>1120.7053999999998</v>
      </c>
      <c r="BF123" s="126">
        <f t="shared" si="76"/>
        <v>7789.5910000000003</v>
      </c>
      <c r="BG123" s="119">
        <f t="shared" si="51"/>
        <v>7499.7278000000006</v>
      </c>
      <c r="BH123" s="137">
        <f t="shared" si="52"/>
        <v>222124</v>
      </c>
      <c r="BI123" s="119"/>
      <c r="BJ123" s="119"/>
    </row>
    <row r="124" spans="1:62" ht="15.6" x14ac:dyDescent="0.3">
      <c r="A124" s="1">
        <v>114</v>
      </c>
      <c r="B124" s="25">
        <v>12</v>
      </c>
      <c r="C124" s="135" t="s">
        <v>349</v>
      </c>
      <c r="D124" s="4" t="s">
        <v>156</v>
      </c>
      <c r="E124" s="81">
        <v>2245545</v>
      </c>
      <c r="F124" s="81">
        <v>373920</v>
      </c>
      <c r="G124" s="84">
        <f t="shared" si="28"/>
        <v>6.0054155969191267</v>
      </c>
      <c r="H124" s="94">
        <v>17.100000000000001</v>
      </c>
      <c r="I124" s="81">
        <v>1908868.6299000001</v>
      </c>
      <c r="J124" s="81">
        <v>1856992.5896999999</v>
      </c>
      <c r="K124" s="81">
        <v>19972.125900000003</v>
      </c>
      <c r="L124" s="81">
        <v>31903.914300000113</v>
      </c>
      <c r="M124" s="17"/>
      <c r="N124" s="81">
        <v>28586.568299999999</v>
      </c>
      <c r="O124" s="81">
        <v>106556.19119999996</v>
      </c>
      <c r="P124" s="81">
        <v>23101.098000000002</v>
      </c>
      <c r="Q124" s="59"/>
      <c r="R124" s="59"/>
      <c r="S124" s="81">
        <v>18716.9136</v>
      </c>
      <c r="T124" s="81">
        <v>35234.845499999996</v>
      </c>
      <c r="U124" s="81">
        <v>4304.2824000000001</v>
      </c>
      <c r="V124" s="81">
        <v>6639.5576999999994</v>
      </c>
      <c r="W124" s="59">
        <f t="shared" si="29"/>
        <v>18559.49399999997</v>
      </c>
      <c r="X124" s="113"/>
      <c r="Y124" s="81">
        <v>29450.893199999999</v>
      </c>
      <c r="Z124" s="81">
        <v>27205.251300000004</v>
      </c>
      <c r="AA124" s="81">
        <v>43970.693699999996</v>
      </c>
      <c r="AB124" s="81">
        <v>100906.77240000003</v>
      </c>
      <c r="AC124" s="81">
        <v>6505.6484999999993</v>
      </c>
      <c r="AD124" s="81">
        <v>8766.4419000000016</v>
      </c>
      <c r="AE124" s="81">
        <v>5113.227600000002</v>
      </c>
      <c r="AF124" s="81">
        <v>53058.309899999986</v>
      </c>
      <c r="AG124" s="59">
        <f t="shared" si="55"/>
        <v>27463.144500000039</v>
      </c>
      <c r="AI124" s="126">
        <f t="shared" ref="AI124:AV124" si="77">AI22-AI73</f>
        <v>321352.93160000001</v>
      </c>
      <c r="AJ124" s="126">
        <f t="shared" si="77"/>
        <v>312645.31780000002</v>
      </c>
      <c r="AK124" s="126">
        <f t="shared" si="77"/>
        <v>3358.3161000000009</v>
      </c>
      <c r="AL124" s="126">
        <f t="shared" si="77"/>
        <v>5349.2977000000201</v>
      </c>
      <c r="AM124" s="127"/>
      <c r="AN124" s="126">
        <f t="shared" si="77"/>
        <v>4750.2907000000005</v>
      </c>
      <c r="AO124" s="126">
        <f t="shared" si="77"/>
        <v>16978.870799999993</v>
      </c>
      <c r="AP124" s="126">
        <f t="shared" si="77"/>
        <v>3678.3805000000007</v>
      </c>
      <c r="AQ124" s="126"/>
      <c r="AR124" s="126"/>
      <c r="AS124" s="126">
        <f t="shared" si="77"/>
        <v>3001.1719000000003</v>
      </c>
      <c r="AT124" s="126">
        <f t="shared" si="77"/>
        <v>5600.4394999999995</v>
      </c>
      <c r="AU124" s="126">
        <f t="shared" si="77"/>
        <v>702.74910000000011</v>
      </c>
      <c r="AV124" s="126">
        <f t="shared" si="77"/>
        <v>1107.6668</v>
      </c>
      <c r="AW124" s="126">
        <f t="shared" si="42"/>
        <v>2888.4629999999925</v>
      </c>
      <c r="AX124" s="126"/>
      <c r="AY124" s="126">
        <f t="shared" ref="AY124:BF124" si="78">AY22-AY73</f>
        <v>4740.3868000000002</v>
      </c>
      <c r="AZ124" s="126">
        <f t="shared" si="78"/>
        <v>4129.2342000000008</v>
      </c>
      <c r="BA124" s="126">
        <f t="shared" si="78"/>
        <v>6554.7713000000003</v>
      </c>
      <c r="BB124" s="126">
        <f t="shared" si="78"/>
        <v>15413.514600000006</v>
      </c>
      <c r="BC124" s="126">
        <f t="shared" si="78"/>
        <v>940.86350000000039</v>
      </c>
      <c r="BD124" s="126">
        <f t="shared" si="78"/>
        <v>1438.0026000000007</v>
      </c>
      <c r="BE124" s="126">
        <f t="shared" si="78"/>
        <v>741.11490000000026</v>
      </c>
      <c r="BF124" s="126">
        <f t="shared" si="78"/>
        <v>8124.4635999999973</v>
      </c>
      <c r="BG124" s="119">
        <f t="shared" si="51"/>
        <v>4169.070000000007</v>
      </c>
      <c r="BH124" s="137">
        <f t="shared" si="52"/>
        <v>373920</v>
      </c>
      <c r="BI124" s="119"/>
      <c r="BJ124" s="119"/>
    </row>
    <row r="125" spans="1:62" ht="15.6" x14ac:dyDescent="0.3">
      <c r="A125" s="1">
        <v>115</v>
      </c>
      <c r="B125" s="25">
        <v>13</v>
      </c>
      <c r="C125" s="135" t="s">
        <v>349</v>
      </c>
      <c r="D125" s="4" t="s">
        <v>201</v>
      </c>
      <c r="E125" s="81">
        <v>1872669</v>
      </c>
      <c r="F125" s="81">
        <v>306935</v>
      </c>
      <c r="G125" s="84">
        <f t="shared" si="28"/>
        <v>6.1011908058709503</v>
      </c>
      <c r="H125" s="94">
        <v>6.6</v>
      </c>
      <c r="I125" s="81">
        <v>1545852.5331000001</v>
      </c>
      <c r="J125" s="81">
        <v>1532050.4727</v>
      </c>
      <c r="K125" s="81">
        <v>11106.0702</v>
      </c>
      <c r="L125" s="81">
        <v>2695.9902000001675</v>
      </c>
      <c r="M125" s="17"/>
      <c r="N125" s="81">
        <v>45983.643299999996</v>
      </c>
      <c r="O125" s="81">
        <v>99571.466699999975</v>
      </c>
      <c r="P125" s="81">
        <v>38625.145499999999</v>
      </c>
      <c r="Q125" s="59"/>
      <c r="R125" s="59"/>
      <c r="S125" s="81">
        <v>10003.622700000002</v>
      </c>
      <c r="T125" s="81">
        <v>19544.756399999998</v>
      </c>
      <c r="U125" s="81">
        <v>2110.0889999999999</v>
      </c>
      <c r="V125" s="81">
        <v>2030.2983000000002</v>
      </c>
      <c r="W125" s="59">
        <f t="shared" si="29"/>
        <v>27257.554799999976</v>
      </c>
      <c r="X125" s="113"/>
      <c r="Y125" s="81">
        <v>17455.858199999995</v>
      </c>
      <c r="Z125" s="81">
        <v>32378.573400000001</v>
      </c>
      <c r="AA125" s="81">
        <v>37100.245499999997</v>
      </c>
      <c r="AB125" s="81">
        <v>94326.679800000013</v>
      </c>
      <c r="AC125" s="81">
        <v>5292.3126000000002</v>
      </c>
      <c r="AD125" s="81">
        <v>6333.8520000000017</v>
      </c>
      <c r="AE125" s="81">
        <v>6445.5515999999989</v>
      </c>
      <c r="AF125" s="81">
        <v>58560.408600000002</v>
      </c>
      <c r="AG125" s="59">
        <f t="shared" si="55"/>
        <v>17694.555000000008</v>
      </c>
      <c r="AI125" s="126">
        <f t="shared" ref="AI125:AV125" si="79">AI23-AI74</f>
        <v>254424.56180000002</v>
      </c>
      <c r="AJ125" s="126">
        <f t="shared" si="79"/>
        <v>252159.01749999999</v>
      </c>
      <c r="AK125" s="126">
        <f t="shared" si="79"/>
        <v>1828.1356999999998</v>
      </c>
      <c r="AL125" s="126">
        <f t="shared" si="79"/>
        <v>437.4086000000276</v>
      </c>
      <c r="AM125" s="127"/>
      <c r="AN125" s="126">
        <f t="shared" si="79"/>
        <v>7566.0504000000001</v>
      </c>
      <c r="AO125" s="126">
        <f t="shared" si="79"/>
        <v>15983.422099999994</v>
      </c>
      <c r="AP125" s="126">
        <f t="shared" si="79"/>
        <v>6239.2645999999986</v>
      </c>
      <c r="AQ125" s="126"/>
      <c r="AR125" s="126"/>
      <c r="AS125" s="126">
        <f t="shared" si="79"/>
        <v>1609.1212</v>
      </c>
      <c r="AT125" s="126">
        <f t="shared" si="79"/>
        <v>3089.7483999999995</v>
      </c>
      <c r="AU125" s="126">
        <f t="shared" si="79"/>
        <v>341.21829999999994</v>
      </c>
      <c r="AV125" s="126">
        <f t="shared" si="79"/>
        <v>331.3338</v>
      </c>
      <c r="AW125" s="126">
        <f t="shared" si="42"/>
        <v>4372.7357999999967</v>
      </c>
      <c r="AX125" s="126"/>
      <c r="AY125" s="126">
        <f t="shared" ref="AY125:BF125" si="80">AY23-AY74</f>
        <v>2805.4925999999996</v>
      </c>
      <c r="AZ125" s="126">
        <f t="shared" si="80"/>
        <v>5216.2345999999998</v>
      </c>
      <c r="BA125" s="126">
        <f t="shared" si="80"/>
        <v>5842.7531999999992</v>
      </c>
      <c r="BB125" s="126">
        <f t="shared" si="80"/>
        <v>15096.485299999998</v>
      </c>
      <c r="BC125" s="126">
        <f t="shared" si="80"/>
        <v>835.48900000000003</v>
      </c>
      <c r="BD125" s="126">
        <f t="shared" si="80"/>
        <v>1030.4696000000004</v>
      </c>
      <c r="BE125" s="126">
        <f t="shared" si="80"/>
        <v>1025.9446999999998</v>
      </c>
      <c r="BF125" s="126">
        <f t="shared" si="80"/>
        <v>9429.1032999999989</v>
      </c>
      <c r="BG125" s="119">
        <f t="shared" si="51"/>
        <v>2775.4786999999997</v>
      </c>
      <c r="BH125" s="137">
        <f t="shared" si="52"/>
        <v>306935</v>
      </c>
      <c r="BI125" s="119"/>
      <c r="BJ125" s="119"/>
    </row>
    <row r="126" spans="1:62" ht="15.6" x14ac:dyDescent="0.3">
      <c r="A126" s="1">
        <v>116</v>
      </c>
      <c r="B126" s="25">
        <v>14</v>
      </c>
      <c r="C126" s="135" t="s">
        <v>349</v>
      </c>
      <c r="D126" s="4" t="s">
        <v>202</v>
      </c>
      <c r="E126" s="81">
        <v>1985077</v>
      </c>
      <c r="F126" s="81">
        <v>366873</v>
      </c>
      <c r="G126" s="84">
        <f t="shared" si="28"/>
        <v>5.4108015580323432</v>
      </c>
      <c r="H126" s="94">
        <v>5.9</v>
      </c>
      <c r="I126" s="81">
        <v>1853882.4560999998</v>
      </c>
      <c r="J126" s="81">
        <v>1848396.8341999999</v>
      </c>
      <c r="K126" s="81">
        <v>3088.9683</v>
      </c>
      <c r="L126" s="81">
        <v>2396.6536000000497</v>
      </c>
      <c r="M126" s="17"/>
      <c r="N126" s="81">
        <v>217.06650000000002</v>
      </c>
      <c r="O126" s="81">
        <v>43044.034700000011</v>
      </c>
      <c r="P126" s="81">
        <v>8167.2234999999991</v>
      </c>
      <c r="Q126" s="59"/>
      <c r="R126" s="59"/>
      <c r="S126" s="81">
        <v>8775.6663000000008</v>
      </c>
      <c r="T126" s="81">
        <v>8726.0536000000029</v>
      </c>
      <c r="U126" s="81">
        <v>2371.7411000000002</v>
      </c>
      <c r="V126" s="81">
        <v>3952.5221000000006</v>
      </c>
      <c r="W126" s="59">
        <f t="shared" si="29"/>
        <v>11050.828100000006</v>
      </c>
      <c r="X126" s="113"/>
      <c r="Y126" s="81">
        <v>5300.2462000000005</v>
      </c>
      <c r="Z126" s="81">
        <v>4511.1398999999983</v>
      </c>
      <c r="AA126" s="81">
        <v>12169.202899999997</v>
      </c>
      <c r="AB126" s="81">
        <v>65952.853700000007</v>
      </c>
      <c r="AC126" s="81">
        <v>7373.404999999997</v>
      </c>
      <c r="AD126" s="81">
        <v>11675.7636</v>
      </c>
      <c r="AE126" s="81">
        <v>3224.0167000000001</v>
      </c>
      <c r="AF126" s="81">
        <v>22535.789199999996</v>
      </c>
      <c r="AG126" s="59">
        <f t="shared" si="55"/>
        <v>21143.87920000001</v>
      </c>
      <c r="AI126" s="126">
        <f t="shared" ref="AI126:AV126" si="81">AI24-AI75</f>
        <v>339093.96169999993</v>
      </c>
      <c r="AJ126" s="126">
        <f t="shared" si="81"/>
        <v>338063.93899999995</v>
      </c>
      <c r="AK126" s="126">
        <f t="shared" si="81"/>
        <v>568.19009999999992</v>
      </c>
      <c r="AL126" s="126">
        <f t="shared" si="81"/>
        <v>461.83260000000911</v>
      </c>
      <c r="AM126" s="127"/>
      <c r="AN126" s="126">
        <f t="shared" si="81"/>
        <v>39.667400000000001</v>
      </c>
      <c r="AO126" s="126">
        <f t="shared" si="81"/>
        <v>8870.2077000000027</v>
      </c>
      <c r="AP126" s="126">
        <f t="shared" si="81"/>
        <v>1595.3515999999995</v>
      </c>
      <c r="AQ126" s="126"/>
      <c r="AR126" s="126"/>
      <c r="AS126" s="126">
        <f t="shared" si="81"/>
        <v>1712.2998000000002</v>
      </c>
      <c r="AT126" s="126">
        <f t="shared" si="81"/>
        <v>1920.8599000000004</v>
      </c>
      <c r="AU126" s="126">
        <f t="shared" si="81"/>
        <v>510.76099999999997</v>
      </c>
      <c r="AV126" s="126">
        <f t="shared" si="81"/>
        <v>793.46690000000001</v>
      </c>
      <c r="AW126" s="126">
        <f t="shared" si="42"/>
        <v>2337.4685000000018</v>
      </c>
      <c r="AX126" s="126"/>
      <c r="AY126" s="126">
        <f t="shared" ref="AY126:BF126" si="82">AY24-AY75</f>
        <v>1110.925</v>
      </c>
      <c r="AZ126" s="126">
        <f t="shared" si="82"/>
        <v>1008.2718999999995</v>
      </c>
      <c r="BA126" s="126">
        <f t="shared" si="82"/>
        <v>2940.4827999999989</v>
      </c>
      <c r="BB126" s="126">
        <f t="shared" si="82"/>
        <v>13809.4835</v>
      </c>
      <c r="BC126" s="126">
        <f t="shared" si="82"/>
        <v>1559.3056999999994</v>
      </c>
      <c r="BD126" s="126">
        <f t="shared" si="82"/>
        <v>2221.2914999999998</v>
      </c>
      <c r="BE126" s="126">
        <f t="shared" si="82"/>
        <v>743.85019999999986</v>
      </c>
      <c r="BF126" s="126">
        <f t="shared" si="82"/>
        <v>4754.2717999999977</v>
      </c>
      <c r="BG126" s="119">
        <f t="shared" si="51"/>
        <v>4530.7643000000044</v>
      </c>
      <c r="BH126" s="137">
        <f t="shared" si="52"/>
        <v>366872.99999999994</v>
      </c>
      <c r="BI126" s="119"/>
      <c r="BJ126" s="119"/>
    </row>
    <row r="127" spans="1:62" ht="15.6" x14ac:dyDescent="0.3">
      <c r="A127" s="1">
        <v>117</v>
      </c>
      <c r="B127" s="25">
        <v>15</v>
      </c>
      <c r="C127" s="135" t="s">
        <v>349</v>
      </c>
      <c r="D127" s="4" t="s">
        <v>203</v>
      </c>
      <c r="E127" s="81">
        <v>1037548</v>
      </c>
      <c r="F127" s="81">
        <v>178818</v>
      </c>
      <c r="G127" s="84">
        <f t="shared" ref="G127:G162" si="83">E127/F127</f>
        <v>5.8022570434743708</v>
      </c>
      <c r="H127" s="94">
        <v>6.5</v>
      </c>
      <c r="I127" s="81">
        <v>869214.96909999987</v>
      </c>
      <c r="J127" s="81">
        <v>859051.17969999998</v>
      </c>
      <c r="K127" s="81">
        <v>3604.9688999999998</v>
      </c>
      <c r="L127" s="81">
        <v>6558.8204999999152</v>
      </c>
      <c r="M127" s="17"/>
      <c r="N127" s="81">
        <v>1679.1358</v>
      </c>
      <c r="O127" s="81">
        <v>68512.28839999999</v>
      </c>
      <c r="P127" s="81">
        <v>21366.000899999999</v>
      </c>
      <c r="Q127" s="59"/>
      <c r="R127" s="59"/>
      <c r="S127" s="81">
        <v>5547.5259999999998</v>
      </c>
      <c r="T127" s="81">
        <v>10631.022199999999</v>
      </c>
      <c r="U127" s="81">
        <v>1303.2065000000002</v>
      </c>
      <c r="V127" s="81">
        <v>9842.6042999999991</v>
      </c>
      <c r="W127" s="59">
        <f t="shared" si="29"/>
        <v>19821.928499999995</v>
      </c>
      <c r="X127" s="113"/>
      <c r="Y127" s="81">
        <v>24915.932200000003</v>
      </c>
      <c r="Z127" s="81">
        <v>5043.0431999999992</v>
      </c>
      <c r="AA127" s="81">
        <v>12380.458700000001</v>
      </c>
      <c r="AB127" s="81">
        <v>55802.172600000005</v>
      </c>
      <c r="AC127" s="81">
        <v>3388.5105000000003</v>
      </c>
      <c r="AD127" s="81">
        <v>8193.3222999999998</v>
      </c>
      <c r="AE127" s="81">
        <v>2317.3189000000002</v>
      </c>
      <c r="AF127" s="81">
        <v>22005.932200000003</v>
      </c>
      <c r="AG127" s="59">
        <f t="shared" si="55"/>
        <v>19897.0887</v>
      </c>
      <c r="AI127" s="126">
        <f t="shared" ref="AI127:AV127" si="84">AI25-AI76</f>
        <v>150313.29809999996</v>
      </c>
      <c r="AJ127" s="126">
        <f t="shared" si="84"/>
        <v>148557.70769999997</v>
      </c>
      <c r="AK127" s="126">
        <f t="shared" si="84"/>
        <v>622.67489999999987</v>
      </c>
      <c r="AL127" s="126">
        <f t="shared" si="84"/>
        <v>1132.9154999999851</v>
      </c>
      <c r="AM127" s="127"/>
      <c r="AN127" s="126">
        <f t="shared" si="84"/>
        <v>289.5378</v>
      </c>
      <c r="AO127" s="126">
        <f t="shared" si="84"/>
        <v>11672.279399999998</v>
      </c>
      <c r="AP127" s="126">
        <f t="shared" si="84"/>
        <v>3676.8068999999996</v>
      </c>
      <c r="AQ127" s="126"/>
      <c r="AR127" s="126"/>
      <c r="AS127" s="126">
        <f t="shared" si="84"/>
        <v>943.11599999999999</v>
      </c>
      <c r="AT127" s="126">
        <f t="shared" si="84"/>
        <v>1783.9001999999998</v>
      </c>
      <c r="AU127" s="126">
        <f t="shared" si="84"/>
        <v>218.76150000000001</v>
      </c>
      <c r="AV127" s="126">
        <f t="shared" si="84"/>
        <v>1671.8912999999995</v>
      </c>
      <c r="AW127" s="126">
        <f t="shared" si="42"/>
        <v>3377.8034999999982</v>
      </c>
      <c r="AX127" s="126"/>
      <c r="AY127" s="126">
        <f t="shared" ref="AY127:BF127" si="85">AY25-AY76</f>
        <v>4291.1502</v>
      </c>
      <c r="AZ127" s="126">
        <f t="shared" si="85"/>
        <v>817.80119999999965</v>
      </c>
      <c r="BA127" s="126">
        <f t="shared" si="85"/>
        <v>2039.7566999999999</v>
      </c>
      <c r="BB127" s="126">
        <f t="shared" si="85"/>
        <v>9394.1765999999989</v>
      </c>
      <c r="BC127" s="126">
        <f t="shared" si="85"/>
        <v>550.75049999999987</v>
      </c>
      <c r="BD127" s="126">
        <f t="shared" si="85"/>
        <v>1402.6442999999999</v>
      </c>
      <c r="BE127" s="126">
        <f t="shared" si="85"/>
        <v>383.1549</v>
      </c>
      <c r="BF127" s="126">
        <f t="shared" si="85"/>
        <v>3744.0401999999999</v>
      </c>
      <c r="BG127" s="119">
        <f t="shared" si="51"/>
        <v>3313.5866999999998</v>
      </c>
      <c r="BH127" s="137">
        <f t="shared" si="52"/>
        <v>178817.99999999994</v>
      </c>
      <c r="BI127" s="119"/>
      <c r="BJ127" s="119"/>
    </row>
    <row r="128" spans="1:62" ht="15.6" x14ac:dyDescent="0.3">
      <c r="A128" s="1">
        <v>118</v>
      </c>
      <c r="B128" s="25">
        <v>16</v>
      </c>
      <c r="C128" s="135" t="s">
        <v>349</v>
      </c>
      <c r="D128" s="4" t="s">
        <v>34</v>
      </c>
      <c r="E128" s="81">
        <v>3099976</v>
      </c>
      <c r="F128" s="81">
        <v>572158</v>
      </c>
      <c r="G128" s="84">
        <f t="shared" si="83"/>
        <v>5.4180418695535151</v>
      </c>
      <c r="H128" s="94">
        <v>7.2</v>
      </c>
      <c r="I128" s="81">
        <v>2476086.8624000004</v>
      </c>
      <c r="J128" s="81">
        <v>2462515.8522999999</v>
      </c>
      <c r="K128" s="81">
        <v>5017.3663999999999</v>
      </c>
      <c r="L128" s="81">
        <v>8553.6437000002807</v>
      </c>
      <c r="M128" s="17"/>
      <c r="N128" s="81">
        <v>619.99520000000007</v>
      </c>
      <c r="O128" s="81">
        <v>182600.51849999995</v>
      </c>
      <c r="P128" s="81">
        <v>25821.709799999997</v>
      </c>
      <c r="Q128" s="59"/>
      <c r="R128" s="59"/>
      <c r="S128" s="81">
        <v>31194.9918</v>
      </c>
      <c r="T128" s="81">
        <v>64181.187100000017</v>
      </c>
      <c r="U128" s="81">
        <v>7922.1835999999994</v>
      </c>
      <c r="V128" s="81">
        <v>11458.431700000001</v>
      </c>
      <c r="W128" s="59">
        <f t="shared" si="29"/>
        <v>42022.014499999917</v>
      </c>
      <c r="X128" s="113"/>
      <c r="Y128" s="81">
        <v>31413.189899999998</v>
      </c>
      <c r="Z128" s="81">
        <v>29553.211600000002</v>
      </c>
      <c r="AA128" s="81">
        <v>151600.65629999997</v>
      </c>
      <c r="AB128" s="81">
        <v>228101.56610000005</v>
      </c>
      <c r="AC128" s="81">
        <v>8496.2826999999997</v>
      </c>
      <c r="AD128" s="81">
        <v>19690.612900000004</v>
      </c>
      <c r="AE128" s="81">
        <v>16234.765100000001</v>
      </c>
      <c r="AF128" s="81">
        <v>139694.34889999998</v>
      </c>
      <c r="AG128" s="59">
        <f t="shared" si="55"/>
        <v>43985.556500000064</v>
      </c>
      <c r="AI128" s="126">
        <f t="shared" ref="AI128:AV128" si="86">AI26-AI77</f>
        <v>451527.4298000001</v>
      </c>
      <c r="AJ128" s="126">
        <f t="shared" si="86"/>
        <v>449009.9155</v>
      </c>
      <c r="AK128" s="126">
        <f t="shared" si="86"/>
        <v>919.25699999999995</v>
      </c>
      <c r="AL128" s="126">
        <f t="shared" si="86"/>
        <v>1598.2573000000511</v>
      </c>
      <c r="AM128" s="127"/>
      <c r="AN128" s="126">
        <f t="shared" si="86"/>
        <v>114.43160000000003</v>
      </c>
      <c r="AO128" s="126">
        <f t="shared" si="86"/>
        <v>35117.366299999994</v>
      </c>
      <c r="AP128" s="126">
        <f t="shared" si="86"/>
        <v>4947.5319999999992</v>
      </c>
      <c r="AQ128" s="126"/>
      <c r="AR128" s="126"/>
      <c r="AS128" s="126">
        <f t="shared" si="86"/>
        <v>5908.7115999999996</v>
      </c>
      <c r="AT128" s="126">
        <f t="shared" si="86"/>
        <v>12481.626900000003</v>
      </c>
      <c r="AU128" s="126">
        <f t="shared" si="86"/>
        <v>1533.4903999999999</v>
      </c>
      <c r="AV128" s="126">
        <f t="shared" si="86"/>
        <v>2120.8078999999998</v>
      </c>
      <c r="AW128" s="126">
        <f t="shared" si="42"/>
        <v>8125.1974999999948</v>
      </c>
      <c r="AX128" s="126"/>
      <c r="AY128" s="126">
        <f t="shared" ref="AY128:BF128" si="87">AY26-AY77</f>
        <v>6111.1172999999999</v>
      </c>
      <c r="AZ128" s="126">
        <f t="shared" si="87"/>
        <v>5790.7432000000008</v>
      </c>
      <c r="BA128" s="126">
        <f t="shared" si="87"/>
        <v>29074.896499999995</v>
      </c>
      <c r="BB128" s="126">
        <f t="shared" si="87"/>
        <v>44422.015300000021</v>
      </c>
      <c r="BC128" s="126">
        <f t="shared" si="87"/>
        <v>1731.9773000000002</v>
      </c>
      <c r="BD128" s="126">
        <f t="shared" si="87"/>
        <v>3711.5141000000003</v>
      </c>
      <c r="BE128" s="126">
        <f t="shared" si="87"/>
        <v>3234.9576999999999</v>
      </c>
      <c r="BF128" s="126">
        <f t="shared" si="87"/>
        <v>26553.1005</v>
      </c>
      <c r="BG128" s="119">
        <f t="shared" si="51"/>
        <v>9190.4657000000225</v>
      </c>
      <c r="BH128" s="137">
        <f t="shared" si="52"/>
        <v>572158.00000000012</v>
      </c>
      <c r="BI128" s="119"/>
      <c r="BJ128" s="119"/>
    </row>
    <row r="129" spans="1:62" ht="15.6" x14ac:dyDescent="0.3">
      <c r="A129" s="1">
        <v>119</v>
      </c>
      <c r="B129" s="25">
        <v>17</v>
      </c>
      <c r="C129" s="135" t="s">
        <v>349</v>
      </c>
      <c r="D129" s="4" t="s">
        <v>35</v>
      </c>
      <c r="E129" s="81">
        <v>1401420</v>
      </c>
      <c r="F129" s="81">
        <v>264955</v>
      </c>
      <c r="G129" s="84">
        <f t="shared" si="83"/>
        <v>5.2892755373554001</v>
      </c>
      <c r="H129" s="94">
        <v>11.3</v>
      </c>
      <c r="I129" s="81">
        <v>1053689.9919999999</v>
      </c>
      <c r="J129" s="81">
        <v>1030439.3432000001</v>
      </c>
      <c r="K129" s="81">
        <v>19921.873599999999</v>
      </c>
      <c r="L129" s="81">
        <v>3328.7752000000346</v>
      </c>
      <c r="M129" s="17"/>
      <c r="N129" s="81">
        <v>223.02640000000002</v>
      </c>
      <c r="O129" s="81">
        <v>80569.348799999992</v>
      </c>
      <c r="P129" s="81">
        <v>13336.3344</v>
      </c>
      <c r="Q129" s="59"/>
      <c r="R129" s="59"/>
      <c r="S129" s="81">
        <v>13130.624399999999</v>
      </c>
      <c r="T129" s="81">
        <v>177.08119999999997</v>
      </c>
      <c r="U129" s="81">
        <v>4046.1060000000002</v>
      </c>
      <c r="V129" s="81">
        <v>8911.8304000000007</v>
      </c>
      <c r="W129" s="59">
        <f t="shared" si="29"/>
        <v>40967.372399999986</v>
      </c>
      <c r="X129" s="113"/>
      <c r="Y129" s="81">
        <v>35734.562399999995</v>
      </c>
      <c r="Z129" s="81">
        <v>18266.2356</v>
      </c>
      <c r="AA129" s="81">
        <v>60431.844000000005</v>
      </c>
      <c r="AB129" s="81">
        <v>152504.99080000003</v>
      </c>
      <c r="AC129" s="81">
        <v>5381.4819999999991</v>
      </c>
      <c r="AD129" s="81">
        <v>8044.6559999999999</v>
      </c>
      <c r="AE129" s="81">
        <v>6551.5652</v>
      </c>
      <c r="AF129" s="81">
        <v>84114.707200000004</v>
      </c>
      <c r="AG129" s="59">
        <f t="shared" si="55"/>
        <v>48412.580400000021</v>
      </c>
      <c r="AI129" s="126">
        <f t="shared" ref="AI129:AV129" si="88">AI27-AI78</f>
        <v>198699.69500000001</v>
      </c>
      <c r="AJ129" s="126">
        <f t="shared" si="88"/>
        <v>194311.64590000003</v>
      </c>
      <c r="AK129" s="126">
        <f t="shared" si="88"/>
        <v>3756.9447</v>
      </c>
      <c r="AL129" s="126">
        <f t="shared" si="88"/>
        <v>631.10440000000654</v>
      </c>
      <c r="AM129" s="127"/>
      <c r="AN129" s="126">
        <f t="shared" si="88"/>
        <v>42.485799999999998</v>
      </c>
      <c r="AO129" s="126">
        <f t="shared" si="88"/>
        <v>15318.033599999999</v>
      </c>
      <c r="AP129" s="126">
        <f t="shared" si="88"/>
        <v>2537.7127999999998</v>
      </c>
      <c r="AQ129" s="126"/>
      <c r="AR129" s="126"/>
      <c r="AS129" s="126">
        <f t="shared" si="88"/>
        <v>2497.6207999999997</v>
      </c>
      <c r="AT129" s="126">
        <f t="shared" si="88"/>
        <v>34.839399999999991</v>
      </c>
      <c r="AU129" s="126">
        <f t="shared" si="88"/>
        <v>769.7645</v>
      </c>
      <c r="AV129" s="126">
        <f t="shared" si="88"/>
        <v>1685.2067999999999</v>
      </c>
      <c r="AW129" s="126">
        <f t="shared" si="42"/>
        <v>7792.8892999999989</v>
      </c>
      <c r="AX129" s="126"/>
      <c r="AY129" s="126">
        <f t="shared" ref="AY129:BF129" si="89">AY27-AY78</f>
        <v>6797.5643</v>
      </c>
      <c r="AZ129" s="126">
        <f t="shared" si="89"/>
        <v>3474.329200000001</v>
      </c>
      <c r="BA129" s="126">
        <f t="shared" si="89"/>
        <v>11510.5605</v>
      </c>
      <c r="BB129" s="126">
        <f t="shared" si="89"/>
        <v>29112.331600000005</v>
      </c>
      <c r="BC129" s="126">
        <f t="shared" si="89"/>
        <v>1039.8344999999999</v>
      </c>
      <c r="BD129" s="126">
        <f t="shared" si="89"/>
        <v>1524.5374999999999</v>
      </c>
      <c r="BE129" s="126">
        <f t="shared" si="89"/>
        <v>1259.2123999999999</v>
      </c>
      <c r="BF129" s="126">
        <f t="shared" si="89"/>
        <v>15962.243400000001</v>
      </c>
      <c r="BG129" s="119">
        <f t="shared" si="51"/>
        <v>9326.5038000000059</v>
      </c>
      <c r="BH129" s="137">
        <f t="shared" si="52"/>
        <v>264955</v>
      </c>
      <c r="BI129" s="119"/>
      <c r="BJ129" s="119"/>
    </row>
    <row r="130" spans="1:62" ht="15.6" x14ac:dyDescent="0.3">
      <c r="A130" s="1">
        <v>120</v>
      </c>
      <c r="B130" s="25">
        <v>18</v>
      </c>
      <c r="C130" s="135" t="s">
        <v>349</v>
      </c>
      <c r="D130" s="4" t="s">
        <v>36</v>
      </c>
      <c r="E130" s="81">
        <v>1292650</v>
      </c>
      <c r="F130" s="81">
        <v>254390</v>
      </c>
      <c r="G130" s="84">
        <f t="shared" si="83"/>
        <v>5.0813711230787373</v>
      </c>
      <c r="H130" s="94">
        <v>5.5</v>
      </c>
      <c r="I130" s="81">
        <v>1096117.659</v>
      </c>
      <c r="J130" s="81">
        <v>1089845.0865000002</v>
      </c>
      <c r="K130" s="81">
        <v>3927.9785000000002</v>
      </c>
      <c r="L130" s="81">
        <v>2344.59399999989</v>
      </c>
      <c r="M130" s="17"/>
      <c r="N130" s="81">
        <v>0</v>
      </c>
      <c r="O130" s="81">
        <v>87007.915000000008</v>
      </c>
      <c r="P130" s="81">
        <v>4624.9295000000002</v>
      </c>
      <c r="Q130" s="59"/>
      <c r="R130" s="59"/>
      <c r="S130" s="81">
        <v>3747.4855000000007</v>
      </c>
      <c r="T130" s="81">
        <v>12151.954499999998</v>
      </c>
      <c r="U130" s="81">
        <v>1659.6245000000004</v>
      </c>
      <c r="V130" s="81">
        <v>47321.771999999997</v>
      </c>
      <c r="W130" s="59">
        <f t="shared" si="29"/>
        <v>17502.149000000012</v>
      </c>
      <c r="X130" s="113"/>
      <c r="Y130" s="81">
        <v>28788.048000000003</v>
      </c>
      <c r="Z130" s="81">
        <v>5813.7780000000012</v>
      </c>
      <c r="AA130" s="81">
        <v>10833.986999999999</v>
      </c>
      <c r="AB130" s="81">
        <v>64088.612999999998</v>
      </c>
      <c r="AC130" s="81">
        <v>5141.688500000002</v>
      </c>
      <c r="AD130" s="81">
        <v>12718.746500000003</v>
      </c>
      <c r="AE130" s="81">
        <v>2632.1815000000006</v>
      </c>
      <c r="AF130" s="81">
        <v>20096.434000000005</v>
      </c>
      <c r="AG130" s="59">
        <f t="shared" si="55"/>
        <v>23499.562499999985</v>
      </c>
      <c r="AI130" s="126">
        <f t="shared" ref="AI130:AV130" si="90">AI28-AI79</f>
        <v>215778.06899999996</v>
      </c>
      <c r="AJ130" s="126">
        <f t="shared" si="90"/>
        <v>214544.31300000002</v>
      </c>
      <c r="AK130" s="126">
        <f t="shared" si="90"/>
        <v>773.18499999999995</v>
      </c>
      <c r="AL130" s="126">
        <f t="shared" si="90"/>
        <v>460.57099999997831</v>
      </c>
      <c r="AM130" s="127"/>
      <c r="AN130" s="126">
        <f t="shared" si="90"/>
        <v>0</v>
      </c>
      <c r="AO130" s="126">
        <f t="shared" si="90"/>
        <v>17102.399000000001</v>
      </c>
      <c r="AP130" s="126">
        <f t="shared" si="90"/>
        <v>907.70200000000023</v>
      </c>
      <c r="AQ130" s="126"/>
      <c r="AR130" s="126"/>
      <c r="AS130" s="126">
        <f t="shared" si="90"/>
        <v>735.41600000000005</v>
      </c>
      <c r="AT130" s="126">
        <f t="shared" si="90"/>
        <v>2384.6279999999997</v>
      </c>
      <c r="AU130" s="126">
        <f t="shared" si="90"/>
        <v>326.10100000000006</v>
      </c>
      <c r="AV130" s="126">
        <f t="shared" si="90"/>
        <v>9308.405999999999</v>
      </c>
      <c r="AW130" s="126">
        <f t="shared" si="42"/>
        <v>3440.1460000000025</v>
      </c>
      <c r="AX130" s="126"/>
      <c r="AY130" s="126">
        <f t="shared" ref="AY130:BF130" si="91">AY28-AY79</f>
        <v>5662.9290000000001</v>
      </c>
      <c r="AZ130" s="126">
        <f t="shared" si="91"/>
        <v>1141.5660000000003</v>
      </c>
      <c r="BA130" s="126">
        <f t="shared" si="91"/>
        <v>2118.8759999999997</v>
      </c>
      <c r="BB130" s="126">
        <f t="shared" si="91"/>
        <v>12586.161</v>
      </c>
      <c r="BC130" s="126">
        <f t="shared" si="91"/>
        <v>1006.9540000000004</v>
      </c>
      <c r="BD130" s="126">
        <f t="shared" si="91"/>
        <v>2501.5960000000005</v>
      </c>
      <c r="BE130" s="126">
        <f t="shared" si="91"/>
        <v>515.60600000000011</v>
      </c>
      <c r="BF130" s="126">
        <f t="shared" si="91"/>
        <v>3947.0360000000014</v>
      </c>
      <c r="BG130" s="119">
        <f t="shared" si="51"/>
        <v>4614.9689999999973</v>
      </c>
      <c r="BH130" s="137">
        <f t="shared" si="52"/>
        <v>254389.99999999997</v>
      </c>
      <c r="BI130" s="119"/>
      <c r="BJ130" s="119"/>
    </row>
    <row r="131" spans="1:62" ht="15.6" x14ac:dyDescent="0.3">
      <c r="A131" s="1">
        <v>121</v>
      </c>
      <c r="B131" s="25">
        <v>19</v>
      </c>
      <c r="C131" s="135" t="s">
        <v>349</v>
      </c>
      <c r="D131" s="20" t="s">
        <v>37</v>
      </c>
      <c r="E131" s="81">
        <v>518273</v>
      </c>
      <c r="F131" s="81">
        <v>96971</v>
      </c>
      <c r="G131" s="84">
        <f t="shared" si="83"/>
        <v>5.3446184941889845</v>
      </c>
      <c r="H131" s="94">
        <v>16.2</v>
      </c>
      <c r="I131" s="81">
        <v>388465.50330000004</v>
      </c>
      <c r="J131" s="81">
        <v>368335.63189999992</v>
      </c>
      <c r="K131" s="81">
        <v>11484.3521</v>
      </c>
      <c r="L131" s="81">
        <v>8645.5193000000163</v>
      </c>
      <c r="M131" s="17"/>
      <c r="N131" s="81">
        <v>259.13650000000007</v>
      </c>
      <c r="O131" s="81">
        <v>42213.164500000006</v>
      </c>
      <c r="P131" s="81">
        <v>8083.4594000000025</v>
      </c>
      <c r="Q131" s="59"/>
      <c r="R131" s="59"/>
      <c r="S131" s="81">
        <v>4224.9769999999999</v>
      </c>
      <c r="T131" s="81">
        <v>12648.040499999999</v>
      </c>
      <c r="U131" s="81">
        <v>1315.5203000000001</v>
      </c>
      <c r="V131" s="81">
        <v>3963.8115999999991</v>
      </c>
      <c r="W131" s="59">
        <f t="shared" si="29"/>
        <v>11977.355700000007</v>
      </c>
      <c r="X131" s="113"/>
      <c r="Y131" s="81">
        <v>8911.8589000000029</v>
      </c>
      <c r="Z131" s="81">
        <v>5876.1939999999995</v>
      </c>
      <c r="AA131" s="81">
        <v>15232.503199999992</v>
      </c>
      <c r="AB131" s="81">
        <v>57314.63960000001</v>
      </c>
      <c r="AC131" s="81">
        <v>3503.0983000000006</v>
      </c>
      <c r="AD131" s="81">
        <v>1279.2691000000004</v>
      </c>
      <c r="AE131" s="81">
        <v>3011.9949000000011</v>
      </c>
      <c r="AF131" s="81">
        <v>30550.272199999992</v>
      </c>
      <c r="AG131" s="59">
        <f t="shared" si="55"/>
        <v>18970.005100000017</v>
      </c>
      <c r="AI131" s="126">
        <f t="shared" ref="AI131:AV131" si="92">AI29-AI80</f>
        <v>74826.813600000009</v>
      </c>
      <c r="AJ131" s="126">
        <f t="shared" si="92"/>
        <v>70983.984899999996</v>
      </c>
      <c r="AK131" s="126">
        <f t="shared" si="92"/>
        <v>2214.8101999999999</v>
      </c>
      <c r="AL131" s="126">
        <f t="shared" si="92"/>
        <v>1628.0185000000031</v>
      </c>
      <c r="AM131" s="127"/>
      <c r="AN131" s="126">
        <f t="shared" si="92"/>
        <v>48.485500000000009</v>
      </c>
      <c r="AO131" s="126">
        <f t="shared" si="92"/>
        <v>7375.5321000000004</v>
      </c>
      <c r="AP131" s="126">
        <f t="shared" si="92"/>
        <v>1415.1881000000008</v>
      </c>
      <c r="AQ131" s="126"/>
      <c r="AR131" s="126"/>
      <c r="AS131" s="126">
        <f t="shared" si="92"/>
        <v>731.27379999999994</v>
      </c>
      <c r="AT131" s="126">
        <f t="shared" si="92"/>
        <v>2174.7813999999998</v>
      </c>
      <c r="AU131" s="126">
        <f t="shared" si="92"/>
        <v>233.33130000000003</v>
      </c>
      <c r="AV131" s="126">
        <f t="shared" si="92"/>
        <v>727.63669999999979</v>
      </c>
      <c r="AW131" s="126">
        <f t="shared" si="42"/>
        <v>2093.3208000000004</v>
      </c>
      <c r="AX131" s="126"/>
      <c r="AY131" s="126">
        <f t="shared" ref="AY131:BF131" si="93">AY29-AY80</f>
        <v>1558.1776000000007</v>
      </c>
      <c r="AZ131" s="126">
        <f t="shared" si="93"/>
        <v>936.15880000000016</v>
      </c>
      <c r="BA131" s="126">
        <f t="shared" si="93"/>
        <v>2485.0375999999987</v>
      </c>
      <c r="BB131" s="126">
        <f t="shared" si="93"/>
        <v>9740.7948000000015</v>
      </c>
      <c r="BC131" s="126">
        <f t="shared" si="93"/>
        <v>574.99420000000009</v>
      </c>
      <c r="BD131" s="126">
        <f t="shared" si="93"/>
        <v>226.94880000000009</v>
      </c>
      <c r="BE131" s="126">
        <f t="shared" si="93"/>
        <v>501.11790000000008</v>
      </c>
      <c r="BF131" s="126">
        <f t="shared" si="93"/>
        <v>5242.5876999999991</v>
      </c>
      <c r="BG131" s="119">
        <f t="shared" si="51"/>
        <v>3195.146200000002</v>
      </c>
      <c r="BH131" s="137">
        <f t="shared" si="52"/>
        <v>96971</v>
      </c>
      <c r="BI131" s="119"/>
      <c r="BJ131" s="119"/>
    </row>
    <row r="132" spans="1:62" ht="15.6" x14ac:dyDescent="0.3">
      <c r="A132" s="1">
        <v>122</v>
      </c>
      <c r="B132" s="25">
        <v>20</v>
      </c>
      <c r="C132" s="135" t="s">
        <v>349</v>
      </c>
      <c r="D132" s="21" t="s">
        <v>38</v>
      </c>
      <c r="E132" s="81">
        <v>2149485</v>
      </c>
      <c r="F132" s="81">
        <v>328540</v>
      </c>
      <c r="G132" s="84">
        <f t="shared" si="83"/>
        <v>6.5425366774213183</v>
      </c>
      <c r="H132" s="94">
        <v>7.1</v>
      </c>
      <c r="I132" s="81">
        <v>1917587.9439000001</v>
      </c>
      <c r="J132" s="81">
        <v>1908145.7841</v>
      </c>
      <c r="K132" s="81">
        <v>6135.9</v>
      </c>
      <c r="L132" s="81">
        <v>3306.2597999998247</v>
      </c>
      <c r="M132" s="17"/>
      <c r="N132" s="81">
        <v>319.13349999999991</v>
      </c>
      <c r="O132" s="81">
        <v>82708.479699999996</v>
      </c>
      <c r="P132" s="81">
        <v>10961.302500000002</v>
      </c>
      <c r="Q132" s="59"/>
      <c r="R132" s="59"/>
      <c r="S132" s="81">
        <v>10733.196999999998</v>
      </c>
      <c r="T132" s="81">
        <v>29904.705900000004</v>
      </c>
      <c r="U132" s="81">
        <v>5119.2929999999997</v>
      </c>
      <c r="V132" s="81">
        <v>5686.9405999999999</v>
      </c>
      <c r="W132" s="59">
        <f t="shared" si="29"/>
        <v>20303.04069999999</v>
      </c>
      <c r="X132" s="113"/>
      <c r="Y132" s="81">
        <v>27738.300500000005</v>
      </c>
      <c r="Z132" s="81">
        <v>8155.1612000000005</v>
      </c>
      <c r="AA132" s="81">
        <v>21046.318300000006</v>
      </c>
      <c r="AB132" s="81">
        <v>91929.66290000001</v>
      </c>
      <c r="AC132" s="81">
        <v>5198.5102000000015</v>
      </c>
      <c r="AD132" s="81">
        <v>12341.348399999999</v>
      </c>
      <c r="AE132" s="81">
        <v>4025.4881000000005</v>
      </c>
      <c r="AF132" s="81">
        <v>48813.595399999991</v>
      </c>
      <c r="AG132" s="59">
        <f t="shared" si="55"/>
        <v>21550.720800000025</v>
      </c>
      <c r="AI132" s="126">
        <f t="shared" ref="AI132:AV132" si="94">AI30-AI81</f>
        <v>295417.17479999998</v>
      </c>
      <c r="AJ132" s="126">
        <f t="shared" si="94"/>
        <v>293970.60470000003</v>
      </c>
      <c r="AK132" s="126">
        <f t="shared" si="94"/>
        <v>943.47149999999988</v>
      </c>
      <c r="AL132" s="126">
        <f t="shared" si="94"/>
        <v>503.09859999997298</v>
      </c>
      <c r="AM132" s="127"/>
      <c r="AN132" s="126">
        <f t="shared" si="94"/>
        <v>46.90349999999998</v>
      </c>
      <c r="AO132" s="126">
        <f t="shared" si="94"/>
        <v>12051.481399999999</v>
      </c>
      <c r="AP132" s="126">
        <f t="shared" si="94"/>
        <v>1613.5235000000002</v>
      </c>
      <c r="AQ132" s="126"/>
      <c r="AR132" s="126"/>
      <c r="AS132" s="126">
        <f t="shared" si="94"/>
        <v>1571.1594999999998</v>
      </c>
      <c r="AT132" s="126">
        <f t="shared" si="94"/>
        <v>4316.595800000001</v>
      </c>
      <c r="AU132" s="126">
        <f t="shared" si="94"/>
        <v>759.96599999999989</v>
      </c>
      <c r="AV132" s="126">
        <f t="shared" si="94"/>
        <v>827.23119999999994</v>
      </c>
      <c r="AW132" s="126">
        <f t="shared" si="42"/>
        <v>2963.0053999999982</v>
      </c>
      <c r="AX132" s="126"/>
      <c r="AY132" s="126">
        <f t="shared" ref="AY132:BF132" si="95">AY30-AY81</f>
        <v>4061.5845000000004</v>
      </c>
      <c r="AZ132" s="126">
        <f t="shared" si="95"/>
        <v>1104.3769</v>
      </c>
      <c r="BA132" s="126">
        <f t="shared" si="95"/>
        <v>2667.1666000000005</v>
      </c>
      <c r="BB132" s="126">
        <f t="shared" si="95"/>
        <v>13191.312300000001</v>
      </c>
      <c r="BC132" s="126">
        <f t="shared" si="95"/>
        <v>682.46090000000027</v>
      </c>
      <c r="BD132" s="126">
        <f t="shared" si="95"/>
        <v>1851.4542999999999</v>
      </c>
      <c r="BE132" s="126">
        <f t="shared" si="95"/>
        <v>545.16369999999995</v>
      </c>
      <c r="BF132" s="126">
        <f t="shared" si="95"/>
        <v>7202.9927999999991</v>
      </c>
      <c r="BG132" s="119">
        <f t="shared" si="51"/>
        <v>2909.240600000001</v>
      </c>
      <c r="BH132" s="137">
        <f t="shared" si="52"/>
        <v>328540</v>
      </c>
      <c r="BI132" s="119"/>
      <c r="BJ132" s="119"/>
    </row>
    <row r="133" spans="1:62" ht="15.6" x14ac:dyDescent="0.3">
      <c r="A133" s="1">
        <v>123</v>
      </c>
      <c r="B133" s="25">
        <v>21</v>
      </c>
      <c r="C133" s="135" t="s">
        <v>349</v>
      </c>
      <c r="D133" s="20" t="s">
        <v>39</v>
      </c>
      <c r="E133" s="81">
        <v>918584</v>
      </c>
      <c r="F133" s="81">
        <v>173522</v>
      </c>
      <c r="G133" s="84">
        <f t="shared" si="83"/>
        <v>5.293761021657196</v>
      </c>
      <c r="H133" s="94">
        <v>13.9</v>
      </c>
      <c r="I133" s="81">
        <v>699489.77390000003</v>
      </c>
      <c r="J133" s="81">
        <v>661171.46310000005</v>
      </c>
      <c r="K133" s="81">
        <v>21786.935000000001</v>
      </c>
      <c r="L133" s="81">
        <v>16531.375799999954</v>
      </c>
      <c r="M133" s="17"/>
      <c r="N133" s="81">
        <v>551.15039999999988</v>
      </c>
      <c r="O133" s="81">
        <v>82009.846600000004</v>
      </c>
      <c r="P133" s="81">
        <v>11941.180099999998</v>
      </c>
      <c r="Q133" s="59"/>
      <c r="R133" s="59"/>
      <c r="S133" s="81">
        <v>7927.6893</v>
      </c>
      <c r="T133" s="81">
        <v>23248.401100000003</v>
      </c>
      <c r="U133" s="81">
        <v>1438.7206999999999</v>
      </c>
      <c r="V133" s="81">
        <v>13909.087199999998</v>
      </c>
      <c r="W133" s="59">
        <f t="shared" si="29"/>
        <v>23544.768200000006</v>
      </c>
      <c r="X133" s="113"/>
      <c r="Y133" s="81">
        <v>28237.814899999998</v>
      </c>
      <c r="Z133" s="81">
        <v>9787.2225999999973</v>
      </c>
      <c r="AA133" s="81">
        <v>15293.995800000004</v>
      </c>
      <c r="AB133" s="81">
        <v>83214.195799999987</v>
      </c>
      <c r="AC133" s="81">
        <v>4627.8513000000003</v>
      </c>
      <c r="AD133" s="81">
        <v>2352.5951</v>
      </c>
      <c r="AE133" s="81">
        <v>5620.6273999999994</v>
      </c>
      <c r="AF133" s="81">
        <v>45185.652600000001</v>
      </c>
      <c r="AG133" s="59">
        <f t="shared" si="55"/>
        <v>25427.469399999987</v>
      </c>
      <c r="AI133" s="126">
        <f t="shared" ref="AI133:AV133" si="96">AI31-AI82</f>
        <v>136149.18169999999</v>
      </c>
      <c r="AJ133" s="126">
        <f t="shared" si="96"/>
        <v>128715.4725</v>
      </c>
      <c r="AK133" s="126">
        <f t="shared" si="96"/>
        <v>4235.66</v>
      </c>
      <c r="AL133" s="126">
        <f t="shared" si="96"/>
        <v>3198.0491999999913</v>
      </c>
      <c r="AM133" s="127"/>
      <c r="AN133" s="126">
        <f t="shared" si="96"/>
        <v>104.11319999999998</v>
      </c>
      <c r="AO133" s="126">
        <f t="shared" si="96"/>
        <v>14135.769999999997</v>
      </c>
      <c r="AP133" s="126">
        <f t="shared" si="96"/>
        <v>1913.9008999999996</v>
      </c>
      <c r="AQ133" s="126"/>
      <c r="AR133" s="126"/>
      <c r="AS133" s="126">
        <f t="shared" si="96"/>
        <v>1415.1032999999995</v>
      </c>
      <c r="AT133" s="126">
        <f t="shared" si="96"/>
        <v>4077.0697</v>
      </c>
      <c r="AU133" s="126">
        <f t="shared" si="96"/>
        <v>242.15869999999984</v>
      </c>
      <c r="AV133" s="126">
        <f t="shared" si="96"/>
        <v>2595.4295999999995</v>
      </c>
      <c r="AW133" s="126">
        <f t="shared" si="42"/>
        <v>3892.107799999998</v>
      </c>
      <c r="AX133" s="126"/>
      <c r="AY133" s="126">
        <f t="shared" ref="AY133:BF133" si="97">AY31-AY82</f>
        <v>5213.2954999999993</v>
      </c>
      <c r="AZ133" s="126">
        <f t="shared" si="97"/>
        <v>1581.4599999999991</v>
      </c>
      <c r="BA133" s="126">
        <f t="shared" si="97"/>
        <v>2266.282799999999</v>
      </c>
      <c r="BB133" s="126">
        <f t="shared" si="97"/>
        <v>14071.896799999995</v>
      </c>
      <c r="BC133" s="126">
        <f t="shared" si="97"/>
        <v>762.94110000000001</v>
      </c>
      <c r="BD133" s="126">
        <f t="shared" si="97"/>
        <v>434.00269999999989</v>
      </c>
      <c r="BE133" s="126">
        <f t="shared" si="97"/>
        <v>928.86499999999978</v>
      </c>
      <c r="BF133" s="126">
        <f t="shared" si="97"/>
        <v>7759.1717999999983</v>
      </c>
      <c r="BG133" s="119">
        <f t="shared" si="51"/>
        <v>4186.916199999996</v>
      </c>
      <c r="BH133" s="137">
        <f t="shared" si="52"/>
        <v>173521.99999999997</v>
      </c>
      <c r="BI133" s="119"/>
      <c r="BJ133" s="119"/>
    </row>
    <row r="134" spans="1:62" ht="15.6" x14ac:dyDescent="0.3">
      <c r="A134" s="1">
        <v>124</v>
      </c>
      <c r="B134" s="25">
        <v>22</v>
      </c>
      <c r="C134" s="135" t="s">
        <v>349</v>
      </c>
      <c r="D134" s="20" t="s">
        <v>340</v>
      </c>
      <c r="E134" s="81">
        <v>1922676</v>
      </c>
      <c r="F134" s="81">
        <v>307975</v>
      </c>
      <c r="G134" s="84">
        <f t="shared" si="83"/>
        <v>6.2429612793246205</v>
      </c>
      <c r="H134" s="94">
        <v>12.9</v>
      </c>
      <c r="I134" s="81">
        <v>1593745.9215999998</v>
      </c>
      <c r="J134" s="81">
        <v>1574666.4402000001</v>
      </c>
      <c r="K134" s="81">
        <v>11032.662199999999</v>
      </c>
      <c r="L134" s="81">
        <v>8046.8192000001927</v>
      </c>
      <c r="M134" s="17"/>
      <c r="N134" s="81">
        <v>147.27860000000001</v>
      </c>
      <c r="O134" s="81">
        <v>109910.2809</v>
      </c>
      <c r="P134" s="81">
        <v>17918.742799999996</v>
      </c>
      <c r="Q134" s="59"/>
      <c r="R134" s="59"/>
      <c r="S134" s="81">
        <v>16850.857800000005</v>
      </c>
      <c r="T134" s="81">
        <v>43587.332599999994</v>
      </c>
      <c r="U134" s="81">
        <v>3479.5145000000002</v>
      </c>
      <c r="V134" s="81">
        <v>3859.7923000000001</v>
      </c>
      <c r="W134" s="59">
        <f t="shared" si="29"/>
        <v>24214.040900000007</v>
      </c>
      <c r="X134" s="113"/>
      <c r="Y134" s="81">
        <v>15069.995499999997</v>
      </c>
      <c r="Z134" s="81">
        <v>27446.115900000004</v>
      </c>
      <c r="AA134" s="81">
        <v>65054.915800000002</v>
      </c>
      <c r="AB134" s="81">
        <v>111301.49170000001</v>
      </c>
      <c r="AC134" s="81">
        <v>4983.7704000000022</v>
      </c>
      <c r="AD134" s="81">
        <v>8468.2891999999993</v>
      </c>
      <c r="AE134" s="81">
        <v>11511.146499999999</v>
      </c>
      <c r="AF134" s="81">
        <v>56248.113599999997</v>
      </c>
      <c r="AG134" s="59">
        <f t="shared" si="55"/>
        <v>30090.17200000002</v>
      </c>
      <c r="AI134" s="126">
        <f t="shared" ref="AI134:AV134" si="98">AI32-AI83</f>
        <v>257300.68509999997</v>
      </c>
      <c r="AJ134" s="126">
        <f t="shared" si="98"/>
        <v>254243.94320000001</v>
      </c>
      <c r="AK134" s="126">
        <f t="shared" si="98"/>
        <v>1780.6261999999999</v>
      </c>
      <c r="AL134" s="126">
        <f t="shared" si="98"/>
        <v>1276.1157000000312</v>
      </c>
      <c r="AM134" s="127"/>
      <c r="AN134" s="126">
        <f t="shared" si="98"/>
        <v>23.008099999999999</v>
      </c>
      <c r="AO134" s="126">
        <f t="shared" si="98"/>
        <v>17076.359499999999</v>
      </c>
      <c r="AP134" s="126">
        <f t="shared" si="98"/>
        <v>2808.4285999999993</v>
      </c>
      <c r="AQ134" s="126"/>
      <c r="AR134" s="126"/>
      <c r="AS134" s="126">
        <f t="shared" si="98"/>
        <v>2648.4522000000006</v>
      </c>
      <c r="AT134" s="126">
        <f t="shared" si="98"/>
        <v>6746.8692999999985</v>
      </c>
      <c r="AU134" s="126">
        <f t="shared" si="98"/>
        <v>540.15020000000004</v>
      </c>
      <c r="AV134" s="126">
        <f t="shared" si="98"/>
        <v>610.97499999999991</v>
      </c>
      <c r="AW134" s="126">
        <f t="shared" si="42"/>
        <v>3721.4842000000008</v>
      </c>
      <c r="AX134" s="126"/>
      <c r="AY134" s="126">
        <f t="shared" ref="AY134:BF134" si="99">AY32-AY83</f>
        <v>2322.6713999999993</v>
      </c>
      <c r="AZ134" s="126">
        <f t="shared" si="99"/>
        <v>4218.7927000000009</v>
      </c>
      <c r="BA134" s="126">
        <f t="shared" si="99"/>
        <v>9997.8149999999987</v>
      </c>
      <c r="BB134" s="126">
        <f t="shared" si="99"/>
        <v>17035.6682</v>
      </c>
      <c r="BC134" s="126">
        <f t="shared" si="99"/>
        <v>728.33700000000022</v>
      </c>
      <c r="BD134" s="126">
        <f t="shared" si="99"/>
        <v>1336.6303999999998</v>
      </c>
      <c r="BE134" s="126">
        <f t="shared" si="99"/>
        <v>1743.8678999999997</v>
      </c>
      <c r="BF134" s="126">
        <f t="shared" si="99"/>
        <v>8789.4542999999976</v>
      </c>
      <c r="BG134" s="119">
        <f t="shared" si="51"/>
        <v>4437.3786000000036</v>
      </c>
      <c r="BH134" s="137">
        <f t="shared" si="52"/>
        <v>307975</v>
      </c>
      <c r="BI134" s="119"/>
      <c r="BJ134" s="119"/>
    </row>
    <row r="135" spans="1:62" ht="15.6" x14ac:dyDescent="0.3">
      <c r="A135" s="1">
        <v>125</v>
      </c>
      <c r="B135" s="25">
        <v>23</v>
      </c>
      <c r="C135" s="135" t="s">
        <v>349</v>
      </c>
      <c r="D135" s="20" t="s">
        <v>341</v>
      </c>
      <c r="E135" s="81">
        <v>1539577</v>
      </c>
      <c r="F135" s="81">
        <v>188822</v>
      </c>
      <c r="G135" s="84">
        <f t="shared" si="83"/>
        <v>8.1535890944911085</v>
      </c>
      <c r="H135" s="94">
        <v>8.6</v>
      </c>
      <c r="I135" s="81">
        <v>1324110.0429000002</v>
      </c>
      <c r="J135" s="81">
        <v>1314168.4379000003</v>
      </c>
      <c r="K135" s="81">
        <v>7245.137200000001</v>
      </c>
      <c r="L135" s="81">
        <v>2696.4678000000099</v>
      </c>
      <c r="M135" s="17"/>
      <c r="N135" s="111">
        <v>0</v>
      </c>
      <c r="O135" s="81">
        <v>67564.1921</v>
      </c>
      <c r="P135" s="81">
        <v>9612.791299999999</v>
      </c>
      <c r="Q135" s="59"/>
      <c r="R135" s="59"/>
      <c r="S135" s="81">
        <v>11454.690299999998</v>
      </c>
      <c r="T135" s="81">
        <v>25136.325300000008</v>
      </c>
      <c r="U135" s="81">
        <v>2208.3960999999999</v>
      </c>
      <c r="V135" s="81">
        <v>5181.2803999999996</v>
      </c>
      <c r="W135" s="59">
        <f t="shared" si="29"/>
        <v>13970.708700000003</v>
      </c>
      <c r="X135" s="113"/>
      <c r="Y135" s="81">
        <v>11835.906100000002</v>
      </c>
      <c r="Z135" s="81">
        <v>12596.2762</v>
      </c>
      <c r="AA135" s="81">
        <v>55218.431800000006</v>
      </c>
      <c r="AB135" s="81">
        <v>68260.098899999983</v>
      </c>
      <c r="AC135" s="81">
        <v>3127.1399999999994</v>
      </c>
      <c r="AD135" s="81">
        <v>7509.7806999999975</v>
      </c>
      <c r="AE135" s="81">
        <v>7875.9846999999991</v>
      </c>
      <c r="AF135" s="81">
        <v>28644.969299999997</v>
      </c>
      <c r="AG135" s="59">
        <f t="shared" si="55"/>
        <v>21102.22419999999</v>
      </c>
      <c r="AI135" s="126">
        <f t="shared" ref="AI135:AV135" si="100">AI33-AI84</f>
        <v>167430.3854</v>
      </c>
      <c r="AJ135" s="126">
        <f t="shared" si="100"/>
        <v>166206.74100000001</v>
      </c>
      <c r="AK135" s="126">
        <f t="shared" si="100"/>
        <v>911.79600000000005</v>
      </c>
      <c r="AL135" s="126">
        <f t="shared" si="100"/>
        <v>311.84840000000122</v>
      </c>
      <c r="AM135" s="127"/>
      <c r="AN135" s="128">
        <f t="shared" si="100"/>
        <v>0</v>
      </c>
      <c r="AO135" s="126">
        <f t="shared" si="100"/>
        <v>6942.2333999999992</v>
      </c>
      <c r="AP135" s="126">
        <f t="shared" si="100"/>
        <v>1007.7653999999998</v>
      </c>
      <c r="AQ135" s="126"/>
      <c r="AR135" s="126"/>
      <c r="AS135" s="126">
        <f t="shared" si="100"/>
        <v>1256.1537999999996</v>
      </c>
      <c r="AT135" s="126">
        <f t="shared" si="100"/>
        <v>2477.8542000000011</v>
      </c>
      <c r="AU135" s="126">
        <f t="shared" si="100"/>
        <v>197.58219999999994</v>
      </c>
      <c r="AV135" s="126">
        <f t="shared" si="100"/>
        <v>610.07039999999995</v>
      </c>
      <c r="AW135" s="126">
        <f t="shared" si="42"/>
        <v>1392.8073999999997</v>
      </c>
      <c r="AX135" s="126"/>
      <c r="AY135" s="126">
        <f t="shared" ref="AY135:BF135" si="101">AY33-AY84</f>
        <v>1207.8782000000003</v>
      </c>
      <c r="AZ135" s="126">
        <f t="shared" si="101"/>
        <v>1179.2636</v>
      </c>
      <c r="BA135" s="126">
        <f t="shared" si="101"/>
        <v>5525.2892000000002</v>
      </c>
      <c r="BB135" s="126">
        <f t="shared" si="101"/>
        <v>6545.9045999999971</v>
      </c>
      <c r="BC135" s="126">
        <f t="shared" si="101"/>
        <v>150.66959999999983</v>
      </c>
      <c r="BD135" s="126">
        <f t="shared" si="101"/>
        <v>858.65379999999982</v>
      </c>
      <c r="BE135" s="126">
        <f t="shared" si="101"/>
        <v>709.15459999999962</v>
      </c>
      <c r="BF135" s="126">
        <f t="shared" si="101"/>
        <v>3058.3349999999996</v>
      </c>
      <c r="BG135" s="119">
        <f t="shared" si="51"/>
        <v>1769.0915999999988</v>
      </c>
      <c r="BH135" s="137">
        <f t="shared" si="52"/>
        <v>188830.95439999999</v>
      </c>
      <c r="BI135" s="119"/>
      <c r="BJ135" s="119"/>
    </row>
    <row r="136" spans="1:62" ht="15.6" x14ac:dyDescent="0.3">
      <c r="A136" s="1">
        <v>126</v>
      </c>
      <c r="B136" s="25">
        <v>24</v>
      </c>
      <c r="C136" s="135" t="s">
        <v>349</v>
      </c>
      <c r="D136" s="20" t="s">
        <v>40</v>
      </c>
      <c r="E136" s="81">
        <v>1296199</v>
      </c>
      <c r="F136" s="81">
        <v>248818</v>
      </c>
      <c r="G136" s="84">
        <f t="shared" si="83"/>
        <v>5.2094261669171846</v>
      </c>
      <c r="H136" s="94">
        <v>6.4</v>
      </c>
      <c r="I136" s="81">
        <v>661213.62549999997</v>
      </c>
      <c r="J136" s="81">
        <v>654959.00800000003</v>
      </c>
      <c r="K136" s="81">
        <v>3791.6731000000004</v>
      </c>
      <c r="L136" s="81">
        <v>2462.944399999978</v>
      </c>
      <c r="M136" s="17"/>
      <c r="N136" s="81">
        <v>1377.2738000000002</v>
      </c>
      <c r="O136" s="81">
        <v>406403.43930000009</v>
      </c>
      <c r="P136" s="81">
        <v>33973.934700000005</v>
      </c>
      <c r="Q136" s="59"/>
      <c r="R136" s="59"/>
      <c r="S136" s="81">
        <v>8098.8323999999993</v>
      </c>
      <c r="T136" s="81">
        <v>31539.528799999985</v>
      </c>
      <c r="U136" s="81">
        <v>11001.010900000005</v>
      </c>
      <c r="V136" s="81">
        <v>259058.42469999997</v>
      </c>
      <c r="W136" s="59">
        <f t="shared" si="29"/>
        <v>62731.707800000149</v>
      </c>
      <c r="X136" s="113"/>
      <c r="Y136" s="81">
        <v>21418.150199999996</v>
      </c>
      <c r="Z136" s="81">
        <v>27960.047100000011</v>
      </c>
      <c r="AA136" s="81">
        <v>39145.759300000005</v>
      </c>
      <c r="AB136" s="81">
        <v>138680.70480000001</v>
      </c>
      <c r="AC136" s="81">
        <v>5846.7489999999998</v>
      </c>
      <c r="AD136" s="81">
        <v>15942.915099999998</v>
      </c>
      <c r="AE136" s="81">
        <v>6282.8234000000011</v>
      </c>
      <c r="AF136" s="81">
        <v>61151.439700000046</v>
      </c>
      <c r="AG136" s="59">
        <f t="shared" si="55"/>
        <v>49456.777599999958</v>
      </c>
      <c r="AI136" s="126">
        <f t="shared" ref="AI136:AV136" si="102">AI34-AI85</f>
        <v>103430.64100000002</v>
      </c>
      <c r="AJ136" s="126">
        <f t="shared" si="102"/>
        <v>102425.65600000002</v>
      </c>
      <c r="AK136" s="126">
        <f t="shared" si="102"/>
        <v>603.34420000000011</v>
      </c>
      <c r="AL136" s="126">
        <f t="shared" si="102"/>
        <v>401.64079999999666</v>
      </c>
      <c r="AM136" s="127"/>
      <c r="AN136" s="126">
        <f t="shared" si="102"/>
        <v>237.70160000000001</v>
      </c>
      <c r="AO136" s="126">
        <f t="shared" si="102"/>
        <v>79533.822600000014</v>
      </c>
      <c r="AP136" s="126">
        <f t="shared" si="102"/>
        <v>7668.8454000000002</v>
      </c>
      <c r="AQ136" s="126"/>
      <c r="AR136" s="126"/>
      <c r="AS136" s="126">
        <f t="shared" si="102"/>
        <v>2586.2567999999997</v>
      </c>
      <c r="AT136" s="126">
        <f t="shared" si="102"/>
        <v>8926.8115999999991</v>
      </c>
      <c r="AU136" s="126">
        <f t="shared" si="102"/>
        <v>2316.2938000000008</v>
      </c>
      <c r="AV136" s="126">
        <f t="shared" si="102"/>
        <v>44143.875399999997</v>
      </c>
      <c r="AW136" s="126">
        <f t="shared" si="42"/>
        <v>13891.739600000015</v>
      </c>
      <c r="AX136" s="126"/>
      <c r="AY136" s="126">
        <f t="shared" ref="AY136:BF136" si="103">AY34-AY85</f>
        <v>4769.5163999999995</v>
      </c>
      <c r="AZ136" s="126">
        <f t="shared" si="103"/>
        <v>7697.2122000000018</v>
      </c>
      <c r="BA136" s="126">
        <f t="shared" si="103"/>
        <v>14210.962600000003</v>
      </c>
      <c r="BB136" s="126">
        <f t="shared" si="103"/>
        <v>38938.14360000001</v>
      </c>
      <c r="BC136" s="126">
        <f t="shared" si="103"/>
        <v>2127.2679999999996</v>
      </c>
      <c r="BD136" s="126">
        <f t="shared" si="103"/>
        <v>3202.6882000000005</v>
      </c>
      <c r="BE136" s="126">
        <f t="shared" si="103"/>
        <v>2806.8188</v>
      </c>
      <c r="BF136" s="126">
        <f t="shared" si="103"/>
        <v>17279.055400000008</v>
      </c>
      <c r="BG136" s="119">
        <f t="shared" si="51"/>
        <v>13522.313200000001</v>
      </c>
      <c r="BH136" s="137">
        <f t="shared" si="52"/>
        <v>248818.00000000006</v>
      </c>
      <c r="BI136" s="119"/>
      <c r="BJ136" s="119"/>
    </row>
    <row r="137" spans="1:62" ht="15.6" x14ac:dyDescent="0.3">
      <c r="A137" s="1">
        <v>127</v>
      </c>
      <c r="B137" s="25">
        <v>25</v>
      </c>
      <c r="C137" s="135" t="s">
        <v>349</v>
      </c>
      <c r="D137" s="20" t="s">
        <v>41</v>
      </c>
      <c r="E137" s="81">
        <v>1441743</v>
      </c>
      <c r="F137" s="81">
        <v>280854</v>
      </c>
      <c r="G137" s="84">
        <f t="shared" si="83"/>
        <v>5.1334251960093145</v>
      </c>
      <c r="H137" s="94">
        <v>6.1</v>
      </c>
      <c r="I137" s="81">
        <v>1089847.2818999998</v>
      </c>
      <c r="J137" s="81">
        <v>1075273.6611000001</v>
      </c>
      <c r="K137" s="81">
        <v>4813.8209999999999</v>
      </c>
      <c r="L137" s="81">
        <v>9759.799799999917</v>
      </c>
      <c r="M137" s="17"/>
      <c r="N137" s="81">
        <v>8197.915500000001</v>
      </c>
      <c r="O137" s="81">
        <v>161635.30169999998</v>
      </c>
      <c r="P137" s="81">
        <v>61805.578799999996</v>
      </c>
      <c r="Q137" s="59"/>
      <c r="R137" s="59"/>
      <c r="S137" s="81">
        <v>8008.5216</v>
      </c>
      <c r="T137" s="81">
        <v>22045.460699999996</v>
      </c>
      <c r="U137" s="81">
        <v>15411.2037</v>
      </c>
      <c r="V137" s="81">
        <v>22818.435300000001</v>
      </c>
      <c r="W137" s="59">
        <f t="shared" si="29"/>
        <v>31546.101599999995</v>
      </c>
      <c r="X137" s="113"/>
      <c r="Y137" s="81">
        <v>37429.808700000009</v>
      </c>
      <c r="Z137" s="81">
        <v>29763.370800000004</v>
      </c>
      <c r="AA137" s="81">
        <v>25618.270800000006</v>
      </c>
      <c r="AB137" s="81">
        <v>89251.050600000017</v>
      </c>
      <c r="AC137" s="81">
        <v>8238.4907999999996</v>
      </c>
      <c r="AD137" s="81">
        <v>13154.743800000004</v>
      </c>
      <c r="AE137" s="81">
        <v>3174.0974999999999</v>
      </c>
      <c r="AF137" s="81">
        <v>33518.131500000003</v>
      </c>
      <c r="AG137" s="59">
        <f t="shared" si="55"/>
        <v>31165.587000000014</v>
      </c>
      <c r="AI137" s="126">
        <f t="shared" ref="AI137:AV137" si="104">AI35-AI86</f>
        <v>211084.87419999996</v>
      </c>
      <c r="AJ137" s="126">
        <f t="shared" si="104"/>
        <v>208250.16820000001</v>
      </c>
      <c r="AK137" s="126">
        <f t="shared" si="104"/>
        <v>934.90039999999988</v>
      </c>
      <c r="AL137" s="126">
        <f t="shared" si="104"/>
        <v>1899.8055999999838</v>
      </c>
      <c r="AM137" s="127"/>
      <c r="AN137" s="126">
        <f t="shared" si="104"/>
        <v>1587.0274000000002</v>
      </c>
      <c r="AO137" s="126">
        <f t="shared" si="104"/>
        <v>31719.725799999993</v>
      </c>
      <c r="AP137" s="126">
        <f t="shared" si="104"/>
        <v>12036.383599999999</v>
      </c>
      <c r="AQ137" s="126"/>
      <c r="AR137" s="126"/>
      <c r="AS137" s="126">
        <f t="shared" si="104"/>
        <v>1597.8071999999997</v>
      </c>
      <c r="AT137" s="126">
        <f t="shared" si="104"/>
        <v>4398.9705999999996</v>
      </c>
      <c r="AU137" s="126">
        <f t="shared" si="104"/>
        <v>3000.3029999999999</v>
      </c>
      <c r="AV137" s="126">
        <f t="shared" si="104"/>
        <v>4462.9225999999999</v>
      </c>
      <c r="AW137" s="126">
        <f t="shared" si="42"/>
        <v>6223.3387999999977</v>
      </c>
      <c r="AX137" s="126"/>
      <c r="AY137" s="126">
        <f t="shared" ref="AY137:BF137" si="105">AY35-AY86</f>
        <v>7320.8065999999999</v>
      </c>
      <c r="AZ137" s="126">
        <f t="shared" si="105"/>
        <v>5884.9860000000008</v>
      </c>
      <c r="BA137" s="126">
        <f t="shared" si="105"/>
        <v>5269.2240000000011</v>
      </c>
      <c r="BB137" s="126">
        <f t="shared" si="105"/>
        <v>17987.356000000003</v>
      </c>
      <c r="BC137" s="126">
        <f t="shared" si="105"/>
        <v>1692.5111999999999</v>
      </c>
      <c r="BD137" s="126">
        <f t="shared" si="105"/>
        <v>2598.880000000001</v>
      </c>
      <c r="BE137" s="126">
        <f t="shared" si="105"/>
        <v>673.49979999999982</v>
      </c>
      <c r="BF137" s="126">
        <f t="shared" si="105"/>
        <v>6755.3845999999994</v>
      </c>
      <c r="BG137" s="119">
        <f t="shared" si="51"/>
        <v>6267.0804000000026</v>
      </c>
      <c r="BH137" s="137">
        <f t="shared" si="52"/>
        <v>280853.99999999994</v>
      </c>
      <c r="BI137" s="119"/>
      <c r="BJ137" s="119"/>
    </row>
    <row r="138" spans="1:62" ht="15.6" x14ac:dyDescent="0.3">
      <c r="A138" s="1">
        <v>128</v>
      </c>
      <c r="B138" s="25">
        <v>26</v>
      </c>
      <c r="C138" s="135" t="s">
        <v>349</v>
      </c>
      <c r="D138" s="20" t="s">
        <v>42</v>
      </c>
      <c r="E138" s="81">
        <v>1281552</v>
      </c>
      <c r="F138" s="81">
        <v>239963</v>
      </c>
      <c r="G138" s="84">
        <f t="shared" si="83"/>
        <v>5.3406233460991901</v>
      </c>
      <c r="H138" s="94">
        <v>6.3</v>
      </c>
      <c r="I138" s="81">
        <v>1104098.7930000001</v>
      </c>
      <c r="J138" s="81">
        <v>1093376.3916</v>
      </c>
      <c r="K138" s="81">
        <v>4639.2779999999993</v>
      </c>
      <c r="L138" s="81">
        <v>6083.1234000001014</v>
      </c>
      <c r="M138" s="17"/>
      <c r="N138" s="81">
        <v>375.91859999999997</v>
      </c>
      <c r="O138" s="81">
        <v>46652.209200000012</v>
      </c>
      <c r="P138" s="81">
        <v>4399.3145999999997</v>
      </c>
      <c r="Q138" s="59"/>
      <c r="R138" s="59"/>
      <c r="S138" s="81">
        <v>3365.6754000000005</v>
      </c>
      <c r="T138" s="81">
        <v>10386.927000000003</v>
      </c>
      <c r="U138" s="81">
        <v>683.36160000000007</v>
      </c>
      <c r="V138" s="81">
        <v>3425.9526000000005</v>
      </c>
      <c r="W138" s="59">
        <f t="shared" si="29"/>
        <v>24390.97800000001</v>
      </c>
      <c r="X138" s="113"/>
      <c r="Y138" s="81">
        <v>6696.7146000000002</v>
      </c>
      <c r="Z138" s="81">
        <v>18982.270799999998</v>
      </c>
      <c r="AA138" s="81">
        <v>11547.127799999997</v>
      </c>
      <c r="AB138" s="81">
        <v>93198.966000000015</v>
      </c>
      <c r="AC138" s="81">
        <v>3560.7126000000017</v>
      </c>
      <c r="AD138" s="81">
        <v>10157.7516</v>
      </c>
      <c r="AE138" s="81">
        <v>3877.8977999999997</v>
      </c>
      <c r="AF138" s="81">
        <v>29694.033600000002</v>
      </c>
      <c r="AG138" s="59">
        <f t="shared" si="55"/>
        <v>45908.570400000011</v>
      </c>
      <c r="AI138" s="126">
        <f t="shared" ref="AI138:AV138" si="106">AI36-AI87</f>
        <v>207179.51869999999</v>
      </c>
      <c r="AJ138" s="126">
        <f t="shared" si="106"/>
        <v>205170.31959999996</v>
      </c>
      <c r="AK138" s="126">
        <f t="shared" si="106"/>
        <v>869.75229999999976</v>
      </c>
      <c r="AL138" s="126">
        <f t="shared" si="106"/>
        <v>1139.4468000000188</v>
      </c>
      <c r="AM138" s="127"/>
      <c r="AN138" s="126">
        <f t="shared" si="106"/>
        <v>70.328799999999987</v>
      </c>
      <c r="AO138" s="126">
        <f t="shared" si="106"/>
        <v>8648.5089000000007</v>
      </c>
      <c r="AP138" s="126">
        <f t="shared" si="106"/>
        <v>811.50189999999986</v>
      </c>
      <c r="AQ138" s="126"/>
      <c r="AR138" s="126"/>
      <c r="AS138" s="126">
        <f t="shared" si="106"/>
        <v>620.58699999999999</v>
      </c>
      <c r="AT138" s="126">
        <f t="shared" si="106"/>
        <v>1905.5316000000003</v>
      </c>
      <c r="AU138" s="126">
        <f t="shared" si="106"/>
        <v>125.56639999999999</v>
      </c>
      <c r="AV138" s="126">
        <f t="shared" si="106"/>
        <v>640.35449999999992</v>
      </c>
      <c r="AW138" s="126">
        <f t="shared" si="42"/>
        <v>4544.9675000000007</v>
      </c>
      <c r="AX138" s="126"/>
      <c r="AY138" s="126">
        <f t="shared" ref="AY138:BF138" si="107">AY36-AY87</f>
        <v>1226.3867999999998</v>
      </c>
      <c r="AZ138" s="126">
        <f t="shared" si="107"/>
        <v>3522.1853999999994</v>
      </c>
      <c r="BA138" s="126">
        <f t="shared" si="107"/>
        <v>2091.4763999999991</v>
      </c>
      <c r="BB138" s="126">
        <f t="shared" si="107"/>
        <v>17224.595000000001</v>
      </c>
      <c r="BC138" s="126">
        <f t="shared" si="107"/>
        <v>630.70810000000006</v>
      </c>
      <c r="BD138" s="126">
        <f t="shared" si="107"/>
        <v>1889.6752999999994</v>
      </c>
      <c r="BE138" s="126">
        <f t="shared" si="107"/>
        <v>709.33059999999978</v>
      </c>
      <c r="BF138" s="126">
        <f t="shared" si="107"/>
        <v>5491.7060000000001</v>
      </c>
      <c r="BG138" s="119">
        <f t="shared" si="51"/>
        <v>8503.1750000000011</v>
      </c>
      <c r="BH138" s="137">
        <f t="shared" si="52"/>
        <v>239963</v>
      </c>
      <c r="BI138" s="119"/>
      <c r="BJ138" s="119"/>
    </row>
    <row r="139" spans="1:62" ht="15.6" x14ac:dyDescent="0.3">
      <c r="A139" s="1">
        <v>129</v>
      </c>
      <c r="B139" s="25">
        <v>27</v>
      </c>
      <c r="C139" s="135" t="s">
        <v>349</v>
      </c>
      <c r="D139" s="20" t="s">
        <v>278</v>
      </c>
      <c r="E139" s="81">
        <v>338648</v>
      </c>
      <c r="F139" s="81">
        <v>63586</v>
      </c>
      <c r="G139" s="84">
        <f t="shared" si="83"/>
        <v>5.3258264397823423</v>
      </c>
      <c r="H139" s="94">
        <v>6.2</v>
      </c>
      <c r="I139" s="81">
        <v>302945.03680000006</v>
      </c>
      <c r="J139" s="81">
        <v>300477.74119999999</v>
      </c>
      <c r="K139" s="81">
        <v>281.1216</v>
      </c>
      <c r="L139" s="81">
        <v>2186.1740000000373</v>
      </c>
      <c r="M139" s="17"/>
      <c r="N139" s="81">
        <v>627.42200000000003</v>
      </c>
      <c r="O139" s="81">
        <v>6795.9484000000011</v>
      </c>
      <c r="P139" s="81">
        <v>766.02919999999995</v>
      </c>
      <c r="Q139" s="59"/>
      <c r="R139" s="59"/>
      <c r="S139" s="81">
        <v>183.31600000000003</v>
      </c>
      <c r="T139" s="81">
        <v>2613.6836000000003</v>
      </c>
      <c r="U139" s="81">
        <v>238.46240000000003</v>
      </c>
      <c r="V139" s="81">
        <v>677.29600000000005</v>
      </c>
      <c r="W139" s="59">
        <f t="shared" si="29"/>
        <v>2317.1612000000014</v>
      </c>
      <c r="X139" s="113"/>
      <c r="Y139" s="81">
        <v>2912.7356</v>
      </c>
      <c r="Z139" s="81">
        <v>4930.9943999999996</v>
      </c>
      <c r="AA139" s="81">
        <v>2333.4584</v>
      </c>
      <c r="AB139" s="81">
        <v>18102.404399999999</v>
      </c>
      <c r="AC139" s="81">
        <v>1445.0755999999997</v>
      </c>
      <c r="AD139" s="81">
        <v>2892.7667999999999</v>
      </c>
      <c r="AE139" s="81">
        <v>1356.4596000000001</v>
      </c>
      <c r="AF139" s="81">
        <v>5558.8964000000005</v>
      </c>
      <c r="AG139" s="59">
        <f t="shared" si="55"/>
        <v>6849.2059999999983</v>
      </c>
      <c r="AI139" s="126">
        <f t="shared" ref="AI139:AV139" si="108">AI37-AI88</f>
        <v>57010.313000000009</v>
      </c>
      <c r="AJ139" s="126">
        <f t="shared" si="108"/>
        <v>56548.002799999995</v>
      </c>
      <c r="AK139" s="126">
        <f t="shared" si="108"/>
        <v>52.854399999999998</v>
      </c>
      <c r="AL139" s="126">
        <f t="shared" si="108"/>
        <v>409.455800000007</v>
      </c>
      <c r="AM139" s="127"/>
      <c r="AN139" s="126">
        <f t="shared" si="108"/>
        <v>117.92959999999999</v>
      </c>
      <c r="AO139" s="126">
        <f t="shared" si="108"/>
        <v>1238.4298000000001</v>
      </c>
      <c r="AP139" s="126">
        <f t="shared" si="108"/>
        <v>121.96699999999987</v>
      </c>
      <c r="AQ139" s="126"/>
      <c r="AR139" s="126"/>
      <c r="AS139" s="126">
        <f t="shared" si="108"/>
        <v>32.430799999999991</v>
      </c>
      <c r="AT139" s="126">
        <f t="shared" si="108"/>
        <v>482.92099999999999</v>
      </c>
      <c r="AU139" s="126">
        <f t="shared" si="108"/>
        <v>44.320999999999998</v>
      </c>
      <c r="AV139" s="126">
        <f t="shared" si="108"/>
        <v>127.172</v>
      </c>
      <c r="AW139" s="126">
        <f t="shared" si="42"/>
        <v>429.61800000000028</v>
      </c>
      <c r="AX139" s="126"/>
      <c r="AY139" s="126">
        <f t="shared" ref="AY139:BF139" si="109">AY37-AY88</f>
        <v>543.43499999999995</v>
      </c>
      <c r="AZ139" s="126">
        <f t="shared" si="109"/>
        <v>920.90859999999975</v>
      </c>
      <c r="BA139" s="126">
        <f t="shared" si="109"/>
        <v>424.91239999999999</v>
      </c>
      <c r="BB139" s="126">
        <f t="shared" si="109"/>
        <v>3330.0715999999998</v>
      </c>
      <c r="BC139" s="126">
        <f t="shared" si="109"/>
        <v>252.25979999999981</v>
      </c>
      <c r="BD139" s="126">
        <f t="shared" si="109"/>
        <v>540.24399999999991</v>
      </c>
      <c r="BE139" s="126">
        <f t="shared" si="109"/>
        <v>248.22039999999998</v>
      </c>
      <c r="BF139" s="126">
        <f t="shared" si="109"/>
        <v>1026.1892</v>
      </c>
      <c r="BG139" s="119">
        <f t="shared" si="51"/>
        <v>1263.1582000000003</v>
      </c>
      <c r="BH139" s="137">
        <f t="shared" si="52"/>
        <v>63586.000000000007</v>
      </c>
      <c r="BI139" s="119"/>
      <c r="BJ139" s="119"/>
    </row>
    <row r="140" spans="1:62" ht="15.6" x14ac:dyDescent="0.3">
      <c r="A140" s="1">
        <v>130</v>
      </c>
      <c r="B140" s="25">
        <v>28</v>
      </c>
      <c r="C140" s="135" t="s">
        <v>349</v>
      </c>
      <c r="D140" s="20" t="s">
        <v>43</v>
      </c>
      <c r="E140" s="81">
        <v>1447544</v>
      </c>
      <c r="F140" s="81">
        <v>151514</v>
      </c>
      <c r="G140" s="84">
        <f t="shared" si="83"/>
        <v>9.5538630093588708</v>
      </c>
      <c r="H140" s="94">
        <v>10.199999999999999</v>
      </c>
      <c r="I140" s="81">
        <v>1234267.9599000004</v>
      </c>
      <c r="J140" s="81">
        <v>1198876.4007000001</v>
      </c>
      <c r="K140" s="81">
        <v>12145.408800000001</v>
      </c>
      <c r="L140" s="81">
        <v>23246.150400000039</v>
      </c>
      <c r="M140" s="17"/>
      <c r="N140" s="81">
        <v>43874.060099999995</v>
      </c>
      <c r="O140" s="81">
        <v>48288.864799999996</v>
      </c>
      <c r="P140" s="81">
        <v>9848.5472000000009</v>
      </c>
      <c r="Q140" s="59"/>
      <c r="R140" s="59"/>
      <c r="S140" s="81">
        <v>6181.3083000000006</v>
      </c>
      <c r="T140" s="81">
        <v>11432.6167</v>
      </c>
      <c r="U140" s="81">
        <v>3447.9672000000005</v>
      </c>
      <c r="V140" s="81">
        <v>7091.6663000000008</v>
      </c>
      <c r="W140" s="59">
        <f t="shared" ref="W140:W162" si="110">O140-P140-SUM(S140:V140)</f>
        <v>10286.759099999992</v>
      </c>
      <c r="X140" s="113"/>
      <c r="Y140" s="81">
        <v>17483.080599999998</v>
      </c>
      <c r="Z140" s="81">
        <v>21535.770699999997</v>
      </c>
      <c r="AA140" s="81">
        <v>23668.439199999993</v>
      </c>
      <c r="AB140" s="81">
        <v>58425.824699999983</v>
      </c>
      <c r="AC140" s="81">
        <v>4814.8796999999986</v>
      </c>
      <c r="AD140" s="81">
        <v>6359.6146000000008</v>
      </c>
      <c r="AE140" s="81">
        <v>2914.2968000000005</v>
      </c>
      <c r="AF140" s="81">
        <v>30225.518099999994</v>
      </c>
      <c r="AG140" s="59">
        <f t="shared" si="55"/>
        <v>14111.515499999994</v>
      </c>
      <c r="AI140" s="126">
        <f t="shared" ref="AI140:AV140" si="111">AI38-AI89</f>
        <v>134919.84</v>
      </c>
      <c r="AJ140" s="126">
        <f t="shared" si="111"/>
        <v>131093.9786</v>
      </c>
      <c r="AK140" s="126">
        <f t="shared" si="111"/>
        <v>1324.3852000000002</v>
      </c>
      <c r="AL140" s="126">
        <f t="shared" si="111"/>
        <v>2501.4762000000042</v>
      </c>
      <c r="AM140" s="127"/>
      <c r="AN140" s="126">
        <f t="shared" si="111"/>
        <v>4836.1083999999992</v>
      </c>
      <c r="AO140" s="126">
        <f t="shared" si="111"/>
        <v>3862.7763999999988</v>
      </c>
      <c r="AP140" s="126">
        <f t="shared" si="111"/>
        <v>932.17659999999978</v>
      </c>
      <c r="AQ140" s="126"/>
      <c r="AR140" s="126"/>
      <c r="AS140" s="126">
        <f t="shared" si="111"/>
        <v>437.32639999999992</v>
      </c>
      <c r="AT140" s="126">
        <f t="shared" si="111"/>
        <v>755.48919999999976</v>
      </c>
      <c r="AU140" s="126">
        <f t="shared" si="111"/>
        <v>224.28059999999999</v>
      </c>
      <c r="AV140" s="126">
        <f t="shared" si="111"/>
        <v>688.20499999999993</v>
      </c>
      <c r="AW140" s="126">
        <f t="shared" ref="AW140:AW162" si="112">AO140-SUM(AP140:AV140)</f>
        <v>825.29859999999917</v>
      </c>
      <c r="AX140" s="126"/>
      <c r="AY140" s="126">
        <f t="shared" ref="AY140:BF140" si="113">AY38-AY89</f>
        <v>1440.9695999999994</v>
      </c>
      <c r="AZ140" s="126">
        <f t="shared" si="113"/>
        <v>1847.1375999999991</v>
      </c>
      <c r="BA140" s="126">
        <f t="shared" si="113"/>
        <v>1096.0177999999987</v>
      </c>
      <c r="BB140" s="126">
        <f t="shared" si="113"/>
        <v>3511.1501999999964</v>
      </c>
      <c r="BC140" s="126">
        <f t="shared" si="113"/>
        <v>182.35259999999971</v>
      </c>
      <c r="BD140" s="126">
        <f t="shared" si="113"/>
        <v>584.06819999999993</v>
      </c>
      <c r="BE140" s="126">
        <f t="shared" si="113"/>
        <v>153.24179999999996</v>
      </c>
      <c r="BF140" s="126">
        <f t="shared" si="113"/>
        <v>1992.0145999999986</v>
      </c>
      <c r="BG140" s="119">
        <f t="shared" ref="BG140:BG162" si="114">BB140-SUM(BC140:BF140)</f>
        <v>599.47299999999814</v>
      </c>
      <c r="BH140" s="137">
        <f t="shared" ref="BH140:BH162" si="115">AI140+AN140+AO140+SUM(AY140:BB140)</f>
        <v>151514</v>
      </c>
      <c r="BI140" s="119"/>
      <c r="BJ140" s="119"/>
    </row>
    <row r="141" spans="1:62" ht="15.6" x14ac:dyDescent="0.3">
      <c r="A141" s="1">
        <v>131</v>
      </c>
      <c r="B141" s="25">
        <v>29</v>
      </c>
      <c r="C141" s="135" t="s">
        <v>349</v>
      </c>
      <c r="D141" s="20" t="s">
        <v>44</v>
      </c>
      <c r="E141" s="81">
        <v>1789790</v>
      </c>
      <c r="F141" s="81">
        <v>284192</v>
      </c>
      <c r="G141" s="84">
        <f t="shared" si="83"/>
        <v>6.29781978380813</v>
      </c>
      <c r="H141" s="94">
        <v>7.1</v>
      </c>
      <c r="I141" s="81">
        <v>1594625.1284</v>
      </c>
      <c r="J141" s="81">
        <v>1584334.0150000001</v>
      </c>
      <c r="K141" s="81">
        <v>6158.3689999999997</v>
      </c>
      <c r="L141" s="81">
        <v>4132.7444000000251</v>
      </c>
      <c r="M141" s="17"/>
      <c r="N141" s="81">
        <v>235.95399999999995</v>
      </c>
      <c r="O141" s="81">
        <v>71407.497799999997</v>
      </c>
      <c r="P141" s="81">
        <v>27083.7592</v>
      </c>
      <c r="Q141" s="59"/>
      <c r="R141" s="59"/>
      <c r="S141" s="81">
        <v>8169.0796000000009</v>
      </c>
      <c r="T141" s="81">
        <v>11815.837800000001</v>
      </c>
      <c r="U141" s="81">
        <v>1205.1260000000011</v>
      </c>
      <c r="V141" s="81">
        <v>4062.4076000000005</v>
      </c>
      <c r="W141" s="59">
        <f t="shared" si="110"/>
        <v>19071.287599999996</v>
      </c>
      <c r="X141" s="113"/>
      <c r="Y141" s="81">
        <v>13798.565599999998</v>
      </c>
      <c r="Z141" s="81">
        <v>9473.0027999999984</v>
      </c>
      <c r="AA141" s="81">
        <v>16026.321799999998</v>
      </c>
      <c r="AB141" s="81">
        <v>84223.529599999994</v>
      </c>
      <c r="AC141" s="81">
        <v>4931.469000000001</v>
      </c>
      <c r="AD141" s="81">
        <v>10471.0476</v>
      </c>
      <c r="AE141" s="81">
        <v>3515.5062000000007</v>
      </c>
      <c r="AF141" s="81">
        <v>39615.154800000004</v>
      </c>
      <c r="AG141" s="59">
        <f t="shared" si="55"/>
        <v>25690.351999999984</v>
      </c>
      <c r="AI141" s="126">
        <f t="shared" ref="AI141:AV141" si="116">AI39-AI90</f>
        <v>257310.8357</v>
      </c>
      <c r="AJ141" s="126">
        <f t="shared" si="116"/>
        <v>255656.91999999998</v>
      </c>
      <c r="AK141" s="126">
        <f t="shared" si="116"/>
        <v>992.8877</v>
      </c>
      <c r="AL141" s="126">
        <f t="shared" si="116"/>
        <v>661.02800000000411</v>
      </c>
      <c r="AM141" s="127"/>
      <c r="AN141" s="126">
        <f t="shared" si="116"/>
        <v>34.459899999999998</v>
      </c>
      <c r="AO141" s="126">
        <f t="shared" si="116"/>
        <v>10103.549000000001</v>
      </c>
      <c r="AP141" s="126">
        <f t="shared" si="116"/>
        <v>4191.6774999999998</v>
      </c>
      <c r="AQ141" s="126"/>
      <c r="AR141" s="126"/>
      <c r="AS141" s="126">
        <f t="shared" si="116"/>
        <v>1172.0752000000002</v>
      </c>
      <c r="AT141" s="126">
        <f t="shared" si="116"/>
        <v>1519.0565999999999</v>
      </c>
      <c r="AU141" s="126">
        <f t="shared" si="116"/>
        <v>71.112800000000107</v>
      </c>
      <c r="AV141" s="126">
        <f t="shared" si="116"/>
        <v>330.61369999999988</v>
      </c>
      <c r="AW141" s="126">
        <f t="shared" si="112"/>
        <v>2819.0132000000012</v>
      </c>
      <c r="AX141" s="126"/>
      <c r="AY141" s="126">
        <f t="shared" ref="AY141:BF141" si="117">AY39-AY90</f>
        <v>2090.0023999999999</v>
      </c>
      <c r="AZ141" s="126">
        <f t="shared" si="117"/>
        <v>1129.0128</v>
      </c>
      <c r="BA141" s="126">
        <f t="shared" si="117"/>
        <v>1691.6153000000004</v>
      </c>
      <c r="BB141" s="126">
        <f t="shared" si="117"/>
        <v>11832.524899999999</v>
      </c>
      <c r="BC141" s="126">
        <f t="shared" si="117"/>
        <v>626.72760000000039</v>
      </c>
      <c r="BD141" s="126">
        <f t="shared" si="117"/>
        <v>1576.6724999999999</v>
      </c>
      <c r="BE141" s="126">
        <f t="shared" si="117"/>
        <v>446.38380000000029</v>
      </c>
      <c r="BF141" s="126">
        <f t="shared" si="117"/>
        <v>5864.0343000000003</v>
      </c>
      <c r="BG141" s="119">
        <f t="shared" si="114"/>
        <v>3318.706699999997</v>
      </c>
      <c r="BH141" s="137">
        <f t="shared" si="115"/>
        <v>284192</v>
      </c>
      <c r="BI141" s="119"/>
      <c r="BJ141" s="119"/>
    </row>
    <row r="142" spans="1:62" ht="15.6" x14ac:dyDescent="0.3">
      <c r="A142" s="1">
        <v>132</v>
      </c>
      <c r="B142" s="25">
        <v>30</v>
      </c>
      <c r="C142" s="135" t="s">
        <v>349</v>
      </c>
      <c r="D142" s="20" t="s">
        <v>158</v>
      </c>
      <c r="E142" s="81">
        <v>1330636</v>
      </c>
      <c r="F142" s="81">
        <v>225396</v>
      </c>
      <c r="G142" s="84">
        <f t="shared" si="83"/>
        <v>5.9035475341177301</v>
      </c>
      <c r="H142" s="94">
        <v>6.4</v>
      </c>
      <c r="I142" s="81">
        <v>1214756.0773999998</v>
      </c>
      <c r="J142" s="81">
        <v>1210225.1406</v>
      </c>
      <c r="K142" s="81">
        <v>3081.221</v>
      </c>
      <c r="L142" s="81">
        <v>1449.7157999999692</v>
      </c>
      <c r="M142" s="17"/>
      <c r="N142" s="81">
        <v>91.112200000000001</v>
      </c>
      <c r="O142" s="81">
        <v>34160.486199999999</v>
      </c>
      <c r="P142" s="81">
        <v>4389.9794000000011</v>
      </c>
      <c r="Q142" s="59"/>
      <c r="R142" s="59"/>
      <c r="S142" s="81">
        <v>5228.1374000000014</v>
      </c>
      <c r="T142" s="81">
        <v>8729.9279999999981</v>
      </c>
      <c r="U142" s="81">
        <v>869.60559999999998</v>
      </c>
      <c r="V142" s="81">
        <v>6807.8718000000008</v>
      </c>
      <c r="W142" s="59">
        <f t="shared" si="110"/>
        <v>8134.9639999999963</v>
      </c>
      <c r="X142" s="113"/>
      <c r="Y142" s="81">
        <v>7780.5840000000017</v>
      </c>
      <c r="Z142" s="81">
        <v>5016.3910000000005</v>
      </c>
      <c r="AA142" s="81">
        <v>9076.8492000000006</v>
      </c>
      <c r="AB142" s="81">
        <v>59754.500000000007</v>
      </c>
      <c r="AC142" s="81">
        <v>4561.7</v>
      </c>
      <c r="AD142" s="81">
        <v>9051.8047999999999</v>
      </c>
      <c r="AE142" s="81">
        <v>2567.7353999999996</v>
      </c>
      <c r="AF142" s="81">
        <v>26024.901600000005</v>
      </c>
      <c r="AG142" s="59">
        <f t="shared" si="55"/>
        <v>17548.358200000002</v>
      </c>
      <c r="AI142" s="126">
        <f t="shared" ref="AI142:AV142" si="118">AI40-AI91</f>
        <v>205973.67519999997</v>
      </c>
      <c r="AJ142" s="126">
        <f t="shared" si="118"/>
        <v>205205.79240000001</v>
      </c>
      <c r="AK142" s="126">
        <f t="shared" si="118"/>
        <v>522.35479999999995</v>
      </c>
      <c r="AL142" s="126">
        <f t="shared" si="118"/>
        <v>245.52799999999476</v>
      </c>
      <c r="AM142" s="127"/>
      <c r="AN142" s="126">
        <f t="shared" si="118"/>
        <v>15.316799999999999</v>
      </c>
      <c r="AO142" s="126">
        <f t="shared" si="118"/>
        <v>5730.0839999999989</v>
      </c>
      <c r="AP142" s="126">
        <f t="shared" si="118"/>
        <v>733.6228000000001</v>
      </c>
      <c r="AQ142" s="126"/>
      <c r="AR142" s="126"/>
      <c r="AS142" s="126">
        <f t="shared" si="118"/>
        <v>879.40920000000006</v>
      </c>
      <c r="AT142" s="126">
        <f t="shared" si="118"/>
        <v>1460.4819999999995</v>
      </c>
      <c r="AU142" s="126">
        <f t="shared" si="118"/>
        <v>145.28</v>
      </c>
      <c r="AV142" s="126">
        <f t="shared" si="118"/>
        <v>1152.1332</v>
      </c>
      <c r="AW142" s="126">
        <f t="shared" si="112"/>
        <v>1359.1567999999988</v>
      </c>
      <c r="AX142" s="126"/>
      <c r="AY142" s="126">
        <f t="shared" ref="AY142:BF142" si="119">AY40-AY91</f>
        <v>1306.2840000000001</v>
      </c>
      <c r="AZ142" s="126">
        <f t="shared" si="119"/>
        <v>834.44159999999988</v>
      </c>
      <c r="BA142" s="126">
        <f t="shared" si="119"/>
        <v>1500.9692</v>
      </c>
      <c r="BB142" s="126">
        <f t="shared" si="119"/>
        <v>10035.229200000002</v>
      </c>
      <c r="BC142" s="126">
        <f t="shared" si="119"/>
        <v>756.52719999999977</v>
      </c>
      <c r="BD142" s="126">
        <f t="shared" si="119"/>
        <v>1527.3711999999996</v>
      </c>
      <c r="BE142" s="126">
        <f t="shared" si="119"/>
        <v>427.28679999999986</v>
      </c>
      <c r="BF142" s="126">
        <f t="shared" si="119"/>
        <v>4383.7720000000008</v>
      </c>
      <c r="BG142" s="119">
        <f t="shared" si="114"/>
        <v>2940.2720000000018</v>
      </c>
      <c r="BH142" s="137">
        <f t="shared" si="115"/>
        <v>225395.99999999997</v>
      </c>
      <c r="BI142" s="119"/>
      <c r="BJ142" s="119"/>
    </row>
    <row r="143" spans="1:62" ht="15.6" x14ac:dyDescent="0.3">
      <c r="A143" s="1">
        <v>133</v>
      </c>
      <c r="B143" s="25">
        <v>31</v>
      </c>
      <c r="C143" s="135" t="s">
        <v>349</v>
      </c>
      <c r="D143" s="20" t="s">
        <v>159</v>
      </c>
      <c r="E143" s="81">
        <v>2814963</v>
      </c>
      <c r="F143" s="81">
        <v>547646</v>
      </c>
      <c r="G143" s="84">
        <f t="shared" si="83"/>
        <v>5.1401142343776822</v>
      </c>
      <c r="H143" s="94">
        <v>5.6</v>
      </c>
      <c r="I143" s="81">
        <v>2133067.3082999997</v>
      </c>
      <c r="J143" s="81">
        <v>2093121.4049</v>
      </c>
      <c r="K143" s="81">
        <v>1090.1174000000001</v>
      </c>
      <c r="L143" s="81">
        <v>38855.785999999709</v>
      </c>
      <c r="M143" s="17"/>
      <c r="N143" s="81">
        <v>177136.48180000001</v>
      </c>
      <c r="O143" s="81">
        <v>204466.66489999997</v>
      </c>
      <c r="P143" s="81">
        <v>100358.68590000001</v>
      </c>
      <c r="Q143" s="59"/>
      <c r="R143" s="59"/>
      <c r="S143" s="81">
        <v>10247.852599999998</v>
      </c>
      <c r="T143" s="81">
        <v>34786.003999999994</v>
      </c>
      <c r="U143" s="81">
        <v>5801.5640000000012</v>
      </c>
      <c r="V143" s="81">
        <v>16166.975900000001</v>
      </c>
      <c r="W143" s="59">
        <f t="shared" si="110"/>
        <v>37105.582499999975</v>
      </c>
      <c r="X143" s="113"/>
      <c r="Y143" s="81">
        <v>41573.655499999993</v>
      </c>
      <c r="Z143" s="81">
        <v>64798.227699999996</v>
      </c>
      <c r="AA143" s="81">
        <v>44634.141700000007</v>
      </c>
      <c r="AB143" s="81">
        <v>149286.52009999999</v>
      </c>
      <c r="AC143" s="81">
        <v>11917.5779</v>
      </c>
      <c r="AD143" s="81">
        <v>11036.944199999998</v>
      </c>
      <c r="AE143" s="81">
        <v>7728.4692999999988</v>
      </c>
      <c r="AF143" s="81">
        <v>76725.37920000001</v>
      </c>
      <c r="AG143" s="59">
        <f t="shared" si="55"/>
        <v>41878.149499999985</v>
      </c>
      <c r="AI143" s="126">
        <f t="shared" ref="AI143:AV143" si="120">AI41-AI92</f>
        <v>413632.44619999995</v>
      </c>
      <c r="AJ143" s="126">
        <f t="shared" si="120"/>
        <v>405877.598</v>
      </c>
      <c r="AK143" s="126">
        <f t="shared" si="120"/>
        <v>212.5104</v>
      </c>
      <c r="AL143" s="126">
        <f t="shared" si="120"/>
        <v>7542.3377999999429</v>
      </c>
      <c r="AM143" s="127"/>
      <c r="AN143" s="126">
        <f t="shared" si="120"/>
        <v>34369.561200000004</v>
      </c>
      <c r="AO143" s="126">
        <f t="shared" si="120"/>
        <v>40148.651599999997</v>
      </c>
      <c r="AP143" s="126">
        <f t="shared" si="120"/>
        <v>19576.849200000004</v>
      </c>
      <c r="AQ143" s="126"/>
      <c r="AR143" s="126"/>
      <c r="AS143" s="126">
        <f t="shared" si="120"/>
        <v>2032.8327999999997</v>
      </c>
      <c r="AT143" s="126">
        <f t="shared" si="120"/>
        <v>6920.8554000000004</v>
      </c>
      <c r="AU143" s="126">
        <f t="shared" si="120"/>
        <v>1153.6248000000001</v>
      </c>
      <c r="AV143" s="126">
        <f t="shared" si="120"/>
        <v>3157.2966000000001</v>
      </c>
      <c r="AW143" s="126">
        <f t="shared" si="112"/>
        <v>7307.1927999999898</v>
      </c>
      <c r="AX143" s="126"/>
      <c r="AY143" s="126">
        <f t="shared" ref="AY143:BF143" si="121">AY41-AY92</f>
        <v>8176.8783999999996</v>
      </c>
      <c r="AZ143" s="126">
        <f t="shared" si="121"/>
        <v>12683.351799999999</v>
      </c>
      <c r="BA143" s="126">
        <f t="shared" si="121"/>
        <v>8961.7126000000026</v>
      </c>
      <c r="BB143" s="126">
        <f t="shared" si="121"/>
        <v>29673.398200000003</v>
      </c>
      <c r="BC143" s="126">
        <f t="shared" si="121"/>
        <v>2425.4024000000009</v>
      </c>
      <c r="BD143" s="126">
        <f t="shared" si="121"/>
        <v>2176.8887999999997</v>
      </c>
      <c r="BE143" s="126">
        <f t="shared" si="121"/>
        <v>1556.0218</v>
      </c>
      <c r="BF143" s="126">
        <f t="shared" si="121"/>
        <v>15171.249000000003</v>
      </c>
      <c r="BG143" s="119">
        <f t="shared" si="114"/>
        <v>8343.8361999999979</v>
      </c>
      <c r="BH143" s="137">
        <f t="shared" si="115"/>
        <v>547645.99999999988</v>
      </c>
      <c r="BI143" s="119"/>
      <c r="BJ143" s="119"/>
    </row>
    <row r="144" spans="1:62" ht="15.6" x14ac:dyDescent="0.3">
      <c r="A144" s="1">
        <v>134</v>
      </c>
      <c r="B144" s="25">
        <v>32</v>
      </c>
      <c r="C144" s="135" t="s">
        <v>349</v>
      </c>
      <c r="D144" s="20" t="s">
        <v>160</v>
      </c>
      <c r="E144" s="81">
        <v>2796429</v>
      </c>
      <c r="F144" s="81">
        <v>540595</v>
      </c>
      <c r="G144" s="84">
        <f t="shared" si="83"/>
        <v>5.1728724830973283</v>
      </c>
      <c r="H144" s="94">
        <v>7</v>
      </c>
      <c r="I144" s="81">
        <v>2243430.7903</v>
      </c>
      <c r="J144" s="81">
        <v>2235072.4783999999</v>
      </c>
      <c r="K144" s="81">
        <v>4997.9862999999996</v>
      </c>
      <c r="L144" s="81">
        <v>3360.3256000000706</v>
      </c>
      <c r="M144" s="17"/>
      <c r="N144" s="81">
        <v>1309.4665000000002</v>
      </c>
      <c r="O144" s="81">
        <v>147843.962</v>
      </c>
      <c r="P144" s="81">
        <v>19256.030400000003</v>
      </c>
      <c r="Q144" s="59"/>
      <c r="R144" s="59"/>
      <c r="S144" s="81">
        <v>27224.197900000003</v>
      </c>
      <c r="T144" s="81">
        <v>54775.880699999994</v>
      </c>
      <c r="U144" s="81">
        <v>6791.8229999999985</v>
      </c>
      <c r="V144" s="81">
        <v>10866.309899999998</v>
      </c>
      <c r="W144" s="59">
        <f t="shared" si="110"/>
        <v>28929.720100000006</v>
      </c>
      <c r="X144" s="113"/>
      <c r="Y144" s="81">
        <v>21161.669099999996</v>
      </c>
      <c r="Z144" s="81">
        <v>19185.725599999994</v>
      </c>
      <c r="AA144" s="81">
        <v>142691.5337</v>
      </c>
      <c r="AB144" s="81">
        <v>220805.85279999999</v>
      </c>
      <c r="AC144" s="81">
        <v>8266.687100000001</v>
      </c>
      <c r="AD144" s="81">
        <v>19420.127500000002</v>
      </c>
      <c r="AE144" s="81">
        <v>14471.992999999997</v>
      </c>
      <c r="AF144" s="81">
        <v>127960.1931</v>
      </c>
      <c r="AG144" s="59">
        <f t="shared" si="55"/>
        <v>50686.852099999989</v>
      </c>
      <c r="AI144" s="126">
        <f t="shared" ref="AI144:AV144" si="122">AI42-AI93</f>
        <v>430988.69209999999</v>
      </c>
      <c r="AJ144" s="126">
        <f t="shared" si="122"/>
        <v>429366.71120000002</v>
      </c>
      <c r="AK144" s="126">
        <f t="shared" si="122"/>
        <v>961.3329</v>
      </c>
      <c r="AL144" s="126">
        <f t="shared" si="122"/>
        <v>660.64800000001344</v>
      </c>
      <c r="AM144" s="127"/>
      <c r="AN144" s="126">
        <f t="shared" si="122"/>
        <v>254.90790000000004</v>
      </c>
      <c r="AO144" s="126">
        <f t="shared" si="122"/>
        <v>29256.000400000001</v>
      </c>
      <c r="AP144" s="126">
        <f t="shared" si="122"/>
        <v>3762.2559999999999</v>
      </c>
      <c r="AQ144" s="126"/>
      <c r="AR144" s="126"/>
      <c r="AS144" s="126">
        <f t="shared" si="122"/>
        <v>5338.8517000000002</v>
      </c>
      <c r="AT144" s="126">
        <f t="shared" si="122"/>
        <v>10962.748099999997</v>
      </c>
      <c r="AU144" s="126">
        <f t="shared" si="122"/>
        <v>1344.7721999999997</v>
      </c>
      <c r="AV144" s="126">
        <f t="shared" si="122"/>
        <v>2112.5596999999998</v>
      </c>
      <c r="AW144" s="126">
        <f t="shared" si="112"/>
        <v>5734.8127000000059</v>
      </c>
      <c r="AX144" s="126"/>
      <c r="AY144" s="126">
        <f t="shared" ref="AY144:BF144" si="123">AY42-AY93</f>
        <v>4220.754899999999</v>
      </c>
      <c r="AZ144" s="126">
        <f t="shared" si="123"/>
        <v>3794.6023999999989</v>
      </c>
      <c r="BA144" s="126">
        <f t="shared" si="123"/>
        <v>28323.558300000004</v>
      </c>
      <c r="BB144" s="126">
        <f t="shared" si="123"/>
        <v>43756.483999999997</v>
      </c>
      <c r="BC144" s="126">
        <f t="shared" si="123"/>
        <v>1706.3025</v>
      </c>
      <c r="BD144" s="126">
        <f t="shared" si="123"/>
        <v>3785.1444999999999</v>
      </c>
      <c r="BE144" s="126">
        <f t="shared" si="123"/>
        <v>2899.262999999999</v>
      </c>
      <c r="BF144" s="126">
        <f t="shared" si="123"/>
        <v>24967.347699999998</v>
      </c>
      <c r="BG144" s="119">
        <f t="shared" si="114"/>
        <v>10398.426299999999</v>
      </c>
      <c r="BH144" s="137">
        <f t="shared" si="115"/>
        <v>540595</v>
      </c>
      <c r="BI144" s="119"/>
      <c r="BJ144" s="119"/>
    </row>
    <row r="145" spans="1:62" ht="15.6" x14ac:dyDescent="0.3">
      <c r="A145" s="1">
        <v>135</v>
      </c>
      <c r="B145" s="25">
        <v>33</v>
      </c>
      <c r="C145" s="135" t="s">
        <v>349</v>
      </c>
      <c r="D145" s="20" t="s">
        <v>161</v>
      </c>
      <c r="E145" s="81">
        <v>2503857</v>
      </c>
      <c r="F145" s="81">
        <v>436822</v>
      </c>
      <c r="G145" s="84">
        <f t="shared" si="83"/>
        <v>5.7319846527876344</v>
      </c>
      <c r="H145" s="94">
        <v>6.8</v>
      </c>
      <c r="I145" s="81">
        <v>2233867.4512999998</v>
      </c>
      <c r="J145" s="81">
        <v>2218933.6396999997</v>
      </c>
      <c r="K145" s="81">
        <v>10032.294099999999</v>
      </c>
      <c r="L145" s="81">
        <v>4901.5174999999535</v>
      </c>
      <c r="M145" s="17"/>
      <c r="N145" s="81">
        <v>168.09750000000003</v>
      </c>
      <c r="O145" s="81">
        <v>83998.327600000004</v>
      </c>
      <c r="P145" s="81">
        <v>10422.044999999998</v>
      </c>
      <c r="Q145" s="59"/>
      <c r="R145" s="59"/>
      <c r="S145" s="81">
        <v>5991.8271999999979</v>
      </c>
      <c r="T145" s="81">
        <v>34220.340999999993</v>
      </c>
      <c r="U145" s="81">
        <v>4027.2977999999994</v>
      </c>
      <c r="V145" s="81">
        <v>12358.2297</v>
      </c>
      <c r="W145" s="59">
        <f t="shared" si="110"/>
        <v>16978.586900000009</v>
      </c>
      <c r="X145" s="113"/>
      <c r="Y145" s="81">
        <v>19567.513800000001</v>
      </c>
      <c r="Z145" s="81">
        <v>10887.781300000002</v>
      </c>
      <c r="AA145" s="81">
        <v>35753.218100000006</v>
      </c>
      <c r="AB145" s="81">
        <v>116871.6704</v>
      </c>
      <c r="AC145" s="81">
        <v>4701.905999999999</v>
      </c>
      <c r="AD145" s="81">
        <v>12458.1234</v>
      </c>
      <c r="AE145" s="81">
        <v>5284.9656000000014</v>
      </c>
      <c r="AF145" s="81">
        <v>70605.034600000014</v>
      </c>
      <c r="AG145" s="59">
        <f t="shared" si="55"/>
        <v>23821.640799999994</v>
      </c>
      <c r="AI145" s="126">
        <f t="shared" ref="AI145:AV145" si="124">AI43-AI94</f>
        <v>389516.09819999995</v>
      </c>
      <c r="AJ145" s="126">
        <f t="shared" si="124"/>
        <v>386911.19059999997</v>
      </c>
      <c r="AK145" s="126">
        <f t="shared" si="124"/>
        <v>1749.4094</v>
      </c>
      <c r="AL145" s="126">
        <f t="shared" si="124"/>
        <v>855.49819999999204</v>
      </c>
      <c r="AM145" s="127"/>
      <c r="AN145" s="126">
        <f t="shared" si="124"/>
        <v>29.414200000000008</v>
      </c>
      <c r="AO145" s="126">
        <f t="shared" si="124"/>
        <v>14711.205600000001</v>
      </c>
      <c r="AP145" s="126">
        <f t="shared" si="124"/>
        <v>1823.6804</v>
      </c>
      <c r="AQ145" s="126"/>
      <c r="AR145" s="126"/>
      <c r="AS145" s="126">
        <f t="shared" si="124"/>
        <v>1054.4515999999999</v>
      </c>
      <c r="AT145" s="126">
        <f t="shared" si="124"/>
        <v>5999.3331999999991</v>
      </c>
      <c r="AU145" s="126">
        <f t="shared" si="124"/>
        <v>704.1844000000001</v>
      </c>
      <c r="AV145" s="126">
        <f t="shared" si="124"/>
        <v>2156.4522000000002</v>
      </c>
      <c r="AW145" s="126">
        <f t="shared" si="112"/>
        <v>2973.1038000000026</v>
      </c>
      <c r="AX145" s="126"/>
      <c r="AY145" s="126">
        <f t="shared" ref="AY145:BF145" si="125">AY43-AY94</f>
        <v>3422.8024000000005</v>
      </c>
      <c r="AZ145" s="126">
        <f t="shared" si="125"/>
        <v>1912.7326000000007</v>
      </c>
      <c r="BA145" s="126">
        <f t="shared" si="125"/>
        <v>6285.7306000000008</v>
      </c>
      <c r="BB145" s="126">
        <f t="shared" si="125"/>
        <v>20468.416399999998</v>
      </c>
      <c r="BC145" s="126">
        <f t="shared" si="125"/>
        <v>828.64999999999986</v>
      </c>
      <c r="BD145" s="126">
        <f t="shared" si="125"/>
        <v>2175.1112000000003</v>
      </c>
      <c r="BE145" s="126">
        <f t="shared" si="125"/>
        <v>930.28240000000028</v>
      </c>
      <c r="BF145" s="126">
        <f t="shared" si="125"/>
        <v>12346.642000000002</v>
      </c>
      <c r="BG145" s="119">
        <f t="shared" si="114"/>
        <v>4187.7307999999975</v>
      </c>
      <c r="BH145" s="137">
        <f t="shared" si="115"/>
        <v>436346.39999999991</v>
      </c>
      <c r="BI145" s="119"/>
      <c r="BJ145" s="119"/>
    </row>
    <row r="146" spans="1:62" ht="15.6" x14ac:dyDescent="0.3">
      <c r="A146" s="1">
        <v>136</v>
      </c>
      <c r="B146" s="25">
        <v>34</v>
      </c>
      <c r="C146" s="135" t="s">
        <v>349</v>
      </c>
      <c r="D146" s="20" t="s">
        <v>162</v>
      </c>
      <c r="E146" s="81">
        <v>1049719</v>
      </c>
      <c r="F146" s="81">
        <v>171487</v>
      </c>
      <c r="G146" s="84">
        <f t="shared" si="83"/>
        <v>6.1212744989416104</v>
      </c>
      <c r="H146" s="94">
        <v>7.3</v>
      </c>
      <c r="I146" s="81">
        <v>967838.66420000012</v>
      </c>
      <c r="J146" s="81">
        <v>957898.1172000001</v>
      </c>
      <c r="K146" s="81">
        <v>3638.3079000000002</v>
      </c>
      <c r="L146" s="81">
        <v>6302.2391000000189</v>
      </c>
      <c r="M146" s="17"/>
      <c r="N146" s="111">
        <v>0</v>
      </c>
      <c r="O146" s="81">
        <v>17848.251900000003</v>
      </c>
      <c r="P146" s="81">
        <v>3148.3589000000002</v>
      </c>
      <c r="Q146" s="59"/>
      <c r="R146" s="59"/>
      <c r="S146" s="81">
        <v>3373.4127000000008</v>
      </c>
      <c r="T146" s="81">
        <v>5677.6559000000016</v>
      </c>
      <c r="U146" s="81">
        <v>550.94669999999974</v>
      </c>
      <c r="V146" s="81">
        <v>1780.0068000000001</v>
      </c>
      <c r="W146" s="59">
        <f t="shared" si="110"/>
        <v>3317.8709000000017</v>
      </c>
      <c r="X146" s="113"/>
      <c r="Y146" s="81">
        <v>4188.2488000000003</v>
      </c>
      <c r="Z146" s="81">
        <v>3489.3617999999997</v>
      </c>
      <c r="AA146" s="81">
        <v>7684.2473000000009</v>
      </c>
      <c r="AB146" s="81">
        <v>48677.485800000002</v>
      </c>
      <c r="AC146" s="81">
        <v>2106.6650999999993</v>
      </c>
      <c r="AD146" s="81">
        <v>4970.360999999999</v>
      </c>
      <c r="AE146" s="81">
        <v>1531.1947</v>
      </c>
      <c r="AF146" s="81">
        <v>15601.4967</v>
      </c>
      <c r="AG146" s="59">
        <f t="shared" si="55"/>
        <v>24467.768300000003</v>
      </c>
      <c r="AI146" s="126">
        <f t="shared" ref="AI146:AV146" si="126">AI44-AI95</f>
        <v>159058.67740000002</v>
      </c>
      <c r="AJ146" s="126">
        <f t="shared" si="126"/>
        <v>157430.16050000003</v>
      </c>
      <c r="AK146" s="126">
        <f t="shared" si="126"/>
        <v>597.19110000000012</v>
      </c>
      <c r="AL146" s="126">
        <f t="shared" si="126"/>
        <v>1031.325800000003</v>
      </c>
      <c r="AM146" s="127"/>
      <c r="AN146" s="128">
        <f t="shared" si="126"/>
        <v>0</v>
      </c>
      <c r="AO146" s="126">
        <f t="shared" si="126"/>
        <v>2703.4420000000014</v>
      </c>
      <c r="AP146" s="126">
        <f t="shared" si="126"/>
        <v>488.83200000000005</v>
      </c>
      <c r="AQ146" s="126"/>
      <c r="AR146" s="126"/>
      <c r="AS146" s="126">
        <f t="shared" si="126"/>
        <v>529.24050000000011</v>
      </c>
      <c r="AT146" s="126">
        <f t="shared" si="126"/>
        <v>834.22930000000042</v>
      </c>
      <c r="AU146" s="126">
        <f t="shared" si="126"/>
        <v>73.436999999999955</v>
      </c>
      <c r="AV146" s="126">
        <f t="shared" si="126"/>
        <v>285.62</v>
      </c>
      <c r="AW146" s="126">
        <f t="shared" si="112"/>
        <v>492.08320000000094</v>
      </c>
      <c r="AX146" s="126"/>
      <c r="AY146" s="126">
        <f t="shared" ref="AY146:BF146" si="127">AY44-AY95</f>
        <v>622.87420000000009</v>
      </c>
      <c r="AZ146" s="126">
        <f t="shared" si="127"/>
        <v>527.97159999999997</v>
      </c>
      <c r="BA146" s="126">
        <f t="shared" si="127"/>
        <v>1085.7746000000002</v>
      </c>
      <c r="BB146" s="126">
        <f t="shared" si="127"/>
        <v>7489.5637000000006</v>
      </c>
      <c r="BC146" s="126">
        <f t="shared" si="127"/>
        <v>281.40689999999995</v>
      </c>
      <c r="BD146" s="126">
        <f t="shared" si="127"/>
        <v>793.88559999999984</v>
      </c>
      <c r="BE146" s="126">
        <f t="shared" si="127"/>
        <v>208.66380000000004</v>
      </c>
      <c r="BF146" s="126">
        <f t="shared" si="127"/>
        <v>2405.3770999999997</v>
      </c>
      <c r="BG146" s="119">
        <f t="shared" si="114"/>
        <v>3800.2303000000011</v>
      </c>
      <c r="BH146" s="137">
        <f t="shared" si="115"/>
        <v>171488.30350000004</v>
      </c>
      <c r="BI146" s="119"/>
      <c r="BJ146" s="119"/>
    </row>
    <row r="147" spans="1:62" ht="15.6" x14ac:dyDescent="0.3">
      <c r="A147" s="1">
        <v>137</v>
      </c>
      <c r="B147" s="25">
        <v>35</v>
      </c>
      <c r="C147" s="135" t="s">
        <v>349</v>
      </c>
      <c r="D147" s="20" t="s">
        <v>163</v>
      </c>
      <c r="E147" s="81">
        <v>1632322</v>
      </c>
      <c r="F147" s="81">
        <v>256888</v>
      </c>
      <c r="G147" s="84">
        <f t="shared" si="83"/>
        <v>6.3542166235869324</v>
      </c>
      <c r="H147" s="94">
        <v>6.6</v>
      </c>
      <c r="I147" s="81">
        <v>1376029.6260000002</v>
      </c>
      <c r="J147" s="81">
        <v>1362971.8158000002</v>
      </c>
      <c r="K147" s="81">
        <v>6729.433</v>
      </c>
      <c r="L147" s="81">
        <v>6328.3772000000008</v>
      </c>
      <c r="M147" s="17"/>
      <c r="N147" s="81">
        <v>1751.2338000000002</v>
      </c>
      <c r="O147" s="81">
        <v>95505.762799999997</v>
      </c>
      <c r="P147" s="81">
        <v>10988.410600000001</v>
      </c>
      <c r="Q147" s="59"/>
      <c r="R147" s="59"/>
      <c r="S147" s="81">
        <v>5868.3109999999997</v>
      </c>
      <c r="T147" s="81">
        <v>16885.586199999998</v>
      </c>
      <c r="U147" s="81">
        <v>1850.9859999999996</v>
      </c>
      <c r="V147" s="81">
        <v>41939.814400000003</v>
      </c>
      <c r="W147" s="59">
        <f t="shared" si="110"/>
        <v>17972.654599999994</v>
      </c>
      <c r="X147" s="113"/>
      <c r="Y147" s="81">
        <v>41446.929400000001</v>
      </c>
      <c r="Z147" s="81">
        <v>14840.331200000001</v>
      </c>
      <c r="AA147" s="81">
        <v>21197.948599999996</v>
      </c>
      <c r="AB147" s="81">
        <v>81550.168199999986</v>
      </c>
      <c r="AC147" s="81">
        <v>5088.4221999999991</v>
      </c>
      <c r="AD147" s="81">
        <v>12808.2346</v>
      </c>
      <c r="AE147" s="81">
        <v>4120.7809999999999</v>
      </c>
      <c r="AF147" s="81">
        <v>36146.985800000002</v>
      </c>
      <c r="AG147" s="59">
        <f t="shared" si="55"/>
        <v>23385.744599999991</v>
      </c>
      <c r="AI147" s="126">
        <f t="shared" ref="AI147:AV147" si="128">AI45-AI96</f>
        <v>217457.58800000002</v>
      </c>
      <c r="AJ147" s="126">
        <f t="shared" si="128"/>
        <v>215394.54080000002</v>
      </c>
      <c r="AK147" s="126">
        <f t="shared" si="128"/>
        <v>1064.2578000000001</v>
      </c>
      <c r="AL147" s="126">
        <f t="shared" si="128"/>
        <v>998.78940000000023</v>
      </c>
      <c r="AM147" s="127"/>
      <c r="AN147" s="126">
        <f t="shared" si="128"/>
        <v>276.77780000000001</v>
      </c>
      <c r="AO147" s="126">
        <f t="shared" si="128"/>
        <v>14765.706200000001</v>
      </c>
      <c r="AP147" s="126">
        <f t="shared" si="128"/>
        <v>1684.6236000000001</v>
      </c>
      <c r="AQ147" s="126"/>
      <c r="AR147" s="126"/>
      <c r="AS147" s="126">
        <f t="shared" si="128"/>
        <v>900.85099999999989</v>
      </c>
      <c r="AT147" s="126">
        <f t="shared" si="128"/>
        <v>2572.5457999999994</v>
      </c>
      <c r="AU147" s="126">
        <f t="shared" si="128"/>
        <v>280.54879999999997</v>
      </c>
      <c r="AV147" s="126">
        <f t="shared" si="128"/>
        <v>6535.6346000000003</v>
      </c>
      <c r="AW147" s="126">
        <f t="shared" si="112"/>
        <v>2791.5024000000012</v>
      </c>
      <c r="AX147" s="126"/>
      <c r="AY147" s="126">
        <f t="shared" ref="AY147:BF147" si="129">AY45-AY96</f>
        <v>6527.4479999999994</v>
      </c>
      <c r="AZ147" s="126">
        <f t="shared" si="129"/>
        <v>2265.9596000000001</v>
      </c>
      <c r="BA147" s="126">
        <f t="shared" si="129"/>
        <v>3140.4991999999988</v>
      </c>
      <c r="BB147" s="126">
        <f t="shared" si="129"/>
        <v>12454.021199999996</v>
      </c>
      <c r="BC147" s="126">
        <f t="shared" si="129"/>
        <v>754.26019999999971</v>
      </c>
      <c r="BD147" s="126">
        <f t="shared" si="129"/>
        <v>2001.9307999999999</v>
      </c>
      <c r="BE147" s="126">
        <f t="shared" si="129"/>
        <v>621.46420000000001</v>
      </c>
      <c r="BF147" s="126">
        <f t="shared" si="129"/>
        <v>5603.8242</v>
      </c>
      <c r="BG147" s="119">
        <f t="shared" si="114"/>
        <v>3472.5417999999954</v>
      </c>
      <c r="BH147" s="137">
        <f t="shared" si="115"/>
        <v>256888.00000000003</v>
      </c>
      <c r="BI147" s="119"/>
      <c r="BJ147" s="119"/>
    </row>
    <row r="148" spans="1:62" ht="15.6" x14ac:dyDescent="0.3">
      <c r="A148" s="1">
        <v>138</v>
      </c>
      <c r="B148" s="25">
        <v>36</v>
      </c>
      <c r="C148" s="135" t="s">
        <v>349</v>
      </c>
      <c r="D148" s="20" t="s">
        <v>164</v>
      </c>
      <c r="E148" s="81">
        <v>2592494</v>
      </c>
      <c r="F148" s="81">
        <v>435293</v>
      </c>
      <c r="G148" s="84">
        <f t="shared" si="83"/>
        <v>5.9557447512365238</v>
      </c>
      <c r="H148" s="94">
        <v>7.1</v>
      </c>
      <c r="I148" s="81">
        <v>2340919.7481999998</v>
      </c>
      <c r="J148" s="81">
        <v>2322682.6647999999</v>
      </c>
      <c r="K148" s="81">
        <v>15269.625999999998</v>
      </c>
      <c r="L148" s="81">
        <v>2967.4573999999693</v>
      </c>
      <c r="M148" s="17"/>
      <c r="N148" s="81">
        <v>132.17580000000001</v>
      </c>
      <c r="O148" s="81">
        <v>78889.217199999999</v>
      </c>
      <c r="P148" s="81">
        <v>11996.3256</v>
      </c>
      <c r="Q148" s="59"/>
      <c r="R148" s="59"/>
      <c r="S148" s="81">
        <v>21334.983799999998</v>
      </c>
      <c r="T148" s="81">
        <v>23808.298200000001</v>
      </c>
      <c r="U148" s="81">
        <v>4374.8938000000007</v>
      </c>
      <c r="V148" s="81">
        <v>5126.5533999999998</v>
      </c>
      <c r="W148" s="59">
        <f t="shared" si="110"/>
        <v>12248.162400000008</v>
      </c>
      <c r="X148" s="113"/>
      <c r="Y148" s="81">
        <v>15174.2246</v>
      </c>
      <c r="Z148" s="81">
        <v>15439.635200000002</v>
      </c>
      <c r="AA148" s="81">
        <v>35309.807000000001</v>
      </c>
      <c r="AB148" s="81">
        <v>106629.19199999998</v>
      </c>
      <c r="AC148" s="81">
        <v>11365.482199999999</v>
      </c>
      <c r="AD148" s="81">
        <v>11638.401600000001</v>
      </c>
      <c r="AE148" s="81">
        <v>5241.1122000000014</v>
      </c>
      <c r="AF148" s="81">
        <v>47437.249400000008</v>
      </c>
      <c r="AG148" s="59">
        <f t="shared" si="55"/>
        <v>30946.946599999967</v>
      </c>
      <c r="AI148" s="126">
        <f t="shared" ref="AI148:AV148" si="130">AI46-AI97</f>
        <v>393024.71749999997</v>
      </c>
      <c r="AJ148" s="126">
        <f t="shared" si="130"/>
        <v>389962.51160000003</v>
      </c>
      <c r="AK148" s="126">
        <f t="shared" si="130"/>
        <v>2563.7261999999996</v>
      </c>
      <c r="AL148" s="126">
        <f t="shared" si="130"/>
        <v>498.47969999999486</v>
      </c>
      <c r="AM148" s="127"/>
      <c r="AN148" s="126">
        <f t="shared" si="130"/>
        <v>22.224499999999999</v>
      </c>
      <c r="AO148" s="126">
        <f t="shared" si="130"/>
        <v>13251.861799999999</v>
      </c>
      <c r="AP148" s="126">
        <f t="shared" si="130"/>
        <v>2015.3195999999996</v>
      </c>
      <c r="AQ148" s="126"/>
      <c r="AR148" s="126"/>
      <c r="AS148" s="126">
        <f t="shared" si="130"/>
        <v>3583.1980999999992</v>
      </c>
      <c r="AT148" s="126">
        <f t="shared" si="130"/>
        <v>3999.4096999999997</v>
      </c>
      <c r="AU148" s="126">
        <f t="shared" si="130"/>
        <v>734.76790000000005</v>
      </c>
      <c r="AV148" s="126">
        <f t="shared" si="130"/>
        <v>860.85329999999999</v>
      </c>
      <c r="AW148" s="126">
        <f t="shared" si="112"/>
        <v>2058.3131999999987</v>
      </c>
      <c r="AX148" s="126"/>
      <c r="AY148" s="126">
        <f t="shared" ref="AY148:BF148" si="131">AY46-AY97</f>
        <v>2549.5312999999996</v>
      </c>
      <c r="AZ148" s="126">
        <f t="shared" si="131"/>
        <v>2595.5719999999997</v>
      </c>
      <c r="BA148" s="126">
        <f t="shared" si="131"/>
        <v>5934.3409000000011</v>
      </c>
      <c r="BB148" s="126">
        <f t="shared" si="131"/>
        <v>17914.751999999993</v>
      </c>
      <c r="BC148" s="126">
        <f t="shared" si="131"/>
        <v>1909.8112999999996</v>
      </c>
      <c r="BD148" s="126">
        <f t="shared" si="131"/>
        <v>1954.6040000000003</v>
      </c>
      <c r="BE148" s="126">
        <f t="shared" si="131"/>
        <v>880.70270000000005</v>
      </c>
      <c r="BF148" s="126">
        <f t="shared" si="131"/>
        <v>7970.2933000000003</v>
      </c>
      <c r="BG148" s="119">
        <f t="shared" si="114"/>
        <v>5199.3406999999934</v>
      </c>
      <c r="BH148" s="137">
        <f t="shared" si="115"/>
        <v>435293</v>
      </c>
      <c r="BI148" s="119"/>
      <c r="BJ148" s="119"/>
    </row>
    <row r="149" spans="1:62" ht="15.6" x14ac:dyDescent="0.3">
      <c r="A149" s="1">
        <v>139</v>
      </c>
      <c r="B149" s="25">
        <v>37</v>
      </c>
      <c r="C149" s="135" t="s">
        <v>349</v>
      </c>
      <c r="D149" s="20" t="s">
        <v>287</v>
      </c>
      <c r="E149" s="81">
        <v>690280</v>
      </c>
      <c r="F149" s="81">
        <v>132486</v>
      </c>
      <c r="G149" s="84">
        <f t="shared" si="83"/>
        <v>5.210210890207267</v>
      </c>
      <c r="H149" s="94">
        <v>6.9</v>
      </c>
      <c r="I149" s="81">
        <v>512741.9420000001</v>
      </c>
      <c r="J149" s="81">
        <v>495939.42180000007</v>
      </c>
      <c r="K149" s="81">
        <v>4853.5566000000008</v>
      </c>
      <c r="L149" s="81">
        <v>11948.963600000005</v>
      </c>
      <c r="M149" s="17"/>
      <c r="N149" s="81">
        <v>621.25200000000018</v>
      </c>
      <c r="O149" s="81">
        <v>48227.164100000053</v>
      </c>
      <c r="P149" s="81">
        <v>18181.436700000006</v>
      </c>
      <c r="Q149" s="59"/>
      <c r="R149" s="59"/>
      <c r="S149" s="81">
        <v>2968.3228999999992</v>
      </c>
      <c r="T149" s="81">
        <v>6810.413000000015</v>
      </c>
      <c r="U149" s="81">
        <v>835.57449999999881</v>
      </c>
      <c r="V149" s="81">
        <v>4003.7429000000047</v>
      </c>
      <c r="W149" s="59">
        <f t="shared" si="110"/>
        <v>15427.674100000029</v>
      </c>
      <c r="X149" s="113"/>
      <c r="Y149" s="81">
        <v>13915.939899999998</v>
      </c>
      <c r="Z149" s="81">
        <v>21633.717899999989</v>
      </c>
      <c r="AA149" s="81">
        <v>13251.970299999957</v>
      </c>
      <c r="AB149" s="81">
        <v>79888.013799999957</v>
      </c>
      <c r="AC149" s="81">
        <v>4721.9768000000186</v>
      </c>
      <c r="AD149" s="81">
        <v>3983.027500000002</v>
      </c>
      <c r="AE149" s="81">
        <v>3408.325699999994</v>
      </c>
      <c r="AF149" s="81">
        <v>32896.234100000001</v>
      </c>
      <c r="AG149" s="59">
        <f t="shared" si="55"/>
        <v>34878.449699999939</v>
      </c>
      <c r="AI149" s="126">
        <f t="shared" ref="AI149:AV149" si="132">AI47-AI98</f>
        <v>77573.789600000004</v>
      </c>
      <c r="AJ149" s="126">
        <f t="shared" si="132"/>
        <v>74996.747200000013</v>
      </c>
      <c r="AK149" s="126">
        <f t="shared" si="132"/>
        <v>738.93439999999998</v>
      </c>
      <c r="AL149" s="126">
        <f t="shared" si="132"/>
        <v>1838.1080000000004</v>
      </c>
      <c r="AM149" s="127"/>
      <c r="AN149" s="126">
        <f t="shared" si="132"/>
        <v>119.23740000000001</v>
      </c>
      <c r="AO149" s="126">
        <f t="shared" si="132"/>
        <v>15761.333300000006</v>
      </c>
      <c r="AP149" s="126">
        <f t="shared" si="132"/>
        <v>4899.1522999999979</v>
      </c>
      <c r="AQ149" s="126"/>
      <c r="AR149" s="126"/>
      <c r="AS149" s="126">
        <f t="shared" si="132"/>
        <v>1156.3056999999999</v>
      </c>
      <c r="AT149" s="126">
        <f t="shared" si="132"/>
        <v>2970.6010000000006</v>
      </c>
      <c r="AU149" s="126">
        <f t="shared" si="132"/>
        <v>291.69929999999977</v>
      </c>
      <c r="AV149" s="126">
        <f t="shared" si="132"/>
        <v>1355.0347000000002</v>
      </c>
      <c r="AW149" s="126">
        <f t="shared" si="112"/>
        <v>5088.5403000000078</v>
      </c>
      <c r="AX149" s="126"/>
      <c r="AY149" s="126">
        <f t="shared" ref="AY149:BF149" si="133">AY47-AY98</f>
        <v>3169.9394999999986</v>
      </c>
      <c r="AZ149" s="126">
        <f t="shared" si="133"/>
        <v>4826.3212999999978</v>
      </c>
      <c r="BA149" s="126">
        <f t="shared" si="133"/>
        <v>5774.100899999994</v>
      </c>
      <c r="BB149" s="126">
        <f t="shared" si="133"/>
        <v>25261.277999999991</v>
      </c>
      <c r="BC149" s="126">
        <f t="shared" si="133"/>
        <v>2167.0302000000029</v>
      </c>
      <c r="BD149" s="126">
        <f t="shared" si="133"/>
        <v>808.24130000000014</v>
      </c>
      <c r="BE149" s="126">
        <f t="shared" si="133"/>
        <v>1625.9810999999982</v>
      </c>
      <c r="BF149" s="126">
        <f t="shared" si="133"/>
        <v>10192.319299999996</v>
      </c>
      <c r="BG149" s="119">
        <f t="shared" si="114"/>
        <v>10467.706099999994</v>
      </c>
      <c r="BH149" s="137">
        <f t="shared" si="115"/>
        <v>132486</v>
      </c>
      <c r="BI149" s="119"/>
      <c r="BJ149" s="119"/>
    </row>
    <row r="150" spans="1:62" ht="15.6" x14ac:dyDescent="0.3">
      <c r="A150" s="1">
        <v>140</v>
      </c>
      <c r="B150" s="25">
        <v>38</v>
      </c>
      <c r="C150" s="135" t="s">
        <v>349</v>
      </c>
      <c r="D150" s="20" t="s">
        <v>288</v>
      </c>
      <c r="E150" s="81">
        <v>2096280</v>
      </c>
      <c r="F150" s="81">
        <v>349994</v>
      </c>
      <c r="G150" s="84">
        <f t="shared" si="83"/>
        <v>5.9894741052703759</v>
      </c>
      <c r="H150" s="94">
        <v>6.7</v>
      </c>
      <c r="I150" s="81">
        <v>1836368.5521000002</v>
      </c>
      <c r="J150" s="81">
        <v>1821537.0878999997</v>
      </c>
      <c r="K150" s="81">
        <v>8887.454700000002</v>
      </c>
      <c r="L150" s="81">
        <v>5944.0095000002184</v>
      </c>
      <c r="M150" s="17"/>
      <c r="N150" s="81">
        <v>147.7182</v>
      </c>
      <c r="O150" s="81">
        <v>97060.847999999998</v>
      </c>
      <c r="P150" s="81">
        <v>11621.476499999999</v>
      </c>
      <c r="Q150" s="59"/>
      <c r="R150" s="59"/>
      <c r="S150" s="81">
        <v>16839.874799999998</v>
      </c>
      <c r="T150" s="81">
        <v>27154.189200000004</v>
      </c>
      <c r="U150" s="81">
        <v>5663.8185000000003</v>
      </c>
      <c r="V150" s="81">
        <v>18161.613600000001</v>
      </c>
      <c r="W150" s="59">
        <f t="shared" si="110"/>
        <v>17619.87539999999</v>
      </c>
      <c r="X150" s="113"/>
      <c r="Y150" s="81">
        <v>15627.842999999993</v>
      </c>
      <c r="Z150" s="81">
        <v>15096.354899999995</v>
      </c>
      <c r="AA150" s="81">
        <v>27351.710700000003</v>
      </c>
      <c r="AB150" s="81">
        <v>104626.97309999997</v>
      </c>
      <c r="AC150" s="81">
        <v>9141.2219999999961</v>
      </c>
      <c r="AD150" s="81">
        <v>9112.3281000000006</v>
      </c>
      <c r="AE150" s="81">
        <v>4906.7883000000011</v>
      </c>
      <c r="AF150" s="81">
        <v>52959.547200000001</v>
      </c>
      <c r="AG150" s="59">
        <f t="shared" si="55"/>
        <v>28507.08749999998</v>
      </c>
      <c r="AI150" s="126">
        <f t="shared" ref="AI150:AV150" si="134">AI48-AI99</f>
        <v>310981.91570000001</v>
      </c>
      <c r="AJ150" s="126">
        <f t="shared" si="134"/>
        <v>308519.53589999996</v>
      </c>
      <c r="AK150" s="126">
        <f t="shared" si="134"/>
        <v>1498.3513000000003</v>
      </c>
      <c r="AL150" s="126">
        <f t="shared" si="134"/>
        <v>964.02850000003707</v>
      </c>
      <c r="AM150" s="127"/>
      <c r="AN150" s="126">
        <f t="shared" si="134"/>
        <v>23.401599999999998</v>
      </c>
      <c r="AO150" s="126">
        <f t="shared" si="134"/>
        <v>15120.461800000003</v>
      </c>
      <c r="AP150" s="126">
        <f t="shared" si="134"/>
        <v>1754.2651000000001</v>
      </c>
      <c r="AQ150" s="126"/>
      <c r="AR150" s="126"/>
      <c r="AS150" s="126">
        <f t="shared" si="134"/>
        <v>2667.7824000000001</v>
      </c>
      <c r="AT150" s="126">
        <f t="shared" si="134"/>
        <v>4172.9008000000022</v>
      </c>
      <c r="AU150" s="126">
        <f t="shared" si="134"/>
        <v>873.10010000000023</v>
      </c>
      <c r="AV150" s="126">
        <f t="shared" si="134"/>
        <v>3022.1642000000002</v>
      </c>
      <c r="AW150" s="126">
        <f t="shared" si="112"/>
        <v>2630.2492000000002</v>
      </c>
      <c r="AX150" s="126"/>
      <c r="AY150" s="126">
        <f t="shared" ref="AY150:BF150" si="135">AY48-AY99</f>
        <v>2325.4103999999993</v>
      </c>
      <c r="AZ150" s="126">
        <f t="shared" si="135"/>
        <v>2016.5648999999994</v>
      </c>
      <c r="BA150" s="126">
        <f t="shared" si="135"/>
        <v>3748.6335000000017</v>
      </c>
      <c r="BB150" s="126">
        <f t="shared" si="135"/>
        <v>15777.612099999998</v>
      </c>
      <c r="BC150" s="126">
        <f t="shared" si="135"/>
        <v>1362.2367999999994</v>
      </c>
      <c r="BD150" s="126">
        <f t="shared" si="135"/>
        <v>1489.2255</v>
      </c>
      <c r="BE150" s="126">
        <f t="shared" si="135"/>
        <v>722.74070000000029</v>
      </c>
      <c r="BF150" s="126">
        <f t="shared" si="135"/>
        <v>7913.7372000000014</v>
      </c>
      <c r="BG150" s="119">
        <f t="shared" si="114"/>
        <v>4289.6718999999975</v>
      </c>
      <c r="BH150" s="137">
        <f t="shared" si="115"/>
        <v>349994</v>
      </c>
      <c r="BI150" s="119"/>
      <c r="BJ150" s="119"/>
    </row>
    <row r="151" spans="1:62" ht="15.6" x14ac:dyDescent="0.3">
      <c r="A151" s="1">
        <v>141</v>
      </c>
      <c r="B151" s="25">
        <v>39</v>
      </c>
      <c r="C151" s="135" t="s">
        <v>349</v>
      </c>
      <c r="D151" s="20" t="s">
        <v>289</v>
      </c>
      <c r="E151" s="81">
        <v>1419799</v>
      </c>
      <c r="F151" s="81">
        <v>250070</v>
      </c>
      <c r="G151" s="84">
        <f t="shared" si="83"/>
        <v>5.6776062702443317</v>
      </c>
      <c r="H151" s="94">
        <v>6.5</v>
      </c>
      <c r="I151" s="81">
        <v>1273094.4843000001</v>
      </c>
      <c r="J151" s="81">
        <v>1265498.6553999998</v>
      </c>
      <c r="K151" s="81">
        <v>4279.4905999999992</v>
      </c>
      <c r="L151" s="81">
        <v>3316.3383000001136</v>
      </c>
      <c r="M151" s="17"/>
      <c r="N151" s="81">
        <v>720.70440000000008</v>
      </c>
      <c r="O151" s="81">
        <v>49342.436499999996</v>
      </c>
      <c r="P151" s="81">
        <v>5366.9871000000003</v>
      </c>
      <c r="Q151" s="59"/>
      <c r="R151" s="59"/>
      <c r="S151" s="81">
        <v>6987.3390999999983</v>
      </c>
      <c r="T151" s="81">
        <v>10761.265799999997</v>
      </c>
      <c r="U151" s="81">
        <v>1425.8638000000005</v>
      </c>
      <c r="V151" s="81">
        <v>15048.353200000001</v>
      </c>
      <c r="W151" s="59">
        <f t="shared" si="110"/>
        <v>9752.6275000000023</v>
      </c>
      <c r="X151" s="113"/>
      <c r="Y151" s="81">
        <v>11613.911200000002</v>
      </c>
      <c r="Z151" s="81">
        <v>9721.3460000000032</v>
      </c>
      <c r="AA151" s="81">
        <v>10357.1116</v>
      </c>
      <c r="AB151" s="81">
        <v>64949.005999999994</v>
      </c>
      <c r="AC151" s="81">
        <v>6517.6052999999993</v>
      </c>
      <c r="AD151" s="81">
        <v>7780.8369000000002</v>
      </c>
      <c r="AE151" s="81">
        <v>3405.4269000000004</v>
      </c>
      <c r="AF151" s="81">
        <v>26720.6302</v>
      </c>
      <c r="AG151" s="59">
        <f t="shared" si="55"/>
        <v>20524.506699999998</v>
      </c>
      <c r="AI151" s="126">
        <f t="shared" ref="AI151:AV151" si="136">AI49-AI100</f>
        <v>224726.57090000002</v>
      </c>
      <c r="AJ151" s="126">
        <f t="shared" si="136"/>
        <v>223391.93449999997</v>
      </c>
      <c r="AK151" s="126">
        <f t="shared" si="136"/>
        <v>754.79949999999997</v>
      </c>
      <c r="AL151" s="126">
        <f t="shared" si="136"/>
        <v>579.83690000002002</v>
      </c>
      <c r="AM151" s="127"/>
      <c r="AN151" s="126">
        <f t="shared" si="136"/>
        <v>127.00810000000003</v>
      </c>
      <c r="AO151" s="126">
        <f t="shared" si="136"/>
        <v>8579.8586999999989</v>
      </c>
      <c r="AP151" s="126">
        <f t="shared" si="136"/>
        <v>929.46440000000007</v>
      </c>
      <c r="AQ151" s="126"/>
      <c r="AR151" s="126"/>
      <c r="AS151" s="126">
        <f t="shared" si="136"/>
        <v>1212.4769999999999</v>
      </c>
      <c r="AT151" s="126">
        <f t="shared" si="136"/>
        <v>1847.3493999999994</v>
      </c>
      <c r="AU151" s="126">
        <f t="shared" si="136"/>
        <v>247.49680000000009</v>
      </c>
      <c r="AV151" s="126">
        <f t="shared" si="136"/>
        <v>2651.3853000000004</v>
      </c>
      <c r="AW151" s="126">
        <f t="shared" si="112"/>
        <v>1691.6857999999993</v>
      </c>
      <c r="AX151" s="126"/>
      <c r="AY151" s="126">
        <f t="shared" ref="AY151:BF151" si="137">AY49-AY100</f>
        <v>2023.2962000000002</v>
      </c>
      <c r="AZ151" s="126">
        <f t="shared" si="137"/>
        <v>1672.1708000000006</v>
      </c>
      <c r="BA151" s="126">
        <f t="shared" si="137"/>
        <v>1730.2979</v>
      </c>
      <c r="BB151" s="126">
        <f t="shared" si="137"/>
        <v>11210.797399999999</v>
      </c>
      <c r="BC151" s="126">
        <f t="shared" si="137"/>
        <v>1110.135</v>
      </c>
      <c r="BD151" s="126">
        <f t="shared" si="137"/>
        <v>1361.0596</v>
      </c>
      <c r="BE151" s="126">
        <f t="shared" si="137"/>
        <v>581.38270000000023</v>
      </c>
      <c r="BF151" s="126">
        <f t="shared" si="137"/>
        <v>4623.6880000000001</v>
      </c>
      <c r="BG151" s="119">
        <f t="shared" si="114"/>
        <v>3534.5320999999994</v>
      </c>
      <c r="BH151" s="137">
        <f t="shared" si="115"/>
        <v>250070.00000000003</v>
      </c>
      <c r="BI151" s="119"/>
      <c r="BJ151" s="119"/>
    </row>
    <row r="152" spans="1:62" ht="15.6" x14ac:dyDescent="0.3">
      <c r="A152" s="1">
        <v>142</v>
      </c>
      <c r="B152" s="25">
        <v>40</v>
      </c>
      <c r="C152" s="135" t="s">
        <v>349</v>
      </c>
      <c r="D152" s="20" t="s">
        <v>376</v>
      </c>
      <c r="E152" s="81">
        <v>1404384</v>
      </c>
      <c r="F152" s="81">
        <v>226133</v>
      </c>
      <c r="G152" s="84">
        <f t="shared" si="83"/>
        <v>6.2104336828326696</v>
      </c>
      <c r="H152" s="94">
        <v>7.1</v>
      </c>
      <c r="I152" s="81">
        <v>1268946.0536</v>
      </c>
      <c r="J152" s="81">
        <v>1257580.8154</v>
      </c>
      <c r="K152" s="81">
        <v>9933.8568999999989</v>
      </c>
      <c r="L152" s="81">
        <v>1431.3813000000168</v>
      </c>
      <c r="M152" s="17"/>
      <c r="N152" s="81">
        <v>128.34890000000001</v>
      </c>
      <c r="O152" s="81">
        <v>36405.577600000004</v>
      </c>
      <c r="P152" s="81">
        <v>4494.3981999999987</v>
      </c>
      <c r="Q152" s="59"/>
      <c r="R152" s="59"/>
      <c r="S152" s="81">
        <v>6592.5192999999999</v>
      </c>
      <c r="T152" s="81">
        <v>7550.1458999999977</v>
      </c>
      <c r="U152" s="81">
        <v>778.54829999999993</v>
      </c>
      <c r="V152" s="81">
        <v>6824.8534000000009</v>
      </c>
      <c r="W152" s="59">
        <f t="shared" si="110"/>
        <v>10165.112500000007</v>
      </c>
      <c r="X152" s="113"/>
      <c r="Y152" s="81">
        <v>7454.6931000000004</v>
      </c>
      <c r="Z152" s="81">
        <v>6730.6935000000012</v>
      </c>
      <c r="AA152" s="81">
        <v>11020.309000000001</v>
      </c>
      <c r="AB152" s="81">
        <v>73698.324299999978</v>
      </c>
      <c r="AC152" s="81">
        <v>3143.192500000001</v>
      </c>
      <c r="AD152" s="81">
        <v>8905.4331000000002</v>
      </c>
      <c r="AE152" s="81">
        <v>2876.0377999999996</v>
      </c>
      <c r="AF152" s="81">
        <v>28848.794099999996</v>
      </c>
      <c r="AG152" s="59">
        <f t="shared" si="55"/>
        <v>29924.866799999982</v>
      </c>
      <c r="AI152" s="126">
        <f t="shared" ref="AI152:AV152" si="138">AI50-AI101</f>
        <v>204327.71370000002</v>
      </c>
      <c r="AJ152" s="126">
        <f t="shared" si="138"/>
        <v>202497.6783</v>
      </c>
      <c r="AK152" s="126">
        <f t="shared" si="138"/>
        <v>1599.5628000000002</v>
      </c>
      <c r="AL152" s="126">
        <f t="shared" si="138"/>
        <v>230.47260000000279</v>
      </c>
      <c r="AM152" s="127"/>
      <c r="AN152" s="126">
        <f t="shared" si="138"/>
        <v>20.666300000000003</v>
      </c>
      <c r="AO152" s="126">
        <f t="shared" si="138"/>
        <v>5861.3407000000016</v>
      </c>
      <c r="AP152" s="126">
        <f t="shared" si="138"/>
        <v>723.5773999999999</v>
      </c>
      <c r="AQ152" s="126"/>
      <c r="AR152" s="126"/>
      <c r="AS152" s="126">
        <f t="shared" si="138"/>
        <v>1061.4401000000003</v>
      </c>
      <c r="AT152" s="126">
        <f t="shared" si="138"/>
        <v>1215.4617999999998</v>
      </c>
      <c r="AU152" s="126">
        <f t="shared" si="138"/>
        <v>125.33459999999997</v>
      </c>
      <c r="AV152" s="126">
        <f t="shared" si="138"/>
        <v>1098.9028000000003</v>
      </c>
      <c r="AW152" s="126">
        <f t="shared" si="112"/>
        <v>1636.6240000000007</v>
      </c>
      <c r="AX152" s="126"/>
      <c r="AY152" s="126">
        <f t="shared" ref="AY152:BF152" si="139">AY50-AY101</f>
        <v>1200.2632000000003</v>
      </c>
      <c r="AZ152" s="126">
        <f t="shared" si="139"/>
        <v>1083.5355000000004</v>
      </c>
      <c r="BA152" s="126">
        <f t="shared" si="139"/>
        <v>1773.9175000000009</v>
      </c>
      <c r="BB152" s="126">
        <f t="shared" si="139"/>
        <v>11865.563099999999</v>
      </c>
      <c r="BC152" s="126">
        <f t="shared" si="139"/>
        <v>505.95900000000017</v>
      </c>
      <c r="BD152" s="126">
        <f t="shared" si="139"/>
        <v>1433.9032000000002</v>
      </c>
      <c r="BE152" s="126">
        <f t="shared" si="139"/>
        <v>463.0086</v>
      </c>
      <c r="BF152" s="126">
        <f t="shared" si="139"/>
        <v>4644.8471999999992</v>
      </c>
      <c r="BG152" s="119">
        <f t="shared" si="114"/>
        <v>4817.8450999999995</v>
      </c>
      <c r="BH152" s="137">
        <f t="shared" si="115"/>
        <v>226133.00000000003</v>
      </c>
      <c r="BI152" s="119"/>
      <c r="BJ152" s="119"/>
    </row>
    <row r="153" spans="1:62" ht="15.6" x14ac:dyDescent="0.3">
      <c r="A153" s="1">
        <v>143</v>
      </c>
      <c r="B153" s="25">
        <v>41</v>
      </c>
      <c r="C153" s="135" t="s">
        <v>349</v>
      </c>
      <c r="D153" s="20" t="s">
        <v>377</v>
      </c>
      <c r="E153" s="81">
        <v>1158474</v>
      </c>
      <c r="F153" s="81">
        <v>183620</v>
      </c>
      <c r="G153" s="84">
        <f t="shared" si="83"/>
        <v>6.3090839777801984</v>
      </c>
      <c r="H153" s="94">
        <v>8.3000000000000007</v>
      </c>
      <c r="I153" s="81">
        <v>954693.29599999997</v>
      </c>
      <c r="J153" s="81">
        <v>927296.29339999985</v>
      </c>
      <c r="K153" s="81">
        <v>15549.9422</v>
      </c>
      <c r="L153" s="81">
        <v>11847.060400000093</v>
      </c>
      <c r="M153" s="17"/>
      <c r="N153" s="81">
        <v>2519.8321999999998</v>
      </c>
      <c r="O153" s="81">
        <v>56423.116200000004</v>
      </c>
      <c r="P153" s="81">
        <v>16600.433800000003</v>
      </c>
      <c r="Q153" s="59"/>
      <c r="R153" s="59"/>
      <c r="S153" s="81">
        <v>8693.5159999999996</v>
      </c>
      <c r="T153" s="81">
        <v>14234.697599999996</v>
      </c>
      <c r="U153" s="81">
        <v>2318.1580000000004</v>
      </c>
      <c r="V153" s="81">
        <v>1275.0474000000004</v>
      </c>
      <c r="W153" s="59">
        <f t="shared" si="110"/>
        <v>13301.263400000011</v>
      </c>
      <c r="X153" s="113"/>
      <c r="Y153" s="81">
        <v>14780.162999999997</v>
      </c>
      <c r="Z153" s="81">
        <v>13976.854200000002</v>
      </c>
      <c r="AA153" s="81">
        <v>28334.175200000005</v>
      </c>
      <c r="AB153" s="81">
        <v>87746.563200000019</v>
      </c>
      <c r="AC153" s="81">
        <v>5566.2411999999986</v>
      </c>
      <c r="AD153" s="81">
        <v>6662.2540000000008</v>
      </c>
      <c r="AE153" s="81">
        <v>6347.6363999999994</v>
      </c>
      <c r="AF153" s="81">
        <v>52507.670200000008</v>
      </c>
      <c r="AG153" s="59">
        <f t="shared" si="55"/>
        <v>16662.761400000003</v>
      </c>
      <c r="AI153" s="126">
        <f t="shared" ref="AI153:AV153" si="140">AI51-AI102</f>
        <v>156535.95439999999</v>
      </c>
      <c r="AJ153" s="126">
        <f t="shared" si="140"/>
        <v>152167.02839999998</v>
      </c>
      <c r="AK153" s="126">
        <f t="shared" si="140"/>
        <v>2539.652</v>
      </c>
      <c r="AL153" s="126">
        <f t="shared" si="140"/>
        <v>1829.2740000000149</v>
      </c>
      <c r="AM153" s="127"/>
      <c r="AN153" s="126">
        <f t="shared" si="140"/>
        <v>394.98799999999994</v>
      </c>
      <c r="AO153" s="126">
        <f t="shared" si="140"/>
        <v>7940.4408000000003</v>
      </c>
      <c r="AP153" s="126">
        <f t="shared" si="140"/>
        <v>2476.8640000000005</v>
      </c>
      <c r="AQ153" s="126"/>
      <c r="AR153" s="126"/>
      <c r="AS153" s="126">
        <f t="shared" si="140"/>
        <v>1233.3055999999997</v>
      </c>
      <c r="AT153" s="126">
        <f t="shared" si="140"/>
        <v>1835.5587999999993</v>
      </c>
      <c r="AU153" s="126">
        <f t="shared" si="140"/>
        <v>332.15599999999995</v>
      </c>
      <c r="AV153" s="126">
        <f t="shared" si="140"/>
        <v>180.93160000000006</v>
      </c>
      <c r="AW153" s="126">
        <f t="shared" si="112"/>
        <v>1881.6248000000005</v>
      </c>
      <c r="AX153" s="126"/>
      <c r="AY153" s="126">
        <f t="shared" ref="AY153:BF153" si="141">AY51-AY102</f>
        <v>2062.2371999999991</v>
      </c>
      <c r="AZ153" s="126">
        <f t="shared" si="141"/>
        <v>1712.674</v>
      </c>
      <c r="BA153" s="126">
        <f t="shared" si="141"/>
        <v>3370.1244000000006</v>
      </c>
      <c r="BB153" s="126">
        <f t="shared" si="141"/>
        <v>11603.581200000004</v>
      </c>
      <c r="BC153" s="126">
        <f t="shared" si="141"/>
        <v>719.98959999999988</v>
      </c>
      <c r="BD153" s="126">
        <f t="shared" si="141"/>
        <v>1025.9936</v>
      </c>
      <c r="BE153" s="126">
        <f t="shared" si="141"/>
        <v>860.59799999999973</v>
      </c>
      <c r="BF153" s="126">
        <f t="shared" si="141"/>
        <v>7482.9868000000006</v>
      </c>
      <c r="BG153" s="119">
        <f t="shared" si="114"/>
        <v>1514.0132000000049</v>
      </c>
      <c r="BH153" s="137">
        <f t="shared" si="115"/>
        <v>183620</v>
      </c>
      <c r="BI153" s="119"/>
      <c r="BJ153" s="119"/>
    </row>
    <row r="154" spans="1:62" ht="15.6" x14ac:dyDescent="0.3">
      <c r="A154" s="1">
        <v>144</v>
      </c>
      <c r="B154" s="25">
        <v>42</v>
      </c>
      <c r="C154" s="135" t="s">
        <v>349</v>
      </c>
      <c r="D154" s="20" t="s">
        <v>165</v>
      </c>
      <c r="E154" s="81">
        <v>2457766</v>
      </c>
      <c r="F154" s="81">
        <v>383843</v>
      </c>
      <c r="G154" s="84">
        <f t="shared" si="83"/>
        <v>6.4030502054225291</v>
      </c>
      <c r="H154" s="94">
        <v>7</v>
      </c>
      <c r="I154" s="81">
        <v>2219572.8177999998</v>
      </c>
      <c r="J154" s="81">
        <v>2209033.2780000004</v>
      </c>
      <c r="K154" s="81">
        <v>5523.3310000000001</v>
      </c>
      <c r="L154" s="81">
        <v>5016.2088000000767</v>
      </c>
      <c r="M154" s="17"/>
      <c r="N154" s="81">
        <v>177.8974</v>
      </c>
      <c r="O154" s="81">
        <v>79081.100199999986</v>
      </c>
      <c r="P154" s="81">
        <v>15235.240800000001</v>
      </c>
      <c r="Q154" s="59"/>
      <c r="R154" s="59"/>
      <c r="S154" s="81">
        <v>9869.4648000000016</v>
      </c>
      <c r="T154" s="81">
        <v>21553.814999999995</v>
      </c>
      <c r="U154" s="81">
        <v>6465.128200000001</v>
      </c>
      <c r="V154" s="81">
        <v>15089.935600000003</v>
      </c>
      <c r="W154" s="59">
        <f t="shared" si="110"/>
        <v>10867.515799999986</v>
      </c>
      <c r="X154" s="113"/>
      <c r="Y154" s="81">
        <v>16124.727800000001</v>
      </c>
      <c r="Z154" s="81">
        <v>16031.313800000004</v>
      </c>
      <c r="AA154" s="81">
        <v>27075.478199999998</v>
      </c>
      <c r="AB154" s="81">
        <v>99702.664800000028</v>
      </c>
      <c r="AC154" s="81">
        <v>7868.1703999999991</v>
      </c>
      <c r="AD154" s="81">
        <v>17212.249200000002</v>
      </c>
      <c r="AE154" s="81">
        <v>4257.9121999999988</v>
      </c>
      <c r="AF154" s="81">
        <v>45651.752599999993</v>
      </c>
      <c r="AG154" s="59">
        <f t="shared" si="55"/>
        <v>24712.580400000035</v>
      </c>
      <c r="AI154" s="126">
        <f t="shared" ref="AI154:AV154" si="142">AI52-AI103</f>
        <v>350251.56889999995</v>
      </c>
      <c r="AJ154" s="126">
        <f t="shared" si="142"/>
        <v>348617.71980000002</v>
      </c>
      <c r="AK154" s="126">
        <f t="shared" si="142"/>
        <v>871.07509999999991</v>
      </c>
      <c r="AL154" s="126">
        <f t="shared" si="142"/>
        <v>762.77400000001205</v>
      </c>
      <c r="AM154" s="127"/>
      <c r="AN154" s="126">
        <f t="shared" si="142"/>
        <v>26.195899999999998</v>
      </c>
      <c r="AO154" s="126">
        <f t="shared" si="142"/>
        <v>11446.817299999997</v>
      </c>
      <c r="AP154" s="126">
        <f t="shared" si="142"/>
        <v>2206.8827999999994</v>
      </c>
      <c r="AQ154" s="126"/>
      <c r="AR154" s="126"/>
      <c r="AS154" s="126">
        <f t="shared" si="142"/>
        <v>1404.33</v>
      </c>
      <c r="AT154" s="126">
        <f t="shared" si="142"/>
        <v>3059.8250999999991</v>
      </c>
      <c r="AU154" s="126">
        <f t="shared" si="142"/>
        <v>982.71049999999991</v>
      </c>
      <c r="AV154" s="126">
        <f t="shared" si="142"/>
        <v>2330.2238000000002</v>
      </c>
      <c r="AW154" s="126">
        <f t="shared" si="112"/>
        <v>1462.8450999999986</v>
      </c>
      <c r="AX154" s="126"/>
      <c r="AY154" s="126">
        <f t="shared" ref="AY154:BF154" si="143">AY52-AY103</f>
        <v>2337.8622999999998</v>
      </c>
      <c r="AZ154" s="126">
        <f t="shared" si="143"/>
        <v>2148.6673000000001</v>
      </c>
      <c r="BA154" s="126">
        <f t="shared" si="143"/>
        <v>3384.5990999999985</v>
      </c>
      <c r="BB154" s="126">
        <f t="shared" si="143"/>
        <v>14247.289200000003</v>
      </c>
      <c r="BC154" s="126">
        <f t="shared" si="143"/>
        <v>1067.9667999999997</v>
      </c>
      <c r="BD154" s="126">
        <f t="shared" si="143"/>
        <v>2619.3486000000003</v>
      </c>
      <c r="BE154" s="126">
        <f t="shared" si="143"/>
        <v>563.3928999999996</v>
      </c>
      <c r="BF154" s="126">
        <f t="shared" si="143"/>
        <v>6720.1578999999983</v>
      </c>
      <c r="BG154" s="119">
        <f t="shared" si="114"/>
        <v>3276.4230000000061</v>
      </c>
      <c r="BH154" s="137">
        <f t="shared" si="115"/>
        <v>383842.99999999994</v>
      </c>
      <c r="BI154" s="119"/>
      <c r="BJ154" s="119"/>
    </row>
    <row r="155" spans="1:62" ht="15.6" x14ac:dyDescent="0.3">
      <c r="A155" s="1">
        <v>145</v>
      </c>
      <c r="B155" s="25">
        <v>43</v>
      </c>
      <c r="C155" s="135" t="s">
        <v>349</v>
      </c>
      <c r="D155" s="20" t="s">
        <v>166</v>
      </c>
      <c r="E155" s="81">
        <v>1614366</v>
      </c>
      <c r="F155" s="81">
        <v>302744</v>
      </c>
      <c r="G155" s="84">
        <f t="shared" si="83"/>
        <v>5.3324458948814843</v>
      </c>
      <c r="H155" s="94">
        <v>5.9</v>
      </c>
      <c r="I155" s="81">
        <v>1424365.3815000001</v>
      </c>
      <c r="J155" s="81">
        <v>1409833.9458000001</v>
      </c>
      <c r="K155" s="81">
        <v>10683.385199999999</v>
      </c>
      <c r="L155" s="81">
        <v>3848.0505000001713</v>
      </c>
      <c r="M155" s="17"/>
      <c r="N155" s="81">
        <v>99.529000000000025</v>
      </c>
      <c r="O155" s="81">
        <v>62817.104200000016</v>
      </c>
      <c r="P155" s="81">
        <v>4008.0728999999992</v>
      </c>
      <c r="Q155" s="59"/>
      <c r="R155" s="59"/>
      <c r="S155" s="81">
        <v>5312.4159</v>
      </c>
      <c r="T155" s="81">
        <v>26121.573700000001</v>
      </c>
      <c r="U155" s="81">
        <v>2771.3351000000007</v>
      </c>
      <c r="V155" s="81">
        <v>9860.5643999999993</v>
      </c>
      <c r="W155" s="59">
        <f t="shared" si="110"/>
        <v>14743.142200000017</v>
      </c>
      <c r="X155" s="113"/>
      <c r="Y155" s="81">
        <v>18085.910099999997</v>
      </c>
      <c r="Z155" s="81">
        <v>9128.0983999999989</v>
      </c>
      <c r="AA155" s="81">
        <v>16143.499100000001</v>
      </c>
      <c r="AB155" s="81">
        <v>83726.477700000003</v>
      </c>
      <c r="AC155" s="81">
        <v>3873.5491999999986</v>
      </c>
      <c r="AD155" s="81">
        <v>12990.898300000003</v>
      </c>
      <c r="AE155" s="81">
        <v>4193.5532000000003</v>
      </c>
      <c r="AF155" s="81">
        <v>31556.148099999995</v>
      </c>
      <c r="AG155" s="59">
        <f t="shared" si="55"/>
        <v>31112.328900000008</v>
      </c>
      <c r="AI155" s="126">
        <f t="shared" ref="AI155:AV155" si="144">AI53-AI104</f>
        <v>265994.37470000004</v>
      </c>
      <c r="AJ155" s="126">
        <f t="shared" si="144"/>
        <v>263272.38299999997</v>
      </c>
      <c r="AK155" s="126">
        <f t="shared" si="144"/>
        <v>1995.4813999999997</v>
      </c>
      <c r="AL155" s="126">
        <f t="shared" si="144"/>
        <v>726.51030000003198</v>
      </c>
      <c r="AM155" s="127"/>
      <c r="AN155" s="126">
        <f t="shared" si="144"/>
        <v>19.256400000000006</v>
      </c>
      <c r="AO155" s="126">
        <f t="shared" si="144"/>
        <v>12199.616400000001</v>
      </c>
      <c r="AP155" s="126">
        <f t="shared" si="144"/>
        <v>792.01589999999976</v>
      </c>
      <c r="AQ155" s="126"/>
      <c r="AR155" s="126"/>
      <c r="AS155" s="126">
        <f t="shared" si="144"/>
        <v>1017.9852999999998</v>
      </c>
      <c r="AT155" s="126">
        <f t="shared" si="144"/>
        <v>4988.3865000000005</v>
      </c>
      <c r="AU155" s="126">
        <f t="shared" si="144"/>
        <v>536.42470000000014</v>
      </c>
      <c r="AV155" s="126">
        <f t="shared" si="144"/>
        <v>2031.0825999999997</v>
      </c>
      <c r="AW155" s="126">
        <f t="shared" si="112"/>
        <v>2833.7214000000004</v>
      </c>
      <c r="AX155" s="126"/>
      <c r="AY155" s="126">
        <f t="shared" ref="AY155:BF155" si="145">AY53-AY104</f>
        <v>3417.8510999999999</v>
      </c>
      <c r="AZ155" s="126">
        <f t="shared" si="145"/>
        <v>1774.2177999999999</v>
      </c>
      <c r="BA155" s="126">
        <f t="shared" si="145"/>
        <v>3217.1677000000009</v>
      </c>
      <c r="BB155" s="126">
        <f t="shared" si="145"/>
        <v>16121.515900000002</v>
      </c>
      <c r="BC155" s="126">
        <f t="shared" si="145"/>
        <v>783.50139999999965</v>
      </c>
      <c r="BD155" s="126">
        <f t="shared" si="145"/>
        <v>2470.9557000000004</v>
      </c>
      <c r="BE155" s="126">
        <f t="shared" si="145"/>
        <v>814.22760000000005</v>
      </c>
      <c r="BF155" s="126">
        <f t="shared" si="145"/>
        <v>6052.796699999999</v>
      </c>
      <c r="BG155" s="119">
        <f t="shared" si="114"/>
        <v>6000.0345000000034</v>
      </c>
      <c r="BH155" s="137">
        <f t="shared" si="115"/>
        <v>302744.00000000006</v>
      </c>
      <c r="BI155" s="119"/>
      <c r="BJ155" s="119"/>
    </row>
    <row r="156" spans="1:62" ht="15.6" x14ac:dyDescent="0.3">
      <c r="A156" s="1">
        <v>146</v>
      </c>
      <c r="B156" s="25">
        <v>44</v>
      </c>
      <c r="C156" s="135" t="s">
        <v>349</v>
      </c>
      <c r="D156" s="20" t="s">
        <v>18</v>
      </c>
      <c r="E156" s="81">
        <v>1247476</v>
      </c>
      <c r="F156" s="81">
        <v>205818</v>
      </c>
      <c r="G156" s="84">
        <f t="shared" si="83"/>
        <v>6.0610636581834436</v>
      </c>
      <c r="H156" s="94">
        <v>6.7</v>
      </c>
      <c r="I156" s="81">
        <v>1099581.0096</v>
      </c>
      <c r="J156" s="81">
        <v>1092062.0060000001</v>
      </c>
      <c r="K156" s="81">
        <v>6318.76</v>
      </c>
      <c r="L156" s="81">
        <v>1200.2436000000321</v>
      </c>
      <c r="M156" s="17"/>
      <c r="N156" s="81">
        <v>1952.8424000000002</v>
      </c>
      <c r="O156" s="81">
        <v>41110.27760000003</v>
      </c>
      <c r="P156" s="81">
        <v>15345.386800000007</v>
      </c>
      <c r="Q156" s="59"/>
      <c r="R156" s="59"/>
      <c r="S156" s="81">
        <v>5971.9288000000006</v>
      </c>
      <c r="T156" s="81">
        <v>9527.6627999999982</v>
      </c>
      <c r="U156" s="81">
        <v>1660.7247999999997</v>
      </c>
      <c r="V156" s="81">
        <v>2628.9195999999993</v>
      </c>
      <c r="W156" s="59">
        <f t="shared" si="110"/>
        <v>5975.6548000000257</v>
      </c>
      <c r="X156" s="113"/>
      <c r="Y156" s="81">
        <v>11146.400799999999</v>
      </c>
      <c r="Z156" s="81">
        <v>9254.869200000001</v>
      </c>
      <c r="AA156" s="81">
        <v>11646.355599999999</v>
      </c>
      <c r="AB156" s="81">
        <v>72784.244800000015</v>
      </c>
      <c r="AC156" s="81">
        <v>3697.4312</v>
      </c>
      <c r="AD156" s="81">
        <v>8608.5779999999977</v>
      </c>
      <c r="AE156" s="81">
        <v>3696.4376000000007</v>
      </c>
      <c r="AF156" s="81">
        <v>35777.743199999997</v>
      </c>
      <c r="AG156" s="59">
        <f t="shared" si="55"/>
        <v>21004.05480000002</v>
      </c>
      <c r="AI156" s="126">
        <f t="shared" ref="AI156:AV156" si="146">AI54-AI105</f>
        <v>181636.37230000002</v>
      </c>
      <c r="AJ156" s="126">
        <f t="shared" si="146"/>
        <v>180394.86800000002</v>
      </c>
      <c r="AK156" s="126">
        <f t="shared" si="146"/>
        <v>1043.7895000000003</v>
      </c>
      <c r="AL156" s="126">
        <f t="shared" si="146"/>
        <v>197.71480000000531</v>
      </c>
      <c r="AM156" s="127"/>
      <c r="AN156" s="126">
        <f t="shared" si="146"/>
        <v>322.56720000000001</v>
      </c>
      <c r="AO156" s="126">
        <f t="shared" si="146"/>
        <v>6675.3948000000055</v>
      </c>
      <c r="AP156" s="126">
        <f t="shared" si="146"/>
        <v>2464.2454000000016</v>
      </c>
      <c r="AQ156" s="126"/>
      <c r="AR156" s="126"/>
      <c r="AS156" s="126">
        <f t="shared" si="146"/>
        <v>980.76140000000021</v>
      </c>
      <c r="AT156" s="126">
        <f t="shared" si="146"/>
        <v>1558.0688999999998</v>
      </c>
      <c r="AU156" s="126">
        <f t="shared" si="146"/>
        <v>272.9434</v>
      </c>
      <c r="AV156" s="126">
        <f t="shared" si="146"/>
        <v>431.50379999999996</v>
      </c>
      <c r="AW156" s="126">
        <f t="shared" si="112"/>
        <v>967.87190000000373</v>
      </c>
      <c r="AX156" s="126"/>
      <c r="AY156" s="126">
        <f t="shared" ref="AY156:BF156" si="147">AY54-AY105</f>
        <v>1835.9438999999998</v>
      </c>
      <c r="AZ156" s="126">
        <f t="shared" si="147"/>
        <v>1519.5496000000003</v>
      </c>
      <c r="BA156" s="126">
        <f t="shared" si="147"/>
        <v>1883.7537999999995</v>
      </c>
      <c r="BB156" s="126">
        <f t="shared" si="147"/>
        <v>11944.418400000002</v>
      </c>
      <c r="BC156" s="126">
        <f t="shared" si="147"/>
        <v>601.61710000000005</v>
      </c>
      <c r="BD156" s="126">
        <f t="shared" si="147"/>
        <v>1416.7069999999999</v>
      </c>
      <c r="BE156" s="126">
        <f t="shared" si="147"/>
        <v>605.05430000000001</v>
      </c>
      <c r="BF156" s="126">
        <f t="shared" si="147"/>
        <v>5883.6965999999993</v>
      </c>
      <c r="BG156" s="119">
        <f t="shared" si="114"/>
        <v>3437.3434000000034</v>
      </c>
      <c r="BH156" s="137">
        <f t="shared" si="115"/>
        <v>205818.00000000003</v>
      </c>
      <c r="BI156" s="119"/>
      <c r="BJ156" s="119"/>
    </row>
    <row r="157" spans="1:62" ht="15.6" x14ac:dyDescent="0.3">
      <c r="A157" s="1">
        <v>147</v>
      </c>
      <c r="B157" s="25">
        <v>45</v>
      </c>
      <c r="C157" s="135" t="s">
        <v>349</v>
      </c>
      <c r="D157" s="20" t="s">
        <v>116</v>
      </c>
      <c r="E157" s="81">
        <v>2089339</v>
      </c>
      <c r="F157" s="81">
        <v>370504</v>
      </c>
      <c r="G157" s="84">
        <f t="shared" si="83"/>
        <v>5.6391806836093537</v>
      </c>
      <c r="H157" s="94">
        <v>6.6</v>
      </c>
      <c r="I157" s="81">
        <v>1901298.1784999999</v>
      </c>
      <c r="J157" s="81">
        <v>1867466.0613000002</v>
      </c>
      <c r="K157" s="81">
        <v>3669.9096</v>
      </c>
      <c r="L157" s="81">
        <v>30162.207599999761</v>
      </c>
      <c r="M157" s="17"/>
      <c r="N157" s="81">
        <v>17583.399399999998</v>
      </c>
      <c r="O157" s="81">
        <v>58473.2526</v>
      </c>
      <c r="P157" s="81">
        <v>13856.768800000002</v>
      </c>
      <c r="Q157" s="59"/>
      <c r="R157" s="59"/>
      <c r="S157" s="81">
        <v>9035.3535999999986</v>
      </c>
      <c r="T157" s="81">
        <v>10078.942300000001</v>
      </c>
      <c r="U157" s="81">
        <v>2312.2196999999996</v>
      </c>
      <c r="V157" s="81">
        <v>4306.2137999999995</v>
      </c>
      <c r="W157" s="59">
        <f t="shared" si="110"/>
        <v>18883.754400000005</v>
      </c>
      <c r="X157" s="113"/>
      <c r="Y157" s="81">
        <v>11739.683199999999</v>
      </c>
      <c r="Z157" s="81">
        <v>8619.0076000000026</v>
      </c>
      <c r="AA157" s="81">
        <v>15277.292800000001</v>
      </c>
      <c r="AB157" s="81">
        <v>76348.185899999997</v>
      </c>
      <c r="AC157" s="81">
        <v>5537.2757999999976</v>
      </c>
      <c r="AD157" s="81">
        <v>11168.227699999999</v>
      </c>
      <c r="AE157" s="81">
        <v>2975.6565999999993</v>
      </c>
      <c r="AF157" s="81">
        <v>29406.7634</v>
      </c>
      <c r="AG157" s="59">
        <f t="shared" si="55"/>
        <v>27260.2624</v>
      </c>
      <c r="AI157" s="126">
        <f t="shared" ref="AI157:AV157" si="148">AI55-AI106</f>
        <v>339736.69359999994</v>
      </c>
      <c r="AJ157" s="126">
        <f t="shared" si="148"/>
        <v>333718.39900000003</v>
      </c>
      <c r="AK157" s="126">
        <f t="shared" si="148"/>
        <v>654.41980000000001</v>
      </c>
      <c r="AL157" s="126">
        <f t="shared" si="148"/>
        <v>5363.8747999999568</v>
      </c>
      <c r="AM157" s="127"/>
      <c r="AN157" s="126">
        <f t="shared" si="148"/>
        <v>3022.6525999999994</v>
      </c>
      <c r="AO157" s="126">
        <f t="shared" si="148"/>
        <v>9776.7468000000008</v>
      </c>
      <c r="AP157" s="126">
        <f t="shared" si="148"/>
        <v>2292.1367999999998</v>
      </c>
      <c r="AQ157" s="126"/>
      <c r="AR157" s="126"/>
      <c r="AS157" s="126">
        <f t="shared" si="148"/>
        <v>1552.3873999999996</v>
      </c>
      <c r="AT157" s="126">
        <f t="shared" si="148"/>
        <v>1602.4008000000001</v>
      </c>
      <c r="AU157" s="126">
        <f t="shared" si="148"/>
        <v>365.45219999999995</v>
      </c>
      <c r="AV157" s="126">
        <f t="shared" si="148"/>
        <v>741.83159999999987</v>
      </c>
      <c r="AW157" s="126">
        <f t="shared" si="112"/>
        <v>3222.5380000000023</v>
      </c>
      <c r="AX157" s="126"/>
      <c r="AY157" s="126">
        <f t="shared" ref="AY157:BF157" si="149">AY55-AY106</f>
        <v>1896.5709999999999</v>
      </c>
      <c r="AZ157" s="126">
        <f t="shared" si="149"/>
        <v>1285.7266000000004</v>
      </c>
      <c r="BA157" s="126">
        <f t="shared" si="149"/>
        <v>2337.0113999999999</v>
      </c>
      <c r="BB157" s="126">
        <f t="shared" si="149"/>
        <v>12448.597999999998</v>
      </c>
      <c r="BC157" s="126">
        <f t="shared" si="149"/>
        <v>824.4293999999993</v>
      </c>
      <c r="BD157" s="126">
        <f t="shared" si="149"/>
        <v>1944.8096</v>
      </c>
      <c r="BE157" s="126">
        <f t="shared" si="149"/>
        <v>464.93959999999987</v>
      </c>
      <c r="BF157" s="126">
        <f t="shared" si="149"/>
        <v>4666.6103999999996</v>
      </c>
      <c r="BG157" s="119">
        <f t="shared" si="114"/>
        <v>4547.8089999999993</v>
      </c>
      <c r="BH157" s="137">
        <f t="shared" si="115"/>
        <v>370503.99999999994</v>
      </c>
      <c r="BI157" s="119"/>
      <c r="BJ157" s="119"/>
    </row>
    <row r="158" spans="1:62" ht="15.6" x14ac:dyDescent="0.3">
      <c r="A158" s="1">
        <v>148</v>
      </c>
      <c r="B158" s="25">
        <v>46</v>
      </c>
      <c r="C158" s="135" t="s">
        <v>349</v>
      </c>
      <c r="D158" s="20" t="s">
        <v>167</v>
      </c>
      <c r="E158" s="81">
        <v>2124973</v>
      </c>
      <c r="F158" s="81">
        <v>336213</v>
      </c>
      <c r="G158" s="84">
        <f t="shared" si="83"/>
        <v>6.3203177747439865</v>
      </c>
      <c r="H158" s="94">
        <v>6.9</v>
      </c>
      <c r="I158" s="81">
        <v>1892720.5245999999</v>
      </c>
      <c r="J158" s="81">
        <v>1883575.2322</v>
      </c>
      <c r="K158" s="81">
        <v>6925.9334999999992</v>
      </c>
      <c r="L158" s="81">
        <v>2219.3589000000316</v>
      </c>
      <c r="M158" s="17"/>
      <c r="N158" s="81">
        <v>1120.1381000000001</v>
      </c>
      <c r="O158" s="81">
        <v>79316.958700000032</v>
      </c>
      <c r="P158" s="81">
        <v>11871.766799999998</v>
      </c>
      <c r="Q158" s="59"/>
      <c r="R158" s="59"/>
      <c r="S158" s="81">
        <v>9343.2325999999994</v>
      </c>
      <c r="T158" s="81">
        <v>28403.400999999991</v>
      </c>
      <c r="U158" s="81">
        <v>2418.3313000000003</v>
      </c>
      <c r="V158" s="81">
        <v>6400.9366000000009</v>
      </c>
      <c r="W158" s="59">
        <f t="shared" si="110"/>
        <v>20879.290400000049</v>
      </c>
      <c r="X158" s="113"/>
      <c r="Y158" s="81">
        <v>11199.832700000006</v>
      </c>
      <c r="Z158" s="81">
        <v>14570.4476</v>
      </c>
      <c r="AA158" s="81">
        <v>21800.167700000005</v>
      </c>
      <c r="AB158" s="81">
        <v>104244.93060000001</v>
      </c>
      <c r="AC158" s="81">
        <v>6976.9364999999998</v>
      </c>
      <c r="AD158" s="81">
        <v>9588.3960999999981</v>
      </c>
      <c r="AE158" s="81">
        <v>4534.3636000000006</v>
      </c>
      <c r="AF158" s="81">
        <v>59997.130400000016</v>
      </c>
      <c r="AG158" s="59">
        <f t="shared" si="55"/>
        <v>23148.103999999992</v>
      </c>
      <c r="AI158" s="126">
        <f t="shared" ref="AI158:AV158" si="150">AI56-AI107</f>
        <v>302804.39309999999</v>
      </c>
      <c r="AJ158" s="126">
        <f t="shared" si="150"/>
        <v>301354.11569999997</v>
      </c>
      <c r="AK158" s="126">
        <f t="shared" si="150"/>
        <v>1104.096</v>
      </c>
      <c r="AL158" s="126">
        <f t="shared" si="150"/>
        <v>346.18140000000488</v>
      </c>
      <c r="AM158" s="127"/>
      <c r="AN158" s="126">
        <f t="shared" si="150"/>
        <v>171.71110000000004</v>
      </c>
      <c r="AO158" s="126">
        <f t="shared" si="150"/>
        <v>11446.114700000002</v>
      </c>
      <c r="AP158" s="126">
        <f t="shared" si="150"/>
        <v>1718.3557999999994</v>
      </c>
      <c r="AQ158" s="126"/>
      <c r="AR158" s="126"/>
      <c r="AS158" s="126">
        <f t="shared" si="150"/>
        <v>1356.9105999999995</v>
      </c>
      <c r="AT158" s="126">
        <f t="shared" si="150"/>
        <v>4004.6224999999986</v>
      </c>
      <c r="AU158" s="126">
        <f t="shared" si="150"/>
        <v>342.35379999999998</v>
      </c>
      <c r="AV158" s="126">
        <f t="shared" si="150"/>
        <v>993.99760000000015</v>
      </c>
      <c r="AW158" s="126">
        <f t="shared" si="112"/>
        <v>3029.8744000000042</v>
      </c>
      <c r="AX158" s="126"/>
      <c r="AY158" s="126">
        <f t="shared" ref="AY158:BF158" si="151">AY56-AY107</f>
        <v>1582.802200000001</v>
      </c>
      <c r="AZ158" s="126">
        <f t="shared" si="151"/>
        <v>2074.1711</v>
      </c>
      <c r="BA158" s="126">
        <f t="shared" si="151"/>
        <v>2953.2392000000009</v>
      </c>
      <c r="BB158" s="126">
        <f t="shared" si="151"/>
        <v>15180.568600000002</v>
      </c>
      <c r="BC158" s="126">
        <f t="shared" si="151"/>
        <v>985.27399999999989</v>
      </c>
      <c r="BD158" s="126">
        <f t="shared" si="151"/>
        <v>1498.3170999999998</v>
      </c>
      <c r="BE158" s="126">
        <f t="shared" si="151"/>
        <v>584.46609999999987</v>
      </c>
      <c r="BF158" s="126">
        <f t="shared" si="151"/>
        <v>8989.5864000000001</v>
      </c>
      <c r="BG158" s="119">
        <f t="shared" si="114"/>
        <v>3122.9250000000029</v>
      </c>
      <c r="BH158" s="137">
        <f t="shared" si="115"/>
        <v>336213</v>
      </c>
      <c r="BI158" s="119"/>
      <c r="BJ158" s="119"/>
    </row>
    <row r="159" spans="1:62" ht="15.6" x14ac:dyDescent="0.3">
      <c r="A159" s="1">
        <v>149</v>
      </c>
      <c r="B159" s="25">
        <v>47</v>
      </c>
      <c r="C159" s="135" t="s">
        <v>349</v>
      </c>
      <c r="D159" s="20" t="s">
        <v>168</v>
      </c>
      <c r="E159" s="81">
        <v>1944652</v>
      </c>
      <c r="F159" s="81">
        <v>350372</v>
      </c>
      <c r="G159" s="84">
        <f t="shared" si="83"/>
        <v>5.5502494491568957</v>
      </c>
      <c r="H159" s="94">
        <v>5.9</v>
      </c>
      <c r="I159" s="81">
        <v>1699478.8012000001</v>
      </c>
      <c r="J159" s="81">
        <v>1683084.8528</v>
      </c>
      <c r="K159" s="81">
        <v>12726.857600000001</v>
      </c>
      <c r="L159" s="81">
        <v>3667.0907999998935</v>
      </c>
      <c r="M159" s="17"/>
      <c r="N159" s="81">
        <v>2852.5568000000007</v>
      </c>
      <c r="O159" s="81">
        <v>67874.536399999983</v>
      </c>
      <c r="P159" s="81">
        <v>16310.933600000008</v>
      </c>
      <c r="Q159" s="59"/>
      <c r="R159" s="59"/>
      <c r="S159" s="81">
        <v>8624.4948000000004</v>
      </c>
      <c r="T159" s="81">
        <v>22636.345199999989</v>
      </c>
      <c r="U159" s="81">
        <v>2179.1660000000002</v>
      </c>
      <c r="V159" s="81">
        <v>1959.1268</v>
      </c>
      <c r="W159" s="59">
        <f t="shared" si="110"/>
        <v>16164.469999999994</v>
      </c>
      <c r="X159" s="113"/>
      <c r="Y159" s="81">
        <v>12687.267199999995</v>
      </c>
      <c r="Z159" s="81">
        <v>15087.673999999999</v>
      </c>
      <c r="AA159" s="81">
        <v>55327.439999999973</v>
      </c>
      <c r="AB159" s="81">
        <v>91343.724400000065</v>
      </c>
      <c r="AC159" s="81">
        <v>5562.997999999996</v>
      </c>
      <c r="AD159" s="81">
        <v>8018.6716000000015</v>
      </c>
      <c r="AE159" s="81">
        <v>7305.4612000000052</v>
      </c>
      <c r="AF159" s="81">
        <v>46931.909600000014</v>
      </c>
      <c r="AG159" s="59">
        <f t="shared" si="55"/>
        <v>23524.684000000052</v>
      </c>
      <c r="AI159" s="126">
        <f t="shared" ref="AI159:AV159" si="152">AI57-AI108</f>
        <v>306634.83009999996</v>
      </c>
      <c r="AJ159" s="126">
        <f t="shared" si="152"/>
        <v>303679.63589999999</v>
      </c>
      <c r="AK159" s="126">
        <f t="shared" si="152"/>
        <v>2296.5178999999998</v>
      </c>
      <c r="AL159" s="126">
        <f t="shared" si="152"/>
        <v>658.67629999998076</v>
      </c>
      <c r="AM159" s="127"/>
      <c r="AN159" s="126">
        <f t="shared" si="152"/>
        <v>512.0825000000001</v>
      </c>
      <c r="AO159" s="126">
        <f t="shared" si="152"/>
        <v>12121.367799999993</v>
      </c>
      <c r="AP159" s="126">
        <f t="shared" si="152"/>
        <v>2919.9264000000012</v>
      </c>
      <c r="AQ159" s="126"/>
      <c r="AR159" s="126"/>
      <c r="AS159" s="126">
        <f t="shared" si="152"/>
        <v>1538.9444000000003</v>
      </c>
      <c r="AT159" s="126">
        <f t="shared" si="152"/>
        <v>4041.4716999999964</v>
      </c>
      <c r="AU159" s="126">
        <f t="shared" si="152"/>
        <v>389.86260000000004</v>
      </c>
      <c r="AV159" s="126">
        <f t="shared" si="152"/>
        <v>351.19259999999997</v>
      </c>
      <c r="AW159" s="126">
        <f t="shared" si="112"/>
        <v>2879.9700999999932</v>
      </c>
      <c r="AX159" s="126"/>
      <c r="AY159" s="126">
        <f t="shared" ref="AY159:BF159" si="153">AY57-AY108</f>
        <v>2263.7118999999993</v>
      </c>
      <c r="AZ159" s="126">
        <f t="shared" si="153"/>
        <v>2686.8552</v>
      </c>
      <c r="BA159" s="126">
        <f t="shared" si="153"/>
        <v>9873.2427999999964</v>
      </c>
      <c r="BB159" s="126">
        <f t="shared" si="153"/>
        <v>16279.909700000004</v>
      </c>
      <c r="BC159" s="126">
        <f t="shared" si="153"/>
        <v>991.00409999999874</v>
      </c>
      <c r="BD159" s="126">
        <f t="shared" si="153"/>
        <v>1442.3847000000003</v>
      </c>
      <c r="BE159" s="126">
        <f t="shared" si="153"/>
        <v>1301.535100000001</v>
      </c>
      <c r="BF159" s="126">
        <f t="shared" si="153"/>
        <v>8372.3829000000005</v>
      </c>
      <c r="BG159" s="119">
        <f t="shared" si="114"/>
        <v>4172.6029000000035</v>
      </c>
      <c r="BH159" s="137">
        <f t="shared" si="115"/>
        <v>350372</v>
      </c>
      <c r="BI159" s="119"/>
      <c r="BJ159" s="119"/>
    </row>
    <row r="160" spans="1:62" ht="15.6" x14ac:dyDescent="0.3">
      <c r="A160" s="1">
        <v>150</v>
      </c>
      <c r="B160" s="25">
        <v>48</v>
      </c>
      <c r="C160" s="135" t="s">
        <v>349</v>
      </c>
      <c r="D160" s="20" t="s">
        <v>73</v>
      </c>
      <c r="E160" s="81">
        <v>2088401</v>
      </c>
      <c r="F160" s="81">
        <v>363532</v>
      </c>
      <c r="G160" s="84">
        <f t="shared" si="83"/>
        <v>5.7447514936786854</v>
      </c>
      <c r="H160" s="94">
        <v>6.9</v>
      </c>
      <c r="I160" s="81">
        <v>1785423.6846000003</v>
      </c>
      <c r="J160" s="81">
        <v>1774647.7805999997</v>
      </c>
      <c r="K160" s="81">
        <v>3696.8988000000004</v>
      </c>
      <c r="L160" s="81">
        <v>7079.0052000002333</v>
      </c>
      <c r="M160" s="17"/>
      <c r="N160" s="81">
        <v>396.73490000000004</v>
      </c>
      <c r="O160" s="81">
        <v>107680.90889999998</v>
      </c>
      <c r="P160" s="81">
        <v>12330.866100000001</v>
      </c>
      <c r="Q160" s="59"/>
      <c r="R160" s="59"/>
      <c r="S160" s="81">
        <v>11121.554799999998</v>
      </c>
      <c r="T160" s="81">
        <v>35277.748699999996</v>
      </c>
      <c r="U160" s="81">
        <v>4338.8482999999997</v>
      </c>
      <c r="V160" s="81">
        <v>18030.546000000002</v>
      </c>
      <c r="W160" s="59">
        <f t="shared" si="110"/>
        <v>26581.344999999987</v>
      </c>
      <c r="X160" s="113"/>
      <c r="Y160" s="81">
        <v>29110.823100000001</v>
      </c>
      <c r="Z160" s="81">
        <v>20487.994700000003</v>
      </c>
      <c r="AA160" s="81">
        <v>48138.989200000004</v>
      </c>
      <c r="AB160" s="81">
        <v>97161.864599999986</v>
      </c>
      <c r="AC160" s="81">
        <v>4637.0924000000023</v>
      </c>
      <c r="AD160" s="81">
        <v>10393.9854</v>
      </c>
      <c r="AE160" s="81">
        <v>6082.9310000000005</v>
      </c>
      <c r="AF160" s="81">
        <v>50726.799500000008</v>
      </c>
      <c r="AG160" s="59">
        <f t="shared" si="55"/>
        <v>25321.056299999982</v>
      </c>
      <c r="AI160" s="126">
        <f t="shared" ref="AI160:AV160" si="154">AI58-AI109</f>
        <v>311241.23040000006</v>
      </c>
      <c r="AJ160" s="126">
        <f t="shared" si="154"/>
        <v>309365.71999999991</v>
      </c>
      <c r="AK160" s="126">
        <f t="shared" si="154"/>
        <v>644.00240000000008</v>
      </c>
      <c r="AL160" s="126">
        <f t="shared" si="154"/>
        <v>1231.5080000000405</v>
      </c>
      <c r="AM160" s="127"/>
      <c r="AN160" s="126">
        <f t="shared" si="154"/>
        <v>68.992400000000004</v>
      </c>
      <c r="AO160" s="126">
        <f t="shared" si="154"/>
        <v>18585.281999999999</v>
      </c>
      <c r="AP160" s="126">
        <f t="shared" si="154"/>
        <v>2133.6036000000004</v>
      </c>
      <c r="AQ160" s="126"/>
      <c r="AR160" s="126"/>
      <c r="AS160" s="126">
        <f t="shared" si="154"/>
        <v>1925.2727999999997</v>
      </c>
      <c r="AT160" s="126">
        <f t="shared" si="154"/>
        <v>6053.3355999999994</v>
      </c>
      <c r="AU160" s="126">
        <f t="shared" si="154"/>
        <v>749.69479999999987</v>
      </c>
      <c r="AV160" s="126">
        <f t="shared" si="154"/>
        <v>3123.9216000000006</v>
      </c>
      <c r="AW160" s="126">
        <f t="shared" si="112"/>
        <v>4599.4536000000007</v>
      </c>
      <c r="AX160" s="126"/>
      <c r="AY160" s="126">
        <f t="shared" ref="AY160:BF160" si="155">AY58-AY109</f>
        <v>5042.5532000000003</v>
      </c>
      <c r="AZ160" s="126">
        <f t="shared" si="155"/>
        <v>3544.0772000000002</v>
      </c>
      <c r="BA160" s="126">
        <f t="shared" si="155"/>
        <v>8288.4439999999995</v>
      </c>
      <c r="BB160" s="126">
        <f t="shared" si="155"/>
        <v>16761.4208</v>
      </c>
      <c r="BC160" s="126">
        <f t="shared" si="155"/>
        <v>784.94800000000032</v>
      </c>
      <c r="BD160" s="126">
        <f t="shared" si="155"/>
        <v>1802.364</v>
      </c>
      <c r="BE160" s="126">
        <f t="shared" si="155"/>
        <v>1042.0008000000003</v>
      </c>
      <c r="BF160" s="126">
        <f t="shared" si="155"/>
        <v>8783.2524000000012</v>
      </c>
      <c r="BG160" s="119">
        <f t="shared" si="114"/>
        <v>4348.855599999999</v>
      </c>
      <c r="BH160" s="137">
        <f t="shared" si="115"/>
        <v>363532.00000000006</v>
      </c>
      <c r="BI160" s="119"/>
      <c r="BJ160" s="119"/>
    </row>
    <row r="161" spans="1:62" ht="15.6" x14ac:dyDescent="0.3">
      <c r="A161" s="1">
        <v>151</v>
      </c>
      <c r="B161" s="25">
        <v>49</v>
      </c>
      <c r="C161" s="135" t="s">
        <v>349</v>
      </c>
      <c r="D161" s="20" t="s">
        <v>74</v>
      </c>
      <c r="E161" s="81">
        <v>335635</v>
      </c>
      <c r="F161" s="81">
        <v>68220</v>
      </c>
      <c r="G161" s="84">
        <f t="shared" si="83"/>
        <v>4.9198915274113162</v>
      </c>
      <c r="H161" s="94">
        <v>10.199999999999999</v>
      </c>
      <c r="I161" s="81">
        <v>246701.77189999996</v>
      </c>
      <c r="J161" s="81">
        <v>231609.84169999999</v>
      </c>
      <c r="K161" s="81">
        <v>6361.2886000000008</v>
      </c>
      <c r="L161" s="81">
        <v>8730.6415999999754</v>
      </c>
      <c r="M161" s="17"/>
      <c r="N161" s="81">
        <v>358.75930000000005</v>
      </c>
      <c r="O161" s="81">
        <v>32549.342499999995</v>
      </c>
      <c r="P161" s="81">
        <v>3984.0325999999995</v>
      </c>
      <c r="Q161" s="59"/>
      <c r="R161" s="59"/>
      <c r="S161" s="81">
        <v>3621.8217999999997</v>
      </c>
      <c r="T161" s="81">
        <v>6175.3090000000002</v>
      </c>
      <c r="U161" s="81">
        <v>354.7527</v>
      </c>
      <c r="V161" s="81">
        <v>12539.038399999998</v>
      </c>
      <c r="W161" s="59">
        <f t="shared" si="110"/>
        <v>5874.387999999999</v>
      </c>
      <c r="X161" s="113"/>
      <c r="Y161" s="81">
        <v>7062.0455999999976</v>
      </c>
      <c r="Z161" s="81">
        <v>6065.8150000000005</v>
      </c>
      <c r="AA161" s="81">
        <v>4128.8359999999993</v>
      </c>
      <c r="AB161" s="81">
        <v>38768.429699999993</v>
      </c>
      <c r="AC161" s="81">
        <v>1478.4847999999993</v>
      </c>
      <c r="AD161" s="81">
        <v>891.76870000000008</v>
      </c>
      <c r="AE161" s="81">
        <v>2051.9204</v>
      </c>
      <c r="AF161" s="81">
        <v>26081.055799999998</v>
      </c>
      <c r="AG161" s="59">
        <f t="shared" si="55"/>
        <v>8265.1999999999971</v>
      </c>
      <c r="AI161" s="126">
        <f t="shared" ref="AI161:AV161" si="156">AI59-AI110</f>
        <v>51144.519199999995</v>
      </c>
      <c r="AJ161" s="126">
        <f t="shared" si="156"/>
        <v>48022.673600000002</v>
      </c>
      <c r="AK161" s="126">
        <f t="shared" si="156"/>
        <v>1318.3888000000004</v>
      </c>
      <c r="AL161" s="126">
        <f t="shared" si="156"/>
        <v>1803.4567999999949</v>
      </c>
      <c r="AM161" s="127"/>
      <c r="AN161" s="126">
        <f t="shared" si="156"/>
        <v>73.442400000000021</v>
      </c>
      <c r="AO161" s="126">
        <f t="shared" si="156"/>
        <v>6420.8979999999983</v>
      </c>
      <c r="AP161" s="126">
        <f t="shared" si="156"/>
        <v>748.15679999999986</v>
      </c>
      <c r="AQ161" s="126"/>
      <c r="AR161" s="126"/>
      <c r="AS161" s="126">
        <f t="shared" si="156"/>
        <v>726.2364</v>
      </c>
      <c r="AT161" s="126">
        <f t="shared" si="156"/>
        <v>1184.67</v>
      </c>
      <c r="AU161" s="126">
        <f t="shared" si="156"/>
        <v>67.231599999999986</v>
      </c>
      <c r="AV161" s="126">
        <f t="shared" si="156"/>
        <v>2588.5051999999996</v>
      </c>
      <c r="AW161" s="126">
        <f t="shared" si="112"/>
        <v>1106.097999999999</v>
      </c>
      <c r="AX161" s="126"/>
      <c r="AY161" s="126">
        <f t="shared" ref="AY161:BF161" si="157">AY59-AY110</f>
        <v>1395.5427999999995</v>
      </c>
      <c r="AZ161" s="126">
        <f t="shared" si="157"/>
        <v>1143.2660000000003</v>
      </c>
      <c r="BA161" s="126">
        <f t="shared" si="157"/>
        <v>704.30199999999968</v>
      </c>
      <c r="BB161" s="126">
        <f t="shared" si="157"/>
        <v>7338.0295999999998</v>
      </c>
      <c r="BC161" s="126">
        <f t="shared" si="157"/>
        <v>244.45839999999987</v>
      </c>
      <c r="BD161" s="126">
        <f t="shared" si="157"/>
        <v>176.38360000000003</v>
      </c>
      <c r="BE161" s="126">
        <f t="shared" si="157"/>
        <v>383.81720000000007</v>
      </c>
      <c r="BF161" s="126">
        <f t="shared" si="157"/>
        <v>5110.1803999999993</v>
      </c>
      <c r="BG161" s="119">
        <f t="shared" si="114"/>
        <v>1423.1900000000005</v>
      </c>
      <c r="BH161" s="137">
        <f t="shared" si="115"/>
        <v>68220</v>
      </c>
      <c r="BI161" s="119"/>
      <c r="BJ161" s="119"/>
    </row>
    <row r="162" spans="1:62" ht="16.2" thickBot="1" x14ac:dyDescent="0.35">
      <c r="A162" s="1">
        <v>152</v>
      </c>
      <c r="B162" s="25">
        <v>50</v>
      </c>
      <c r="C162" s="135" t="s">
        <v>349</v>
      </c>
      <c r="D162" s="20" t="s">
        <v>75</v>
      </c>
      <c r="E162" s="81">
        <v>925045</v>
      </c>
      <c r="F162" s="81">
        <v>200245</v>
      </c>
      <c r="G162" s="84">
        <f t="shared" si="83"/>
        <v>4.6195660316112761</v>
      </c>
      <c r="H162" s="94">
        <v>5.4</v>
      </c>
      <c r="I162" s="81">
        <v>776565.728</v>
      </c>
      <c r="J162" s="81">
        <v>772315.23950000003</v>
      </c>
      <c r="K162" s="81">
        <v>2546.7084999999997</v>
      </c>
      <c r="L162" s="81">
        <v>1703.7800000000302</v>
      </c>
      <c r="M162" s="17"/>
      <c r="N162" s="81">
        <v>48.611499999999999</v>
      </c>
      <c r="O162" s="81">
        <v>52198.069999999978</v>
      </c>
      <c r="P162" s="81">
        <v>6898.6265000000012</v>
      </c>
      <c r="Q162" s="59"/>
      <c r="R162" s="59"/>
      <c r="S162" s="81">
        <v>6089.6785000000018</v>
      </c>
      <c r="T162" s="81">
        <v>10766.294999999998</v>
      </c>
      <c r="U162" s="81">
        <v>1887.8380000000002</v>
      </c>
      <c r="V162" s="81">
        <v>14387.614</v>
      </c>
      <c r="W162" s="59">
        <f t="shared" si="110"/>
        <v>12168.017999999982</v>
      </c>
      <c r="X162" s="113"/>
      <c r="Y162" s="81">
        <v>15157.9725</v>
      </c>
      <c r="Z162" s="81">
        <v>8445.6720000000005</v>
      </c>
      <c r="AA162" s="81">
        <v>16151.234999999997</v>
      </c>
      <c r="AB162" s="81">
        <v>56370.575499999999</v>
      </c>
      <c r="AC162" s="81">
        <v>2883.1485000000002</v>
      </c>
      <c r="AD162" s="81">
        <v>10542.184499999999</v>
      </c>
      <c r="AE162" s="81">
        <v>2590.0894999999996</v>
      </c>
      <c r="AF162" s="81">
        <v>19912.353000000003</v>
      </c>
      <c r="AG162" s="59">
        <f t="shared" si="55"/>
        <v>20442.799999999996</v>
      </c>
      <c r="AI162" s="126">
        <f t="shared" ref="AI162:BF162" si="158">AI60-AI111</f>
        <v>165752.2568</v>
      </c>
      <c r="AJ162" s="126">
        <f t="shared" si="158"/>
        <v>164834.1635</v>
      </c>
      <c r="AK162" s="126">
        <f t="shared" si="158"/>
        <v>545.92129999999986</v>
      </c>
      <c r="AL162" s="126">
        <f t="shared" si="158"/>
        <v>372.17200000000645</v>
      </c>
      <c r="AM162" s="127"/>
      <c r="AN162" s="126">
        <f t="shared" si="158"/>
        <v>11.529099999999998</v>
      </c>
      <c r="AO162" s="126">
        <f t="shared" si="158"/>
        <v>12066.360399999994</v>
      </c>
      <c r="AP162" s="126">
        <f t="shared" si="158"/>
        <v>1562.1025000000004</v>
      </c>
      <c r="AQ162" s="126"/>
      <c r="AR162" s="126"/>
      <c r="AS162" s="126">
        <f t="shared" si="158"/>
        <v>1397.0505000000003</v>
      </c>
      <c r="AT162" s="126">
        <f t="shared" si="158"/>
        <v>2503.6421999999993</v>
      </c>
      <c r="AU162" s="126">
        <f t="shared" si="158"/>
        <v>424.75959999999998</v>
      </c>
      <c r="AV162" s="126">
        <f t="shared" si="158"/>
        <v>3365.6947999999993</v>
      </c>
      <c r="AW162" s="126">
        <f t="shared" si="112"/>
        <v>2813.1107999999949</v>
      </c>
      <c r="AX162" s="126"/>
      <c r="AY162" s="126">
        <f t="shared" si="158"/>
        <v>3321.8357000000001</v>
      </c>
      <c r="AZ162" s="126">
        <f t="shared" si="158"/>
        <v>1978.1543999999999</v>
      </c>
      <c r="BA162" s="126">
        <f t="shared" si="158"/>
        <v>3927.5661999999993</v>
      </c>
      <c r="BB162" s="126">
        <f t="shared" si="158"/>
        <v>13164.441099999996</v>
      </c>
      <c r="BC162" s="126">
        <f t="shared" si="158"/>
        <v>742.50609999999983</v>
      </c>
      <c r="BD162" s="126">
        <f t="shared" si="158"/>
        <v>2326.6781000000001</v>
      </c>
      <c r="BE162" s="126">
        <f t="shared" si="158"/>
        <v>626.41269999999997</v>
      </c>
      <c r="BF162" s="126">
        <f t="shared" si="158"/>
        <v>4642.8002000000006</v>
      </c>
      <c r="BG162" s="119">
        <f t="shared" si="114"/>
        <v>4826.0439999999962</v>
      </c>
      <c r="BH162" s="137">
        <f t="shared" si="115"/>
        <v>200222.14370000002</v>
      </c>
      <c r="BI162" s="119"/>
      <c r="BJ162" s="119"/>
    </row>
    <row r="163" spans="1:62" ht="16.2" thickBot="1" x14ac:dyDescent="0.35">
      <c r="A163" s="1">
        <v>153</v>
      </c>
      <c r="B163" s="52">
        <v>0</v>
      </c>
      <c r="C163" s="135" t="s">
        <v>349</v>
      </c>
      <c r="D163" s="52" t="s">
        <v>411</v>
      </c>
      <c r="E163" s="68">
        <f>SUM(E113:E162)</f>
        <v>81390960</v>
      </c>
      <c r="F163" s="68">
        <f>SUM(F113:F162)</f>
        <v>14009301</v>
      </c>
      <c r="G163" s="90">
        <f>E163/F163</f>
        <v>5.8097802310051012</v>
      </c>
      <c r="H163" s="94"/>
      <c r="I163" s="68">
        <f>SUM(I113:I162)</f>
        <v>68974286.849999979</v>
      </c>
      <c r="J163" s="68">
        <f t="shared" ref="J163:AG163" si="159">SUM(J113:J162)</f>
        <v>67777320.390699998</v>
      </c>
      <c r="K163" s="68">
        <f t="shared" si="159"/>
        <v>698852.78290000011</v>
      </c>
      <c r="L163" s="68">
        <f t="shared" si="159"/>
        <v>498113.67640000087</v>
      </c>
      <c r="M163" s="17"/>
      <c r="N163" s="68">
        <f t="shared" si="159"/>
        <v>375784.49019999988</v>
      </c>
      <c r="O163" s="68">
        <f t="shared" si="159"/>
        <v>4216975.7405999992</v>
      </c>
      <c r="P163" s="68">
        <f t="shared" si="159"/>
        <v>806818.71649999998</v>
      </c>
      <c r="Q163" s="59"/>
      <c r="R163" s="59"/>
      <c r="S163" s="68">
        <f t="shared" si="159"/>
        <v>455146.14309999981</v>
      </c>
      <c r="T163" s="68">
        <f t="shared" si="159"/>
        <v>1023245.8475</v>
      </c>
      <c r="U163" s="68">
        <f t="shared" si="159"/>
        <v>170781.8076</v>
      </c>
      <c r="V163" s="68">
        <f t="shared" si="159"/>
        <v>824345.50009999983</v>
      </c>
      <c r="W163" s="68">
        <f t="shared" si="159"/>
        <v>936637.72580000036</v>
      </c>
      <c r="X163" s="113"/>
      <c r="Y163" s="68">
        <f t="shared" si="159"/>
        <v>909769.61969999957</v>
      </c>
      <c r="Z163" s="68">
        <f t="shared" si="159"/>
        <v>746316.06930000009</v>
      </c>
      <c r="AA163" s="68">
        <f t="shared" si="159"/>
        <v>1604462.3289999997</v>
      </c>
      <c r="AB163" s="68">
        <f t="shared" si="159"/>
        <v>4560530.0335000008</v>
      </c>
      <c r="AC163" s="68">
        <f t="shared" si="159"/>
        <v>270847.42750000005</v>
      </c>
      <c r="AD163" s="68">
        <f t="shared" si="159"/>
        <v>471025.80919999996</v>
      </c>
      <c r="AE163" s="68">
        <f t="shared" si="159"/>
        <v>254218.56379999997</v>
      </c>
      <c r="AF163" s="68">
        <f t="shared" si="159"/>
        <v>2219808.6976000005</v>
      </c>
      <c r="AG163" s="68">
        <f t="shared" si="159"/>
        <v>1344629.5354000002</v>
      </c>
      <c r="AI163" s="68">
        <f>SUM(AI113:AI162)</f>
        <v>11832260.367400002</v>
      </c>
      <c r="AJ163" s="68">
        <f>SUM(AJ113:AJ162)</f>
        <v>11646273.052099999</v>
      </c>
      <c r="AK163" s="68">
        <f>SUM(AK113:AK162)</f>
        <v>106089.22330000001</v>
      </c>
      <c r="AL163" s="68">
        <f>SUM(AL113:AL162)</f>
        <v>79898.092000000164</v>
      </c>
      <c r="AM163" s="17"/>
      <c r="AN163" s="68">
        <f>SUM(AN113:AN162)</f>
        <v>65590.56259999999</v>
      </c>
      <c r="AO163" s="68">
        <f>SUM(AO113:AO162)</f>
        <v>743976.31160000025</v>
      </c>
      <c r="AP163" s="68">
        <f>SUM(AP113:AP162)</f>
        <v>143045.90630000003</v>
      </c>
      <c r="AQ163" s="82"/>
      <c r="AR163" s="82"/>
      <c r="AS163" s="68">
        <f>SUM(AS113:AS162)</f>
        <v>78949.55690000004</v>
      </c>
      <c r="AT163" s="68">
        <f>SUM(AT113:AT162)</f>
        <v>177742.63079999998</v>
      </c>
      <c r="AU163" s="68">
        <f>SUM(AU113:AU162)</f>
        <v>29775.246200000001</v>
      </c>
      <c r="AV163" s="68">
        <f>SUM(AV113:AV162)</f>
        <v>147582.38950000005</v>
      </c>
      <c r="AW163" s="68">
        <f>SUM(AW113:AW162)</f>
        <v>166880.58189999999</v>
      </c>
      <c r="AX163" s="82"/>
      <c r="AY163" s="68">
        <f t="shared" ref="AY163:BH163" si="160">SUM(AY113:AY162)</f>
        <v>158744.58209999997</v>
      </c>
      <c r="AZ163" s="68">
        <f t="shared" si="160"/>
        <v>127989.22520000002</v>
      </c>
      <c r="BA163" s="68">
        <f t="shared" si="160"/>
        <v>281355.94089999999</v>
      </c>
      <c r="BB163" s="68">
        <f t="shared" si="160"/>
        <v>799311.38179999986</v>
      </c>
      <c r="BC163" s="68">
        <f t="shared" si="160"/>
        <v>47475.99530000001</v>
      </c>
      <c r="BD163" s="68">
        <f t="shared" si="160"/>
        <v>82070.562500000015</v>
      </c>
      <c r="BE163" s="68">
        <f t="shared" si="160"/>
        <v>45547.864800000003</v>
      </c>
      <c r="BF163" s="68">
        <f t="shared" si="160"/>
        <v>386457.39539999998</v>
      </c>
      <c r="BG163" s="68">
        <f t="shared" si="160"/>
        <v>237759.56380000012</v>
      </c>
      <c r="BH163" s="155">
        <f t="shared" si="160"/>
        <v>14009228.3716</v>
      </c>
    </row>
    <row r="164" spans="1:62" ht="15.6" x14ac:dyDescent="0.3">
      <c r="A164" s="114" t="s">
        <v>420</v>
      </c>
      <c r="E164" s="121">
        <f>E61-E112-E163</f>
        <v>0</v>
      </c>
      <c r="F164" s="121">
        <f>F61-F112-F163</f>
        <v>0</v>
      </c>
      <c r="G164" s="101"/>
      <c r="H164" s="94"/>
      <c r="I164" s="121">
        <f>I61-I112-I163</f>
        <v>0</v>
      </c>
      <c r="J164" s="121">
        <f>J61-J112-J163</f>
        <v>0</v>
      </c>
      <c r="K164" s="121">
        <f t="shared" ref="K164:BG164" si="161">K61-K112-K163</f>
        <v>0</v>
      </c>
      <c r="L164" s="121">
        <f t="shared" si="161"/>
        <v>0</v>
      </c>
      <c r="M164" s="17"/>
      <c r="N164" s="121">
        <f t="shared" si="161"/>
        <v>0.1158000000868924</v>
      </c>
      <c r="O164" s="121">
        <f t="shared" si="161"/>
        <v>0</v>
      </c>
      <c r="P164" s="121">
        <f t="shared" si="161"/>
        <v>0</v>
      </c>
      <c r="Q164" s="59"/>
      <c r="R164" s="59"/>
      <c r="S164" s="121">
        <f t="shared" si="161"/>
        <v>0</v>
      </c>
      <c r="T164" s="121">
        <f t="shared" si="161"/>
        <v>0</v>
      </c>
      <c r="U164" s="121">
        <f t="shared" si="161"/>
        <v>0</v>
      </c>
      <c r="V164" s="121">
        <f t="shared" si="161"/>
        <v>0</v>
      </c>
      <c r="W164" s="121">
        <f t="shared" si="161"/>
        <v>0</v>
      </c>
      <c r="X164" s="113"/>
      <c r="Y164" s="121">
        <f t="shared" si="161"/>
        <v>0</v>
      </c>
      <c r="Z164" s="121">
        <f t="shared" si="161"/>
        <v>0</v>
      </c>
      <c r="AA164" s="121">
        <f t="shared" si="161"/>
        <v>0</v>
      </c>
      <c r="AB164" s="121">
        <f t="shared" si="161"/>
        <v>0</v>
      </c>
      <c r="AC164" s="121">
        <f t="shared" si="161"/>
        <v>0</v>
      </c>
      <c r="AD164" s="121">
        <f t="shared" si="161"/>
        <v>0</v>
      </c>
      <c r="AE164" s="121">
        <f t="shared" si="161"/>
        <v>0</v>
      </c>
      <c r="AF164" s="121">
        <f t="shared" si="161"/>
        <v>0</v>
      </c>
      <c r="AG164" s="121">
        <f t="shared" si="161"/>
        <v>0</v>
      </c>
      <c r="AI164" s="121">
        <f t="shared" si="161"/>
        <v>0</v>
      </c>
      <c r="AJ164" s="121">
        <f t="shared" si="161"/>
        <v>0</v>
      </c>
      <c r="AK164" s="121">
        <f t="shared" si="161"/>
        <v>0</v>
      </c>
      <c r="AL164" s="121">
        <f t="shared" si="161"/>
        <v>0</v>
      </c>
      <c r="AM164" s="17"/>
      <c r="AN164" s="121">
        <f t="shared" si="161"/>
        <v>0</v>
      </c>
      <c r="AO164" s="121">
        <f t="shared" si="161"/>
        <v>0</v>
      </c>
      <c r="AP164" s="121">
        <f t="shared" si="161"/>
        <v>0</v>
      </c>
      <c r="AQ164" s="82"/>
      <c r="AR164" s="82"/>
      <c r="AS164" s="121">
        <f t="shared" si="161"/>
        <v>0</v>
      </c>
      <c r="AT164" s="121">
        <f t="shared" si="161"/>
        <v>0</v>
      </c>
      <c r="AU164" s="121">
        <f t="shared" si="161"/>
        <v>0</v>
      </c>
      <c r="AV164" s="121">
        <f t="shared" si="161"/>
        <v>0</v>
      </c>
      <c r="AW164" s="121">
        <f t="shared" si="161"/>
        <v>0</v>
      </c>
      <c r="AX164" s="82"/>
      <c r="AY164" s="121">
        <f t="shared" si="161"/>
        <v>0</v>
      </c>
      <c r="AZ164" s="121">
        <f t="shared" si="161"/>
        <v>0</v>
      </c>
      <c r="BA164" s="121">
        <f t="shared" si="161"/>
        <v>0</v>
      </c>
      <c r="BB164" s="121">
        <f t="shared" si="161"/>
        <v>0</v>
      </c>
      <c r="BC164" s="121">
        <f t="shared" si="161"/>
        <v>-5.8207660913467407E-11</v>
      </c>
      <c r="BD164" s="121">
        <f t="shared" si="161"/>
        <v>0</v>
      </c>
      <c r="BE164" s="121">
        <f t="shared" si="161"/>
        <v>0</v>
      </c>
      <c r="BF164" s="121">
        <f t="shared" si="161"/>
        <v>0</v>
      </c>
      <c r="BG164" s="121">
        <f t="shared" si="161"/>
        <v>0</v>
      </c>
    </row>
    <row r="165" spans="1:62" ht="15.6" x14ac:dyDescent="0.3">
      <c r="G165" s="83"/>
      <c r="H165" s="94"/>
      <c r="M165" s="17"/>
      <c r="Q165" s="59"/>
      <c r="R165" s="59"/>
      <c r="X165" s="113"/>
      <c r="AH165" s="123" t="s">
        <v>421</v>
      </c>
      <c r="AI165" s="124">
        <f>100*AI164/AI163</f>
        <v>0</v>
      </c>
      <c r="AJ165" s="124">
        <f t="shared" ref="AJ165:AP165" si="162">100*AJ164/AJ163</f>
        <v>0</v>
      </c>
      <c r="AK165" s="124">
        <f t="shared" si="162"/>
        <v>0</v>
      </c>
      <c r="AL165" s="124">
        <f t="shared" si="162"/>
        <v>0</v>
      </c>
      <c r="AM165" s="17"/>
      <c r="AN165" s="124">
        <f t="shared" si="162"/>
        <v>0</v>
      </c>
      <c r="AO165" s="124">
        <f t="shared" si="162"/>
        <v>0</v>
      </c>
      <c r="AP165" s="124">
        <f t="shared" si="162"/>
        <v>0</v>
      </c>
      <c r="AQ165" s="125"/>
      <c r="AR165" s="123" t="s">
        <v>421</v>
      </c>
      <c r="AS165" s="124">
        <f>100*AS164/AS163</f>
        <v>0</v>
      </c>
      <c r="AT165" s="124">
        <f>100*AT164/AT163</f>
        <v>0</v>
      </c>
      <c r="AU165" s="124">
        <f>100*AU164/AU163</f>
        <v>0</v>
      </c>
      <c r="AV165" s="124">
        <f>100*AV164/AV163</f>
        <v>0</v>
      </c>
      <c r="AW165" s="124">
        <f>100*AW164/AW163</f>
        <v>0</v>
      </c>
      <c r="AX165" s="123" t="s">
        <v>421</v>
      </c>
      <c r="AY165" s="124">
        <f t="shared" ref="AY165:BG165" si="163">100*AY164/AY163</f>
        <v>0</v>
      </c>
      <c r="AZ165" s="124">
        <f t="shared" si="163"/>
        <v>0</v>
      </c>
      <c r="BA165" s="124">
        <f t="shared" si="163"/>
        <v>0</v>
      </c>
      <c r="BB165" s="124">
        <f t="shared" si="163"/>
        <v>0</v>
      </c>
      <c r="BC165" s="124">
        <f t="shared" si="163"/>
        <v>-1.2260440364789444E-13</v>
      </c>
      <c r="BD165" s="124">
        <f t="shared" si="163"/>
        <v>0</v>
      </c>
      <c r="BE165" s="124">
        <f t="shared" si="163"/>
        <v>0</v>
      </c>
      <c r="BF165" s="124">
        <f t="shared" si="163"/>
        <v>0</v>
      </c>
      <c r="BG165" s="124">
        <f t="shared" si="163"/>
        <v>0</v>
      </c>
    </row>
    <row r="166" spans="1:62" ht="15.6" x14ac:dyDescent="0.3">
      <c r="G166" s="83"/>
      <c r="H166" s="95" t="s">
        <v>76</v>
      </c>
      <c r="I166" s="108">
        <f>MIN(I113:I162)</f>
        <v>246701.77189999996</v>
      </c>
      <c r="J166" s="108">
        <f t="shared" ref="J166:BG166" si="164">MIN(J113:J162)</f>
        <v>231609.84169999999</v>
      </c>
      <c r="K166" s="108">
        <f t="shared" si="164"/>
        <v>281.1216</v>
      </c>
      <c r="L166" s="108">
        <f t="shared" si="164"/>
        <v>1200.2436000000321</v>
      </c>
      <c r="M166" s="17"/>
      <c r="N166" s="112">
        <f t="shared" si="164"/>
        <v>0</v>
      </c>
      <c r="O166" s="108">
        <f t="shared" si="164"/>
        <v>6795.9484000000011</v>
      </c>
      <c r="P166" s="108">
        <f t="shared" si="164"/>
        <v>639.97080000000017</v>
      </c>
      <c r="Q166" s="59"/>
      <c r="R166" s="59"/>
      <c r="S166" s="108">
        <f t="shared" si="164"/>
        <v>183.31600000000003</v>
      </c>
      <c r="T166" s="108">
        <f t="shared" si="164"/>
        <v>177.08119999999997</v>
      </c>
      <c r="U166" s="108">
        <f t="shared" si="164"/>
        <v>238.46240000000003</v>
      </c>
      <c r="V166" s="108">
        <f t="shared" si="164"/>
        <v>677.29600000000005</v>
      </c>
      <c r="W166" s="108">
        <f t="shared" si="164"/>
        <v>2317.1612000000014</v>
      </c>
      <c r="X166" s="113"/>
      <c r="Y166" s="108">
        <f t="shared" si="164"/>
        <v>2894.5367999999994</v>
      </c>
      <c r="Z166" s="108">
        <f t="shared" si="164"/>
        <v>2575.1211000000008</v>
      </c>
      <c r="AA166" s="108">
        <f t="shared" si="164"/>
        <v>2333.4584</v>
      </c>
      <c r="AB166" s="108">
        <f t="shared" si="164"/>
        <v>18102.404399999999</v>
      </c>
      <c r="AC166" s="108">
        <f t="shared" si="164"/>
        <v>1445.0755999999997</v>
      </c>
      <c r="AD166" s="108">
        <f t="shared" si="164"/>
        <v>891.76870000000008</v>
      </c>
      <c r="AE166" s="108">
        <f t="shared" si="164"/>
        <v>741.38999999999976</v>
      </c>
      <c r="AF166" s="108">
        <f t="shared" si="164"/>
        <v>4610.1756000000014</v>
      </c>
      <c r="AG166" s="108">
        <f t="shared" si="164"/>
        <v>6849.2059999999983</v>
      </c>
      <c r="AH166" s="122" t="s">
        <v>310</v>
      </c>
      <c r="AI166" s="108">
        <f t="shared" si="164"/>
        <v>51144.519199999995</v>
      </c>
      <c r="AJ166" s="108">
        <f t="shared" si="164"/>
        <v>36496.221300000005</v>
      </c>
      <c r="AK166" s="108">
        <f t="shared" si="164"/>
        <v>52.854399999999998</v>
      </c>
      <c r="AL166" s="108">
        <f t="shared" si="164"/>
        <v>197.71480000000531</v>
      </c>
      <c r="AM166" s="17"/>
      <c r="AN166" s="129">
        <f t="shared" si="164"/>
        <v>0</v>
      </c>
      <c r="AO166" s="108">
        <f t="shared" si="164"/>
        <v>1194.2937999999995</v>
      </c>
      <c r="AP166" s="108">
        <f t="shared" si="164"/>
        <v>121.96699999999987</v>
      </c>
      <c r="AQ166" s="82"/>
      <c r="AR166" s="122" t="s">
        <v>310</v>
      </c>
      <c r="AS166" s="108">
        <f t="shared" si="164"/>
        <v>32.430799999999991</v>
      </c>
      <c r="AT166" s="108">
        <f t="shared" si="164"/>
        <v>34.839399999999991</v>
      </c>
      <c r="AU166" s="108">
        <f t="shared" si="164"/>
        <v>44.320999999999998</v>
      </c>
      <c r="AV166" s="108">
        <f t="shared" si="164"/>
        <v>127.172</v>
      </c>
      <c r="AW166" s="108">
        <f t="shared" si="164"/>
        <v>229.8337999999992</v>
      </c>
      <c r="AX166" s="122" t="s">
        <v>310</v>
      </c>
      <c r="AY166" s="132">
        <f t="shared" si="164"/>
        <v>0</v>
      </c>
      <c r="AZ166" s="108">
        <f t="shared" si="164"/>
        <v>465.86580000000095</v>
      </c>
      <c r="BA166" s="132">
        <f t="shared" si="164"/>
        <v>0</v>
      </c>
      <c r="BB166" s="108">
        <f t="shared" si="164"/>
        <v>3330.0715999999998</v>
      </c>
      <c r="BC166" s="108">
        <f t="shared" si="164"/>
        <v>116.85580000000004</v>
      </c>
      <c r="BD166" s="108">
        <f t="shared" si="164"/>
        <v>176.38360000000003</v>
      </c>
      <c r="BE166" s="151">
        <f t="shared" si="164"/>
        <v>0</v>
      </c>
      <c r="BF166" s="108">
        <f t="shared" si="164"/>
        <v>909.83100000000036</v>
      </c>
      <c r="BG166" s="108">
        <f t="shared" si="164"/>
        <v>154.49669999999969</v>
      </c>
    </row>
    <row r="167" spans="1:62" ht="15.6" x14ac:dyDescent="0.3">
      <c r="G167" s="83"/>
      <c r="H167" s="95"/>
      <c r="M167" s="17"/>
      <c r="Q167" s="59"/>
      <c r="R167" s="59"/>
      <c r="X167" s="113"/>
      <c r="AM167" s="17"/>
      <c r="AQ167" s="82"/>
      <c r="AR167" s="82"/>
      <c r="AX167" s="82"/>
    </row>
    <row r="168" spans="1:62" ht="15.6" x14ac:dyDescent="0.3">
      <c r="G168" s="83"/>
      <c r="H168" s="94"/>
      <c r="M168" s="17"/>
      <c r="Q168" s="59"/>
      <c r="R168" s="59"/>
      <c r="AM168" s="17"/>
      <c r="AQ168" s="82"/>
      <c r="AR168" s="82"/>
      <c r="AX168" s="82"/>
    </row>
    <row r="169" spans="1:62" ht="15.6" x14ac:dyDescent="0.3">
      <c r="G169" s="83"/>
      <c r="H169" s="94"/>
      <c r="M169" s="17"/>
      <c r="AM169" s="17"/>
      <c r="AQ169" s="82"/>
      <c r="AR169" s="82"/>
      <c r="AX169" s="82"/>
    </row>
    <row r="170" spans="1:62" ht="15.6" x14ac:dyDescent="0.3">
      <c r="M170" s="17"/>
      <c r="AM170" s="17"/>
      <c r="AQ170" s="82"/>
      <c r="AR170" s="82"/>
      <c r="AX170" s="82"/>
    </row>
    <row r="171" spans="1:62" ht="15.6" x14ac:dyDescent="0.3">
      <c r="AM171" s="17"/>
      <c r="AX171" s="82"/>
    </row>
    <row r="172" spans="1:62" ht="15.6" x14ac:dyDescent="0.3">
      <c r="AM172" s="17"/>
    </row>
    <row r="173" spans="1:62" ht="15.6" x14ac:dyDescent="0.3">
      <c r="AM173" s="17"/>
    </row>
    <row r="174" spans="1:62" ht="15.6" x14ac:dyDescent="0.3">
      <c r="AM174" s="17"/>
    </row>
    <row r="175" spans="1:62" ht="15.6" x14ac:dyDescent="0.3">
      <c r="AM175" s="17"/>
    </row>
  </sheetData>
  <phoneticPr fontId="1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published="0"/>
  <dimension ref="A1:BX173"/>
  <sheetViews>
    <sheetView zoomScale="125" workbookViewId="0">
      <pane xSplit="13224" ySplit="6036" topLeftCell="E1"/>
      <selection activeCell="BK8" sqref="BK8"/>
      <selection pane="topRight" activeCell="F4" sqref="F4"/>
      <selection pane="bottomLeft"/>
      <selection pane="bottomRight" activeCell="BP59" sqref="BP59"/>
    </sheetView>
  </sheetViews>
  <sheetFormatPr defaultColWidth="10.77734375" defaultRowHeight="15" x14ac:dyDescent="0.25"/>
  <cols>
    <col min="1" max="1" width="8.77734375" style="1" customWidth="1"/>
    <col min="2" max="3" width="10.33203125" style="1" customWidth="1"/>
    <col min="4" max="4" width="20.33203125" style="1" customWidth="1"/>
    <col min="5" max="5" width="12.6640625" style="1" customWidth="1"/>
    <col min="6" max="6" width="11.109375" style="1" customWidth="1"/>
    <col min="7" max="7" width="9.77734375" style="1" customWidth="1"/>
    <col min="8" max="8" width="10.77734375" style="1"/>
    <col min="9" max="9" width="5" style="1" customWidth="1"/>
    <col min="10" max="18" width="10.77734375" style="1"/>
    <col min="19" max="19" width="15.109375" style="1" customWidth="1"/>
    <col min="20" max="20" width="4.6640625" style="1" customWidth="1"/>
    <col min="21" max="21" width="10.109375" style="1" customWidth="1"/>
    <col min="22" max="22" width="16" style="1" customWidth="1"/>
    <col min="23" max="26" width="10.77734375" style="1"/>
    <col min="27" max="27" width="12.77734375" style="1" customWidth="1"/>
    <col min="28" max="28" width="14.6640625" style="1" customWidth="1"/>
    <col min="29" max="29" width="10.77734375" style="1"/>
    <col min="30" max="30" width="12.77734375" style="1" customWidth="1"/>
    <col min="31" max="31" width="5.109375" style="1" customWidth="1"/>
    <col min="32" max="32" width="14.33203125" style="1" customWidth="1"/>
    <col min="33" max="35" width="10.77734375" style="75"/>
    <col min="36" max="36" width="13.6640625" style="1" customWidth="1"/>
    <col min="37" max="37" width="13.77734375" style="1" customWidth="1"/>
    <col min="38" max="38" width="15" style="1" customWidth="1"/>
    <col min="39" max="39" width="13.44140625" style="1" customWidth="1"/>
    <col min="40" max="40" width="4.77734375" style="1" customWidth="1"/>
    <col min="41" max="41" width="13" style="1" customWidth="1"/>
    <col min="42" max="42" width="12.44140625" style="1" customWidth="1"/>
    <col min="43" max="44" width="10.77734375" style="1"/>
    <col min="45" max="45" width="4.77734375" style="1" customWidth="1"/>
    <col min="46" max="55" width="10.77734375" style="1"/>
    <col min="56" max="56" width="4.6640625" style="1" customWidth="1"/>
    <col min="57" max="62" width="10.77734375" style="1"/>
    <col min="63" max="63" width="12.44140625" style="1" customWidth="1"/>
    <col min="64" max="64" width="14.77734375" style="1" customWidth="1"/>
    <col min="65" max="65" width="10.77734375" style="1"/>
    <col min="66" max="66" width="13.44140625" style="1" customWidth="1"/>
    <col min="67" max="67" width="8.77734375" style="1" customWidth="1"/>
    <col min="68" max="71" width="10.77734375" style="1"/>
    <col min="72" max="72" width="10.44140625" style="1" customWidth="1"/>
    <col min="73" max="73" width="7.77734375" style="1" customWidth="1"/>
    <col min="74" max="74" width="11.77734375" style="1" customWidth="1"/>
    <col min="75" max="16384" width="10.77734375" style="1"/>
  </cols>
  <sheetData>
    <row r="1" spans="1:75" ht="17.399999999999999" x14ac:dyDescent="0.3">
      <c r="A1" s="185" t="s">
        <v>371</v>
      </c>
      <c r="C1" s="10" t="s">
        <v>372</v>
      </c>
      <c r="L1" s="165" t="s">
        <v>77</v>
      </c>
      <c r="AV1" s="165" t="s">
        <v>1</v>
      </c>
    </row>
    <row r="2" spans="1:75" ht="17.399999999999999" x14ac:dyDescent="0.3">
      <c r="A2" s="192">
        <v>40589</v>
      </c>
      <c r="C2" s="10" t="s">
        <v>373</v>
      </c>
      <c r="L2" s="1" t="s">
        <v>78</v>
      </c>
      <c r="AV2" s="1" t="s">
        <v>94</v>
      </c>
    </row>
    <row r="3" spans="1:75" x14ac:dyDescent="0.25">
      <c r="AV3" s="1" t="s">
        <v>95</v>
      </c>
    </row>
    <row r="4" spans="1:75" ht="15.6" thickBot="1" x14ac:dyDescent="0.3">
      <c r="E4" s="1" t="s">
        <v>8</v>
      </c>
      <c r="AV4" s="1" t="s">
        <v>0</v>
      </c>
    </row>
    <row r="5" spans="1:75" ht="18" thickBot="1" x14ac:dyDescent="0.35">
      <c r="E5" s="115" t="s">
        <v>7</v>
      </c>
      <c r="F5" s="139"/>
      <c r="G5" s="139"/>
      <c r="H5" s="139"/>
      <c r="I5" s="139"/>
      <c r="J5" s="139"/>
      <c r="K5" s="139"/>
      <c r="L5" s="139"/>
      <c r="M5" s="139"/>
      <c r="N5" s="117"/>
      <c r="O5" s="139"/>
      <c r="P5" s="139"/>
      <c r="Q5" s="139"/>
      <c r="R5" s="139"/>
      <c r="S5" s="139"/>
      <c r="T5" s="139"/>
      <c r="U5" s="139"/>
      <c r="V5" s="117" t="s">
        <v>216</v>
      </c>
      <c r="W5" s="117"/>
      <c r="X5" s="139"/>
      <c r="Y5" s="139"/>
      <c r="Z5" s="139"/>
      <c r="AA5" s="139"/>
      <c r="AB5" s="139"/>
      <c r="AC5" s="139"/>
      <c r="AD5" s="140"/>
      <c r="AF5" s="73" t="s">
        <v>173</v>
      </c>
      <c r="AO5" s="158" t="s">
        <v>176</v>
      </c>
      <c r="AP5" s="159"/>
      <c r="AQ5" s="159"/>
      <c r="AR5" s="159"/>
      <c r="AS5" s="159"/>
      <c r="AT5" s="159"/>
      <c r="AU5" s="159"/>
      <c r="AV5" s="159"/>
      <c r="AW5" s="159"/>
      <c r="AX5" s="160"/>
      <c r="AY5" s="159"/>
      <c r="AZ5" s="159"/>
      <c r="BA5" s="159"/>
      <c r="BB5" s="159"/>
      <c r="BC5" s="159"/>
      <c r="BD5" s="159"/>
      <c r="BE5" s="159"/>
      <c r="BF5" s="160" t="s">
        <v>70</v>
      </c>
      <c r="BG5" s="160"/>
      <c r="BH5" s="159"/>
      <c r="BI5" s="159"/>
      <c r="BJ5" s="159"/>
      <c r="BK5" s="159"/>
      <c r="BL5" s="159"/>
      <c r="BM5" s="159"/>
      <c r="BN5" s="161"/>
      <c r="BP5" s="11" t="s">
        <v>388</v>
      </c>
      <c r="BQ5" s="11"/>
    </row>
    <row r="6" spans="1:75" ht="15.6" x14ac:dyDescent="0.3"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3" t="s">
        <v>212</v>
      </c>
      <c r="Z6" s="101"/>
      <c r="AA6" s="101"/>
      <c r="AB6" s="101"/>
      <c r="AC6" s="101"/>
      <c r="AD6" s="101"/>
      <c r="AF6" s="26" t="s">
        <v>295</v>
      </c>
      <c r="AM6" s="23" t="s">
        <v>391</v>
      </c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 t="s">
        <v>14</v>
      </c>
      <c r="BD6"/>
      <c r="BE6"/>
      <c r="BF6"/>
      <c r="BG6"/>
      <c r="BH6"/>
      <c r="BI6" s="3" t="s">
        <v>331</v>
      </c>
      <c r="BJ6"/>
      <c r="BK6"/>
      <c r="BL6"/>
      <c r="BM6"/>
      <c r="BN6"/>
      <c r="BP6" s="185" t="s">
        <v>394</v>
      </c>
      <c r="BQ6" s="185"/>
    </row>
    <row r="7" spans="1:75" ht="15.6" x14ac:dyDescent="0.3">
      <c r="E7" s="33" t="s">
        <v>417</v>
      </c>
      <c r="F7" s="142" t="s">
        <v>88</v>
      </c>
      <c r="G7" s="142"/>
      <c r="H7" s="142"/>
      <c r="I7" s="3"/>
      <c r="J7" s="3"/>
      <c r="K7" s="30" t="s">
        <v>80</v>
      </c>
      <c r="L7" s="3" t="s">
        <v>415</v>
      </c>
      <c r="M7" s="3"/>
      <c r="N7" s="2"/>
      <c r="O7" s="3"/>
      <c r="P7" s="3"/>
      <c r="Q7" s="3"/>
      <c r="R7" s="3"/>
      <c r="S7" s="3"/>
      <c r="T7" s="3"/>
      <c r="U7" s="38"/>
      <c r="V7" s="38"/>
      <c r="W7" s="3"/>
      <c r="Y7" s="3" t="s">
        <v>83</v>
      </c>
      <c r="Z7" s="3"/>
      <c r="AA7" s="3"/>
      <c r="AB7" s="3"/>
      <c r="AC7" s="49" t="s">
        <v>84</v>
      </c>
      <c r="AD7" s="101"/>
      <c r="AF7" s="16" t="s">
        <v>117</v>
      </c>
      <c r="AG7" s="77" t="s">
        <v>292</v>
      </c>
      <c r="AH7" s="78"/>
      <c r="AI7" s="78"/>
      <c r="AJ7" s="77" t="s">
        <v>45</v>
      </c>
      <c r="AK7" s="78"/>
      <c r="AL7" s="180"/>
      <c r="AM7" s="182" t="s">
        <v>392</v>
      </c>
      <c r="AO7" s="33" t="s">
        <v>268</v>
      </c>
      <c r="AP7" s="3"/>
      <c r="AQ7" s="3"/>
      <c r="AR7" s="3"/>
      <c r="AS7"/>
      <c r="AT7" s="3"/>
      <c r="AU7" s="30" t="s">
        <v>136</v>
      </c>
      <c r="AV7" s="3" t="s">
        <v>263</v>
      </c>
      <c r="AW7" s="3"/>
      <c r="AX7" s="2"/>
      <c r="AY7" s="3"/>
      <c r="AZ7" s="3"/>
      <c r="BA7" s="3"/>
      <c r="BB7" s="3"/>
      <c r="BC7" s="162" t="s">
        <v>15</v>
      </c>
      <c r="BD7" s="3"/>
      <c r="BE7" s="38"/>
      <c r="BF7" s="38"/>
      <c r="BG7" s="3"/>
      <c r="BH7" s="3" t="s">
        <v>330</v>
      </c>
      <c r="BI7" s="3" t="s">
        <v>252</v>
      </c>
      <c r="BJ7" s="3"/>
      <c r="BK7" s="3"/>
      <c r="BL7" s="3"/>
      <c r="BM7" s="49" t="s">
        <v>177</v>
      </c>
      <c r="BN7" s="66"/>
      <c r="BP7" s="185" t="s">
        <v>395</v>
      </c>
      <c r="BQ7" s="185"/>
    </row>
    <row r="8" spans="1:75" ht="15.6" x14ac:dyDescent="0.3">
      <c r="A8" s="23" t="s">
        <v>412</v>
      </c>
      <c r="C8" s="133" t="s">
        <v>85</v>
      </c>
      <c r="E8" s="33" t="s">
        <v>418</v>
      </c>
      <c r="F8" s="3" t="s">
        <v>9</v>
      </c>
      <c r="G8" s="3" t="s">
        <v>11</v>
      </c>
      <c r="H8" s="3" t="s">
        <v>312</v>
      </c>
      <c r="I8" s="3"/>
      <c r="J8" s="3" t="s">
        <v>89</v>
      </c>
      <c r="K8" s="30" t="s">
        <v>90</v>
      </c>
      <c r="L8" s="144"/>
      <c r="M8" s="144" t="s">
        <v>91</v>
      </c>
      <c r="N8" s="16"/>
      <c r="O8" s="144" t="s">
        <v>92</v>
      </c>
      <c r="P8" s="144"/>
      <c r="Q8" s="144" t="s">
        <v>93</v>
      </c>
      <c r="R8" s="144" t="s">
        <v>222</v>
      </c>
      <c r="S8" s="144" t="s">
        <v>312</v>
      </c>
      <c r="T8" s="144"/>
      <c r="U8" s="144" t="s">
        <v>223</v>
      </c>
      <c r="V8" s="144" t="s">
        <v>224</v>
      </c>
      <c r="W8" s="144"/>
      <c r="X8" s="144" t="s">
        <v>82</v>
      </c>
      <c r="Y8" s="38" t="s">
        <v>226</v>
      </c>
      <c r="Z8" s="3"/>
      <c r="AA8" s="3" t="s">
        <v>227</v>
      </c>
      <c r="AB8" s="3" t="s">
        <v>228</v>
      </c>
      <c r="AC8" s="49" t="s">
        <v>229</v>
      </c>
      <c r="AD8" s="146" t="s">
        <v>343</v>
      </c>
      <c r="AF8" s="74" t="s">
        <v>71</v>
      </c>
      <c r="AG8" s="79" t="s">
        <v>293</v>
      </c>
      <c r="AH8" s="80"/>
      <c r="AI8" s="80"/>
      <c r="AJ8" s="79" t="s">
        <v>46</v>
      </c>
      <c r="AK8" s="80"/>
      <c r="AL8" s="181"/>
      <c r="AM8" s="182" t="s">
        <v>393</v>
      </c>
      <c r="AO8" s="33"/>
      <c r="AP8" s="3" t="s">
        <v>384</v>
      </c>
      <c r="AQ8" s="3"/>
      <c r="AR8" s="3"/>
      <c r="AS8"/>
      <c r="AT8" s="3" t="s">
        <v>362</v>
      </c>
      <c r="AU8" s="30" t="s">
        <v>137</v>
      </c>
      <c r="AV8" s="3"/>
      <c r="AW8" s="3" t="s">
        <v>270</v>
      </c>
      <c r="AX8" s="2"/>
      <c r="AY8" s="193" t="s">
        <v>220</v>
      </c>
      <c r="AZ8" s="3"/>
      <c r="BA8" s="3" t="s">
        <v>260</v>
      </c>
      <c r="BB8" s="3" t="s">
        <v>261</v>
      </c>
      <c r="BC8" s="3" t="s">
        <v>312</v>
      </c>
      <c r="BD8" s="3"/>
      <c r="BE8" s="38" t="s">
        <v>264</v>
      </c>
      <c r="BF8" s="37" t="s">
        <v>217</v>
      </c>
      <c r="BG8" s="3"/>
      <c r="BH8" s="37" t="s">
        <v>181</v>
      </c>
      <c r="BI8" s="38" t="s">
        <v>64</v>
      </c>
      <c r="BJ8" s="3"/>
      <c r="BK8" s="3" t="s">
        <v>65</v>
      </c>
      <c r="BL8" s="3" t="s">
        <v>67</v>
      </c>
      <c r="BM8" s="49" t="s">
        <v>178</v>
      </c>
      <c r="BN8" s="152" t="s">
        <v>343</v>
      </c>
      <c r="BP8" s="23"/>
      <c r="BQ8" s="23"/>
      <c r="BR8" s="23" t="s">
        <v>397</v>
      </c>
      <c r="BS8" s="23" t="s">
        <v>399</v>
      </c>
      <c r="BT8" s="23" t="s">
        <v>401</v>
      </c>
      <c r="BU8" s="23"/>
      <c r="BV8" s="23" t="s">
        <v>368</v>
      </c>
      <c r="BW8" s="3" t="s">
        <v>228</v>
      </c>
    </row>
    <row r="9" spans="1:75" ht="16.2" thickBot="1" x14ac:dyDescent="0.35">
      <c r="A9" s="23" t="s">
        <v>413</v>
      </c>
      <c r="B9" s="23" t="s">
        <v>352</v>
      </c>
      <c r="C9" s="133" t="s">
        <v>2</v>
      </c>
      <c r="E9" s="33" t="s">
        <v>419</v>
      </c>
      <c r="F9" s="3" t="s">
        <v>10</v>
      </c>
      <c r="G9" s="3" t="s">
        <v>12</v>
      </c>
      <c r="H9" s="17" t="s">
        <v>416</v>
      </c>
      <c r="I9" s="3"/>
      <c r="J9" s="3" t="s">
        <v>106</v>
      </c>
      <c r="K9" s="30" t="s">
        <v>106</v>
      </c>
      <c r="L9" s="144" t="s">
        <v>107</v>
      </c>
      <c r="M9" s="144" t="s">
        <v>108</v>
      </c>
      <c r="N9" s="16" t="s">
        <v>109</v>
      </c>
      <c r="O9" s="144" t="s">
        <v>110</v>
      </c>
      <c r="P9" s="144" t="s">
        <v>111</v>
      </c>
      <c r="Q9" s="144" t="s">
        <v>110</v>
      </c>
      <c r="R9" s="144" t="s">
        <v>108</v>
      </c>
      <c r="S9" s="144" t="s">
        <v>313</v>
      </c>
      <c r="T9" s="144"/>
      <c r="U9" s="144" t="s">
        <v>112</v>
      </c>
      <c r="V9" s="144" t="s">
        <v>113</v>
      </c>
      <c r="W9" s="144" t="s">
        <v>114</v>
      </c>
      <c r="X9" s="144" t="s">
        <v>16</v>
      </c>
      <c r="Y9" s="38" t="s">
        <v>226</v>
      </c>
      <c r="Z9" s="3" t="s">
        <v>27</v>
      </c>
      <c r="AA9" s="3" t="s">
        <v>28</v>
      </c>
      <c r="AB9" s="3" t="s">
        <v>29</v>
      </c>
      <c r="AC9" s="49" t="s">
        <v>30</v>
      </c>
      <c r="AD9" s="146" t="s">
        <v>344</v>
      </c>
      <c r="AF9" s="16" t="s">
        <v>72</v>
      </c>
      <c r="AM9" s="23" t="s">
        <v>389</v>
      </c>
      <c r="AO9" s="33" t="s">
        <v>174</v>
      </c>
      <c r="AP9" s="3" t="s">
        <v>198</v>
      </c>
      <c r="AQ9" s="3" t="s">
        <v>385</v>
      </c>
      <c r="AR9" s="17" t="s">
        <v>386</v>
      </c>
      <c r="AS9"/>
      <c r="AT9" s="3" t="s">
        <v>135</v>
      </c>
      <c r="AU9" s="30" t="s">
        <v>135</v>
      </c>
      <c r="AV9" s="3" t="s">
        <v>269</v>
      </c>
      <c r="AW9" s="3" t="s">
        <v>271</v>
      </c>
      <c r="AX9" s="2" t="s">
        <v>272</v>
      </c>
      <c r="AY9" s="3" t="s">
        <v>219</v>
      </c>
      <c r="AZ9" s="3" t="s">
        <v>119</v>
      </c>
      <c r="BA9" s="3" t="s">
        <v>219</v>
      </c>
      <c r="BB9" s="3" t="s">
        <v>262</v>
      </c>
      <c r="BC9" s="3" t="s">
        <v>313</v>
      </c>
      <c r="BD9" s="3"/>
      <c r="BE9" s="38" t="s">
        <v>265</v>
      </c>
      <c r="BF9" s="37" t="s">
        <v>328</v>
      </c>
      <c r="BG9" s="3" t="s">
        <v>329</v>
      </c>
      <c r="BH9" s="3"/>
      <c r="BI9" s="38" t="s">
        <v>64</v>
      </c>
      <c r="BJ9" s="3" t="s">
        <v>63</v>
      </c>
      <c r="BK9" s="3" t="s">
        <v>66</v>
      </c>
      <c r="BL9" s="3" t="s">
        <v>68</v>
      </c>
      <c r="BM9" s="49" t="s">
        <v>179</v>
      </c>
      <c r="BN9" s="152" t="s">
        <v>344</v>
      </c>
      <c r="BP9" s="23" t="s">
        <v>396</v>
      </c>
      <c r="BQ9" s="23" t="s">
        <v>431</v>
      </c>
      <c r="BR9" s="23" t="s">
        <v>398</v>
      </c>
      <c r="BS9" s="23" t="s">
        <v>400</v>
      </c>
      <c r="BT9" s="23" t="s">
        <v>366</v>
      </c>
      <c r="BU9" s="23" t="s">
        <v>367</v>
      </c>
      <c r="BV9" s="23" t="s">
        <v>369</v>
      </c>
      <c r="BW9" s="3" t="s">
        <v>29</v>
      </c>
    </row>
    <row r="10" spans="1:75" ht="16.2" thickBot="1" x14ac:dyDescent="0.35">
      <c r="A10" s="23" t="s">
        <v>351</v>
      </c>
      <c r="B10" s="53" t="s">
        <v>184</v>
      </c>
      <c r="C10" s="135" t="s">
        <v>32</v>
      </c>
      <c r="D10" s="4"/>
      <c r="E10" s="34" t="s">
        <v>98</v>
      </c>
      <c r="F10" s="6" t="s">
        <v>99</v>
      </c>
      <c r="G10" s="6" t="s">
        <v>100</v>
      </c>
      <c r="H10" s="24" t="s">
        <v>138</v>
      </c>
      <c r="I10" s="3"/>
      <c r="J10" s="6" t="s">
        <v>101</v>
      </c>
      <c r="K10" s="31" t="s">
        <v>102</v>
      </c>
      <c r="L10" s="6" t="s">
        <v>234</v>
      </c>
      <c r="M10" s="6" t="s">
        <v>235</v>
      </c>
      <c r="N10" s="5" t="s">
        <v>236</v>
      </c>
      <c r="O10" s="6" t="s">
        <v>237</v>
      </c>
      <c r="P10" s="6" t="s">
        <v>238</v>
      </c>
      <c r="Q10" s="6" t="s">
        <v>239</v>
      </c>
      <c r="R10" s="6" t="s">
        <v>240</v>
      </c>
      <c r="S10" s="163" t="s">
        <v>139</v>
      </c>
      <c r="T10" s="3"/>
      <c r="U10" s="6" t="s">
        <v>241</v>
      </c>
      <c r="V10" s="6" t="s">
        <v>187</v>
      </c>
      <c r="W10" s="6" t="s">
        <v>188</v>
      </c>
      <c r="X10" s="6" t="s">
        <v>189</v>
      </c>
      <c r="Y10" s="6" t="s">
        <v>190</v>
      </c>
      <c r="Z10" s="6" t="s">
        <v>191</v>
      </c>
      <c r="AA10" s="6" t="s">
        <v>192</v>
      </c>
      <c r="AB10" s="6" t="s">
        <v>193</v>
      </c>
      <c r="AC10" s="147" t="s">
        <v>140</v>
      </c>
      <c r="AD10" s="148" t="s">
        <v>345</v>
      </c>
      <c r="AF10" s="5" t="s">
        <v>97</v>
      </c>
      <c r="AG10" s="76" t="s">
        <v>208</v>
      </c>
      <c r="AH10" s="76" t="s">
        <v>209</v>
      </c>
      <c r="AI10" s="76" t="s">
        <v>294</v>
      </c>
      <c r="AJ10" s="76" t="s">
        <v>208</v>
      </c>
      <c r="AK10" s="76" t="s">
        <v>209</v>
      </c>
      <c r="AL10" s="76" t="s">
        <v>294</v>
      </c>
      <c r="AM10" s="95" t="s">
        <v>390</v>
      </c>
      <c r="AO10" s="34" t="s">
        <v>98</v>
      </c>
      <c r="AP10" s="6" t="s">
        <v>99</v>
      </c>
      <c r="AQ10" s="6" t="s">
        <v>100</v>
      </c>
      <c r="AR10" s="24" t="s">
        <v>387</v>
      </c>
      <c r="AS10"/>
      <c r="AT10" s="6" t="s">
        <v>101</v>
      </c>
      <c r="AU10" s="31" t="s">
        <v>102</v>
      </c>
      <c r="AV10" s="6" t="s">
        <v>234</v>
      </c>
      <c r="AW10" s="6" t="s">
        <v>235</v>
      </c>
      <c r="AX10" s="5" t="s">
        <v>236</v>
      </c>
      <c r="AY10" s="6" t="s">
        <v>237</v>
      </c>
      <c r="AZ10" s="6" t="s">
        <v>238</v>
      </c>
      <c r="BA10" s="6" t="s">
        <v>239</v>
      </c>
      <c r="BB10" s="6" t="s">
        <v>240</v>
      </c>
      <c r="BC10" s="24" t="s">
        <v>139</v>
      </c>
      <c r="BD10" s="6"/>
      <c r="BE10" s="6" t="s">
        <v>241</v>
      </c>
      <c r="BF10" s="6" t="s">
        <v>187</v>
      </c>
      <c r="BG10" s="6" t="s">
        <v>188</v>
      </c>
      <c r="BH10" s="6" t="s">
        <v>189</v>
      </c>
      <c r="BI10" s="6" t="s">
        <v>190</v>
      </c>
      <c r="BJ10" s="6" t="s">
        <v>191</v>
      </c>
      <c r="BK10" s="6" t="s">
        <v>192</v>
      </c>
      <c r="BL10" s="6" t="s">
        <v>193</v>
      </c>
      <c r="BM10" s="49" t="s">
        <v>180</v>
      </c>
      <c r="BN10" s="153" t="s">
        <v>345</v>
      </c>
      <c r="BO10" s="23" t="s">
        <v>370</v>
      </c>
      <c r="BP10" s="189">
        <f>BP61</f>
        <v>75.042331016820825</v>
      </c>
      <c r="BQ10" s="190">
        <f t="shared" ref="BQ10:BW10" si="0">BQ61</f>
        <v>0.43810274113625214</v>
      </c>
      <c r="BR10" s="190">
        <f t="shared" si="0"/>
        <v>7.8830807530479117</v>
      </c>
      <c r="BS10" s="190">
        <f t="shared" si="0"/>
        <v>5.4513370662216891</v>
      </c>
      <c r="BT10" s="190">
        <f t="shared" si="0"/>
        <v>0.75855834325018878</v>
      </c>
      <c r="BU10" s="190">
        <f t="shared" si="0"/>
        <v>0.68890940092204811</v>
      </c>
      <c r="BV10" s="190">
        <f t="shared" si="0"/>
        <v>0.6688202394224283</v>
      </c>
      <c r="BW10" s="191">
        <f t="shared" si="0"/>
        <v>4.2346370950127143</v>
      </c>
    </row>
    <row r="11" spans="1:75" ht="15.6" x14ac:dyDescent="0.3">
      <c r="A11" s="1">
        <v>1</v>
      </c>
      <c r="B11" s="25">
        <v>1</v>
      </c>
      <c r="C11" s="135" t="s">
        <v>346</v>
      </c>
      <c r="D11" s="4" t="s">
        <v>231</v>
      </c>
      <c r="E11" s="67">
        <v>53296.672000000006</v>
      </c>
      <c r="F11" s="82">
        <v>46073.631999999998</v>
      </c>
      <c r="G11" s="82">
        <v>2227.1040000000003</v>
      </c>
      <c r="H11" s="82">
        <v>4995.9359999999979</v>
      </c>
      <c r="I11" s="3"/>
      <c r="J11" s="143">
        <v>0</v>
      </c>
      <c r="K11" s="143">
        <v>3170.1120000000005</v>
      </c>
      <c r="L11" s="143">
        <v>260.83200000000005</v>
      </c>
      <c r="M11" s="143"/>
      <c r="N11" s="143"/>
      <c r="O11" s="143">
        <v>147.136</v>
      </c>
      <c r="P11" s="143">
        <v>601.92000000000007</v>
      </c>
      <c r="Q11" s="143">
        <v>167.20000000000002</v>
      </c>
      <c r="R11" s="143">
        <v>361.15200000000004</v>
      </c>
      <c r="S11" s="143">
        <v>1631.8720000000003</v>
      </c>
      <c r="T11" s="3"/>
      <c r="U11" s="143">
        <v>755.74399999999991</v>
      </c>
      <c r="V11" s="143">
        <v>1758.944</v>
      </c>
      <c r="W11" s="143">
        <v>1136.9599999999998</v>
      </c>
      <c r="X11" s="143">
        <v>6761.5680000000002</v>
      </c>
      <c r="Y11" s="143">
        <v>936.32</v>
      </c>
      <c r="Z11" s="143">
        <v>728.99200000000019</v>
      </c>
      <c r="AA11" s="143">
        <v>327.71199999999999</v>
      </c>
      <c r="AB11" s="143">
        <v>1986.3360000000002</v>
      </c>
      <c r="AC11" s="143">
        <v>2782.2079999999996</v>
      </c>
      <c r="AD11" s="145">
        <v>66880</v>
      </c>
      <c r="AF11" s="2">
        <v>346536</v>
      </c>
      <c r="AG11" s="75">
        <v>185.2</v>
      </c>
      <c r="AH11" s="75">
        <v>204.6</v>
      </c>
      <c r="AI11" s="75">
        <v>389.79999999999995</v>
      </c>
      <c r="AJ11" s="81">
        <v>183843.22931641381</v>
      </c>
      <c r="AK11" s="81">
        <v>203101.10538951546</v>
      </c>
      <c r="AL11" s="81">
        <v>386944.33470592927</v>
      </c>
      <c r="AM11" s="183">
        <f>100*(AL11-AF11)/AF11</f>
        <v>11.660645562345405</v>
      </c>
      <c r="AO11" s="157">
        <f t="shared" ref="AO11:AO42" si="1">E11*$AL11/$AF11</f>
        <v>59511.408018445793</v>
      </c>
      <c r="AP11" s="157">
        <f t="shared" ref="AP11:AP42" si="2">F11*$AL11/$AF11</f>
        <v>51446.114925219343</v>
      </c>
      <c r="AQ11" s="157">
        <f t="shared" ref="AQ11:AQ42" si="3">G11*$AL11/$AF11</f>
        <v>2486.7987037448174</v>
      </c>
      <c r="AR11" s="157">
        <f t="shared" ref="AR11:AR42" si="4">H11*$AL11/$AF11</f>
        <v>5578.4943894816142</v>
      </c>
      <c r="AS11"/>
      <c r="AT11" s="157">
        <f t="shared" ref="AT11:AT42" si="5">J11*$AL11/$AF11</f>
        <v>0</v>
      </c>
      <c r="AU11" s="157">
        <f t="shared" ref="AU11:AU42" si="6">K11*$AL11/$AF11</f>
        <v>3539.7675242493797</v>
      </c>
      <c r="AV11" s="157">
        <f t="shared" ref="AV11:AV42" si="7">L11*$AL11/$AF11</f>
        <v>291.24669503317682</v>
      </c>
      <c r="AW11" s="157"/>
      <c r="AX11" s="157"/>
      <c r="AY11" s="157">
        <f t="shared" ref="AY11:AY42" si="8">O11*$AL11/$AF11</f>
        <v>164.29300745461254</v>
      </c>
      <c r="AZ11" s="157">
        <f t="shared" ref="AZ11:AZ42" si="9">P11*$AL11/$AF11</f>
        <v>672.10775776886953</v>
      </c>
      <c r="BA11" s="157">
        <f t="shared" ref="BA11:BA42" si="10">Q11*$AL11/$AF11</f>
        <v>186.69659938024154</v>
      </c>
      <c r="BB11" s="157">
        <f t="shared" ref="BB11:BB42" si="11">R11*$AL11/$AF11</f>
        <v>403.26465466132169</v>
      </c>
      <c r="BC11" s="157">
        <f t="shared" ref="BC11:BC42" si="12">S11*$AL11/$AF11</f>
        <v>1822.1588099511578</v>
      </c>
      <c r="BD11" s="157"/>
      <c r="BE11" s="157">
        <f t="shared" ref="BE11:BE42" si="13">U11*$AL11/$AF11</f>
        <v>843.86862919869156</v>
      </c>
      <c r="BF11" s="157">
        <f t="shared" ref="BF11:BF42" si="14">V11*$AL11/$AF11</f>
        <v>1964.0482254801407</v>
      </c>
      <c r="BG11" s="157">
        <f t="shared" ref="BG11:BG42" si="15">W11*$AL11/$AF11</f>
        <v>1269.536875785642</v>
      </c>
      <c r="BH11" s="157">
        <f t="shared" ref="BH11:BH42" si="16">X11*$AL11/$AF11</f>
        <v>7550.010478936967</v>
      </c>
      <c r="BI11" s="157">
        <f t="shared" ref="BI11:BI42" si="17">Y11*$AL11/$AF11</f>
        <v>1045.5009565293526</v>
      </c>
      <c r="BJ11" s="157">
        <f t="shared" ref="BJ11:BJ42" si="18">Z11*$AL11/$AF11</f>
        <v>813.99717329785312</v>
      </c>
      <c r="BK11" s="157">
        <f t="shared" ref="BK11:BK42" si="19">AA11*$AL11/$AF11</f>
        <v>365.92533478527338</v>
      </c>
      <c r="BL11" s="157">
        <f t="shared" ref="BL11:BL42" si="20">AB11*$AL11/$AF11</f>
        <v>2217.9556006372695</v>
      </c>
      <c r="BM11" s="157">
        <f t="shared" ref="BM11:BM42" si="21">AC11*$AL11/$AF11</f>
        <v>3106.6314136872188</v>
      </c>
      <c r="BN11" s="170">
        <f>AO11+AT11+AU11+SUM(BE11:BH11)</f>
        <v>74678.639752096613</v>
      </c>
      <c r="BP11" s="94">
        <f>100*AO11/$BN11</f>
        <v>79.69</v>
      </c>
      <c r="BQ11" s="178">
        <f>100*AT11/$BN11</f>
        <v>0</v>
      </c>
      <c r="BR11" s="94">
        <f>100*AU11/$BN11</f>
        <v>4.74</v>
      </c>
      <c r="BS11" s="94">
        <f>100*(BF11+BG11)/$BN11</f>
        <v>4.3299999999999992</v>
      </c>
      <c r="BT11" s="94">
        <f>100*BI11/$BN11</f>
        <v>1.4</v>
      </c>
      <c r="BU11" s="94">
        <f>100*BJ11/$BN11</f>
        <v>1.0900000000000001</v>
      </c>
      <c r="BV11" s="94">
        <f>100*BK11/$BN11</f>
        <v>0.48999999999999994</v>
      </c>
      <c r="BW11" s="94">
        <f>100*BL11/$BN11</f>
        <v>2.97</v>
      </c>
    </row>
    <row r="12" spans="1:75" ht="15.6" x14ac:dyDescent="0.3">
      <c r="A12" s="1">
        <f>A11+1</f>
        <v>2</v>
      </c>
      <c r="B12" s="25">
        <v>2</v>
      </c>
      <c r="C12" s="135" t="s">
        <v>346</v>
      </c>
      <c r="D12" s="4" t="s">
        <v>332</v>
      </c>
      <c r="E12" s="82">
        <v>92164.79800000001</v>
      </c>
      <c r="F12" s="82">
        <v>37891.362000000008</v>
      </c>
      <c r="G12" s="82">
        <v>38141.47</v>
      </c>
      <c r="H12" s="82">
        <v>16131.966000000009</v>
      </c>
      <c r="I12" s="3"/>
      <c r="J12" s="143">
        <v>162.57020000000003</v>
      </c>
      <c r="K12" s="143">
        <v>6327.7323999999999</v>
      </c>
      <c r="L12" s="143">
        <v>1062.9590000000001</v>
      </c>
      <c r="M12" s="143"/>
      <c r="N12" s="143"/>
      <c r="O12" s="143">
        <v>637.77539999999999</v>
      </c>
      <c r="P12" s="143">
        <v>2326.0044000000003</v>
      </c>
      <c r="Q12" s="143">
        <v>375.16199999999998</v>
      </c>
      <c r="R12" s="143">
        <v>337.64580000000007</v>
      </c>
      <c r="S12" s="143">
        <v>1588.1857999999993</v>
      </c>
      <c r="T12" s="3"/>
      <c r="U12" s="143">
        <v>2000.8640000000005</v>
      </c>
      <c r="V12" s="143">
        <v>3301.4256000000005</v>
      </c>
      <c r="W12" s="143">
        <v>4539.4602000000004</v>
      </c>
      <c r="X12" s="143">
        <v>16557.149600000001</v>
      </c>
      <c r="Y12" s="143">
        <v>1112.9806000000001</v>
      </c>
      <c r="Z12" s="143">
        <v>737.81859999999995</v>
      </c>
      <c r="AA12" s="150">
        <v>537.73220000000003</v>
      </c>
      <c r="AB12" s="143">
        <v>11554.989600000001</v>
      </c>
      <c r="AC12" s="143">
        <v>2613.6286</v>
      </c>
      <c r="AD12" s="145">
        <v>125054</v>
      </c>
      <c r="AF12" s="2">
        <v>1003542</v>
      </c>
      <c r="AG12" s="75">
        <v>585</v>
      </c>
      <c r="AH12" s="75">
        <v>561.70000000000005</v>
      </c>
      <c r="AI12" s="75">
        <v>1146.7</v>
      </c>
      <c r="AJ12" s="81">
        <v>580144.56085969682</v>
      </c>
      <c r="AK12" s="81">
        <v>557037.94843571226</v>
      </c>
      <c r="AL12" s="81">
        <v>1137182.5092954091</v>
      </c>
      <c r="AM12" s="183">
        <f t="shared" ref="AM12:AM75" si="22">100*(AL12-AF12)/AF12</f>
        <v>13.316882531613931</v>
      </c>
      <c r="AO12" s="157">
        <f t="shared" si="1"/>
        <v>104438.27588515928</v>
      </c>
      <c r="AP12" s="157">
        <f t="shared" si="2"/>
        <v>42937.310167168609</v>
      </c>
      <c r="AQ12" s="157">
        <f t="shared" si="3"/>
        <v>43220.724755730771</v>
      </c>
      <c r="AR12" s="157">
        <f t="shared" si="4"/>
        <v>18280.240962259908</v>
      </c>
      <c r="AS12"/>
      <c r="AT12" s="157">
        <f t="shared" si="5"/>
        <v>184.21948256540986</v>
      </c>
      <c r="AU12" s="157">
        <f t="shared" si="6"/>
        <v>7170.3890906228753</v>
      </c>
      <c r="AV12" s="150">
        <f t="shared" si="7"/>
        <v>1204.5120013892181</v>
      </c>
      <c r="AW12" s="157"/>
      <c r="AX12" s="157"/>
      <c r="AY12" s="150">
        <f t="shared" si="8"/>
        <v>722.70720083353092</v>
      </c>
      <c r="AZ12" s="157">
        <f t="shared" si="9"/>
        <v>2635.7556736281717</v>
      </c>
      <c r="BA12" s="157">
        <f t="shared" si="10"/>
        <v>425.12188284325345</v>
      </c>
      <c r="BB12" s="157">
        <f t="shared" si="11"/>
        <v>382.6096945589282</v>
      </c>
      <c r="BC12" s="157">
        <f t="shared" si="12"/>
        <v>1799.682637369772</v>
      </c>
      <c r="BD12" s="157"/>
      <c r="BE12" s="150">
        <f t="shared" si="13"/>
        <v>2267.3167084973525</v>
      </c>
      <c r="BF12" s="157">
        <f t="shared" si="14"/>
        <v>3741.0725690206309</v>
      </c>
      <c r="BG12" s="150">
        <f t="shared" si="15"/>
        <v>5143.9747824033666</v>
      </c>
      <c r="BH12" s="157">
        <f t="shared" si="16"/>
        <v>18762.045762815585</v>
      </c>
      <c r="BI12" s="150">
        <f t="shared" si="17"/>
        <v>1261.194919101652</v>
      </c>
      <c r="BJ12" s="157">
        <f t="shared" si="18"/>
        <v>836.07303625839847</v>
      </c>
      <c r="BK12" s="150">
        <f t="shared" si="19"/>
        <v>609.34136540866336</v>
      </c>
      <c r="BL12" s="157">
        <f t="shared" si="20"/>
        <v>13093.753991572206</v>
      </c>
      <c r="BM12" s="150">
        <f t="shared" si="21"/>
        <v>2961.682450474666</v>
      </c>
      <c r="BN12" s="170">
        <f t="shared" ref="BN12:BN75" si="23">AO12+AT12+AU12+SUM(BE12:BH12)</f>
        <v>141707.2942810845</v>
      </c>
      <c r="BP12" s="94">
        <f t="shared" ref="BP12:BP75" si="24">100*E12/$BN12</f>
        <v>65.038852422928827</v>
      </c>
      <c r="BQ12" s="178">
        <f t="shared" ref="BQ12:BQ75" si="25">100*AT12/$BN12</f>
        <v>0.13</v>
      </c>
      <c r="BR12" s="94">
        <f t="shared" ref="BR12:BR75" si="26">100*AU12/$BN12</f>
        <v>5.0599999999999996</v>
      </c>
      <c r="BS12" s="94">
        <f t="shared" ref="BS12:BS75" si="27">100*(BF12+BG12)/$BN12</f>
        <v>6.2699999999999987</v>
      </c>
      <c r="BT12" s="94">
        <f t="shared" ref="BT12:BT75" si="28">100*BI12/$BN12</f>
        <v>0.89</v>
      </c>
      <c r="BU12" s="94">
        <f t="shared" ref="BU12:BU75" si="29">100*BJ12/$BN12</f>
        <v>0.59</v>
      </c>
      <c r="BV12" s="94">
        <f t="shared" ref="BV12:BV75" si="30">100*BK12/$BN12</f>
        <v>0.43</v>
      </c>
      <c r="BW12" s="94">
        <f t="shared" ref="BW12:BW75" si="31">100*BL12/$BN12</f>
        <v>9.24</v>
      </c>
    </row>
    <row r="13" spans="1:75" ht="15.6" x14ac:dyDescent="0.3">
      <c r="A13" s="1">
        <f t="shared" ref="A13:A76" si="32">A12+1</f>
        <v>3</v>
      </c>
      <c r="B13" s="25">
        <v>3</v>
      </c>
      <c r="C13" s="135" t="s">
        <v>346</v>
      </c>
      <c r="D13" s="4" t="s">
        <v>232</v>
      </c>
      <c r="E13" s="82">
        <v>289829.87729999999</v>
      </c>
      <c r="F13" s="82">
        <v>286153.87410000007</v>
      </c>
      <c r="G13" s="82">
        <v>1799.7098999999998</v>
      </c>
      <c r="H13" s="82">
        <v>1876.2932999999762</v>
      </c>
      <c r="I13" s="3"/>
      <c r="J13" s="143">
        <v>114.8751</v>
      </c>
      <c r="K13" s="143">
        <v>23779.145700000001</v>
      </c>
      <c r="L13" s="143">
        <v>3982.3368000000005</v>
      </c>
      <c r="M13" s="143"/>
      <c r="N13" s="143"/>
      <c r="O13" s="143">
        <v>2871.8775000000001</v>
      </c>
      <c r="P13" s="143">
        <v>9419.7582000000002</v>
      </c>
      <c r="Q13" s="143">
        <v>1684.8347999999999</v>
      </c>
      <c r="R13" s="143">
        <v>727.54230000000007</v>
      </c>
      <c r="S13" s="143">
        <v>5092.7960999999996</v>
      </c>
      <c r="T13" s="3"/>
      <c r="U13" s="143">
        <v>3407.9612999999999</v>
      </c>
      <c r="V13" s="143">
        <v>4403.5454999999993</v>
      </c>
      <c r="W13" s="143">
        <v>25157.6469</v>
      </c>
      <c r="X13" s="143">
        <v>36223.948200000006</v>
      </c>
      <c r="Y13" s="143">
        <v>2871.8775000000001</v>
      </c>
      <c r="Z13" s="143">
        <v>2871.8775000000001</v>
      </c>
      <c r="AA13" s="143">
        <v>2871.8775000000001</v>
      </c>
      <c r="AB13" s="143">
        <v>16924.931399999998</v>
      </c>
      <c r="AC13" s="143">
        <v>10683.384300000009</v>
      </c>
      <c r="AD13" s="145">
        <v>382917</v>
      </c>
      <c r="AF13" s="2">
        <v>1935412</v>
      </c>
      <c r="AG13" s="75">
        <v>1144.7</v>
      </c>
      <c r="AH13" s="75">
        <v>1092.2</v>
      </c>
      <c r="AI13" s="75">
        <v>2236.9</v>
      </c>
      <c r="AJ13" s="81">
        <v>1134389.2742474668</v>
      </c>
      <c r="AK13" s="81">
        <v>1082362.1606823474</v>
      </c>
      <c r="AL13" s="81">
        <v>2216751.4349298142</v>
      </c>
      <c r="AM13" s="183">
        <f t="shared" si="22"/>
        <v>14.536410590086978</v>
      </c>
      <c r="AO13" s="157">
        <f t="shared" si="1"/>
        <v>331960.73827707331</v>
      </c>
      <c r="AP13" s="157">
        <f t="shared" si="2"/>
        <v>327750.37615861662</v>
      </c>
      <c r="AQ13" s="157">
        <f t="shared" si="3"/>
        <v>2061.3231204944436</v>
      </c>
      <c r="AR13" s="157">
        <f t="shared" si="4"/>
        <v>2149.0389979622651</v>
      </c>
      <c r="AS13"/>
      <c r="AT13" s="157">
        <f t="shared" si="5"/>
        <v>131.57381620177301</v>
      </c>
      <c r="AU13" s="157">
        <f t="shared" si="6"/>
        <v>27235.779953767011</v>
      </c>
      <c r="AV13" s="157">
        <f t="shared" si="7"/>
        <v>4561.2256283281313</v>
      </c>
      <c r="AW13" s="157"/>
      <c r="AX13" s="157"/>
      <c r="AY13" s="157">
        <f t="shared" si="8"/>
        <v>3289.3454050443256</v>
      </c>
      <c r="AZ13" s="157">
        <f t="shared" si="9"/>
        <v>10789.052928545387</v>
      </c>
      <c r="BA13" s="157">
        <f t="shared" si="10"/>
        <v>1929.7493042926706</v>
      </c>
      <c r="BB13" s="157">
        <f t="shared" si="11"/>
        <v>833.30083594456244</v>
      </c>
      <c r="BC13" s="157">
        <f t="shared" si="12"/>
        <v>5833.1058516119365</v>
      </c>
      <c r="BD13" s="157"/>
      <c r="BE13" s="157">
        <f t="shared" si="13"/>
        <v>3903.3565473192657</v>
      </c>
      <c r="BF13" s="157">
        <f t="shared" si="14"/>
        <v>5043.6629544012976</v>
      </c>
      <c r="BG13" s="157">
        <f t="shared" si="15"/>
        <v>28814.66574818829</v>
      </c>
      <c r="BH13" s="157">
        <f t="shared" si="16"/>
        <v>41489.610042292428</v>
      </c>
      <c r="BI13" s="157">
        <f t="shared" si="17"/>
        <v>3289.3454050443256</v>
      </c>
      <c r="BJ13" s="157">
        <f t="shared" si="18"/>
        <v>3289.3454050443256</v>
      </c>
      <c r="BK13" s="157">
        <f t="shared" si="19"/>
        <v>3289.3454050443256</v>
      </c>
      <c r="BL13" s="157">
        <f t="shared" si="20"/>
        <v>19385.208920394554</v>
      </c>
      <c r="BM13" s="157">
        <f t="shared" si="21"/>
        <v>12236.364906764898</v>
      </c>
      <c r="BN13" s="170">
        <f t="shared" si="23"/>
        <v>438579.38733924337</v>
      </c>
      <c r="BP13" s="94">
        <f t="shared" si="24"/>
        <v>66.083789085102424</v>
      </c>
      <c r="BQ13" s="178">
        <f t="shared" si="25"/>
        <v>0.03</v>
      </c>
      <c r="BR13" s="94">
        <f t="shared" si="26"/>
        <v>6.2099999999999991</v>
      </c>
      <c r="BS13" s="94">
        <f t="shared" si="27"/>
        <v>7.7199999999999989</v>
      </c>
      <c r="BT13" s="94">
        <f t="shared" si="28"/>
        <v>0.75000000000000011</v>
      </c>
      <c r="BU13" s="94">
        <f t="shared" si="29"/>
        <v>0.75000000000000011</v>
      </c>
      <c r="BV13" s="94">
        <f t="shared" si="30"/>
        <v>0.75000000000000011</v>
      </c>
      <c r="BW13" s="94">
        <f t="shared" si="31"/>
        <v>4.419999999999999</v>
      </c>
    </row>
    <row r="14" spans="1:75" ht="15.6" x14ac:dyDescent="0.3">
      <c r="A14" s="1">
        <f t="shared" si="32"/>
        <v>4</v>
      </c>
      <c r="B14" s="25">
        <v>4</v>
      </c>
      <c r="C14" s="135" t="s">
        <v>346</v>
      </c>
      <c r="D14" s="4" t="s">
        <v>96</v>
      </c>
      <c r="E14" s="82">
        <v>196018.52639999997</v>
      </c>
      <c r="F14" s="82">
        <v>192519.14959999998</v>
      </c>
      <c r="G14" s="82">
        <v>2484.2903999999999</v>
      </c>
      <c r="H14" s="82">
        <v>1015.0864000000058</v>
      </c>
      <c r="I14" s="3"/>
      <c r="J14" s="143">
        <v>106.85119999999999</v>
      </c>
      <c r="K14" s="143">
        <v>19607.195199999998</v>
      </c>
      <c r="L14" s="143">
        <v>2724.7056000000002</v>
      </c>
      <c r="M14" s="143"/>
      <c r="N14" s="143"/>
      <c r="O14" s="143">
        <v>2671.2799999999997</v>
      </c>
      <c r="P14" s="143">
        <v>7639.8607999999995</v>
      </c>
      <c r="Q14" s="143">
        <v>1362.3528000000001</v>
      </c>
      <c r="R14" s="143">
        <v>747.95839999999998</v>
      </c>
      <c r="S14" s="143">
        <v>4461.0375999999997</v>
      </c>
      <c r="T14" s="3"/>
      <c r="U14" s="143">
        <v>3900.0687999999996</v>
      </c>
      <c r="V14" s="143">
        <v>4995.2936</v>
      </c>
      <c r="W14" s="143">
        <v>12127.611199999999</v>
      </c>
      <c r="X14" s="143">
        <v>30372.453600000001</v>
      </c>
      <c r="Y14" s="143">
        <v>1789.7576000000004</v>
      </c>
      <c r="Z14" s="143">
        <v>1255.5015999999998</v>
      </c>
      <c r="AA14" s="143">
        <v>2404.152</v>
      </c>
      <c r="AB14" s="143">
        <v>14077.645599999998</v>
      </c>
      <c r="AC14" s="143">
        <v>10845.396800000002</v>
      </c>
      <c r="AD14" s="145">
        <v>267127.99999999994</v>
      </c>
      <c r="AF14" s="2">
        <v>1591207</v>
      </c>
      <c r="AG14" s="75">
        <v>893.5</v>
      </c>
      <c r="AH14" s="75">
        <v>893.6</v>
      </c>
      <c r="AI14" s="75">
        <v>1787.1</v>
      </c>
      <c r="AJ14" s="81">
        <v>887039.93197910138</v>
      </c>
      <c r="AK14" s="81">
        <v>887139.20897204801</v>
      </c>
      <c r="AL14" s="81">
        <v>1774179.1409511494</v>
      </c>
      <c r="AM14" s="183">
        <f t="shared" si="22"/>
        <v>11.498952741607432</v>
      </c>
      <c r="AO14" s="157">
        <f t="shared" si="1"/>
        <v>218558.60411553129</v>
      </c>
      <c r="AP14" s="157">
        <f t="shared" si="2"/>
        <v>214656.83563104848</v>
      </c>
      <c r="AQ14" s="157">
        <f t="shared" si="3"/>
        <v>2769.9577790602898</v>
      </c>
      <c r="AR14" s="157">
        <f t="shared" si="4"/>
        <v>1131.8107054224906</v>
      </c>
      <c r="AS14"/>
      <c r="AT14" s="157">
        <f t="shared" si="5"/>
        <v>119.13796899184044</v>
      </c>
      <c r="AU14" s="157">
        <f t="shared" si="6"/>
        <v>21861.81731000272</v>
      </c>
      <c r="AV14" s="157">
        <f t="shared" si="7"/>
        <v>3038.0182092919317</v>
      </c>
      <c r="AW14" s="157"/>
      <c r="AX14" s="157"/>
      <c r="AY14" s="157">
        <f t="shared" si="8"/>
        <v>2978.4492247960106</v>
      </c>
      <c r="AZ14" s="157">
        <f t="shared" si="9"/>
        <v>8518.3647829165911</v>
      </c>
      <c r="BA14" s="157">
        <f t="shared" si="10"/>
        <v>1519.0091046459659</v>
      </c>
      <c r="BB14" s="157">
        <f t="shared" si="11"/>
        <v>833.96578294288315</v>
      </c>
      <c r="BC14" s="157">
        <f t="shared" si="12"/>
        <v>4974.0102054093377</v>
      </c>
      <c r="BD14" s="157"/>
      <c r="BE14" s="157">
        <f t="shared" si="13"/>
        <v>4348.5358682021761</v>
      </c>
      <c r="BF14" s="157">
        <f t="shared" si="14"/>
        <v>5569.7000503685404</v>
      </c>
      <c r="BG14" s="157">
        <f t="shared" si="15"/>
        <v>13522.15948057389</v>
      </c>
      <c r="BH14" s="157">
        <f t="shared" si="16"/>
        <v>33864.967685930649</v>
      </c>
      <c r="BI14" s="157">
        <f t="shared" si="17"/>
        <v>1995.5609806133277</v>
      </c>
      <c r="BJ14" s="157">
        <f t="shared" si="18"/>
        <v>1399.8711356541248</v>
      </c>
      <c r="BK14" s="157">
        <f t="shared" si="19"/>
        <v>2680.6043023164102</v>
      </c>
      <c r="BL14" s="157">
        <f t="shared" si="20"/>
        <v>15696.427414674976</v>
      </c>
      <c r="BM14" s="157">
        <f t="shared" si="21"/>
        <v>12092.503852671809</v>
      </c>
      <c r="BN14" s="170">
        <f t="shared" si="23"/>
        <v>297844.92247960111</v>
      </c>
      <c r="BP14" s="94">
        <f t="shared" si="24"/>
        <v>65.812277331477745</v>
      </c>
      <c r="BQ14" s="178">
        <f t="shared" si="25"/>
        <v>0.04</v>
      </c>
      <c r="BR14" s="94">
        <f t="shared" si="26"/>
        <v>7.34</v>
      </c>
      <c r="BS14" s="94">
        <f t="shared" si="27"/>
        <v>6.41</v>
      </c>
      <c r="BT14" s="94">
        <f t="shared" si="28"/>
        <v>0.67</v>
      </c>
      <c r="BU14" s="94">
        <f t="shared" si="29"/>
        <v>0.46999999999999992</v>
      </c>
      <c r="BV14" s="94">
        <f t="shared" si="30"/>
        <v>0.90000000000000013</v>
      </c>
      <c r="BW14" s="94">
        <f t="shared" si="31"/>
        <v>5.2699999999999987</v>
      </c>
    </row>
    <row r="15" spans="1:75" ht="15.6" x14ac:dyDescent="0.3">
      <c r="A15" s="1">
        <f t="shared" si="32"/>
        <v>5</v>
      </c>
      <c r="B15" s="25">
        <v>5</v>
      </c>
      <c r="C15" s="135" t="s">
        <v>346</v>
      </c>
      <c r="D15" s="4" t="s">
        <v>21</v>
      </c>
      <c r="E15" s="82">
        <v>182201.65780000002</v>
      </c>
      <c r="F15" s="82">
        <v>179401.5784</v>
      </c>
      <c r="G15" s="82">
        <v>1793.0333000000003</v>
      </c>
      <c r="H15" s="82">
        <v>1007.0461000000015</v>
      </c>
      <c r="I15" s="3"/>
      <c r="J15" s="143">
        <v>24.562100000000001</v>
      </c>
      <c r="K15" s="143">
        <v>15203.939900000003</v>
      </c>
      <c r="L15" s="143">
        <v>1989.5300999999999</v>
      </c>
      <c r="M15" s="143"/>
      <c r="N15" s="143"/>
      <c r="O15" s="143">
        <v>1743.9091000000001</v>
      </c>
      <c r="P15" s="143">
        <v>6214.2112999999999</v>
      </c>
      <c r="Q15" s="143">
        <v>712.30090000000007</v>
      </c>
      <c r="R15" s="143">
        <v>835.11140000000012</v>
      </c>
      <c r="S15" s="143">
        <v>3708.8771000000033</v>
      </c>
      <c r="T15" s="3"/>
      <c r="U15" s="143">
        <v>4986.1062999999995</v>
      </c>
      <c r="V15" s="143">
        <v>5182.6030999999994</v>
      </c>
      <c r="W15" s="143">
        <v>13140.7235</v>
      </c>
      <c r="X15" s="143">
        <v>24881.407300000003</v>
      </c>
      <c r="Y15" s="143">
        <v>1743.9091000000001</v>
      </c>
      <c r="Z15" s="143">
        <v>1031.6081999999999</v>
      </c>
      <c r="AA15" s="143">
        <v>2112.3406</v>
      </c>
      <c r="AB15" s="143">
        <v>9382.7222000000002</v>
      </c>
      <c r="AC15" s="143">
        <v>10610.827200000003</v>
      </c>
      <c r="AD15" s="145">
        <v>245621.00000000003</v>
      </c>
      <c r="AF15" s="2">
        <v>1489246</v>
      </c>
      <c r="AG15" s="75">
        <v>842.5</v>
      </c>
      <c r="AH15" s="75">
        <v>852.8</v>
      </c>
      <c r="AI15" s="75">
        <v>1695.3</v>
      </c>
      <c r="AJ15" s="81">
        <v>835703.84834424336</v>
      </c>
      <c r="AK15" s="81">
        <v>845920.76186109288</v>
      </c>
      <c r="AL15" s="81">
        <v>1681624.6102053362</v>
      </c>
      <c r="AM15" s="183">
        <f t="shared" si="22"/>
        <v>12.91785307500146</v>
      </c>
      <c r="AO15" s="157">
        <f t="shared" si="1"/>
        <v>205738.20025482096</v>
      </c>
      <c r="AP15" s="157">
        <f t="shared" si="2"/>
        <v>202576.41071194556</v>
      </c>
      <c r="AQ15" s="157">
        <f t="shared" si="3"/>
        <v>2024.6547072798503</v>
      </c>
      <c r="AR15" s="157">
        <f t="shared" si="4"/>
        <v>1137.134835595534</v>
      </c>
      <c r="AS15"/>
      <c r="AT15" s="157">
        <f t="shared" si="5"/>
        <v>27.734995990134934</v>
      </c>
      <c r="AU15" s="157">
        <f t="shared" si="6"/>
        <v>17167.962517893528</v>
      </c>
      <c r="AV15" s="157">
        <f t="shared" si="7"/>
        <v>2246.5346752009295</v>
      </c>
      <c r="AW15" s="157"/>
      <c r="AX15" s="157"/>
      <c r="AY15" s="157">
        <f t="shared" si="8"/>
        <v>1969.1847152995804</v>
      </c>
      <c r="AZ15" s="157">
        <f t="shared" si="9"/>
        <v>7016.9539855041385</v>
      </c>
      <c r="BA15" s="157">
        <f t="shared" si="10"/>
        <v>804.3148837139131</v>
      </c>
      <c r="BB15" s="157">
        <f t="shared" si="11"/>
        <v>942.98986366458792</v>
      </c>
      <c r="BC15" s="157">
        <f t="shared" si="12"/>
        <v>4187.9843945103785</v>
      </c>
      <c r="BD15" s="157"/>
      <c r="BE15" s="157">
        <f t="shared" si="13"/>
        <v>5630.2041859973906</v>
      </c>
      <c r="BF15" s="157">
        <f t="shared" si="14"/>
        <v>5852.0841539184712</v>
      </c>
      <c r="BG15" s="157">
        <f t="shared" si="15"/>
        <v>14838.222854722189</v>
      </c>
      <c r="BH15" s="157">
        <f t="shared" si="16"/>
        <v>28095.550938006691</v>
      </c>
      <c r="BI15" s="157">
        <f t="shared" si="17"/>
        <v>1969.1847152995804</v>
      </c>
      <c r="BJ15" s="157">
        <f t="shared" si="18"/>
        <v>1164.869831585667</v>
      </c>
      <c r="BK15" s="157">
        <f t="shared" si="19"/>
        <v>2385.2096551516042</v>
      </c>
      <c r="BL15" s="157">
        <f t="shared" si="20"/>
        <v>10594.768468231545</v>
      </c>
      <c r="BM15" s="157">
        <f t="shared" si="21"/>
        <v>11981.518267738295</v>
      </c>
      <c r="BN15" s="170">
        <f t="shared" si="23"/>
        <v>277349.95990134939</v>
      </c>
      <c r="BP15" s="94">
        <f t="shared" si="24"/>
        <v>65.693774704278781</v>
      </c>
      <c r="BQ15" s="178">
        <f t="shared" si="25"/>
        <v>9.9999999999999985E-3</v>
      </c>
      <c r="BR15" s="94">
        <f t="shared" si="26"/>
        <v>6.19</v>
      </c>
      <c r="BS15" s="94">
        <f t="shared" si="27"/>
        <v>7.4599999999999982</v>
      </c>
      <c r="BT15" s="94">
        <f t="shared" si="28"/>
        <v>0.71</v>
      </c>
      <c r="BU15" s="94">
        <f t="shared" si="29"/>
        <v>0.41999999999999982</v>
      </c>
      <c r="BV15" s="94">
        <f t="shared" si="30"/>
        <v>0.85999999999999976</v>
      </c>
      <c r="BW15" s="94">
        <f t="shared" si="31"/>
        <v>3.8199999999999994</v>
      </c>
    </row>
    <row r="16" spans="1:75" ht="15.6" x14ac:dyDescent="0.3">
      <c r="A16" s="1">
        <f t="shared" si="32"/>
        <v>6</v>
      </c>
      <c r="B16" s="25">
        <v>6</v>
      </c>
      <c r="C16" s="135" t="s">
        <v>346</v>
      </c>
      <c r="D16" s="4" t="s">
        <v>22</v>
      </c>
      <c r="E16" s="82">
        <v>171533.7</v>
      </c>
      <c r="F16" s="82">
        <v>166710.04999999999</v>
      </c>
      <c r="G16" s="82">
        <v>3176.55</v>
      </c>
      <c r="H16" s="82">
        <v>1647.1000000000015</v>
      </c>
      <c r="I16" s="3"/>
      <c r="J16" s="143">
        <v>1970.6375000000003</v>
      </c>
      <c r="K16" s="143">
        <v>61501.537499999991</v>
      </c>
      <c r="L16" s="143">
        <v>7029.5875000000005</v>
      </c>
      <c r="M16" s="143"/>
      <c r="N16" s="143"/>
      <c r="O16" s="143">
        <v>1823.575</v>
      </c>
      <c r="P16" s="143">
        <v>5676.6125000000002</v>
      </c>
      <c r="Q16" s="143">
        <v>1470.625</v>
      </c>
      <c r="R16" s="143">
        <v>34412.625</v>
      </c>
      <c r="S16" s="143">
        <v>11088.51249999999</v>
      </c>
      <c r="T16" s="3"/>
      <c r="U16" s="143">
        <v>17471.025000000001</v>
      </c>
      <c r="V16" s="143">
        <v>4941.3</v>
      </c>
      <c r="W16" s="143">
        <v>8176.6749999999993</v>
      </c>
      <c r="X16" s="143">
        <v>28530.125</v>
      </c>
      <c r="Y16" s="143">
        <v>2764.7749999999996</v>
      </c>
      <c r="Z16" s="143">
        <v>3176.55</v>
      </c>
      <c r="AA16" s="143">
        <v>1705.925</v>
      </c>
      <c r="AB16" s="143">
        <v>11059.099999999999</v>
      </c>
      <c r="AC16" s="143">
        <v>9823.7750000000015</v>
      </c>
      <c r="AD16" s="145">
        <v>294125</v>
      </c>
      <c r="AF16" s="2">
        <v>1515691</v>
      </c>
      <c r="AG16" s="75">
        <v>792.4</v>
      </c>
      <c r="AH16" s="75">
        <v>919.2</v>
      </c>
      <c r="AI16" s="75">
        <v>1711.6</v>
      </c>
      <c r="AJ16" s="81">
        <v>786402.69199384365</v>
      </c>
      <c r="AK16" s="81">
        <v>912243.00161628088</v>
      </c>
      <c r="AL16" s="81">
        <v>1698645.6936101245</v>
      </c>
      <c r="AM16" s="183">
        <f t="shared" si="22"/>
        <v>12.070711880596013</v>
      </c>
      <c r="AO16" s="157">
        <f t="shared" si="1"/>
        <v>192239.03870512595</v>
      </c>
      <c r="AP16" s="157">
        <f t="shared" si="2"/>
        <v>186833.13981149753</v>
      </c>
      <c r="AQ16" s="157">
        <f t="shared" si="3"/>
        <v>3559.9821982430726</v>
      </c>
      <c r="AR16" s="157">
        <f t="shared" si="4"/>
        <v>1845.9166953852987</v>
      </c>
      <c r="AS16"/>
      <c r="AT16" s="157">
        <f t="shared" si="5"/>
        <v>2208.5074748359807</v>
      </c>
      <c r="AU16" s="157">
        <f t="shared" si="6"/>
        <v>68925.210893761701</v>
      </c>
      <c r="AV16" s="157">
        <f t="shared" si="7"/>
        <v>7878.1087535193928</v>
      </c>
      <c r="AW16" s="157"/>
      <c r="AX16" s="157"/>
      <c r="AY16" s="157">
        <f t="shared" si="8"/>
        <v>2043.6934841765787</v>
      </c>
      <c r="AZ16" s="157">
        <f t="shared" si="9"/>
        <v>6361.8200394528985</v>
      </c>
      <c r="BA16" s="157">
        <f t="shared" si="10"/>
        <v>1648.1399065940152</v>
      </c>
      <c r="BB16" s="157">
        <f t="shared" si="11"/>
        <v>38566.473814299956</v>
      </c>
      <c r="BC16" s="157">
        <f t="shared" si="12"/>
        <v>12426.974895718862</v>
      </c>
      <c r="BD16" s="157"/>
      <c r="BE16" s="157">
        <f t="shared" si="13"/>
        <v>19579.902090336898</v>
      </c>
      <c r="BF16" s="157">
        <f t="shared" si="14"/>
        <v>5537.750086155891</v>
      </c>
      <c r="BG16" s="157">
        <f t="shared" si="15"/>
        <v>9163.657880662724</v>
      </c>
      <c r="BH16" s="157">
        <f t="shared" si="16"/>
        <v>31973.914187923892</v>
      </c>
      <c r="BI16" s="157">
        <f t="shared" si="17"/>
        <v>3098.5030243967476</v>
      </c>
      <c r="BJ16" s="157">
        <f t="shared" si="18"/>
        <v>3559.9821982430726</v>
      </c>
      <c r="BK16" s="157">
        <f t="shared" si="19"/>
        <v>1911.8422916490574</v>
      </c>
      <c r="BL16" s="157">
        <f t="shared" si="20"/>
        <v>12394.01209758699</v>
      </c>
      <c r="BM16" s="157">
        <f t="shared" si="21"/>
        <v>11009.574576048024</v>
      </c>
      <c r="BN16" s="170">
        <f t="shared" si="23"/>
        <v>329627.98131880304</v>
      </c>
      <c r="BP16" s="94">
        <f t="shared" si="24"/>
        <v>52.038573701696592</v>
      </c>
      <c r="BQ16" s="178">
        <f t="shared" si="25"/>
        <v>0.67000000000000015</v>
      </c>
      <c r="BR16" s="94">
        <f t="shared" si="26"/>
        <v>20.909999999999997</v>
      </c>
      <c r="BS16" s="94">
        <f t="shared" si="27"/>
        <v>4.4599999999999991</v>
      </c>
      <c r="BT16" s="94">
        <f t="shared" si="28"/>
        <v>0.93999999999999961</v>
      </c>
      <c r="BU16" s="94">
        <f t="shared" si="29"/>
        <v>1.0799999999999998</v>
      </c>
      <c r="BV16" s="94">
        <f t="shared" si="30"/>
        <v>0.57999999999999985</v>
      </c>
      <c r="BW16" s="94">
        <f t="shared" si="31"/>
        <v>3.7599999999999985</v>
      </c>
    </row>
    <row r="17" spans="1:75" ht="15.6" x14ac:dyDescent="0.3">
      <c r="A17" s="1">
        <f t="shared" si="32"/>
        <v>7</v>
      </c>
      <c r="B17" s="25">
        <v>7</v>
      </c>
      <c r="C17" s="135" t="s">
        <v>346</v>
      </c>
      <c r="D17" s="4" t="s">
        <v>23</v>
      </c>
      <c r="E17" s="82">
        <v>224109.26099999997</v>
      </c>
      <c r="F17" s="82">
        <v>223360.98300000001</v>
      </c>
      <c r="G17" s="82">
        <v>399.08160000000004</v>
      </c>
      <c r="H17" s="82">
        <v>349.19639999999288</v>
      </c>
      <c r="I17" s="3"/>
      <c r="J17" s="143">
        <v>349.19640000000004</v>
      </c>
      <c r="K17" s="143">
        <v>5886.4535999999989</v>
      </c>
      <c r="L17" s="143">
        <v>498.85200000000003</v>
      </c>
      <c r="M17" s="143"/>
      <c r="N17" s="143"/>
      <c r="O17" s="143">
        <v>773.22059999999988</v>
      </c>
      <c r="P17" s="143">
        <v>2070.2357999999999</v>
      </c>
      <c r="Q17" s="143">
        <v>224.48339999999996</v>
      </c>
      <c r="R17" s="143">
        <v>1022.6465999999999</v>
      </c>
      <c r="S17" s="143">
        <v>1297.0151999999989</v>
      </c>
      <c r="T17" s="3"/>
      <c r="U17" s="143">
        <v>1321.9577999999999</v>
      </c>
      <c r="V17" s="143">
        <v>972.76140000000009</v>
      </c>
      <c r="W17" s="143">
        <v>2793.5712000000003</v>
      </c>
      <c r="X17" s="143">
        <v>13992.7986</v>
      </c>
      <c r="Y17" s="143">
        <v>1596.3264000000001</v>
      </c>
      <c r="Z17" s="143">
        <v>2145.0636</v>
      </c>
      <c r="AA17" s="143">
        <v>897.93359999999984</v>
      </c>
      <c r="AB17" s="143">
        <v>3192.6528000000003</v>
      </c>
      <c r="AC17" s="143">
        <v>6160.8222000000005</v>
      </c>
      <c r="AD17" s="145">
        <v>249425.99999999997</v>
      </c>
      <c r="AF17" s="2">
        <v>1341785</v>
      </c>
      <c r="AG17" s="75">
        <v>712.5</v>
      </c>
      <c r="AH17" s="75">
        <v>780.7</v>
      </c>
      <c r="AI17" s="75">
        <v>1493.2</v>
      </c>
      <c r="AJ17" s="81">
        <v>707754.56320741691</v>
      </c>
      <c r="AK17" s="81">
        <v>775500.33332776197</v>
      </c>
      <c r="AL17" s="81">
        <v>1483254.8965351789</v>
      </c>
      <c r="AM17" s="183">
        <f t="shared" si="22"/>
        <v>10.543410198741144</v>
      </c>
      <c r="AO17" s="157">
        <f t="shared" si="1"/>
        <v>247738.01968059738</v>
      </c>
      <c r="AP17" s="157">
        <f t="shared" si="2"/>
        <v>246910.84766163051</v>
      </c>
      <c r="AQ17" s="157">
        <f t="shared" si="3"/>
        <v>441.15841011569938</v>
      </c>
      <c r="AR17" s="157">
        <f t="shared" si="4"/>
        <v>386.01360885122904</v>
      </c>
      <c r="AS17"/>
      <c r="AT17" s="157">
        <f t="shared" si="5"/>
        <v>386.013608851237</v>
      </c>
      <c r="AU17" s="157">
        <f t="shared" si="6"/>
        <v>6507.0865492065641</v>
      </c>
      <c r="AV17" s="157">
        <f t="shared" si="7"/>
        <v>551.44801264462421</v>
      </c>
      <c r="AW17" s="157"/>
      <c r="AX17" s="157"/>
      <c r="AY17" s="157">
        <f t="shared" si="8"/>
        <v>854.74441959916726</v>
      </c>
      <c r="AZ17" s="157">
        <f t="shared" si="9"/>
        <v>2288.5092524751904</v>
      </c>
      <c r="BA17" s="157">
        <f t="shared" si="10"/>
        <v>248.15160569008083</v>
      </c>
      <c r="BB17" s="157">
        <f t="shared" si="11"/>
        <v>1130.4684259214796</v>
      </c>
      <c r="BC17" s="157">
        <f t="shared" si="12"/>
        <v>1433.7648328760215</v>
      </c>
      <c r="BD17" s="157"/>
      <c r="BE17" s="157">
        <f t="shared" si="13"/>
        <v>1461.337233508254</v>
      </c>
      <c r="BF17" s="157">
        <f t="shared" si="14"/>
        <v>1075.3236246570173</v>
      </c>
      <c r="BG17" s="157">
        <f t="shared" si="15"/>
        <v>3088.108870809896</v>
      </c>
      <c r="BH17" s="157">
        <f t="shared" si="16"/>
        <v>15468.116754681709</v>
      </c>
      <c r="BI17" s="157">
        <f t="shared" si="17"/>
        <v>1764.6336404627975</v>
      </c>
      <c r="BJ17" s="157">
        <f t="shared" si="18"/>
        <v>2371.2264543718838</v>
      </c>
      <c r="BK17" s="157">
        <f t="shared" si="19"/>
        <v>992.60642276032331</v>
      </c>
      <c r="BL17" s="157">
        <f t="shared" si="20"/>
        <v>3529.2672809255951</v>
      </c>
      <c r="BM17" s="157">
        <f t="shared" si="21"/>
        <v>6810.3829561611092</v>
      </c>
      <c r="BN17" s="170">
        <f t="shared" si="23"/>
        <v>275724.00632231205</v>
      </c>
      <c r="BP17" s="94">
        <f t="shared" si="24"/>
        <v>81.28028603284686</v>
      </c>
      <c r="BQ17" s="178">
        <f t="shared" si="25"/>
        <v>0.14000000000000004</v>
      </c>
      <c r="BR17" s="94">
        <f t="shared" si="26"/>
        <v>2.36</v>
      </c>
      <c r="BS17" s="94">
        <f t="shared" si="27"/>
        <v>1.5100000000000007</v>
      </c>
      <c r="BT17" s="94">
        <f t="shared" si="28"/>
        <v>0.64000000000000012</v>
      </c>
      <c r="BU17" s="94">
        <f t="shared" si="29"/>
        <v>0.8600000000000001</v>
      </c>
      <c r="BV17" s="94">
        <f t="shared" si="30"/>
        <v>0.36</v>
      </c>
      <c r="BW17" s="94">
        <f t="shared" si="31"/>
        <v>1.2800000000000002</v>
      </c>
    </row>
    <row r="18" spans="1:75" ht="15.6" x14ac:dyDescent="0.3">
      <c r="A18" s="1">
        <f t="shared" si="32"/>
        <v>8</v>
      </c>
      <c r="B18" s="25">
        <v>8</v>
      </c>
      <c r="C18" s="135" t="s">
        <v>346</v>
      </c>
      <c r="D18" s="4" t="s">
        <v>381</v>
      </c>
      <c r="E18" s="82">
        <v>391436.77159999998</v>
      </c>
      <c r="F18" s="82">
        <v>387831.70790000004</v>
      </c>
      <c r="G18" s="82">
        <v>1515.1716999999996</v>
      </c>
      <c r="H18" s="82">
        <v>2089.891999999988</v>
      </c>
      <c r="I18" s="3"/>
      <c r="J18" s="143">
        <v>104.49459999999999</v>
      </c>
      <c r="K18" s="143">
        <v>36259.626199999999</v>
      </c>
      <c r="L18" s="143">
        <v>4284.2785999999996</v>
      </c>
      <c r="M18" s="143"/>
      <c r="N18" s="143"/>
      <c r="O18" s="143">
        <v>5381.4718999999996</v>
      </c>
      <c r="P18" s="143">
        <v>13218.566899999996</v>
      </c>
      <c r="Q18" s="143">
        <v>1724.1608999999999</v>
      </c>
      <c r="R18" s="143">
        <v>2142.1392999999998</v>
      </c>
      <c r="S18" s="143">
        <v>9509.0086000000083</v>
      </c>
      <c r="T18" s="3"/>
      <c r="U18" s="143">
        <v>6792.1490000000003</v>
      </c>
      <c r="V18" s="143">
        <v>5538.2138000000004</v>
      </c>
      <c r="W18" s="143">
        <v>30407.928600000003</v>
      </c>
      <c r="X18" s="143">
        <v>51933.816199999994</v>
      </c>
      <c r="Y18" s="143">
        <v>2664.6122999999998</v>
      </c>
      <c r="Z18" s="143">
        <v>3866.3002000000001</v>
      </c>
      <c r="AA18" s="143">
        <v>4127.5366999999997</v>
      </c>
      <c r="AB18" s="143">
        <v>21943.865999999998</v>
      </c>
      <c r="AC18" s="143">
        <v>19331.500999999997</v>
      </c>
      <c r="AD18" s="145">
        <v>522472.99999999994</v>
      </c>
      <c r="AF18" s="2">
        <v>2989482</v>
      </c>
      <c r="AG18" s="75">
        <v>1762.5</v>
      </c>
      <c r="AH18" s="75">
        <v>1739.1</v>
      </c>
      <c r="AI18" s="75">
        <v>3501.6</v>
      </c>
      <c r="AJ18" s="81">
        <v>1745167.8903981044</v>
      </c>
      <c r="AK18" s="81">
        <v>1721998.0018106916</v>
      </c>
      <c r="AL18" s="81">
        <v>3467165.892208796</v>
      </c>
      <c r="AM18" s="183">
        <f t="shared" si="22"/>
        <v>15.978818143370523</v>
      </c>
      <c r="AO18" s="157">
        <f t="shared" si="1"/>
        <v>453983.74148024467</v>
      </c>
      <c r="AP18" s="157">
        <f t="shared" si="2"/>
        <v>449802.63120766904</v>
      </c>
      <c r="AQ18" s="157">
        <f t="shared" si="3"/>
        <v>1757.2782305028152</v>
      </c>
      <c r="AR18" s="157">
        <f t="shared" si="4"/>
        <v>2423.8320420728351</v>
      </c>
      <c r="AS18"/>
      <c r="AT18" s="157">
        <f t="shared" si="5"/>
        <v>121.19160210364244</v>
      </c>
      <c r="AU18" s="157">
        <f t="shared" si="6"/>
        <v>42053.485929963928</v>
      </c>
      <c r="AV18" s="157">
        <f t="shared" si="7"/>
        <v>4968.8556862493406</v>
      </c>
      <c r="AW18" s="157"/>
      <c r="AX18" s="157"/>
      <c r="AY18" s="157">
        <f t="shared" si="8"/>
        <v>6241.3675083375856</v>
      </c>
      <c r="AZ18" s="157">
        <f t="shared" si="9"/>
        <v>15330.737666110765</v>
      </c>
      <c r="BA18" s="157">
        <f t="shared" si="10"/>
        <v>1999.6614347101001</v>
      </c>
      <c r="BB18" s="157">
        <f t="shared" si="11"/>
        <v>2484.4278431246703</v>
      </c>
      <c r="BC18" s="157">
        <f t="shared" si="12"/>
        <v>11028.435791431473</v>
      </c>
      <c r="BD18" s="157"/>
      <c r="BE18" s="157">
        <f t="shared" si="13"/>
        <v>7877.4541367367601</v>
      </c>
      <c r="BF18" s="157">
        <f t="shared" si="14"/>
        <v>6423.1549114930503</v>
      </c>
      <c r="BG18" s="157">
        <f t="shared" si="15"/>
        <v>35266.756212159962</v>
      </c>
      <c r="BH18" s="157">
        <f t="shared" si="16"/>
        <v>60232.226245510297</v>
      </c>
      <c r="BI18" s="157">
        <f t="shared" si="17"/>
        <v>3090.3858536428825</v>
      </c>
      <c r="BJ18" s="157">
        <f t="shared" si="18"/>
        <v>4484.0892778347716</v>
      </c>
      <c r="BK18" s="157">
        <f t="shared" si="19"/>
        <v>4787.0682830938767</v>
      </c>
      <c r="BL18" s="157">
        <f t="shared" si="20"/>
        <v>25450.236441764911</v>
      </c>
      <c r="BM18" s="157">
        <f t="shared" si="21"/>
        <v>22420.446389173852</v>
      </c>
      <c r="BN18" s="170">
        <f t="shared" si="23"/>
        <v>605958.01051821234</v>
      </c>
      <c r="BP18" s="94">
        <f t="shared" si="24"/>
        <v>64.598002634744461</v>
      </c>
      <c r="BQ18" s="178">
        <f t="shared" si="25"/>
        <v>1.9999999999999993E-2</v>
      </c>
      <c r="BR18" s="94">
        <f t="shared" si="26"/>
        <v>6.9399999999999977</v>
      </c>
      <c r="BS18" s="94">
        <f t="shared" si="27"/>
        <v>6.8800000000000017</v>
      </c>
      <c r="BT18" s="94">
        <f t="shared" si="28"/>
        <v>0.5099999999999999</v>
      </c>
      <c r="BU18" s="94">
        <f t="shared" si="29"/>
        <v>0.7400000000000001</v>
      </c>
      <c r="BV18" s="94">
        <f t="shared" si="30"/>
        <v>0.78999999999999992</v>
      </c>
      <c r="BW18" s="94">
        <f t="shared" si="31"/>
        <v>4.1999999999999984</v>
      </c>
    </row>
    <row r="19" spans="1:75" ht="15.6" x14ac:dyDescent="0.3">
      <c r="A19" s="1">
        <f t="shared" si="32"/>
        <v>9</v>
      </c>
      <c r="B19" s="25">
        <v>9</v>
      </c>
      <c r="C19" s="135" t="s">
        <v>346</v>
      </c>
      <c r="D19" s="4" t="s">
        <v>382</v>
      </c>
      <c r="E19" s="82">
        <v>339842.77890000003</v>
      </c>
      <c r="F19" s="82">
        <v>338486.12110000005</v>
      </c>
      <c r="G19" s="82">
        <v>997.54250000000002</v>
      </c>
      <c r="H19" s="82">
        <v>359.11530000001363</v>
      </c>
      <c r="I19" s="3"/>
      <c r="J19" s="143">
        <v>39.901699999999998</v>
      </c>
      <c r="K19" s="143">
        <v>20589.2772</v>
      </c>
      <c r="L19" s="143">
        <v>2793.1189999999997</v>
      </c>
      <c r="M19" s="143"/>
      <c r="N19" s="143"/>
      <c r="O19" s="143">
        <v>2274.3969000000002</v>
      </c>
      <c r="P19" s="143">
        <v>8937.9808000000012</v>
      </c>
      <c r="Q19" s="143">
        <v>837.9357</v>
      </c>
      <c r="R19" s="143">
        <v>1077.3459000000003</v>
      </c>
      <c r="S19" s="143">
        <v>4668.4988999999987</v>
      </c>
      <c r="T19" s="3"/>
      <c r="U19" s="143">
        <v>3072.4309000000003</v>
      </c>
      <c r="V19" s="143">
        <v>3631.0547000000006</v>
      </c>
      <c r="W19" s="143">
        <v>8259.6519000000008</v>
      </c>
      <c r="X19" s="143">
        <v>23581.904700000003</v>
      </c>
      <c r="Y19" s="143">
        <v>2154.6918000000005</v>
      </c>
      <c r="Z19" s="143">
        <v>2713.3156000000004</v>
      </c>
      <c r="AA19" s="143">
        <v>1476.3629000000001</v>
      </c>
      <c r="AB19" s="143">
        <v>10374.441999999999</v>
      </c>
      <c r="AC19" s="143">
        <v>6863.092400000005</v>
      </c>
      <c r="AD19" s="145">
        <v>399017.00000000006</v>
      </c>
      <c r="AF19" s="2">
        <v>2531253</v>
      </c>
      <c r="AG19" s="75">
        <v>1506</v>
      </c>
      <c r="AH19" s="75">
        <v>1517.6</v>
      </c>
      <c r="AI19" s="75">
        <v>3023.6</v>
      </c>
      <c r="AJ19" s="81">
        <v>1489363.3857808746</v>
      </c>
      <c r="AK19" s="81">
        <v>1500835.2418732103</v>
      </c>
      <c r="AL19" s="81">
        <v>2990198.6276540849</v>
      </c>
      <c r="AM19" s="183">
        <f t="shared" si="22"/>
        <v>18.131163801251198</v>
      </c>
      <c r="AO19" s="157">
        <f t="shared" si="1"/>
        <v>401460.22980908299</v>
      </c>
      <c r="AP19" s="157">
        <f t="shared" si="2"/>
        <v>399857.59416114254</v>
      </c>
      <c r="AQ19" s="157">
        <f t="shared" si="3"/>
        <v>1178.4085646620963</v>
      </c>
      <c r="AR19" s="157">
        <f t="shared" si="4"/>
        <v>424.22708327837069</v>
      </c>
      <c r="AS19"/>
      <c r="AT19" s="157">
        <f t="shared" si="5"/>
        <v>47.136342586483849</v>
      </c>
      <c r="AU19" s="157">
        <f t="shared" si="6"/>
        <v>24322.352774625666</v>
      </c>
      <c r="AV19" s="157">
        <f t="shared" si="7"/>
        <v>3299.5439810538692</v>
      </c>
      <c r="AW19" s="157"/>
      <c r="AX19" s="157"/>
      <c r="AY19" s="157">
        <f t="shared" si="8"/>
        <v>2686.7715274295797</v>
      </c>
      <c r="AZ19" s="157">
        <f t="shared" si="9"/>
        <v>10558.540739372384</v>
      </c>
      <c r="BA19" s="157">
        <f t="shared" si="10"/>
        <v>989.86319431616073</v>
      </c>
      <c r="BB19" s="157">
        <f t="shared" si="11"/>
        <v>1272.6812498350644</v>
      </c>
      <c r="BC19" s="157">
        <f t="shared" si="12"/>
        <v>5514.952082618609</v>
      </c>
      <c r="BD19" s="157"/>
      <c r="BE19" s="157">
        <f t="shared" si="13"/>
        <v>3629.4983791592567</v>
      </c>
      <c r="BF19" s="157">
        <f t="shared" si="14"/>
        <v>4289.4071753700309</v>
      </c>
      <c r="BG19" s="157">
        <f t="shared" si="15"/>
        <v>9757.222915402157</v>
      </c>
      <c r="BH19" s="157">
        <f t="shared" si="16"/>
        <v>27857.578468611959</v>
      </c>
      <c r="BI19" s="157">
        <f t="shared" si="17"/>
        <v>2545.3624996701287</v>
      </c>
      <c r="BJ19" s="157">
        <f t="shared" si="18"/>
        <v>3205.2712958809025</v>
      </c>
      <c r="BK19" s="157">
        <f t="shared" si="19"/>
        <v>1744.0446756999024</v>
      </c>
      <c r="BL19" s="157">
        <f t="shared" si="20"/>
        <v>12255.449072485799</v>
      </c>
      <c r="BM19" s="157">
        <f t="shared" si="21"/>
        <v>8107.4509248752283</v>
      </c>
      <c r="BN19" s="170">
        <f t="shared" si="23"/>
        <v>471363.42586483853</v>
      </c>
      <c r="BP19" s="94">
        <f t="shared" si="24"/>
        <v>72.097825213415788</v>
      </c>
      <c r="BQ19" s="178">
        <f t="shared" si="25"/>
        <v>0.01</v>
      </c>
      <c r="BR19" s="94">
        <f t="shared" si="26"/>
        <v>5.16</v>
      </c>
      <c r="BS19" s="94">
        <f t="shared" si="27"/>
        <v>2.98</v>
      </c>
      <c r="BT19" s="94">
        <f t="shared" si="28"/>
        <v>0.54000000000000015</v>
      </c>
      <c r="BU19" s="94">
        <f t="shared" si="29"/>
        <v>0.68</v>
      </c>
      <c r="BV19" s="94">
        <f t="shared" si="30"/>
        <v>0.36999999999999994</v>
      </c>
      <c r="BW19" s="94">
        <f t="shared" si="31"/>
        <v>2.5999999999999992</v>
      </c>
    </row>
    <row r="20" spans="1:75" ht="15.6" x14ac:dyDescent="0.3">
      <c r="A20" s="1">
        <f t="shared" si="32"/>
        <v>10</v>
      </c>
      <c r="B20" s="25">
        <v>10</v>
      </c>
      <c r="C20" s="135" t="s">
        <v>346</v>
      </c>
      <c r="D20" s="4" t="s">
        <v>17</v>
      </c>
      <c r="E20" s="82">
        <v>450823.30679999996</v>
      </c>
      <c r="F20" s="82">
        <v>449661.13059999997</v>
      </c>
      <c r="G20" s="82">
        <v>101.05880000000001</v>
      </c>
      <c r="H20" s="82">
        <v>1061.1174000000201</v>
      </c>
      <c r="I20" s="3"/>
      <c r="J20" s="143">
        <v>3031.7639999999997</v>
      </c>
      <c r="K20" s="143">
        <v>21424.465600000003</v>
      </c>
      <c r="L20" s="143">
        <v>8387.8804</v>
      </c>
      <c r="M20" s="143"/>
      <c r="N20" s="143"/>
      <c r="O20" s="143">
        <v>2273.8229999999999</v>
      </c>
      <c r="P20" s="143">
        <v>4446.5871999999999</v>
      </c>
      <c r="Q20" s="143">
        <v>1313.7644</v>
      </c>
      <c r="R20" s="143">
        <v>1111.6468</v>
      </c>
      <c r="S20" s="143">
        <v>3890.7638000000043</v>
      </c>
      <c r="T20" s="3"/>
      <c r="U20" s="143">
        <v>2425.4112</v>
      </c>
      <c r="V20" s="143">
        <v>1970.6466</v>
      </c>
      <c r="W20" s="143">
        <v>5356.1164000000008</v>
      </c>
      <c r="X20" s="143">
        <v>20262.289399999998</v>
      </c>
      <c r="Y20" s="143">
        <v>2829.6464000000001</v>
      </c>
      <c r="Z20" s="143">
        <v>2273.8229999999999</v>
      </c>
      <c r="AA20" s="143">
        <v>1414.8232</v>
      </c>
      <c r="AB20" s="143">
        <v>6012.9985999999999</v>
      </c>
      <c r="AC20" s="143">
        <v>7730.9981999999982</v>
      </c>
      <c r="AD20" s="145">
        <v>505294</v>
      </c>
      <c r="AF20" s="2">
        <v>3030831</v>
      </c>
      <c r="AG20" s="75">
        <v>1644.2</v>
      </c>
      <c r="AH20" s="75">
        <v>1851.9</v>
      </c>
      <c r="AI20" s="75">
        <v>3496.1000000000004</v>
      </c>
      <c r="AJ20" s="81">
        <v>1629589.6625357498</v>
      </c>
      <c r="AK20" s="81">
        <v>1835444.0433341172</v>
      </c>
      <c r="AL20" s="81">
        <v>3465033.705869867</v>
      </c>
      <c r="AM20" s="183">
        <f t="shared" si="22"/>
        <v>14.32619324105722</v>
      </c>
      <c r="AO20" s="157">
        <f t="shared" si="1"/>
        <v>515409.12490789226</v>
      </c>
      <c r="AP20" s="157">
        <f t="shared" si="2"/>
        <v>514080.45309967868</v>
      </c>
      <c r="AQ20" s="157">
        <f t="shared" si="3"/>
        <v>115.53667897509354</v>
      </c>
      <c r="AR20" s="157">
        <f t="shared" si="4"/>
        <v>1213.135129238505</v>
      </c>
      <c r="AS20"/>
      <c r="AT20" s="157">
        <f t="shared" si="5"/>
        <v>3466.1003692528061</v>
      </c>
      <c r="AU20" s="157">
        <f t="shared" si="6"/>
        <v>24493.775942719833</v>
      </c>
      <c r="AV20" s="157">
        <f t="shared" si="7"/>
        <v>9589.5443549327629</v>
      </c>
      <c r="AW20" s="157"/>
      <c r="AX20" s="157"/>
      <c r="AY20" s="157">
        <f t="shared" si="8"/>
        <v>2599.5752769396045</v>
      </c>
      <c r="AZ20" s="157">
        <f t="shared" si="9"/>
        <v>5083.6138749041156</v>
      </c>
      <c r="BA20" s="157">
        <f t="shared" si="10"/>
        <v>1501.976826676216</v>
      </c>
      <c r="BB20" s="157">
        <f t="shared" si="11"/>
        <v>1270.9034687260289</v>
      </c>
      <c r="BC20" s="157">
        <f t="shared" si="12"/>
        <v>4448.1621405411061</v>
      </c>
      <c r="BD20" s="157"/>
      <c r="BE20" s="157">
        <f t="shared" si="13"/>
        <v>2772.8802954022449</v>
      </c>
      <c r="BF20" s="157">
        <f t="shared" si="14"/>
        <v>2252.9652400143241</v>
      </c>
      <c r="BG20" s="157">
        <f t="shared" si="15"/>
        <v>6123.4439856799581</v>
      </c>
      <c r="BH20" s="157">
        <f t="shared" si="16"/>
        <v>23165.104134506255</v>
      </c>
      <c r="BI20" s="157">
        <f t="shared" si="17"/>
        <v>3235.0270113026195</v>
      </c>
      <c r="BJ20" s="157">
        <f t="shared" si="18"/>
        <v>2599.5752769396045</v>
      </c>
      <c r="BK20" s="157">
        <f t="shared" si="19"/>
        <v>1617.5135056513097</v>
      </c>
      <c r="BL20" s="157">
        <f t="shared" si="20"/>
        <v>6874.4323990180646</v>
      </c>
      <c r="BM20" s="157">
        <f t="shared" si="21"/>
        <v>8838.5559415946536</v>
      </c>
      <c r="BN20" s="170">
        <f t="shared" si="23"/>
        <v>577683.39487546775</v>
      </c>
      <c r="BP20" s="94">
        <f t="shared" si="24"/>
        <v>78.03985899528665</v>
      </c>
      <c r="BQ20" s="178">
        <f t="shared" si="25"/>
        <v>0.59999999999999987</v>
      </c>
      <c r="BR20" s="94">
        <f t="shared" si="26"/>
        <v>4.2399999999999993</v>
      </c>
      <c r="BS20" s="94">
        <f t="shared" si="27"/>
        <v>1.45</v>
      </c>
      <c r="BT20" s="94">
        <f t="shared" si="28"/>
        <v>0.55999999999999994</v>
      </c>
      <c r="BU20" s="94">
        <f t="shared" si="29"/>
        <v>0.4499999999999999</v>
      </c>
      <c r="BV20" s="94">
        <f t="shared" si="30"/>
        <v>0.27999999999999997</v>
      </c>
      <c r="BW20" s="94">
        <f t="shared" si="31"/>
        <v>1.1899999999999997</v>
      </c>
    </row>
    <row r="21" spans="1:75" ht="15.6" x14ac:dyDescent="0.3">
      <c r="A21" s="1">
        <f t="shared" si="32"/>
        <v>11</v>
      </c>
      <c r="B21" s="25">
        <v>11</v>
      </c>
      <c r="C21" s="135" t="s">
        <v>346</v>
      </c>
      <c r="D21" s="4" t="s">
        <v>155</v>
      </c>
      <c r="E21" s="82">
        <v>183359.71799999999</v>
      </c>
      <c r="F21" s="82">
        <v>180593.63</v>
      </c>
      <c r="G21" s="82">
        <v>2021.3719999999998</v>
      </c>
      <c r="H21" s="82">
        <v>744.71599999997875</v>
      </c>
      <c r="I21" s="3"/>
      <c r="J21" s="143">
        <v>53.193999999999996</v>
      </c>
      <c r="K21" s="143">
        <v>26676.790999999997</v>
      </c>
      <c r="L21" s="143">
        <v>3085.2519999999995</v>
      </c>
      <c r="M21" s="143"/>
      <c r="N21" s="143"/>
      <c r="O21" s="143">
        <v>3617.192</v>
      </c>
      <c r="P21" s="143">
        <v>8697.2189999999991</v>
      </c>
      <c r="Q21" s="143">
        <v>1329.85</v>
      </c>
      <c r="R21" s="143">
        <v>4681.0719999999992</v>
      </c>
      <c r="S21" s="143">
        <v>5266.2059999999983</v>
      </c>
      <c r="T21" s="3"/>
      <c r="U21" s="143">
        <v>3776.7739999999994</v>
      </c>
      <c r="V21" s="143">
        <v>4840.6539999999995</v>
      </c>
      <c r="W21" s="143">
        <v>13803.843000000001</v>
      </c>
      <c r="X21" s="143">
        <v>33459.025999999998</v>
      </c>
      <c r="Y21" s="143">
        <v>1861.7899999999995</v>
      </c>
      <c r="Z21" s="143">
        <v>1516.0289999999995</v>
      </c>
      <c r="AA21" s="143">
        <v>2659.7</v>
      </c>
      <c r="AB21" s="143">
        <v>11516.501</v>
      </c>
      <c r="AC21" s="143">
        <v>15905.006000000001</v>
      </c>
      <c r="AD21" s="145">
        <v>265970</v>
      </c>
      <c r="AF21" s="2">
        <v>1603409</v>
      </c>
      <c r="AG21" s="75">
        <v>921.1</v>
      </c>
      <c r="AH21" s="75">
        <v>885.9</v>
      </c>
      <c r="AI21" s="75">
        <v>1807</v>
      </c>
      <c r="AJ21" s="81">
        <v>914244.1026212984</v>
      </c>
      <c r="AK21" s="81">
        <v>879306.10195658274</v>
      </c>
      <c r="AL21" s="81">
        <v>1793550.2045778811</v>
      </c>
      <c r="AM21" s="183">
        <f t="shared" si="22"/>
        <v>11.858559143542362</v>
      </c>
      <c r="AO21" s="157">
        <f t="shared" si="1"/>
        <v>205103.53860446246</v>
      </c>
      <c r="AP21" s="157">
        <f t="shared" si="2"/>
        <v>202009.43242302004</v>
      </c>
      <c r="AQ21" s="157">
        <f t="shared" si="3"/>
        <v>2261.0775941310048</v>
      </c>
      <c r="AR21" s="157">
        <f t="shared" si="4"/>
        <v>833.02858731139918</v>
      </c>
      <c r="AS21"/>
      <c r="AT21" s="157">
        <f t="shared" si="5"/>
        <v>59.502041950815922</v>
      </c>
      <c r="AU21" s="157">
        <f t="shared" si="6"/>
        <v>29840.274038334181</v>
      </c>
      <c r="AV21" s="157">
        <f t="shared" si="7"/>
        <v>3451.1184331473228</v>
      </c>
      <c r="AW21" s="157"/>
      <c r="AX21" s="157"/>
      <c r="AY21" s="157">
        <f t="shared" si="8"/>
        <v>4046.1388526554829</v>
      </c>
      <c r="AZ21" s="157">
        <f t="shared" si="9"/>
        <v>9728.5838589584018</v>
      </c>
      <c r="BA21" s="157">
        <f t="shared" si="10"/>
        <v>1487.551048770398</v>
      </c>
      <c r="BB21" s="157">
        <f t="shared" si="11"/>
        <v>5236.1796916718004</v>
      </c>
      <c r="BC21" s="157">
        <f t="shared" si="12"/>
        <v>5890.7021531307746</v>
      </c>
      <c r="BD21" s="157"/>
      <c r="BE21" s="157">
        <f t="shared" si="13"/>
        <v>4224.6449785079303</v>
      </c>
      <c r="BF21" s="157">
        <f t="shared" si="14"/>
        <v>5414.6858175242487</v>
      </c>
      <c r="BG21" s="157">
        <f t="shared" si="15"/>
        <v>15440.779886236733</v>
      </c>
      <c r="BH21" s="157">
        <f t="shared" si="16"/>
        <v>37426.784387063213</v>
      </c>
      <c r="BI21" s="157">
        <f t="shared" si="17"/>
        <v>2082.5714682785569</v>
      </c>
      <c r="BJ21" s="157">
        <f t="shared" si="18"/>
        <v>1695.8081955982534</v>
      </c>
      <c r="BK21" s="157">
        <f t="shared" si="19"/>
        <v>2975.102097540796</v>
      </c>
      <c r="BL21" s="157">
        <f t="shared" si="20"/>
        <v>12882.192082351648</v>
      </c>
      <c r="BM21" s="157">
        <f t="shared" si="21"/>
        <v>17791.110543293962</v>
      </c>
      <c r="BN21" s="170">
        <f t="shared" si="23"/>
        <v>297510.20975407958</v>
      </c>
      <c r="BP21" s="94">
        <f t="shared" si="24"/>
        <v>61.6314035580709</v>
      </c>
      <c r="BQ21" s="178">
        <f t="shared" si="25"/>
        <v>0.02</v>
      </c>
      <c r="BR21" s="94">
        <f t="shared" si="26"/>
        <v>10.029999999999999</v>
      </c>
      <c r="BS21" s="94">
        <f t="shared" si="27"/>
        <v>7.01</v>
      </c>
      <c r="BT21" s="94">
        <f t="shared" si="28"/>
        <v>0.7</v>
      </c>
      <c r="BU21" s="94">
        <f t="shared" si="29"/>
        <v>0.56999999999999995</v>
      </c>
      <c r="BV21" s="94">
        <f t="shared" si="30"/>
        <v>1</v>
      </c>
      <c r="BW21" s="94">
        <f t="shared" si="31"/>
        <v>4.330000000000001</v>
      </c>
    </row>
    <row r="22" spans="1:75" ht="15.6" x14ac:dyDescent="0.3">
      <c r="A22" s="1">
        <f t="shared" si="32"/>
        <v>12</v>
      </c>
      <c r="B22" s="25">
        <v>12</v>
      </c>
      <c r="C22" s="135" t="s">
        <v>346</v>
      </c>
      <c r="D22" s="4" t="s">
        <v>156</v>
      </c>
      <c r="E22" s="82">
        <v>325983.56810000003</v>
      </c>
      <c r="F22" s="82">
        <v>316821.62770000001</v>
      </c>
      <c r="G22" s="82">
        <v>3457.3360000000007</v>
      </c>
      <c r="H22" s="82">
        <v>5704.6044000000202</v>
      </c>
      <c r="I22" s="3"/>
      <c r="J22" s="143">
        <v>5618.1710000000003</v>
      </c>
      <c r="K22" s="143">
        <v>29560.222799999996</v>
      </c>
      <c r="L22" s="143">
        <v>6439.2883000000011</v>
      </c>
      <c r="M22" s="143"/>
      <c r="N22" s="143"/>
      <c r="O22" s="143">
        <v>4969.9205000000002</v>
      </c>
      <c r="P22" s="143">
        <v>9939.8410000000003</v>
      </c>
      <c r="Q22" s="143">
        <v>993.98410000000013</v>
      </c>
      <c r="R22" s="143">
        <v>1253.2843</v>
      </c>
      <c r="S22" s="143">
        <v>5963.9045999999944</v>
      </c>
      <c r="T22" s="3"/>
      <c r="U22" s="143">
        <v>7606.1392000000005</v>
      </c>
      <c r="V22" s="143">
        <v>9983.0577000000012</v>
      </c>
      <c r="W22" s="143">
        <v>17545.980200000002</v>
      </c>
      <c r="X22" s="143">
        <v>35869.861000000004</v>
      </c>
      <c r="Y22" s="143">
        <v>2938.7356000000004</v>
      </c>
      <c r="Z22" s="143">
        <v>1944.7515000000005</v>
      </c>
      <c r="AA22" s="143">
        <v>2290.4851000000003</v>
      </c>
      <c r="AB22" s="143">
        <v>18626.397699999998</v>
      </c>
      <c r="AC22" s="143">
        <v>10069.491100000007</v>
      </c>
      <c r="AD22" s="145">
        <v>432167</v>
      </c>
      <c r="AF22" s="2">
        <v>2564238</v>
      </c>
      <c r="AG22" s="75">
        <v>1542.2</v>
      </c>
      <c r="AH22" s="75">
        <v>1524</v>
      </c>
      <c r="AI22" s="75">
        <v>3066.2</v>
      </c>
      <c r="AJ22" s="81">
        <v>1525063.9829351639</v>
      </c>
      <c r="AK22" s="81">
        <v>1507066.210603806</v>
      </c>
      <c r="AL22" s="81">
        <v>3032130.1935389698</v>
      </c>
      <c r="AM22" s="183">
        <f t="shared" si="22"/>
        <v>18.24683175036677</v>
      </c>
      <c r="AO22" s="157">
        <f t="shared" si="1"/>
        <v>385465.24130504933</v>
      </c>
      <c r="AP22" s="157">
        <f t="shared" si="2"/>
        <v>374631.5370551924</v>
      </c>
      <c r="AQ22" s="157">
        <f t="shared" si="3"/>
        <v>4088.1902829648611</v>
      </c>
      <c r="AR22" s="157">
        <f t="shared" si="4"/>
        <v>6745.5139668920447</v>
      </c>
      <c r="AS22"/>
      <c r="AT22" s="157">
        <f t="shared" si="5"/>
        <v>6643.3092098178986</v>
      </c>
      <c r="AU22" s="157">
        <f t="shared" si="6"/>
        <v>34954.026919349555</v>
      </c>
      <c r="AV22" s="157">
        <f t="shared" si="7"/>
        <v>7614.254402022053</v>
      </c>
      <c r="AW22" s="157"/>
      <c r="AX22" s="157"/>
      <c r="AY22" s="157">
        <f t="shared" si="8"/>
        <v>5876.7735317619872</v>
      </c>
      <c r="AZ22" s="157">
        <f t="shared" si="9"/>
        <v>11753.547063523974</v>
      </c>
      <c r="BA22" s="157">
        <f t="shared" si="10"/>
        <v>1175.3547063523974</v>
      </c>
      <c r="BB22" s="157">
        <f t="shared" si="11"/>
        <v>1481.968977574762</v>
      </c>
      <c r="BC22" s="157">
        <f t="shared" si="12"/>
        <v>7052.1282381143783</v>
      </c>
      <c r="BD22" s="157"/>
      <c r="BE22" s="157">
        <f t="shared" si="13"/>
        <v>8994.0186225226935</v>
      </c>
      <c r="BF22" s="157">
        <f t="shared" si="14"/>
        <v>11804.649442061036</v>
      </c>
      <c r="BG22" s="157">
        <f t="shared" si="15"/>
        <v>20747.56568604667</v>
      </c>
      <c r="BH22" s="157">
        <f t="shared" si="16"/>
        <v>42414.974185760431</v>
      </c>
      <c r="BI22" s="157">
        <f t="shared" si="17"/>
        <v>3474.961740520132</v>
      </c>
      <c r="BJ22" s="157">
        <f t="shared" si="18"/>
        <v>2299.607034167735</v>
      </c>
      <c r="BK22" s="157">
        <f t="shared" si="19"/>
        <v>2708.4260624642206</v>
      </c>
      <c r="BL22" s="157">
        <f t="shared" si="20"/>
        <v>22025.12514947318</v>
      </c>
      <c r="BM22" s="157">
        <f t="shared" si="21"/>
        <v>11906.854199135163</v>
      </c>
      <c r="BN22" s="170">
        <f t="shared" si="23"/>
        <v>511023.78537060763</v>
      </c>
      <c r="BP22" s="94">
        <f t="shared" si="24"/>
        <v>63.790292630623512</v>
      </c>
      <c r="BQ22" s="178">
        <f t="shared" si="25"/>
        <v>1.2999999999999998</v>
      </c>
      <c r="BR22" s="94">
        <f t="shared" si="26"/>
        <v>6.8399999999999981</v>
      </c>
      <c r="BS22" s="94">
        <f t="shared" si="27"/>
        <v>6.37</v>
      </c>
      <c r="BT22" s="94">
        <f t="shared" si="28"/>
        <v>0.68</v>
      </c>
      <c r="BU22" s="94">
        <f t="shared" si="29"/>
        <v>0.45000000000000012</v>
      </c>
      <c r="BV22" s="94">
        <f t="shared" si="30"/>
        <v>0.53</v>
      </c>
      <c r="BW22" s="94">
        <f t="shared" si="31"/>
        <v>4.3099999999999987</v>
      </c>
    </row>
    <row r="23" spans="1:75" ht="15.6" x14ac:dyDescent="0.3">
      <c r="A23" s="1">
        <f t="shared" si="32"/>
        <v>13</v>
      </c>
      <c r="B23" s="25">
        <v>13</v>
      </c>
      <c r="C23" s="135" t="s">
        <v>346</v>
      </c>
      <c r="D23" s="4" t="s">
        <v>201</v>
      </c>
      <c r="E23" s="82">
        <v>257683.63320000001</v>
      </c>
      <c r="F23" s="82">
        <v>255212.59889999998</v>
      </c>
      <c r="G23" s="82">
        <v>1844.5748999999998</v>
      </c>
      <c r="H23" s="82">
        <v>626.45940000002759</v>
      </c>
      <c r="I23" s="3"/>
      <c r="J23" s="143">
        <v>7726.3325999999997</v>
      </c>
      <c r="K23" s="143">
        <v>27947.049899999995</v>
      </c>
      <c r="L23" s="143">
        <v>9744.9239999999991</v>
      </c>
      <c r="M23" s="143"/>
      <c r="N23" s="143"/>
      <c r="O23" s="143">
        <v>2714.6574000000001</v>
      </c>
      <c r="P23" s="143">
        <v>6821.4467999999997</v>
      </c>
      <c r="Q23" s="143">
        <v>522.04949999999997</v>
      </c>
      <c r="R23" s="143">
        <v>417.63959999999997</v>
      </c>
      <c r="S23" s="143">
        <v>7726.3325999999943</v>
      </c>
      <c r="T23" s="3"/>
      <c r="U23" s="143">
        <v>4802.8553999999995</v>
      </c>
      <c r="V23" s="143">
        <v>8561.6118000000006</v>
      </c>
      <c r="W23" s="143">
        <v>13573.286999999998</v>
      </c>
      <c r="X23" s="143">
        <v>27738.230100000001</v>
      </c>
      <c r="Y23" s="143">
        <v>1879.3781999999999</v>
      </c>
      <c r="Z23" s="143">
        <v>1392.1320000000003</v>
      </c>
      <c r="AA23" s="143">
        <v>2053.3946999999998</v>
      </c>
      <c r="AB23" s="143">
        <v>15626.681699999999</v>
      </c>
      <c r="AC23" s="143">
        <v>6786.6435000000019</v>
      </c>
      <c r="AD23" s="145">
        <v>348033</v>
      </c>
      <c r="AF23" s="2">
        <v>2113674</v>
      </c>
      <c r="AG23" s="75">
        <v>1367.8</v>
      </c>
      <c r="AH23" s="75">
        <v>1292</v>
      </c>
      <c r="AI23" s="75">
        <v>2659.8</v>
      </c>
      <c r="AJ23" s="81">
        <v>1348293.4147431492</v>
      </c>
      <c r="AK23" s="81">
        <v>1273574.4201258584</v>
      </c>
      <c r="AL23" s="81">
        <v>2621867.8348690076</v>
      </c>
      <c r="AM23" s="183">
        <f t="shared" si="22"/>
        <v>24.043151160917322</v>
      </c>
      <c r="AO23" s="157">
        <f t="shared" si="1"/>
        <v>319638.89864721976</v>
      </c>
      <c r="AP23" s="157">
        <f t="shared" si="2"/>
        <v>316573.74983523262</v>
      </c>
      <c r="AQ23" s="157">
        <f t="shared" si="3"/>
        <v>2288.0688314833396</v>
      </c>
      <c r="AR23" s="157">
        <f t="shared" si="4"/>
        <v>777.07998050380991</v>
      </c>
      <c r="AS23"/>
      <c r="AT23" s="157">
        <f t="shared" si="5"/>
        <v>9583.9864262132342</v>
      </c>
      <c r="AU23" s="157">
        <f t="shared" si="6"/>
        <v>34666.401352473986</v>
      </c>
      <c r="AV23" s="157">
        <f t="shared" si="7"/>
        <v>12087.91080783651</v>
      </c>
      <c r="AW23" s="157"/>
      <c r="AX23" s="157"/>
      <c r="AY23" s="157">
        <f t="shared" si="8"/>
        <v>3367.3465821830277</v>
      </c>
      <c r="AZ23" s="157">
        <f t="shared" si="9"/>
        <v>8461.5375654855579</v>
      </c>
      <c r="BA23" s="157">
        <f t="shared" si="10"/>
        <v>647.56665041981296</v>
      </c>
      <c r="BB23" s="157">
        <f t="shared" si="11"/>
        <v>518.05332033585046</v>
      </c>
      <c r="BC23" s="157">
        <f t="shared" si="12"/>
        <v>9583.9864262132269</v>
      </c>
      <c r="BD23" s="157"/>
      <c r="BE23" s="157">
        <f t="shared" si="13"/>
        <v>5957.6131838622796</v>
      </c>
      <c r="BF23" s="157">
        <f t="shared" si="14"/>
        <v>10620.093066884934</v>
      </c>
      <c r="BG23" s="157">
        <f t="shared" si="15"/>
        <v>16836.73291091514</v>
      </c>
      <c r="BH23" s="157">
        <f t="shared" si="16"/>
        <v>34407.374692306068</v>
      </c>
      <c r="BI23" s="157">
        <f t="shared" si="17"/>
        <v>2331.2399415113268</v>
      </c>
      <c r="BJ23" s="157">
        <f t="shared" si="18"/>
        <v>1726.844401119502</v>
      </c>
      <c r="BK23" s="157">
        <f t="shared" si="19"/>
        <v>2547.0954916512646</v>
      </c>
      <c r="BL23" s="157">
        <f t="shared" si="20"/>
        <v>19383.828402566403</v>
      </c>
      <c r="BM23" s="157">
        <f t="shared" si="21"/>
        <v>8418.3664554575735</v>
      </c>
      <c r="BN23" s="170">
        <f t="shared" si="23"/>
        <v>431711.10027987545</v>
      </c>
      <c r="BP23" s="94">
        <f t="shared" si="24"/>
        <v>59.68890608394026</v>
      </c>
      <c r="BQ23" s="178">
        <f t="shared" si="25"/>
        <v>2.2199999999999998</v>
      </c>
      <c r="BR23" s="94">
        <f t="shared" si="26"/>
        <v>8.0299999999999976</v>
      </c>
      <c r="BS23" s="94">
        <f t="shared" si="27"/>
        <v>6.3599999999999985</v>
      </c>
      <c r="BT23" s="94">
        <f t="shared" si="28"/>
        <v>0.53999999999999981</v>
      </c>
      <c r="BU23" s="94">
        <f t="shared" si="29"/>
        <v>0.4</v>
      </c>
      <c r="BV23" s="94">
        <f t="shared" si="30"/>
        <v>0.58999999999999986</v>
      </c>
      <c r="BW23" s="94">
        <f t="shared" si="31"/>
        <v>4.4899999999999984</v>
      </c>
    </row>
    <row r="24" spans="1:75" ht="15.6" x14ac:dyDescent="0.3">
      <c r="A24" s="1">
        <f t="shared" si="32"/>
        <v>14</v>
      </c>
      <c r="B24" s="25">
        <v>14</v>
      </c>
      <c r="C24" s="135" t="s">
        <v>346</v>
      </c>
      <c r="D24" s="4" t="s">
        <v>202</v>
      </c>
      <c r="E24" s="82">
        <v>341337.97699999996</v>
      </c>
      <c r="F24" s="82">
        <v>340108.28759999998</v>
      </c>
      <c r="G24" s="82">
        <v>595.01099999999997</v>
      </c>
      <c r="H24" s="82">
        <v>634.67840000000911</v>
      </c>
      <c r="I24" s="3"/>
      <c r="J24" s="143">
        <v>39.667400000000001</v>
      </c>
      <c r="K24" s="143">
        <v>16144.631800000003</v>
      </c>
      <c r="L24" s="143">
        <v>2340.3765999999996</v>
      </c>
      <c r="M24" s="143"/>
      <c r="N24" s="143"/>
      <c r="O24" s="143">
        <v>2499.0462000000002</v>
      </c>
      <c r="P24" s="143">
        <v>4284.0792000000001</v>
      </c>
      <c r="Q24" s="143">
        <v>1071.0198</v>
      </c>
      <c r="R24" s="143">
        <v>1309.0242000000001</v>
      </c>
      <c r="S24" s="143">
        <v>4641.0858000000026</v>
      </c>
      <c r="T24" s="3"/>
      <c r="U24" s="143">
        <v>2142.0396000000001</v>
      </c>
      <c r="V24" s="143">
        <v>2340.3765999999996</v>
      </c>
      <c r="W24" s="143">
        <v>8131.817</v>
      </c>
      <c r="X24" s="143">
        <v>26537.490600000001</v>
      </c>
      <c r="Y24" s="143">
        <v>3094.0571999999997</v>
      </c>
      <c r="Z24" s="143">
        <v>2856.0527999999999</v>
      </c>
      <c r="AA24" s="143">
        <v>1864.3678</v>
      </c>
      <c r="AB24" s="143">
        <v>9361.5063999999984</v>
      </c>
      <c r="AC24" s="143">
        <v>9361.506400000002</v>
      </c>
      <c r="AD24" s="145">
        <v>396673.99999999994</v>
      </c>
      <c r="AF24" s="2">
        <v>2170665</v>
      </c>
      <c r="AG24" s="75">
        <v>1211.5999999999999</v>
      </c>
      <c r="AH24" s="75">
        <v>1251.2</v>
      </c>
      <c r="AI24" s="75">
        <v>2462.8000000000002</v>
      </c>
      <c r="AJ24" s="81">
        <v>1202076.1854064714</v>
      </c>
      <c r="AK24" s="81">
        <v>1241364.9085346463</v>
      </c>
      <c r="AL24" s="81">
        <v>2443441.0939411176</v>
      </c>
      <c r="AM24" s="183">
        <f t="shared" si="22"/>
        <v>12.566475892923028</v>
      </c>
      <c r="AO24" s="157">
        <f t="shared" si="1"/>
        <v>384232.13159309613</v>
      </c>
      <c r="AP24" s="157">
        <f t="shared" si="2"/>
        <v>382847.91357108729</v>
      </c>
      <c r="AQ24" s="157">
        <f t="shared" si="3"/>
        <v>669.78291387524018</v>
      </c>
      <c r="AR24" s="157">
        <f t="shared" si="4"/>
        <v>714.43510813359978</v>
      </c>
      <c r="AS24"/>
      <c r="AT24" s="157">
        <f t="shared" si="5"/>
        <v>44.652194258349347</v>
      </c>
      <c r="AU24" s="157">
        <f t="shared" si="6"/>
        <v>18173.443063148188</v>
      </c>
      <c r="AV24" s="157">
        <f t="shared" si="7"/>
        <v>2634.4794612426113</v>
      </c>
      <c r="AW24" s="157"/>
      <c r="AX24" s="157"/>
      <c r="AY24" s="157">
        <f t="shared" si="8"/>
        <v>2813.0882382760092</v>
      </c>
      <c r="AZ24" s="157">
        <f t="shared" si="9"/>
        <v>4822.4369799017295</v>
      </c>
      <c r="BA24" s="157">
        <f t="shared" si="10"/>
        <v>1205.6092449754324</v>
      </c>
      <c r="BB24" s="157">
        <f t="shared" si="11"/>
        <v>1473.5224105255286</v>
      </c>
      <c r="BC24" s="157">
        <f t="shared" si="12"/>
        <v>5224.3067282268767</v>
      </c>
      <c r="BD24" s="157"/>
      <c r="BE24" s="157">
        <f t="shared" si="13"/>
        <v>2411.2184899508648</v>
      </c>
      <c r="BF24" s="157">
        <f t="shared" si="14"/>
        <v>2634.4794612426113</v>
      </c>
      <c r="BG24" s="157">
        <f t="shared" si="15"/>
        <v>9153.6998229616165</v>
      </c>
      <c r="BH24" s="157">
        <f t="shared" si="16"/>
        <v>29872.317958835716</v>
      </c>
      <c r="BI24" s="157">
        <f t="shared" si="17"/>
        <v>3482.8711521512491</v>
      </c>
      <c r="BJ24" s="157">
        <f t="shared" si="18"/>
        <v>3214.9579866011532</v>
      </c>
      <c r="BK24" s="157">
        <f t="shared" si="19"/>
        <v>2098.6531301424193</v>
      </c>
      <c r="BL24" s="157">
        <f t="shared" si="20"/>
        <v>10537.917844970445</v>
      </c>
      <c r="BM24" s="157">
        <f t="shared" si="21"/>
        <v>10537.917844970449</v>
      </c>
      <c r="BN24" s="170">
        <f t="shared" si="23"/>
        <v>446521.94258349348</v>
      </c>
      <c r="BP24" s="94">
        <f t="shared" si="24"/>
        <v>76.443718538238343</v>
      </c>
      <c r="BQ24" s="178">
        <f t="shared" si="25"/>
        <v>0.01</v>
      </c>
      <c r="BR24" s="94">
        <f t="shared" si="26"/>
        <v>4.0700000000000012</v>
      </c>
      <c r="BS24" s="94">
        <f t="shared" si="27"/>
        <v>2.6399999999999997</v>
      </c>
      <c r="BT24" s="94">
        <f t="shared" si="28"/>
        <v>0.78</v>
      </c>
      <c r="BU24" s="94">
        <f t="shared" si="29"/>
        <v>0.72000000000000008</v>
      </c>
      <c r="BV24" s="94">
        <f t="shared" si="30"/>
        <v>0.47</v>
      </c>
      <c r="BW24" s="94">
        <f t="shared" si="31"/>
        <v>2.36</v>
      </c>
    </row>
    <row r="25" spans="1:75" ht="15.6" x14ac:dyDescent="0.3">
      <c r="A25" s="1">
        <f t="shared" si="32"/>
        <v>15</v>
      </c>
      <c r="B25" s="25">
        <v>15</v>
      </c>
      <c r="C25" s="135" t="s">
        <v>346</v>
      </c>
      <c r="D25" s="4" t="s">
        <v>203</v>
      </c>
      <c r="E25" s="82">
        <v>151518.59159999996</v>
      </c>
      <c r="F25" s="82">
        <v>149696.13569999998</v>
      </c>
      <c r="G25" s="82">
        <v>646.67789999999991</v>
      </c>
      <c r="H25" s="82">
        <v>1175.7779999999852</v>
      </c>
      <c r="I25" s="3"/>
      <c r="J25" s="143">
        <v>313.54079999999999</v>
      </c>
      <c r="K25" s="143">
        <v>16323.717899999998</v>
      </c>
      <c r="L25" s="143">
        <v>4174.0118999999995</v>
      </c>
      <c r="M25" s="143"/>
      <c r="N25" s="143"/>
      <c r="O25" s="143">
        <v>1371.741</v>
      </c>
      <c r="P25" s="143">
        <v>3213.7931999999996</v>
      </c>
      <c r="Q25" s="143">
        <v>391.92599999999999</v>
      </c>
      <c r="R25" s="143">
        <v>2469.1337999999996</v>
      </c>
      <c r="S25" s="143">
        <v>4703.1119999999992</v>
      </c>
      <c r="T25" s="3"/>
      <c r="U25" s="143">
        <v>4781.4971999999998</v>
      </c>
      <c r="V25" s="143">
        <v>2233.9781999999996</v>
      </c>
      <c r="W25" s="143">
        <v>4683.5156999999999</v>
      </c>
      <c r="X25" s="143">
        <v>16108.158599999999</v>
      </c>
      <c r="Y25" s="143">
        <v>1469.7224999999999</v>
      </c>
      <c r="Z25" s="143">
        <v>1783.2633000000001</v>
      </c>
      <c r="AA25" s="143">
        <v>842.64089999999999</v>
      </c>
      <c r="AB25" s="143">
        <v>5369.3861999999999</v>
      </c>
      <c r="AC25" s="143">
        <v>6643.1456999999991</v>
      </c>
      <c r="AD25" s="145">
        <v>195962.99999999994</v>
      </c>
      <c r="AF25" s="2">
        <v>1132843</v>
      </c>
      <c r="AG25" s="75">
        <v>574.4</v>
      </c>
      <c r="AH25" s="75">
        <v>703.6</v>
      </c>
      <c r="AI25" s="75">
        <v>1278</v>
      </c>
      <c r="AJ25" s="81">
        <v>570087.94912070921</v>
      </c>
      <c r="AK25" s="81">
        <v>698318.03795496351</v>
      </c>
      <c r="AL25" s="81">
        <v>1268405.9870756727</v>
      </c>
      <c r="AM25" s="183">
        <f t="shared" si="22"/>
        <v>11.966617357892726</v>
      </c>
      <c r="AO25" s="157">
        <f t="shared" si="1"/>
        <v>169650.24168284016</v>
      </c>
      <c r="AP25" s="157">
        <f t="shared" si="2"/>
        <v>167609.69945877083</v>
      </c>
      <c r="AQ25" s="157">
        <f t="shared" si="3"/>
        <v>724.06336983105609</v>
      </c>
      <c r="AR25" s="157">
        <f t="shared" si="4"/>
        <v>1316.4788542382676</v>
      </c>
      <c r="AS25"/>
      <c r="AT25" s="157">
        <f t="shared" si="5"/>
        <v>351.06102779687575</v>
      </c>
      <c r="AU25" s="157">
        <f t="shared" si="6"/>
        <v>18277.114759674841</v>
      </c>
      <c r="AV25" s="157">
        <f t="shared" si="7"/>
        <v>4673.4999325459075</v>
      </c>
      <c r="AW25" s="157"/>
      <c r="AX25" s="157"/>
      <c r="AY25" s="157">
        <f t="shared" si="8"/>
        <v>1535.8919966113313</v>
      </c>
      <c r="AZ25" s="157">
        <f t="shared" si="9"/>
        <v>3598.375534917976</v>
      </c>
      <c r="BA25" s="157">
        <f t="shared" si="10"/>
        <v>438.82628474609464</v>
      </c>
      <c r="BB25" s="157">
        <f t="shared" si="11"/>
        <v>2764.6055939003959</v>
      </c>
      <c r="BC25" s="157">
        <f t="shared" si="12"/>
        <v>5265.9154169531348</v>
      </c>
      <c r="BD25" s="157"/>
      <c r="BE25" s="157">
        <f t="shared" si="13"/>
        <v>5353.680673902355</v>
      </c>
      <c r="BF25" s="157">
        <f t="shared" si="14"/>
        <v>2501.3098230527389</v>
      </c>
      <c r="BG25" s="157">
        <f t="shared" si="15"/>
        <v>5243.9741027158307</v>
      </c>
      <c r="BH25" s="157">
        <f t="shared" si="16"/>
        <v>18035.76030306449</v>
      </c>
      <c r="BI25" s="157">
        <f t="shared" si="17"/>
        <v>1645.5985677978547</v>
      </c>
      <c r="BJ25" s="157">
        <f t="shared" si="18"/>
        <v>1996.6595955947309</v>
      </c>
      <c r="BK25" s="157">
        <f t="shared" si="19"/>
        <v>943.47651220410353</v>
      </c>
      <c r="BL25" s="157">
        <f t="shared" si="20"/>
        <v>6011.9201010214965</v>
      </c>
      <c r="BM25" s="157">
        <f t="shared" si="21"/>
        <v>7438.105526446303</v>
      </c>
      <c r="BN25" s="170">
        <f t="shared" si="23"/>
        <v>219413.1423730473</v>
      </c>
      <c r="BP25" s="94">
        <f t="shared" si="24"/>
        <v>69.056297157618445</v>
      </c>
      <c r="BQ25" s="178">
        <f t="shared" si="25"/>
        <v>0.16</v>
      </c>
      <c r="BR25" s="94">
        <f t="shared" si="26"/>
        <v>8.33</v>
      </c>
      <c r="BS25" s="94">
        <f t="shared" si="27"/>
        <v>3.5300000000000002</v>
      </c>
      <c r="BT25" s="94">
        <f t="shared" si="28"/>
        <v>0.75</v>
      </c>
      <c r="BU25" s="94">
        <f t="shared" si="29"/>
        <v>0.91000000000000025</v>
      </c>
      <c r="BV25" s="94">
        <f t="shared" si="30"/>
        <v>0.43000000000000005</v>
      </c>
      <c r="BW25" s="94">
        <f t="shared" si="31"/>
        <v>2.74</v>
      </c>
    </row>
    <row r="26" spans="1:75" ht="15.6" x14ac:dyDescent="0.3">
      <c r="A26" s="1">
        <f t="shared" si="32"/>
        <v>16</v>
      </c>
      <c r="B26" s="25">
        <v>16</v>
      </c>
      <c r="C26" s="135" t="s">
        <v>346</v>
      </c>
      <c r="D26" s="4" t="s">
        <v>204</v>
      </c>
      <c r="E26" s="82">
        <v>455913.2423000001</v>
      </c>
      <c r="F26" s="82">
        <v>452930.45049999998</v>
      </c>
      <c r="G26" s="82">
        <v>972.64949999999999</v>
      </c>
      <c r="H26" s="82">
        <v>2010.1423000000514</v>
      </c>
      <c r="I26" s="3"/>
      <c r="J26" s="143">
        <v>129.68660000000003</v>
      </c>
      <c r="K26" s="143">
        <v>54208.998799999994</v>
      </c>
      <c r="L26" s="143">
        <v>7456.9794999999995</v>
      </c>
      <c r="M26" s="143"/>
      <c r="N26" s="143"/>
      <c r="O26" s="143">
        <v>8235.0990999999995</v>
      </c>
      <c r="P26" s="143">
        <v>20620.169400000002</v>
      </c>
      <c r="Q26" s="143">
        <v>2464.0454</v>
      </c>
      <c r="R26" s="143">
        <v>2464.0454</v>
      </c>
      <c r="S26" s="143">
        <v>12968.659999999989</v>
      </c>
      <c r="T26" s="3"/>
      <c r="U26" s="143">
        <v>10115.5548</v>
      </c>
      <c r="V26" s="143">
        <v>9985.8682000000008</v>
      </c>
      <c r="W26" s="143">
        <v>44093.443999999996</v>
      </c>
      <c r="X26" s="143">
        <v>73986.205300000016</v>
      </c>
      <c r="Y26" s="143">
        <v>3631.2248000000004</v>
      </c>
      <c r="Z26" s="143">
        <v>4992.9341000000004</v>
      </c>
      <c r="AA26" s="143">
        <v>6095.2701999999999</v>
      </c>
      <c r="AB26" s="143">
        <v>37933.330499999996</v>
      </c>
      <c r="AC26" s="143">
        <v>21333.445700000018</v>
      </c>
      <c r="AD26" s="145">
        <v>648433.00000000012</v>
      </c>
      <c r="AF26" s="2">
        <v>3559229</v>
      </c>
      <c r="AG26" s="75">
        <v>2074.3000000000002</v>
      </c>
      <c r="AH26" s="75">
        <v>2074.6</v>
      </c>
      <c r="AI26" s="75">
        <v>4148.8999999999996</v>
      </c>
      <c r="AJ26" s="81">
        <v>2054520.6116134776</v>
      </c>
      <c r="AK26" s="81">
        <v>2054817.7509778328</v>
      </c>
      <c r="AL26" s="81">
        <v>4109338.3625913104</v>
      </c>
      <c r="AM26" s="183">
        <f t="shared" si="22"/>
        <v>15.455857507098038</v>
      </c>
      <c r="AO26" s="157">
        <f t="shared" si="1"/>
        <v>526378.54338587879</v>
      </c>
      <c r="AP26" s="157">
        <f t="shared" si="2"/>
        <v>522934.73553553718</v>
      </c>
      <c r="AQ26" s="157">
        <f t="shared" si="3"/>
        <v>1122.9808207635015</v>
      </c>
      <c r="AR26" s="157">
        <f t="shared" si="4"/>
        <v>2320.8270295779625</v>
      </c>
      <c r="AS26"/>
      <c r="AT26" s="157">
        <f t="shared" si="5"/>
        <v>149.73077610180025</v>
      </c>
      <c r="AU26" s="157">
        <f t="shared" si="6"/>
        <v>62587.464410552479</v>
      </c>
      <c r="AV26" s="157">
        <f t="shared" si="7"/>
        <v>8609.5196258535107</v>
      </c>
      <c r="AW26" s="157"/>
      <c r="AX26" s="157"/>
      <c r="AY26" s="157">
        <f t="shared" si="8"/>
        <v>9507.9042824643111</v>
      </c>
      <c r="AZ26" s="157">
        <f t="shared" si="9"/>
        <v>23807.193400186236</v>
      </c>
      <c r="BA26" s="157">
        <f t="shared" si="10"/>
        <v>2844.8847459342037</v>
      </c>
      <c r="BB26" s="157">
        <f t="shared" si="11"/>
        <v>2844.8847459342037</v>
      </c>
      <c r="BC26" s="157">
        <f t="shared" si="12"/>
        <v>14973.077610180009</v>
      </c>
      <c r="BD26" s="157"/>
      <c r="BE26" s="157">
        <f t="shared" si="13"/>
        <v>11679.000535940415</v>
      </c>
      <c r="BF26" s="157">
        <f t="shared" si="14"/>
        <v>11529.269759838617</v>
      </c>
      <c r="BG26" s="157">
        <f t="shared" si="15"/>
        <v>50908.463874612062</v>
      </c>
      <c r="BH26" s="157">
        <f t="shared" si="16"/>
        <v>85421.407766077042</v>
      </c>
      <c r="BI26" s="157">
        <f t="shared" si="17"/>
        <v>4192.4617308504057</v>
      </c>
      <c r="BJ26" s="157">
        <f t="shared" si="18"/>
        <v>5764.6348799193083</v>
      </c>
      <c r="BK26" s="157">
        <f t="shared" si="19"/>
        <v>7037.346476784609</v>
      </c>
      <c r="BL26" s="157">
        <f t="shared" si="20"/>
        <v>43796.252009776559</v>
      </c>
      <c r="BM26" s="157">
        <f t="shared" si="21"/>
        <v>24630.712668746153</v>
      </c>
      <c r="BN26" s="170">
        <f t="shared" si="23"/>
        <v>748653.8805090012</v>
      </c>
      <c r="BP26" s="94">
        <f t="shared" si="24"/>
        <v>60.897733140717833</v>
      </c>
      <c r="BQ26" s="178">
        <f t="shared" si="25"/>
        <v>0.02</v>
      </c>
      <c r="BR26" s="94">
        <f t="shared" si="26"/>
        <v>8.3599999999999959</v>
      </c>
      <c r="BS26" s="94">
        <f t="shared" si="27"/>
        <v>8.3399999999999963</v>
      </c>
      <c r="BT26" s="94">
        <f t="shared" si="28"/>
        <v>0.55999999999999983</v>
      </c>
      <c r="BU26" s="94">
        <f t="shared" si="29"/>
        <v>0.7699999999999998</v>
      </c>
      <c r="BV26" s="94">
        <f t="shared" si="30"/>
        <v>0.93999999999999972</v>
      </c>
      <c r="BW26" s="94">
        <f t="shared" si="31"/>
        <v>5.8499999999999988</v>
      </c>
    </row>
    <row r="27" spans="1:75" ht="15.6" x14ac:dyDescent="0.3">
      <c r="A27" s="1">
        <f t="shared" si="32"/>
        <v>17</v>
      </c>
      <c r="B27" s="25">
        <v>17</v>
      </c>
      <c r="C27" s="135" t="s">
        <v>346</v>
      </c>
      <c r="D27" s="4" t="s">
        <v>199</v>
      </c>
      <c r="E27" s="82">
        <v>199892.03520000001</v>
      </c>
      <c r="F27" s="82">
        <v>195349.03440000003</v>
      </c>
      <c r="G27" s="82">
        <v>3785.8339999999998</v>
      </c>
      <c r="H27" s="82">
        <v>757.16680000000656</v>
      </c>
      <c r="I27" s="3"/>
      <c r="J27" s="143">
        <v>58.243600000000001</v>
      </c>
      <c r="K27" s="143">
        <v>19919.3112</v>
      </c>
      <c r="L27" s="143">
        <v>3378.1288</v>
      </c>
      <c r="M27" s="143"/>
      <c r="N27" s="143"/>
      <c r="O27" s="143">
        <v>3290.7633999999998</v>
      </c>
      <c r="P27" s="143">
        <v>87.365399999999994</v>
      </c>
      <c r="Q27" s="143">
        <v>1019.263</v>
      </c>
      <c r="R27" s="143">
        <v>1863.7952</v>
      </c>
      <c r="S27" s="143">
        <v>10279.9954</v>
      </c>
      <c r="T27" s="3"/>
      <c r="U27" s="143">
        <v>8969.5144</v>
      </c>
      <c r="V27" s="143">
        <v>4572.1226000000006</v>
      </c>
      <c r="W27" s="143">
        <v>15725.772000000001</v>
      </c>
      <c r="X27" s="143">
        <v>42081.001000000004</v>
      </c>
      <c r="Y27" s="143">
        <v>1951.1605999999999</v>
      </c>
      <c r="Z27" s="143">
        <v>1805.5516</v>
      </c>
      <c r="AA27" s="143">
        <v>2125.8914</v>
      </c>
      <c r="AB27" s="143">
        <v>19686.336800000001</v>
      </c>
      <c r="AC27" s="143">
        <v>16512.060600000004</v>
      </c>
      <c r="AD27" s="145">
        <v>291218</v>
      </c>
      <c r="AF27" s="2">
        <v>1544564</v>
      </c>
      <c r="AG27" s="75">
        <v>824.1</v>
      </c>
      <c r="AH27" s="75">
        <v>857.4</v>
      </c>
      <c r="AI27" s="75">
        <v>1681.5</v>
      </c>
      <c r="AJ27" s="81">
        <v>819736.41656769125</v>
      </c>
      <c r="AK27" s="81">
        <v>852860.09412102716</v>
      </c>
      <c r="AL27" s="81">
        <v>1672596.5106887184</v>
      </c>
      <c r="AM27" s="183">
        <f t="shared" si="22"/>
        <v>8.2892331226623437</v>
      </c>
      <c r="AO27" s="157">
        <f t="shared" si="1"/>
        <v>216461.5519913623</v>
      </c>
      <c r="AP27" s="157">
        <f t="shared" si="2"/>
        <v>211541.97126428588</v>
      </c>
      <c r="AQ27" s="157">
        <f t="shared" si="3"/>
        <v>4099.6506058970126</v>
      </c>
      <c r="AR27" s="157">
        <f t="shared" si="4"/>
        <v>819.93012117940964</v>
      </c>
      <c r="AS27"/>
      <c r="AT27" s="157">
        <f t="shared" si="5"/>
        <v>63.071547783030965</v>
      </c>
      <c r="AU27" s="157">
        <f t="shared" si="6"/>
        <v>21570.46934179659</v>
      </c>
      <c r="AV27" s="157">
        <f t="shared" si="7"/>
        <v>3658.1497714157958</v>
      </c>
      <c r="AW27" s="157"/>
      <c r="AX27" s="157"/>
      <c r="AY27" s="157">
        <f t="shared" si="8"/>
        <v>3563.5424497412491</v>
      </c>
      <c r="AZ27" s="157">
        <f t="shared" si="9"/>
        <v>94.607321674546441</v>
      </c>
      <c r="BA27" s="157">
        <f t="shared" si="10"/>
        <v>1103.7520862030419</v>
      </c>
      <c r="BB27" s="157">
        <f t="shared" si="11"/>
        <v>2018.2895290569909</v>
      </c>
      <c r="BC27" s="157">
        <f t="shared" si="12"/>
        <v>11132.128183704966</v>
      </c>
      <c r="BD27" s="157"/>
      <c r="BE27" s="157">
        <f t="shared" si="13"/>
        <v>9713.018358586769</v>
      </c>
      <c r="BF27" s="157">
        <f t="shared" si="14"/>
        <v>4951.1165009679316</v>
      </c>
      <c r="BG27" s="157">
        <f t="shared" si="15"/>
        <v>17029.317901418362</v>
      </c>
      <c r="BH27" s="157">
        <f t="shared" si="16"/>
        <v>45569.193273239871</v>
      </c>
      <c r="BI27" s="157">
        <f t="shared" si="17"/>
        <v>2112.8968507315376</v>
      </c>
      <c r="BJ27" s="157">
        <f t="shared" si="18"/>
        <v>1955.21798127396</v>
      </c>
      <c r="BK27" s="157">
        <f t="shared" si="19"/>
        <v>2302.1114940806301</v>
      </c>
      <c r="BL27" s="157">
        <f t="shared" si="20"/>
        <v>21318.183150664467</v>
      </c>
      <c r="BM27" s="157">
        <f t="shared" si="21"/>
        <v>17880.783796489282</v>
      </c>
      <c r="BN27" s="170">
        <f t="shared" si="23"/>
        <v>315357.73891515483</v>
      </c>
      <c r="BP27" s="94">
        <f t="shared" si="24"/>
        <v>63.385803020924051</v>
      </c>
      <c r="BQ27" s="178">
        <f t="shared" si="25"/>
        <v>0.02</v>
      </c>
      <c r="BR27" s="94">
        <f t="shared" si="26"/>
        <v>6.84</v>
      </c>
      <c r="BS27" s="94">
        <f t="shared" si="27"/>
        <v>6.9700000000000006</v>
      </c>
      <c r="BT27" s="94">
        <f t="shared" si="28"/>
        <v>0.67</v>
      </c>
      <c r="BU27" s="94">
        <f t="shared" si="29"/>
        <v>0.62</v>
      </c>
      <c r="BV27" s="94">
        <f t="shared" si="30"/>
        <v>0.73</v>
      </c>
      <c r="BW27" s="94">
        <f t="shared" si="31"/>
        <v>6.76</v>
      </c>
    </row>
    <row r="28" spans="1:75" ht="15.6" x14ac:dyDescent="0.3">
      <c r="A28" s="1">
        <f t="shared" si="32"/>
        <v>18</v>
      </c>
      <c r="B28" s="25">
        <v>18</v>
      </c>
      <c r="C28" s="135" t="s">
        <v>346</v>
      </c>
      <c r="D28" s="4" t="s">
        <v>337</v>
      </c>
      <c r="E28" s="82">
        <v>216992.83499999996</v>
      </c>
      <c r="F28" s="82">
        <v>215518.36500000002</v>
      </c>
      <c r="G28" s="82">
        <v>791.84499999999991</v>
      </c>
      <c r="H28" s="82">
        <v>682.62499999997829</v>
      </c>
      <c r="I28" s="3"/>
      <c r="J28" s="143">
        <v>0</v>
      </c>
      <c r="K28" s="143">
        <v>22963.505000000001</v>
      </c>
      <c r="L28" s="143">
        <v>1529.0800000000002</v>
      </c>
      <c r="M28" s="143"/>
      <c r="N28" s="143"/>
      <c r="O28" s="143">
        <v>1256.03</v>
      </c>
      <c r="P28" s="143">
        <v>4095.7499999999995</v>
      </c>
      <c r="Q28" s="143">
        <v>464.18500000000006</v>
      </c>
      <c r="R28" s="143">
        <v>10976.609999999999</v>
      </c>
      <c r="S28" s="143">
        <v>4641.8500000000022</v>
      </c>
      <c r="T28" s="3"/>
      <c r="U28" s="143">
        <v>6635.1149999999998</v>
      </c>
      <c r="V28" s="143">
        <v>1802.13</v>
      </c>
      <c r="W28" s="143">
        <v>5242.5599999999995</v>
      </c>
      <c r="X28" s="143">
        <v>19413.855</v>
      </c>
      <c r="Y28" s="143">
        <v>2184.4</v>
      </c>
      <c r="Z28" s="143">
        <v>3003.5500000000006</v>
      </c>
      <c r="AA28" s="143">
        <v>1092.2</v>
      </c>
      <c r="AB28" s="143">
        <v>6007.1000000000013</v>
      </c>
      <c r="AC28" s="143">
        <v>7126.6049999999977</v>
      </c>
      <c r="AD28" s="145">
        <v>273049.99999999994</v>
      </c>
      <c r="AF28" s="2">
        <v>1387015</v>
      </c>
      <c r="AG28" s="75">
        <v>715.8</v>
      </c>
      <c r="AH28" s="75">
        <v>851.8</v>
      </c>
      <c r="AI28" s="75">
        <v>1567.6</v>
      </c>
      <c r="AJ28" s="81">
        <v>710345.3845540639</v>
      </c>
      <c r="AK28" s="81">
        <v>845309.02285994939</v>
      </c>
      <c r="AL28" s="81">
        <v>1555654.4074140133</v>
      </c>
      <c r="AM28" s="183">
        <f t="shared" si="22"/>
        <v>12.158441503084919</v>
      </c>
      <c r="AO28" s="157">
        <f t="shared" si="1"/>
        <v>243375.78190936055</v>
      </c>
      <c r="AP28" s="157">
        <f t="shared" si="2"/>
        <v>241722.03933693006</v>
      </c>
      <c r="AQ28" s="157">
        <f t="shared" si="3"/>
        <v>888.12101112010271</v>
      </c>
      <c r="AR28" s="157">
        <f t="shared" si="4"/>
        <v>765.62156131040911</v>
      </c>
      <c r="AS28"/>
      <c r="AT28" s="157">
        <f t="shared" si="5"/>
        <v>0</v>
      </c>
      <c r="AU28" s="157">
        <f t="shared" si="6"/>
        <v>25755.509322482983</v>
      </c>
      <c r="AV28" s="157">
        <f t="shared" si="7"/>
        <v>1714.9922973353709</v>
      </c>
      <c r="AW28" s="157"/>
      <c r="AX28" s="157"/>
      <c r="AY28" s="157">
        <f t="shared" si="8"/>
        <v>1408.7436728111975</v>
      </c>
      <c r="AZ28" s="157">
        <f t="shared" si="9"/>
        <v>4593.7293678626002</v>
      </c>
      <c r="BA28" s="157">
        <f t="shared" si="10"/>
        <v>520.62266169109478</v>
      </c>
      <c r="BB28" s="157">
        <f t="shared" si="11"/>
        <v>12311.194705871769</v>
      </c>
      <c r="BC28" s="157">
        <f t="shared" si="12"/>
        <v>5206.2266169109498</v>
      </c>
      <c r="BD28" s="157"/>
      <c r="BE28" s="157">
        <f t="shared" si="13"/>
        <v>7441.841575937412</v>
      </c>
      <c r="BF28" s="157">
        <f t="shared" si="14"/>
        <v>2021.2409218595444</v>
      </c>
      <c r="BG28" s="157">
        <f t="shared" si="15"/>
        <v>5879.9735908641287</v>
      </c>
      <c r="BH28" s="157">
        <f t="shared" si="16"/>
        <v>21774.277203668727</v>
      </c>
      <c r="BI28" s="157">
        <f t="shared" si="17"/>
        <v>2449.9889961933868</v>
      </c>
      <c r="BJ28" s="157">
        <f t="shared" si="18"/>
        <v>3368.7348697659081</v>
      </c>
      <c r="BK28" s="157">
        <f t="shared" si="19"/>
        <v>1224.9944980966934</v>
      </c>
      <c r="BL28" s="157">
        <f t="shared" si="20"/>
        <v>6737.4697395318162</v>
      </c>
      <c r="BM28" s="157">
        <f t="shared" si="21"/>
        <v>7993.0891000809224</v>
      </c>
      <c r="BN28" s="170">
        <f t="shared" si="23"/>
        <v>306248.62452417333</v>
      </c>
      <c r="BP28" s="94">
        <f t="shared" si="24"/>
        <v>70.855121500430414</v>
      </c>
      <c r="BQ28" s="178">
        <f t="shared" si="25"/>
        <v>0</v>
      </c>
      <c r="BR28" s="94">
        <f t="shared" si="26"/>
        <v>8.4100000000000037</v>
      </c>
      <c r="BS28" s="94">
        <f t="shared" si="27"/>
        <v>2.58</v>
      </c>
      <c r="BT28" s="94">
        <f t="shared" si="28"/>
        <v>0.8</v>
      </c>
      <c r="BU28" s="94">
        <f t="shared" si="29"/>
        <v>1.1000000000000005</v>
      </c>
      <c r="BV28" s="94">
        <f t="shared" si="30"/>
        <v>0.4</v>
      </c>
      <c r="BW28" s="94">
        <f t="shared" si="31"/>
        <v>2.2000000000000011</v>
      </c>
    </row>
    <row r="29" spans="1:75" ht="15.6" x14ac:dyDescent="0.3">
      <c r="A29" s="1">
        <f t="shared" si="32"/>
        <v>19</v>
      </c>
      <c r="B29" s="25">
        <v>19</v>
      </c>
      <c r="C29" s="135" t="s">
        <v>346</v>
      </c>
      <c r="D29" s="20" t="s">
        <v>338</v>
      </c>
      <c r="E29" s="82">
        <v>76586.866200000004</v>
      </c>
      <c r="F29" s="82">
        <v>72279.993499999997</v>
      </c>
      <c r="G29" s="82">
        <v>2238.0124000000001</v>
      </c>
      <c r="H29" s="82">
        <v>2068.860300000003</v>
      </c>
      <c r="I29" s="3"/>
      <c r="J29" s="143">
        <v>65.058500000000009</v>
      </c>
      <c r="K29" s="143">
        <v>15705.1219</v>
      </c>
      <c r="L29" s="143">
        <v>2979.6793000000007</v>
      </c>
      <c r="M29" s="143"/>
      <c r="N29" s="143"/>
      <c r="O29" s="143">
        <v>1639.4742000000001</v>
      </c>
      <c r="P29" s="143">
        <v>5048.5396000000001</v>
      </c>
      <c r="Q29" s="143">
        <v>455.40950000000004</v>
      </c>
      <c r="R29" s="143">
        <v>1132.0178999999998</v>
      </c>
      <c r="S29" s="143">
        <v>4450.0013999999992</v>
      </c>
      <c r="T29" s="3"/>
      <c r="U29" s="143">
        <v>3304.9718000000007</v>
      </c>
      <c r="V29" s="143">
        <v>3070.7612000000004</v>
      </c>
      <c r="W29" s="143">
        <v>7390.6455999999998</v>
      </c>
      <c r="X29" s="143">
        <v>23993.574800000002</v>
      </c>
      <c r="Y29" s="143">
        <v>1665.4976000000001</v>
      </c>
      <c r="Z29" s="143">
        <v>442.39780000000013</v>
      </c>
      <c r="AA29" s="143">
        <v>1366.2285000000002</v>
      </c>
      <c r="AB29" s="143">
        <v>12296.056500000001</v>
      </c>
      <c r="AC29" s="143">
        <v>8223.394400000001</v>
      </c>
      <c r="AD29" s="145">
        <v>130117</v>
      </c>
      <c r="AF29" s="2">
        <v>674034</v>
      </c>
      <c r="AG29" s="75">
        <v>343.9</v>
      </c>
      <c r="AH29" s="75">
        <v>364.8</v>
      </c>
      <c r="AI29" s="75">
        <v>708.7</v>
      </c>
      <c r="AJ29" s="81">
        <v>342823.7384441279</v>
      </c>
      <c r="AK29" s="81">
        <v>363658.33028327388</v>
      </c>
      <c r="AL29" s="81">
        <v>706482.06872740178</v>
      </c>
      <c r="AM29" s="183">
        <f t="shared" si="22"/>
        <v>4.8140106771174427</v>
      </c>
      <c r="AO29" s="157">
        <f t="shared" si="1"/>
        <v>80273.76611613766</v>
      </c>
      <c r="AP29" s="157">
        <f t="shared" si="2"/>
        <v>75759.560104509786</v>
      </c>
      <c r="AQ29" s="157">
        <f t="shared" si="3"/>
        <v>2345.7505558912126</v>
      </c>
      <c r="AR29" s="157">
        <f t="shared" si="4"/>
        <v>2168.4554557366473</v>
      </c>
      <c r="AS29"/>
      <c r="AT29" s="157">
        <f t="shared" si="5"/>
        <v>68.190423136372473</v>
      </c>
      <c r="AU29" s="157">
        <f t="shared" si="6"/>
        <v>16461.168145120311</v>
      </c>
      <c r="AV29" s="157">
        <f t="shared" si="7"/>
        <v>3123.1213796458587</v>
      </c>
      <c r="AW29" s="157"/>
      <c r="AX29" s="157"/>
      <c r="AY29" s="157">
        <f t="shared" si="8"/>
        <v>1718.398663036586</v>
      </c>
      <c r="AZ29" s="157">
        <f t="shared" si="9"/>
        <v>5291.5768353825024</v>
      </c>
      <c r="BA29" s="157">
        <f t="shared" si="10"/>
        <v>477.33296195460724</v>
      </c>
      <c r="BB29" s="157">
        <f t="shared" si="11"/>
        <v>1186.5133625728804</v>
      </c>
      <c r="BC29" s="157">
        <f t="shared" si="12"/>
        <v>4664.2249425278751</v>
      </c>
      <c r="BD29" s="157"/>
      <c r="BE29" s="157">
        <f t="shared" si="13"/>
        <v>3464.073495327721</v>
      </c>
      <c r="BF29" s="157">
        <f t="shared" si="14"/>
        <v>3218.5879720367798</v>
      </c>
      <c r="BG29" s="157">
        <f t="shared" si="15"/>
        <v>7746.4320682919106</v>
      </c>
      <c r="BH29" s="157">
        <f t="shared" si="16"/>
        <v>25148.628052694163</v>
      </c>
      <c r="BI29" s="157">
        <f t="shared" si="17"/>
        <v>1745.6748322911349</v>
      </c>
      <c r="BJ29" s="157">
        <f t="shared" si="18"/>
        <v>463.69487732733285</v>
      </c>
      <c r="BK29" s="157">
        <f t="shared" si="19"/>
        <v>1431.9988858638217</v>
      </c>
      <c r="BL29" s="157">
        <f t="shared" si="20"/>
        <v>12887.989972774392</v>
      </c>
      <c r="BM29" s="157">
        <f t="shared" si="21"/>
        <v>8619.2694844374782</v>
      </c>
      <c r="BN29" s="170">
        <f t="shared" si="23"/>
        <v>136380.84627274491</v>
      </c>
      <c r="BP29" s="94">
        <f t="shared" si="24"/>
        <v>56.156614578293272</v>
      </c>
      <c r="BQ29" s="178">
        <f t="shared" si="25"/>
        <v>5.0000000000000017E-2</v>
      </c>
      <c r="BR29" s="94">
        <f t="shared" si="26"/>
        <v>12.07</v>
      </c>
      <c r="BS29" s="94">
        <f t="shared" si="27"/>
        <v>8.0400000000000009</v>
      </c>
      <c r="BT29" s="94">
        <f t="shared" si="28"/>
        <v>1.28</v>
      </c>
      <c r="BU29" s="94">
        <f t="shared" si="29"/>
        <v>0.34000000000000014</v>
      </c>
      <c r="BV29" s="94">
        <f t="shared" si="30"/>
        <v>1.0500000000000003</v>
      </c>
      <c r="BW29" s="94">
        <f t="shared" si="31"/>
        <v>9.4499999999999993</v>
      </c>
    </row>
    <row r="30" spans="1:75" ht="15.6" x14ac:dyDescent="0.3">
      <c r="A30" s="1">
        <f t="shared" si="32"/>
        <v>20</v>
      </c>
      <c r="B30" s="25">
        <v>20</v>
      </c>
      <c r="C30" s="135" t="s">
        <v>346</v>
      </c>
      <c r="D30" s="21" t="s">
        <v>151</v>
      </c>
      <c r="E30" s="82">
        <v>303281.21669999999</v>
      </c>
      <c r="F30" s="82">
        <v>301706.77600000001</v>
      </c>
      <c r="G30" s="82">
        <v>988.6022999999999</v>
      </c>
      <c r="H30" s="82">
        <v>585.83839999997292</v>
      </c>
      <c r="I30" s="3"/>
      <c r="J30" s="143">
        <v>73.229799999999983</v>
      </c>
      <c r="K30" s="143">
        <v>20028.350299999998</v>
      </c>
      <c r="L30" s="143">
        <v>2489.8132000000001</v>
      </c>
      <c r="M30" s="143"/>
      <c r="N30" s="143"/>
      <c r="O30" s="143">
        <v>2526.4280999999996</v>
      </c>
      <c r="P30" s="143">
        <v>7652.5141000000003</v>
      </c>
      <c r="Q30" s="143">
        <v>1098.4469999999999</v>
      </c>
      <c r="R30" s="143">
        <v>1391.3661999999999</v>
      </c>
      <c r="S30" s="143">
        <v>4869.7816999999977</v>
      </c>
      <c r="T30" s="3"/>
      <c r="U30" s="143">
        <v>6517.4522000000006</v>
      </c>
      <c r="V30" s="143">
        <v>2819.3472999999994</v>
      </c>
      <c r="W30" s="143">
        <v>9117.1100999999999</v>
      </c>
      <c r="X30" s="143">
        <v>24312.293600000001</v>
      </c>
      <c r="Y30" s="143">
        <v>2013.8195000000001</v>
      </c>
      <c r="Z30" s="143">
        <v>2453.1983</v>
      </c>
      <c r="AA30" s="143">
        <v>1391.3661999999999</v>
      </c>
      <c r="AB30" s="143">
        <v>10911.240199999998</v>
      </c>
      <c r="AC30" s="143">
        <v>7542.6694000000025</v>
      </c>
      <c r="AD30" s="145">
        <v>366148.99999999994</v>
      </c>
      <c r="AF30" s="2">
        <v>2371012</v>
      </c>
      <c r="AG30" s="75">
        <v>1369.1</v>
      </c>
      <c r="AH30" s="75">
        <v>1362.9</v>
      </c>
      <c r="AI30" s="75">
        <v>2732</v>
      </c>
      <c r="AJ30" s="81">
        <v>1357026.9933219091</v>
      </c>
      <c r="AK30" s="81">
        <v>1350881.6662029289</v>
      </c>
      <c r="AL30" s="81">
        <v>2707908.659524838</v>
      </c>
      <c r="AM30" s="183">
        <f t="shared" si="22"/>
        <v>14.208981629989134</v>
      </c>
      <c r="AO30" s="157">
        <f t="shared" si="1"/>
        <v>346374.38906811055</v>
      </c>
      <c r="AP30" s="157">
        <f t="shared" si="2"/>
        <v>344576.23637827247</v>
      </c>
      <c r="AQ30" s="157">
        <f t="shared" si="3"/>
        <v>1129.07261920065</v>
      </c>
      <c r="AR30" s="157">
        <f t="shared" si="4"/>
        <v>669.08007063739126</v>
      </c>
      <c r="AS30"/>
      <c r="AT30" s="157">
        <f t="shared" si="5"/>
        <v>83.635008829677759</v>
      </c>
      <c r="AU30" s="157">
        <f t="shared" si="6"/>
        <v>22874.174914916872</v>
      </c>
      <c r="AV30" s="157">
        <f t="shared" si="7"/>
        <v>2843.5903002090449</v>
      </c>
      <c r="AW30" s="157"/>
      <c r="AX30" s="157"/>
      <c r="AY30" s="157">
        <f t="shared" si="8"/>
        <v>2885.4078046238833</v>
      </c>
      <c r="AZ30" s="157">
        <f t="shared" si="9"/>
        <v>8739.8584227013289</v>
      </c>
      <c r="BA30" s="157">
        <f t="shared" si="10"/>
        <v>1254.5251324451667</v>
      </c>
      <c r="BB30" s="157">
        <f t="shared" si="11"/>
        <v>1589.0651677638778</v>
      </c>
      <c r="BC30" s="157">
        <f t="shared" si="12"/>
        <v>5561.7280871735702</v>
      </c>
      <c r="BD30" s="157"/>
      <c r="BE30" s="157">
        <f t="shared" si="13"/>
        <v>7443.515785841324</v>
      </c>
      <c r="BF30" s="157">
        <f t="shared" si="14"/>
        <v>3219.9478399425939</v>
      </c>
      <c r="BG30" s="157">
        <f t="shared" si="15"/>
        <v>10412.558599294885</v>
      </c>
      <c r="BH30" s="157">
        <f t="shared" si="16"/>
        <v>27766.822931453022</v>
      </c>
      <c r="BI30" s="157">
        <f t="shared" si="17"/>
        <v>2299.9627428161389</v>
      </c>
      <c r="BJ30" s="157">
        <f t="shared" si="18"/>
        <v>2801.7727957942056</v>
      </c>
      <c r="BK30" s="157">
        <f t="shared" si="19"/>
        <v>1589.0651677638778</v>
      </c>
      <c r="BL30" s="157">
        <f t="shared" si="20"/>
        <v>12461.616315621988</v>
      </c>
      <c r="BM30" s="157">
        <f t="shared" si="21"/>
        <v>8614.4059094568147</v>
      </c>
      <c r="BN30" s="170">
        <f t="shared" si="23"/>
        <v>418175.04414838896</v>
      </c>
      <c r="BP30" s="94">
        <f t="shared" si="24"/>
        <v>72.524944026162629</v>
      </c>
      <c r="BQ30" s="178">
        <f t="shared" si="25"/>
        <v>1.999999999999999E-2</v>
      </c>
      <c r="BR30" s="94">
        <f t="shared" si="26"/>
        <v>5.4699999999999989</v>
      </c>
      <c r="BS30" s="94">
        <f t="shared" si="27"/>
        <v>3.2599999999999993</v>
      </c>
      <c r="BT30" s="94">
        <f t="shared" si="28"/>
        <v>0.54999999999999993</v>
      </c>
      <c r="BU30" s="94">
        <f t="shared" si="29"/>
        <v>0.66999999999999993</v>
      </c>
      <c r="BV30" s="94">
        <f t="shared" si="30"/>
        <v>0.37999999999999995</v>
      </c>
      <c r="BW30" s="94">
        <f t="shared" si="31"/>
        <v>2.9799999999999991</v>
      </c>
    </row>
    <row r="31" spans="1:75" ht="15.6" x14ac:dyDescent="0.3">
      <c r="A31" s="1">
        <f t="shared" si="32"/>
        <v>21</v>
      </c>
      <c r="B31" s="25">
        <v>21</v>
      </c>
      <c r="C31" s="135" t="s">
        <v>346</v>
      </c>
      <c r="D31" s="20" t="s">
        <v>339</v>
      </c>
      <c r="E31" s="82">
        <v>140313.79519999999</v>
      </c>
      <c r="F31" s="82">
        <v>132304.554</v>
      </c>
      <c r="G31" s="82">
        <v>4435.4974999999995</v>
      </c>
      <c r="H31" s="82">
        <v>3573.7436999999909</v>
      </c>
      <c r="I31" s="3"/>
      <c r="J31" s="143">
        <v>152.07419999999999</v>
      </c>
      <c r="K31" s="143">
        <v>40426.391499999998</v>
      </c>
      <c r="L31" s="143">
        <v>7781.1298999999999</v>
      </c>
      <c r="M31" s="143"/>
      <c r="N31" s="143"/>
      <c r="O31" s="143">
        <v>3269.5952999999995</v>
      </c>
      <c r="P31" s="143">
        <v>10543.8112</v>
      </c>
      <c r="Q31" s="143">
        <v>785.71669999999995</v>
      </c>
      <c r="R31" s="143">
        <v>4258.0775999999996</v>
      </c>
      <c r="S31" s="143">
        <v>13788.060799999999</v>
      </c>
      <c r="T31" s="3"/>
      <c r="U31" s="143">
        <v>9377.9089999999997</v>
      </c>
      <c r="V31" s="143">
        <v>6209.6965</v>
      </c>
      <c r="W31" s="143">
        <v>12394.047299999998</v>
      </c>
      <c r="X31" s="143">
        <v>44583.086300000003</v>
      </c>
      <c r="Y31" s="143">
        <v>2737.3356000000003</v>
      </c>
      <c r="Z31" s="143">
        <v>785.71669999999995</v>
      </c>
      <c r="AA31" s="143">
        <v>3294.9409999999998</v>
      </c>
      <c r="AB31" s="143">
        <v>22659.055799999998</v>
      </c>
      <c r="AC31" s="143">
        <v>15106.037200000006</v>
      </c>
      <c r="AD31" s="145">
        <v>253457</v>
      </c>
      <c r="AF31" s="2">
        <v>1299365</v>
      </c>
      <c r="AG31" s="75">
        <v>680.3</v>
      </c>
      <c r="AH31" s="75">
        <v>718.7</v>
      </c>
      <c r="AI31" s="75">
        <v>1399</v>
      </c>
      <c r="AJ31" s="81">
        <v>677165.87088503328</v>
      </c>
      <c r="AK31" s="81">
        <v>715388.96281798242</v>
      </c>
      <c r="AL31" s="81">
        <v>1392554.8337030157</v>
      </c>
      <c r="AM31" s="183">
        <f t="shared" si="22"/>
        <v>7.1719519690784121</v>
      </c>
      <c r="AO31" s="157">
        <f t="shared" si="1"/>
        <v>150377.03319773506</v>
      </c>
      <c r="AP31" s="157">
        <f t="shared" si="2"/>
        <v>141793.37306578341</v>
      </c>
      <c r="AQ31" s="157">
        <f t="shared" si="3"/>
        <v>4753.6092502896727</v>
      </c>
      <c r="AR31" s="157">
        <f t="shared" si="4"/>
        <v>3830.0508816619558</v>
      </c>
      <c r="AS31"/>
      <c r="AT31" s="157">
        <f t="shared" si="5"/>
        <v>162.98088858136023</v>
      </c>
      <c r="AU31" s="157">
        <f t="shared" si="6"/>
        <v>43325.7528812116</v>
      </c>
      <c r="AV31" s="157">
        <f t="shared" si="7"/>
        <v>8339.1887990795985</v>
      </c>
      <c r="AW31" s="157"/>
      <c r="AX31" s="157"/>
      <c r="AY31" s="157">
        <f t="shared" si="8"/>
        <v>3504.0891044992445</v>
      </c>
      <c r="AZ31" s="157">
        <f t="shared" si="9"/>
        <v>11300.008274974311</v>
      </c>
      <c r="BA31" s="157">
        <f t="shared" si="10"/>
        <v>842.06792433702788</v>
      </c>
      <c r="BB31" s="157">
        <f t="shared" si="11"/>
        <v>4563.4648802780866</v>
      </c>
      <c r="BC31" s="157">
        <f t="shared" si="12"/>
        <v>14776.933898043328</v>
      </c>
      <c r="BD31" s="157"/>
      <c r="BE31" s="157">
        <f t="shared" si="13"/>
        <v>10050.488129183881</v>
      </c>
      <c r="BF31" s="157">
        <f t="shared" si="14"/>
        <v>6655.052950405543</v>
      </c>
      <c r="BG31" s="157">
        <f t="shared" si="15"/>
        <v>13282.942419380857</v>
      </c>
      <c r="BH31" s="157">
        <f t="shared" si="16"/>
        <v>47780.563835768779</v>
      </c>
      <c r="BI31" s="157">
        <f t="shared" si="17"/>
        <v>2933.6559944644846</v>
      </c>
      <c r="BJ31" s="157">
        <f t="shared" si="18"/>
        <v>842.06792433702788</v>
      </c>
      <c r="BK31" s="157">
        <f t="shared" si="19"/>
        <v>3531.2525859294715</v>
      </c>
      <c r="BL31" s="157">
        <f t="shared" si="20"/>
        <v>24284.152398622675</v>
      </c>
      <c r="BM31" s="157">
        <f t="shared" si="21"/>
        <v>16189.434932415123</v>
      </c>
      <c r="BN31" s="170">
        <f t="shared" si="23"/>
        <v>271634.8143022671</v>
      </c>
      <c r="BP31" s="94">
        <f t="shared" si="24"/>
        <v>51.655306246519267</v>
      </c>
      <c r="BQ31" s="178">
        <f t="shared" si="25"/>
        <v>5.9999999999999991E-2</v>
      </c>
      <c r="BR31" s="94">
        <f t="shared" si="26"/>
        <v>15.95</v>
      </c>
      <c r="BS31" s="94">
        <f t="shared" si="27"/>
        <v>7.339999999999999</v>
      </c>
      <c r="BT31" s="94">
        <f t="shared" si="28"/>
        <v>1.0799999999999998</v>
      </c>
      <c r="BU31" s="94">
        <f t="shared" si="29"/>
        <v>0.31</v>
      </c>
      <c r="BV31" s="94">
        <f t="shared" si="30"/>
        <v>1.2999999999999998</v>
      </c>
      <c r="BW31" s="94">
        <f t="shared" si="31"/>
        <v>8.9399999999999977</v>
      </c>
    </row>
    <row r="32" spans="1:75" ht="15.6" x14ac:dyDescent="0.3">
      <c r="A32" s="1">
        <f t="shared" si="32"/>
        <v>22</v>
      </c>
      <c r="B32" s="25">
        <v>22</v>
      </c>
      <c r="C32" s="135" t="s">
        <v>346</v>
      </c>
      <c r="D32" s="20" t="s">
        <v>340</v>
      </c>
      <c r="E32" s="82">
        <v>259532.34819999998</v>
      </c>
      <c r="F32" s="82">
        <v>256097.8204</v>
      </c>
      <c r="G32" s="82">
        <v>1803.9943999999998</v>
      </c>
      <c r="H32" s="82">
        <v>1630.5334000000314</v>
      </c>
      <c r="I32" s="3"/>
      <c r="J32" s="143">
        <v>34.6922</v>
      </c>
      <c r="K32" s="143">
        <v>27198.684799999999</v>
      </c>
      <c r="L32" s="143">
        <v>4093.6795999999995</v>
      </c>
      <c r="M32" s="143"/>
      <c r="N32" s="143"/>
      <c r="O32" s="143">
        <v>3746.7576000000004</v>
      </c>
      <c r="P32" s="143">
        <v>11136.196199999998</v>
      </c>
      <c r="Q32" s="143">
        <v>867.30499999999995</v>
      </c>
      <c r="R32" s="143">
        <v>797.92059999999992</v>
      </c>
      <c r="S32" s="143">
        <v>6556.8257999999987</v>
      </c>
      <c r="T32" s="3"/>
      <c r="U32" s="143">
        <v>3989.6029999999996</v>
      </c>
      <c r="V32" s="143">
        <v>7424.1308000000008</v>
      </c>
      <c r="W32" s="143">
        <v>17623.637599999998</v>
      </c>
      <c r="X32" s="143">
        <v>31118.903399999999</v>
      </c>
      <c r="Y32" s="143">
        <v>1873.3788000000002</v>
      </c>
      <c r="Z32" s="143">
        <v>1803.9943999999998</v>
      </c>
      <c r="AA32" s="143">
        <v>3469.22</v>
      </c>
      <c r="AB32" s="143">
        <v>13217.728199999998</v>
      </c>
      <c r="AC32" s="143">
        <v>10754.582000000002</v>
      </c>
      <c r="AD32" s="145">
        <v>346922</v>
      </c>
      <c r="AF32" s="2">
        <v>2147621</v>
      </c>
      <c r="AG32" s="75">
        <v>1274.5999999999999</v>
      </c>
      <c r="AH32" s="75">
        <v>1264.5</v>
      </c>
      <c r="AI32" s="75">
        <v>2539.1</v>
      </c>
      <c r="AJ32" s="81">
        <v>1261330.1557523806</v>
      </c>
      <c r="AK32" s="81">
        <v>1251335.3067228037</v>
      </c>
      <c r="AL32" s="81">
        <v>2512665.4624751844</v>
      </c>
      <c r="AM32" s="183">
        <f t="shared" si="22"/>
        <v>16.997620272626516</v>
      </c>
      <c r="AO32" s="157">
        <f t="shared" si="1"/>
        <v>303646.67123166681</v>
      </c>
      <c r="AP32" s="157">
        <f t="shared" si="2"/>
        <v>299628.35543806502</v>
      </c>
      <c r="AQ32" s="157">
        <f t="shared" si="3"/>
        <v>2110.6305178514467</v>
      </c>
      <c r="AR32" s="157">
        <f t="shared" si="4"/>
        <v>1907.6852757503832</v>
      </c>
      <c r="AS32"/>
      <c r="AT32" s="157">
        <f t="shared" si="5"/>
        <v>40.589048420220138</v>
      </c>
      <c r="AU32" s="157">
        <f t="shared" si="6"/>
        <v>31821.813961452586</v>
      </c>
      <c r="AV32" s="157">
        <f t="shared" si="7"/>
        <v>4789.5077135859756</v>
      </c>
      <c r="AW32" s="157"/>
      <c r="AX32" s="157"/>
      <c r="AY32" s="157">
        <f t="shared" si="8"/>
        <v>4383.6172293837753</v>
      </c>
      <c r="AZ32" s="157">
        <f t="shared" si="9"/>
        <v>13029.084542890663</v>
      </c>
      <c r="BA32" s="157">
        <f t="shared" si="10"/>
        <v>1014.7262105055034</v>
      </c>
      <c r="BB32" s="157">
        <f t="shared" si="11"/>
        <v>933.54811366506306</v>
      </c>
      <c r="BC32" s="157">
        <f t="shared" si="12"/>
        <v>7671.3301514216046</v>
      </c>
      <c r="BD32" s="157"/>
      <c r="BE32" s="157">
        <f t="shared" si="13"/>
        <v>4667.7405683253146</v>
      </c>
      <c r="BF32" s="157">
        <f t="shared" si="14"/>
        <v>8686.0563619271106</v>
      </c>
      <c r="BG32" s="157">
        <f t="shared" si="15"/>
        <v>20619.236597471827</v>
      </c>
      <c r="BH32" s="157">
        <f t="shared" si="16"/>
        <v>36408.376432937461</v>
      </c>
      <c r="BI32" s="157">
        <f t="shared" si="17"/>
        <v>2191.8086146918877</v>
      </c>
      <c r="BJ32" s="157">
        <f t="shared" si="18"/>
        <v>2110.6305178514467</v>
      </c>
      <c r="BK32" s="157">
        <f t="shared" si="19"/>
        <v>4058.9048420220138</v>
      </c>
      <c r="BL32" s="157">
        <f t="shared" si="20"/>
        <v>15464.42744810387</v>
      </c>
      <c r="BM32" s="157">
        <f t="shared" si="21"/>
        <v>12582.605010268244</v>
      </c>
      <c r="BN32" s="170">
        <f t="shared" si="23"/>
        <v>405890.4842022013</v>
      </c>
      <c r="BP32" s="94">
        <f t="shared" si="24"/>
        <v>63.941471480940038</v>
      </c>
      <c r="BQ32" s="178">
        <f t="shared" si="25"/>
        <v>1.0000000000000002E-2</v>
      </c>
      <c r="BR32" s="94">
        <f t="shared" si="26"/>
        <v>7.8400000000000007</v>
      </c>
      <c r="BS32" s="94">
        <f t="shared" si="27"/>
        <v>7.2200000000000015</v>
      </c>
      <c r="BT32" s="94">
        <f t="shared" si="28"/>
        <v>0.54000000000000015</v>
      </c>
      <c r="BU32" s="94">
        <f t="shared" si="29"/>
        <v>0.52</v>
      </c>
      <c r="BV32" s="94">
        <f t="shared" si="30"/>
        <v>1.0000000000000002</v>
      </c>
      <c r="BW32" s="94">
        <f t="shared" si="31"/>
        <v>3.81</v>
      </c>
    </row>
    <row r="33" spans="1:75" ht="15.6" x14ac:dyDescent="0.3">
      <c r="A33" s="1">
        <f t="shared" si="32"/>
        <v>23</v>
      </c>
      <c r="B33" s="25">
        <v>23</v>
      </c>
      <c r="C33" s="135" t="s">
        <v>346</v>
      </c>
      <c r="D33" s="20" t="s">
        <v>341</v>
      </c>
      <c r="E33" s="82">
        <v>169953.39360000001</v>
      </c>
      <c r="F33" s="82">
        <v>168582.97440000001</v>
      </c>
      <c r="G33" s="82">
        <v>942.16320000000007</v>
      </c>
      <c r="H33" s="82">
        <v>428.25600000000122</v>
      </c>
      <c r="I33" s="3"/>
      <c r="J33" s="143">
        <v>30.367199999999997</v>
      </c>
      <c r="K33" s="143">
        <v>13190.284799999999</v>
      </c>
      <c r="L33" s="143">
        <v>1820.0879999999997</v>
      </c>
      <c r="M33" s="143"/>
      <c r="N33" s="143"/>
      <c r="O33" s="143">
        <v>2012.8031999999998</v>
      </c>
      <c r="P33" s="143">
        <v>5203.3104000000012</v>
      </c>
      <c r="Q33" s="143">
        <v>513.90719999999999</v>
      </c>
      <c r="R33" s="143">
        <v>792.27359999999999</v>
      </c>
      <c r="S33" s="143">
        <v>2847.902399999999</v>
      </c>
      <c r="T33" s="3"/>
      <c r="U33" s="143">
        <v>2333.9952000000003</v>
      </c>
      <c r="V33" s="143">
        <v>2783.6640000000002</v>
      </c>
      <c r="W33" s="143">
        <v>11198.894400000001</v>
      </c>
      <c r="X33" s="143">
        <v>14646.355199999998</v>
      </c>
      <c r="Y33" s="143">
        <v>1092.0527999999999</v>
      </c>
      <c r="Z33" s="143">
        <v>1220.5295999999998</v>
      </c>
      <c r="AA33" s="143">
        <v>1820.0879999999997</v>
      </c>
      <c r="AB33" s="143">
        <v>5267.5487999999996</v>
      </c>
      <c r="AC33" s="143">
        <v>5246.1359999999986</v>
      </c>
      <c r="AD33" s="145">
        <v>214136.95440000002</v>
      </c>
      <c r="AF33" s="2">
        <v>1686764</v>
      </c>
      <c r="AG33" s="75">
        <v>984.8</v>
      </c>
      <c r="AH33" s="75">
        <v>1007.8</v>
      </c>
      <c r="AI33" s="75">
        <v>1992.6</v>
      </c>
      <c r="AJ33" s="81">
        <v>974597.24025472661</v>
      </c>
      <c r="AK33" s="81">
        <v>997358.9548423168</v>
      </c>
      <c r="AL33" s="81">
        <v>1971956.1950970434</v>
      </c>
      <c r="AM33" s="183">
        <f t="shared" si="22"/>
        <v>16.907652469286955</v>
      </c>
      <c r="AO33" s="157">
        <f t="shared" si="1"/>
        <v>198688.52274964741</v>
      </c>
      <c r="AP33" s="157">
        <f t="shared" si="2"/>
        <v>197086.397833939</v>
      </c>
      <c r="AQ33" s="157">
        <f t="shared" si="3"/>
        <v>1101.460879549513</v>
      </c>
      <c r="AR33" s="157">
        <f t="shared" si="4"/>
        <v>500.66403615887094</v>
      </c>
      <c r="AS33"/>
      <c r="AT33" s="157">
        <f t="shared" si="5"/>
        <v>35.501580640653309</v>
      </c>
      <c r="AU33" s="157">
        <f t="shared" si="6"/>
        <v>15420.45231369318</v>
      </c>
      <c r="AV33" s="157">
        <f t="shared" si="7"/>
        <v>2127.8221536751953</v>
      </c>
      <c r="AW33" s="157"/>
      <c r="AX33" s="157"/>
      <c r="AY33" s="157">
        <f t="shared" si="8"/>
        <v>2353.1209699466867</v>
      </c>
      <c r="AZ33" s="157">
        <f t="shared" si="9"/>
        <v>6083.0680393302664</v>
      </c>
      <c r="BA33" s="157">
        <f t="shared" si="10"/>
        <v>600.79684339064352</v>
      </c>
      <c r="BB33" s="157">
        <f t="shared" si="11"/>
        <v>926.2284668939086</v>
      </c>
      <c r="BC33" s="157">
        <f t="shared" si="12"/>
        <v>3329.4158404564814</v>
      </c>
      <c r="BD33" s="157"/>
      <c r="BE33" s="157">
        <f t="shared" si="13"/>
        <v>2728.6189970658393</v>
      </c>
      <c r="BF33" s="157">
        <f t="shared" si="14"/>
        <v>3254.3162350326525</v>
      </c>
      <c r="BG33" s="157">
        <f t="shared" si="15"/>
        <v>13092.364545554439</v>
      </c>
      <c r="BH33" s="157">
        <f t="shared" si="16"/>
        <v>17122.710036633336</v>
      </c>
      <c r="BI33" s="157">
        <f t="shared" si="17"/>
        <v>1276.6932922051171</v>
      </c>
      <c r="BJ33" s="157">
        <f t="shared" si="18"/>
        <v>1426.892503052778</v>
      </c>
      <c r="BK33" s="157">
        <f t="shared" si="19"/>
        <v>2127.8221536751953</v>
      </c>
      <c r="BL33" s="157">
        <f t="shared" si="20"/>
        <v>6158.1676447540949</v>
      </c>
      <c r="BM33" s="157">
        <f t="shared" si="21"/>
        <v>6133.1344429461496</v>
      </c>
      <c r="BN33" s="170">
        <f t="shared" si="23"/>
        <v>250342.48645826749</v>
      </c>
      <c r="BP33" s="94">
        <f t="shared" si="24"/>
        <v>67.888354072224772</v>
      </c>
      <c r="BQ33" s="178">
        <f t="shared" si="25"/>
        <v>1.4181204773873444E-2</v>
      </c>
      <c r="BR33" s="94">
        <f t="shared" si="26"/>
        <v>6.1597424120271311</v>
      </c>
      <c r="BS33" s="94">
        <f t="shared" si="27"/>
        <v>6.5297269400222682</v>
      </c>
      <c r="BT33" s="94">
        <f t="shared" si="28"/>
        <v>0.50997867372302541</v>
      </c>
      <c r="BU33" s="94">
        <f t="shared" si="29"/>
        <v>0.56997616474926371</v>
      </c>
      <c r="BV33" s="94">
        <f t="shared" si="30"/>
        <v>0.84996445620504246</v>
      </c>
      <c r="BW33" s="94">
        <f t="shared" si="31"/>
        <v>2.4598971320757701</v>
      </c>
    </row>
    <row r="34" spans="1:75" ht="15.6" x14ac:dyDescent="0.3">
      <c r="A34" s="1">
        <f t="shared" si="32"/>
        <v>24</v>
      </c>
      <c r="B34" s="25">
        <v>24</v>
      </c>
      <c r="C34" s="135" t="s">
        <v>346</v>
      </c>
      <c r="D34" s="20" t="s">
        <v>122</v>
      </c>
      <c r="E34" s="82">
        <v>105324.35380000001</v>
      </c>
      <c r="F34" s="82">
        <v>104229.19200000001</v>
      </c>
      <c r="G34" s="82">
        <v>641.99140000000011</v>
      </c>
      <c r="H34" s="82">
        <v>453.17039999999673</v>
      </c>
      <c r="I34" s="3"/>
      <c r="J34" s="143">
        <v>302.11360000000002</v>
      </c>
      <c r="K34" s="143">
        <v>124055.39700000003</v>
      </c>
      <c r="L34" s="143">
        <v>14161.575000000001</v>
      </c>
      <c r="M34" s="143"/>
      <c r="N34" s="143"/>
      <c r="O34" s="143">
        <v>6193.3287999999993</v>
      </c>
      <c r="P34" s="143">
        <v>19863.9692</v>
      </c>
      <c r="Q34" s="143">
        <v>3965.2410000000009</v>
      </c>
      <c r="R34" s="143">
        <v>54720.325799999999</v>
      </c>
      <c r="S34" s="143">
        <v>25150.957200000033</v>
      </c>
      <c r="T34" s="3"/>
      <c r="U34" s="143">
        <v>8685.7659999999996</v>
      </c>
      <c r="V34" s="143">
        <v>16805.069000000003</v>
      </c>
      <c r="W34" s="143">
        <v>36291.396200000003</v>
      </c>
      <c r="X34" s="143">
        <v>86177.904400000014</v>
      </c>
      <c r="Y34" s="143">
        <v>5438.0447999999997</v>
      </c>
      <c r="Z34" s="143">
        <v>5173.6954000000005</v>
      </c>
      <c r="AA34" s="143">
        <v>7779.4252000000006</v>
      </c>
      <c r="AB34" s="143">
        <v>38406.191400000003</v>
      </c>
      <c r="AC34" s="143">
        <v>29380.547600000005</v>
      </c>
      <c r="AD34" s="145">
        <v>377642.00000000006</v>
      </c>
      <c r="AF34" s="2">
        <v>2430581</v>
      </c>
      <c r="AG34" s="75">
        <v>1327.9</v>
      </c>
      <c r="AH34" s="75">
        <v>1328.4</v>
      </c>
      <c r="AI34" s="75">
        <v>2656.3</v>
      </c>
      <c r="AJ34" s="81">
        <v>1320550.2504812579</v>
      </c>
      <c r="AK34" s="81">
        <v>1321047.4830478972</v>
      </c>
      <c r="AL34" s="81">
        <v>2641597.7335291551</v>
      </c>
      <c r="AM34" s="183">
        <f t="shared" si="22"/>
        <v>8.6817404369224942</v>
      </c>
      <c r="AO34" s="157">
        <f t="shared" si="1"/>
        <v>114468.34081378192</v>
      </c>
      <c r="AP34" s="157">
        <f t="shared" si="2"/>
        <v>113278.09990894159</v>
      </c>
      <c r="AQ34" s="157">
        <f t="shared" si="3"/>
        <v>697.72742697536489</v>
      </c>
      <c r="AR34" s="157">
        <f t="shared" si="4"/>
        <v>492.51347786495984</v>
      </c>
      <c r="AS34"/>
      <c r="AT34" s="157">
        <f t="shared" si="5"/>
        <v>328.3423185766423</v>
      </c>
      <c r="AU34" s="157">
        <f t="shared" si="6"/>
        <v>134825.56456553377</v>
      </c>
      <c r="AV34" s="157">
        <f t="shared" si="7"/>
        <v>15391.046183280108</v>
      </c>
      <c r="AW34" s="157"/>
      <c r="AX34" s="157"/>
      <c r="AY34" s="157">
        <f t="shared" si="8"/>
        <v>6731.0175308211665</v>
      </c>
      <c r="AZ34" s="157">
        <f t="shared" si="9"/>
        <v>21588.507446414231</v>
      </c>
      <c r="BA34" s="157">
        <f t="shared" si="10"/>
        <v>4309.4929313184311</v>
      </c>
      <c r="BB34" s="157">
        <f t="shared" si="11"/>
        <v>59471.002452194334</v>
      </c>
      <c r="BC34" s="157">
        <f t="shared" si="12"/>
        <v>27334.498021505504</v>
      </c>
      <c r="BD34" s="157"/>
      <c r="BE34" s="157">
        <f t="shared" si="13"/>
        <v>9439.8416590784655</v>
      </c>
      <c r="BF34" s="157">
        <f t="shared" si="14"/>
        <v>18264.04147082573</v>
      </c>
      <c r="BG34" s="157">
        <f t="shared" si="15"/>
        <v>39442.121019019156</v>
      </c>
      <c r="BH34" s="157">
        <f t="shared" si="16"/>
        <v>93659.646373987227</v>
      </c>
      <c r="BI34" s="157">
        <f t="shared" si="17"/>
        <v>5910.1617343795606</v>
      </c>
      <c r="BJ34" s="157">
        <f t="shared" si="18"/>
        <v>5622.8622056249997</v>
      </c>
      <c r="BK34" s="157">
        <f t="shared" si="19"/>
        <v>8454.8147033485384</v>
      </c>
      <c r="BL34" s="157">
        <f t="shared" si="20"/>
        <v>41740.517249055658</v>
      </c>
      <c r="BM34" s="157">
        <f t="shared" si="21"/>
        <v>31931.290481578468</v>
      </c>
      <c r="BN34" s="170">
        <f t="shared" si="23"/>
        <v>410427.89822080289</v>
      </c>
      <c r="BP34" s="94">
        <f t="shared" si="24"/>
        <v>25.662084438357887</v>
      </c>
      <c r="BQ34" s="178">
        <f t="shared" si="25"/>
        <v>7.9999999999999988E-2</v>
      </c>
      <c r="BR34" s="94">
        <f t="shared" si="26"/>
        <v>32.850000000000009</v>
      </c>
      <c r="BS34" s="94">
        <f t="shared" si="27"/>
        <v>14.06</v>
      </c>
      <c r="BT34" s="94">
        <f t="shared" si="28"/>
        <v>1.4399999999999997</v>
      </c>
      <c r="BU34" s="94">
        <f t="shared" si="29"/>
        <v>1.3699999999999999</v>
      </c>
      <c r="BV34" s="94">
        <f t="shared" si="30"/>
        <v>2.0599999999999996</v>
      </c>
      <c r="BW34" s="94">
        <f t="shared" si="31"/>
        <v>10.170000000000002</v>
      </c>
    </row>
    <row r="35" spans="1:75" ht="15.6" x14ac:dyDescent="0.3">
      <c r="A35" s="1">
        <f t="shared" si="32"/>
        <v>25</v>
      </c>
      <c r="B35" s="25">
        <v>25</v>
      </c>
      <c r="C35" s="135" t="s">
        <v>346</v>
      </c>
      <c r="D35" s="20" t="s">
        <v>121</v>
      </c>
      <c r="E35" s="82">
        <v>213546.85439999995</v>
      </c>
      <c r="F35" s="82">
        <v>210510.64320000002</v>
      </c>
      <c r="G35" s="82">
        <v>981.40159999999992</v>
      </c>
      <c r="H35" s="82">
        <v>2054.8095999999837</v>
      </c>
      <c r="I35" s="3"/>
      <c r="J35" s="143">
        <v>1594.7776000000001</v>
      </c>
      <c r="K35" s="143">
        <v>37875.967999999993</v>
      </c>
      <c r="L35" s="143">
        <v>13095.577599999999</v>
      </c>
      <c r="M35" s="143"/>
      <c r="N35" s="143"/>
      <c r="O35" s="143">
        <v>2269.4911999999999</v>
      </c>
      <c r="P35" s="143">
        <v>6256.4351999999999</v>
      </c>
      <c r="Q35" s="143">
        <v>3250.8928000000001</v>
      </c>
      <c r="R35" s="143">
        <v>5121.6895999999997</v>
      </c>
      <c r="S35" s="143">
        <v>7881.8815999999933</v>
      </c>
      <c r="T35" s="3"/>
      <c r="U35" s="143">
        <v>8403.2512000000006</v>
      </c>
      <c r="V35" s="143">
        <v>7636.5312000000004</v>
      </c>
      <c r="W35" s="143">
        <v>9630.003200000001</v>
      </c>
      <c r="X35" s="143">
        <v>28000.614400000002</v>
      </c>
      <c r="Y35" s="143">
        <v>3066.88</v>
      </c>
      <c r="Z35" s="143">
        <v>3342.8992000000007</v>
      </c>
      <c r="AA35" s="143">
        <v>1502.7711999999999</v>
      </c>
      <c r="AB35" s="143">
        <v>10519.3984</v>
      </c>
      <c r="AC35" s="143">
        <v>9568.6656000000003</v>
      </c>
      <c r="AD35" s="145">
        <v>306687.99999999994</v>
      </c>
      <c r="AF35" s="2">
        <v>1584774</v>
      </c>
      <c r="AG35" s="75">
        <v>853</v>
      </c>
      <c r="AH35" s="75">
        <v>946.5</v>
      </c>
      <c r="AI35" s="75">
        <v>1799.5</v>
      </c>
      <c r="AJ35" s="81">
        <v>846252.56700373674</v>
      </c>
      <c r="AK35" s="81">
        <v>939012.95975268097</v>
      </c>
      <c r="AL35" s="81">
        <v>1785265.5267564177</v>
      </c>
      <c r="AM35" s="183">
        <f t="shared" si="22"/>
        <v>12.651111562684504</v>
      </c>
      <c r="AO35" s="157">
        <f t="shared" si="1"/>
        <v>240562.90518874739</v>
      </c>
      <c r="AP35" s="157">
        <f t="shared" si="2"/>
        <v>237142.57952255674</v>
      </c>
      <c r="AQ35" s="157">
        <f t="shared" si="3"/>
        <v>1105.5598112939706</v>
      </c>
      <c r="AR35" s="157">
        <f t="shared" si="4"/>
        <v>2314.7658548967329</v>
      </c>
      <c r="AS35"/>
      <c r="AT35" s="157">
        <f t="shared" si="5"/>
        <v>1796.5346933527026</v>
      </c>
      <c r="AU35" s="157">
        <f t="shared" si="6"/>
        <v>42667.698967126671</v>
      </c>
      <c r="AV35" s="157">
        <f t="shared" si="7"/>
        <v>14752.31373195392</v>
      </c>
      <c r="AW35" s="157"/>
      <c r="AX35" s="157"/>
      <c r="AY35" s="157">
        <f t="shared" si="8"/>
        <v>2556.6070636173072</v>
      </c>
      <c r="AZ35" s="157">
        <f t="shared" si="9"/>
        <v>7047.9437969990631</v>
      </c>
      <c r="BA35" s="157">
        <f t="shared" si="10"/>
        <v>3662.1668749112782</v>
      </c>
      <c r="BB35" s="157">
        <f t="shared" si="11"/>
        <v>5769.6402651904091</v>
      </c>
      <c r="BC35" s="157">
        <f t="shared" si="12"/>
        <v>8879.0272344546938</v>
      </c>
      <c r="BD35" s="157"/>
      <c r="BE35" s="157">
        <f t="shared" si="13"/>
        <v>9466.3558842046241</v>
      </c>
      <c r="BF35" s="157">
        <f t="shared" si="14"/>
        <v>8602.6372816312105</v>
      </c>
      <c r="BG35" s="157">
        <f t="shared" si="15"/>
        <v>10848.305648322088</v>
      </c>
      <c r="BH35" s="157">
        <f t="shared" si="16"/>
        <v>31543.003365981102</v>
      </c>
      <c r="BI35" s="157">
        <f t="shared" si="17"/>
        <v>3454.8744102936589</v>
      </c>
      <c r="BJ35" s="157">
        <f t="shared" si="18"/>
        <v>3765.8131072200881</v>
      </c>
      <c r="BK35" s="157">
        <f t="shared" si="19"/>
        <v>1692.8884610438924</v>
      </c>
      <c r="BL35" s="157">
        <f t="shared" si="20"/>
        <v>11850.219227307249</v>
      </c>
      <c r="BM35" s="157">
        <f t="shared" si="21"/>
        <v>10779.208160116215</v>
      </c>
      <c r="BN35" s="170">
        <f t="shared" si="23"/>
        <v>345487.44102936576</v>
      </c>
      <c r="BP35" s="94">
        <f t="shared" si="24"/>
        <v>61.81030886788411</v>
      </c>
      <c r="BQ35" s="178">
        <f t="shared" si="25"/>
        <v>0.52000000000000024</v>
      </c>
      <c r="BR35" s="94">
        <f t="shared" si="26"/>
        <v>12.350000000000001</v>
      </c>
      <c r="BS35" s="94">
        <f t="shared" si="27"/>
        <v>5.6300000000000026</v>
      </c>
      <c r="BT35" s="94">
        <f t="shared" si="28"/>
        <v>1.0000000000000004</v>
      </c>
      <c r="BU35" s="94">
        <f t="shared" si="29"/>
        <v>1.0900000000000003</v>
      </c>
      <c r="BV35" s="94">
        <f t="shared" si="30"/>
        <v>0.49000000000000005</v>
      </c>
      <c r="BW35" s="94">
        <f t="shared" si="31"/>
        <v>3.4300000000000006</v>
      </c>
    </row>
    <row r="36" spans="1:75" ht="15.6" x14ac:dyDescent="0.3">
      <c r="A36" s="1">
        <f t="shared" si="32"/>
        <v>26</v>
      </c>
      <c r="B36" s="25">
        <v>26</v>
      </c>
      <c r="C36" s="135" t="s">
        <v>346</v>
      </c>
      <c r="D36" s="20" t="s">
        <v>365</v>
      </c>
      <c r="E36" s="82">
        <v>208329.96799999999</v>
      </c>
      <c r="F36" s="82">
        <v>206226.14319999996</v>
      </c>
      <c r="G36" s="82">
        <v>897.97399999999982</v>
      </c>
      <c r="H36" s="82">
        <v>1205.8508000000188</v>
      </c>
      <c r="I36" s="3"/>
      <c r="J36" s="143">
        <v>76.969199999999987</v>
      </c>
      <c r="K36" s="143">
        <v>11827.600400000001</v>
      </c>
      <c r="L36" s="143">
        <v>1231.5071999999998</v>
      </c>
      <c r="M36" s="143"/>
      <c r="N36" s="143"/>
      <c r="O36" s="143">
        <v>949.28680000000008</v>
      </c>
      <c r="P36" s="143">
        <v>3207.05</v>
      </c>
      <c r="Q36" s="143">
        <v>205.25119999999998</v>
      </c>
      <c r="R36" s="143">
        <v>718.37919999999997</v>
      </c>
      <c r="S36" s="143">
        <v>5516.1260000000011</v>
      </c>
      <c r="T36" s="3"/>
      <c r="U36" s="143">
        <v>2129.4811999999997</v>
      </c>
      <c r="V36" s="143">
        <v>4720.7775999999994</v>
      </c>
      <c r="W36" s="143">
        <v>4335.931599999999</v>
      </c>
      <c r="X36" s="143">
        <v>25143.272000000001</v>
      </c>
      <c r="Y36" s="143">
        <v>1744.6351999999999</v>
      </c>
      <c r="Z36" s="143">
        <v>2386.0451999999996</v>
      </c>
      <c r="AA36" s="143">
        <v>1257.1635999999999</v>
      </c>
      <c r="AB36" s="143">
        <v>7902.1711999999998</v>
      </c>
      <c r="AC36" s="143">
        <v>11853.256800000003</v>
      </c>
      <c r="AD36" s="145">
        <v>256564</v>
      </c>
      <c r="AF36" s="2">
        <v>1367022</v>
      </c>
      <c r="AG36" s="75">
        <v>732.7</v>
      </c>
      <c r="AH36" s="75">
        <v>799.3</v>
      </c>
      <c r="AI36" s="75">
        <v>1532</v>
      </c>
      <c r="AJ36" s="81">
        <v>727500.82088663499</v>
      </c>
      <c r="AK36" s="81">
        <v>793628.23274831078</v>
      </c>
      <c r="AL36" s="81">
        <v>1521129.0536349458</v>
      </c>
      <c r="AM36" s="183">
        <f t="shared" si="22"/>
        <v>11.273194845068021</v>
      </c>
      <c r="AO36" s="157">
        <f t="shared" si="1"/>
        <v>231815.41121330787</v>
      </c>
      <c r="AP36" s="157">
        <f t="shared" si="2"/>
        <v>229474.41814440498</v>
      </c>
      <c r="AQ36" s="157">
        <f t="shared" si="3"/>
        <v>999.20435867805099</v>
      </c>
      <c r="AR36" s="157">
        <f t="shared" si="4"/>
        <v>1341.7887102248324</v>
      </c>
      <c r="AS36"/>
      <c r="AT36" s="157">
        <f t="shared" si="5"/>
        <v>85.646087886690083</v>
      </c>
      <c r="AU36" s="157">
        <f t="shared" si="6"/>
        <v>13160.948838588047</v>
      </c>
      <c r="AV36" s="157">
        <f t="shared" si="7"/>
        <v>1370.3374061870413</v>
      </c>
      <c r="AW36" s="157"/>
      <c r="AX36" s="157"/>
      <c r="AY36" s="157">
        <f t="shared" si="8"/>
        <v>1056.3017506025114</v>
      </c>
      <c r="AZ36" s="157">
        <f t="shared" si="9"/>
        <v>3568.5869952787543</v>
      </c>
      <c r="BA36" s="157">
        <f t="shared" si="10"/>
        <v>228.38956769784022</v>
      </c>
      <c r="BB36" s="157">
        <f t="shared" si="11"/>
        <v>799.36348694244089</v>
      </c>
      <c r="BC36" s="157">
        <f t="shared" si="12"/>
        <v>6137.9696318794577</v>
      </c>
      <c r="BD36" s="157"/>
      <c r="BE36" s="157">
        <f t="shared" si="13"/>
        <v>2369.5417648650923</v>
      </c>
      <c r="BF36" s="157">
        <f t="shared" si="14"/>
        <v>5252.9600570503253</v>
      </c>
      <c r="BG36" s="157">
        <f t="shared" si="15"/>
        <v>4824.7296176168738</v>
      </c>
      <c r="BH36" s="157">
        <f t="shared" si="16"/>
        <v>27977.722042985435</v>
      </c>
      <c r="BI36" s="157">
        <f t="shared" si="17"/>
        <v>1941.3113254316422</v>
      </c>
      <c r="BJ36" s="157">
        <f t="shared" si="18"/>
        <v>2655.0287244873925</v>
      </c>
      <c r="BK36" s="157">
        <f t="shared" si="19"/>
        <v>1398.8861021492714</v>
      </c>
      <c r="BL36" s="157">
        <f t="shared" si="20"/>
        <v>8792.9983563668484</v>
      </c>
      <c r="BM36" s="157">
        <f t="shared" si="21"/>
        <v>13189.497534550279</v>
      </c>
      <c r="BN36" s="170">
        <f t="shared" si="23"/>
        <v>285486.95962230035</v>
      </c>
      <c r="BP36" s="94">
        <f t="shared" si="24"/>
        <v>72.973549571448331</v>
      </c>
      <c r="BQ36" s="178">
        <f t="shared" si="25"/>
        <v>2.9999999999999988E-2</v>
      </c>
      <c r="BR36" s="94">
        <f t="shared" si="26"/>
        <v>4.6100000000000003</v>
      </c>
      <c r="BS36" s="94">
        <f t="shared" si="27"/>
        <v>3.5299999999999989</v>
      </c>
      <c r="BT36" s="94">
        <f t="shared" si="28"/>
        <v>0.67999999999999994</v>
      </c>
      <c r="BU36" s="94">
        <f t="shared" si="29"/>
        <v>0.92999999999999972</v>
      </c>
      <c r="BV36" s="94">
        <f t="shared" si="30"/>
        <v>0.48999999999999994</v>
      </c>
      <c r="BW36" s="94">
        <f t="shared" si="31"/>
        <v>3.0799999999999992</v>
      </c>
    </row>
    <row r="37" spans="1:75" ht="15.6" x14ac:dyDescent="0.3">
      <c r="A37" s="1">
        <f t="shared" si="32"/>
        <v>27</v>
      </c>
      <c r="B37" s="25">
        <v>27</v>
      </c>
      <c r="C37" s="135" t="s">
        <v>346</v>
      </c>
      <c r="D37" s="20" t="s">
        <v>278</v>
      </c>
      <c r="E37" s="82">
        <v>57534.015000000007</v>
      </c>
      <c r="F37" s="82">
        <v>57006.179999999993</v>
      </c>
      <c r="G37" s="82">
        <v>54.839999999999996</v>
      </c>
      <c r="H37" s="82">
        <v>472.99500000000705</v>
      </c>
      <c r="I37" s="3"/>
      <c r="J37" s="143">
        <v>123.39</v>
      </c>
      <c r="K37" s="143">
        <v>2488.3650000000002</v>
      </c>
      <c r="L37" s="143">
        <v>802.03499999999985</v>
      </c>
      <c r="M37" s="143"/>
      <c r="N37" s="143"/>
      <c r="O37" s="143">
        <v>95.97</v>
      </c>
      <c r="P37" s="143">
        <v>760.90499999999997</v>
      </c>
      <c r="Q37" s="143">
        <v>61.695</v>
      </c>
      <c r="R37" s="143">
        <v>137.1</v>
      </c>
      <c r="S37" s="143">
        <v>630.66000000000054</v>
      </c>
      <c r="T37" s="3"/>
      <c r="U37" s="143">
        <v>692.3549999999999</v>
      </c>
      <c r="V37" s="143">
        <v>1144.7849999999999</v>
      </c>
      <c r="W37" s="143">
        <v>863.73</v>
      </c>
      <c r="X37" s="143">
        <v>5703.36</v>
      </c>
      <c r="Y37" s="143">
        <v>856.87499999999989</v>
      </c>
      <c r="Z37" s="143">
        <v>671.79</v>
      </c>
      <c r="AA37" s="143">
        <v>466.14</v>
      </c>
      <c r="AB37" s="143">
        <v>1645.2</v>
      </c>
      <c r="AC37" s="143">
        <v>2063.3549999999996</v>
      </c>
      <c r="AD37" s="145">
        <v>68550</v>
      </c>
      <c r="AF37" s="2">
        <v>364156</v>
      </c>
      <c r="AG37" s="75">
        <v>188.7</v>
      </c>
      <c r="AH37" s="75">
        <v>209.7</v>
      </c>
      <c r="AI37" s="75">
        <v>398.4</v>
      </c>
      <c r="AJ37" s="81">
        <v>187643.01779349818</v>
      </c>
      <c r="AK37" s="81">
        <v>208525.38861312438</v>
      </c>
      <c r="AL37" s="81">
        <v>396168.40640662255</v>
      </c>
      <c r="AM37" s="183">
        <f t="shared" si="22"/>
        <v>8.7908496376889449</v>
      </c>
      <c r="AO37" s="157">
        <f t="shared" si="1"/>
        <v>62591.74374917541</v>
      </c>
      <c r="AP37" s="157">
        <f t="shared" si="2"/>
        <v>62017.507567990302</v>
      </c>
      <c r="AQ37" s="157">
        <f t="shared" si="3"/>
        <v>59.660901941308609</v>
      </c>
      <c r="AR37" s="157">
        <f t="shared" si="4"/>
        <v>514.57527924379451</v>
      </c>
      <c r="AS37"/>
      <c r="AT37" s="157">
        <f t="shared" si="5"/>
        <v>134.23702936794439</v>
      </c>
      <c r="AU37" s="157">
        <f t="shared" si="6"/>
        <v>2707.1134255868787</v>
      </c>
      <c r="AV37" s="157">
        <f t="shared" si="7"/>
        <v>872.54069089163841</v>
      </c>
      <c r="AW37" s="157"/>
      <c r="AX37" s="157"/>
      <c r="AY37" s="157">
        <f t="shared" si="8"/>
        <v>104.40657839729008</v>
      </c>
      <c r="AZ37" s="157">
        <f t="shared" si="9"/>
        <v>827.79501443565709</v>
      </c>
      <c r="BA37" s="157">
        <f t="shared" si="10"/>
        <v>67.118514683972194</v>
      </c>
      <c r="BB37" s="157">
        <f t="shared" si="11"/>
        <v>149.15225485327153</v>
      </c>
      <c r="BC37" s="157">
        <f t="shared" si="12"/>
        <v>686.10037232504965</v>
      </c>
      <c r="BD37" s="157"/>
      <c r="BE37" s="157">
        <f t="shared" si="13"/>
        <v>753.21888700902116</v>
      </c>
      <c r="BF37" s="157">
        <f t="shared" si="14"/>
        <v>1245.4213280248173</v>
      </c>
      <c r="BG37" s="157">
        <f t="shared" si="15"/>
        <v>939.65920557561083</v>
      </c>
      <c r="BH37" s="157">
        <f t="shared" si="16"/>
        <v>6204.7338018960954</v>
      </c>
      <c r="BI37" s="157">
        <f t="shared" si="17"/>
        <v>932.20159283294697</v>
      </c>
      <c r="BJ37" s="157">
        <f t="shared" si="18"/>
        <v>730.8460487810305</v>
      </c>
      <c r="BK37" s="157">
        <f t="shared" si="19"/>
        <v>507.11766650112321</v>
      </c>
      <c r="BL37" s="157">
        <f t="shared" si="20"/>
        <v>1789.8270582392583</v>
      </c>
      <c r="BM37" s="157">
        <f t="shared" si="21"/>
        <v>2244.7414355417363</v>
      </c>
      <c r="BN37" s="170">
        <f t="shared" si="23"/>
        <v>74576.12742663578</v>
      </c>
      <c r="BP37" s="94">
        <f t="shared" si="24"/>
        <v>77.14803246735903</v>
      </c>
      <c r="BQ37" s="178">
        <f t="shared" si="25"/>
        <v>0.17999999999999997</v>
      </c>
      <c r="BR37" s="94">
        <f t="shared" si="26"/>
        <v>3.6300000000000003</v>
      </c>
      <c r="BS37" s="94">
        <f t="shared" si="27"/>
        <v>2.93</v>
      </c>
      <c r="BT37" s="94">
        <f t="shared" si="28"/>
        <v>1.2499999999999996</v>
      </c>
      <c r="BU37" s="94">
        <f t="shared" si="29"/>
        <v>0.97999999999999987</v>
      </c>
      <c r="BV37" s="94">
        <f t="shared" si="30"/>
        <v>0.67999999999999994</v>
      </c>
      <c r="BW37" s="94">
        <f t="shared" si="31"/>
        <v>2.3999999999999995</v>
      </c>
    </row>
    <row r="38" spans="1:75" ht="15.6" x14ac:dyDescent="0.3">
      <c r="A38" s="1">
        <f t="shared" si="32"/>
        <v>28</v>
      </c>
      <c r="B38" s="25">
        <v>28</v>
      </c>
      <c r="C38" s="135" t="s">
        <v>346</v>
      </c>
      <c r="D38" s="20" t="s">
        <v>279</v>
      </c>
      <c r="E38" s="82">
        <v>139632.486</v>
      </c>
      <c r="F38" s="82">
        <v>135544.3866</v>
      </c>
      <c r="G38" s="82">
        <v>1380.3972000000001</v>
      </c>
      <c r="H38" s="82">
        <v>2707.7022000000043</v>
      </c>
      <c r="I38" s="3"/>
      <c r="J38" s="143">
        <v>4884.482399999999</v>
      </c>
      <c r="K38" s="143">
        <v>8246.9883999999984</v>
      </c>
      <c r="L38" s="143">
        <v>1398.0945999999999</v>
      </c>
      <c r="M38" s="143"/>
      <c r="N38" s="143"/>
      <c r="O38" s="143">
        <v>1168.0283999999999</v>
      </c>
      <c r="P38" s="143">
        <v>2265.2671999999998</v>
      </c>
      <c r="Q38" s="143">
        <v>690.19860000000006</v>
      </c>
      <c r="R38" s="143">
        <v>973.35699999999997</v>
      </c>
      <c r="S38" s="143">
        <v>1752.0425999999989</v>
      </c>
      <c r="T38" s="3"/>
      <c r="U38" s="143">
        <v>2902.3735999999994</v>
      </c>
      <c r="V38" s="143">
        <v>3433.2955999999995</v>
      </c>
      <c r="W38" s="143">
        <v>5610.0757999999987</v>
      </c>
      <c r="X38" s="143">
        <v>12264.298199999997</v>
      </c>
      <c r="Y38" s="143">
        <v>1221.1205999999997</v>
      </c>
      <c r="Z38" s="143">
        <v>937.96219999999994</v>
      </c>
      <c r="AA38" s="143">
        <v>654.80379999999991</v>
      </c>
      <c r="AB38" s="143">
        <v>5999.4185999999991</v>
      </c>
      <c r="AC38" s="143">
        <v>3450.9929999999986</v>
      </c>
      <c r="AD38" s="145">
        <v>176974</v>
      </c>
      <c r="AF38" s="2">
        <v>1600145</v>
      </c>
      <c r="AG38" s="75">
        <v>904.5</v>
      </c>
      <c r="AH38" s="75">
        <v>891</v>
      </c>
      <c r="AI38" s="75">
        <v>1795.5</v>
      </c>
      <c r="AJ38" s="81">
        <v>898011.5898865019</v>
      </c>
      <c r="AK38" s="81">
        <v>884608.43182849442</v>
      </c>
      <c r="AL38" s="81">
        <v>1782620.0217149963</v>
      </c>
      <c r="AM38" s="183">
        <f t="shared" si="22"/>
        <v>11.403655400916563</v>
      </c>
      <c r="AO38" s="157">
        <f t="shared" si="1"/>
        <v>155555.69353117308</v>
      </c>
      <c r="AP38" s="157">
        <f t="shared" si="2"/>
        <v>151001.40136315013</v>
      </c>
      <c r="AQ38" s="157">
        <f t="shared" si="3"/>
        <v>1537.8129398519011</v>
      </c>
      <c r="AR38" s="157">
        <f t="shared" si="4"/>
        <v>3016.4792281710415</v>
      </c>
      <c r="AS38"/>
      <c r="AT38" s="157">
        <f t="shared" si="5"/>
        <v>5441.4919410144175</v>
      </c>
      <c r="AU38" s="157">
        <f t="shared" si="6"/>
        <v>9187.4465380895617</v>
      </c>
      <c r="AV38" s="157">
        <f t="shared" si="7"/>
        <v>1557.5284903628226</v>
      </c>
      <c r="AW38" s="157"/>
      <c r="AX38" s="157"/>
      <c r="AY38" s="157">
        <f t="shared" si="8"/>
        <v>1301.2263337208392</v>
      </c>
      <c r="AZ38" s="157">
        <f t="shared" si="9"/>
        <v>2523.590465397991</v>
      </c>
      <c r="BA38" s="157">
        <f t="shared" si="10"/>
        <v>768.90646992595055</v>
      </c>
      <c r="BB38" s="157">
        <f t="shared" si="11"/>
        <v>1084.3552781006993</v>
      </c>
      <c r="BC38" s="157">
        <f t="shared" si="12"/>
        <v>1951.8395005812577</v>
      </c>
      <c r="BD38" s="157"/>
      <c r="BE38" s="157">
        <f t="shared" si="13"/>
        <v>3233.3502837911756</v>
      </c>
      <c r="BF38" s="157">
        <f t="shared" si="14"/>
        <v>3824.8167991188297</v>
      </c>
      <c r="BG38" s="157">
        <f t="shared" si="15"/>
        <v>6249.8295119622117</v>
      </c>
      <c r="BH38" s="157">
        <f t="shared" si="16"/>
        <v>13662.87650406881</v>
      </c>
      <c r="BI38" s="157">
        <f t="shared" si="17"/>
        <v>1360.3729852536044</v>
      </c>
      <c r="BJ38" s="157">
        <f t="shared" si="18"/>
        <v>1044.9241770788558</v>
      </c>
      <c r="BK38" s="157">
        <f t="shared" si="19"/>
        <v>729.47536890410674</v>
      </c>
      <c r="BL38" s="157">
        <f t="shared" si="20"/>
        <v>6683.5716232024924</v>
      </c>
      <c r="BM38" s="157">
        <f t="shared" si="21"/>
        <v>3844.532349629751</v>
      </c>
      <c r="BN38" s="170">
        <f t="shared" si="23"/>
        <v>197155.50510921809</v>
      </c>
      <c r="BP38" s="94">
        <f t="shared" si="24"/>
        <v>70.823528829513478</v>
      </c>
      <c r="BQ38" s="178">
        <f t="shared" si="25"/>
        <v>2.7599999999999989</v>
      </c>
      <c r="BR38" s="94">
        <f t="shared" si="26"/>
        <v>4.6599999999999993</v>
      </c>
      <c r="BS38" s="94">
        <f t="shared" si="27"/>
        <v>5.1099999999999985</v>
      </c>
      <c r="BT38" s="94">
        <f t="shared" si="28"/>
        <v>0.68999999999999972</v>
      </c>
      <c r="BU38" s="94">
        <f t="shared" si="29"/>
        <v>0.53</v>
      </c>
      <c r="BV38" s="94">
        <f t="shared" si="30"/>
        <v>0.36999999999999988</v>
      </c>
      <c r="BW38" s="94">
        <f t="shared" si="31"/>
        <v>3.3899999999999997</v>
      </c>
    </row>
    <row r="39" spans="1:75" ht="15.6" x14ac:dyDescent="0.3">
      <c r="A39" s="1">
        <f t="shared" si="32"/>
        <v>29</v>
      </c>
      <c r="B39" s="25">
        <v>29</v>
      </c>
      <c r="C39" s="135" t="s">
        <v>346</v>
      </c>
      <c r="D39" s="20" t="s">
        <v>280</v>
      </c>
      <c r="E39" s="82">
        <v>262435.5122</v>
      </c>
      <c r="F39" s="82">
        <v>260692.08249999999</v>
      </c>
      <c r="G39" s="82">
        <v>1019.7419</v>
      </c>
      <c r="H39" s="82">
        <v>723.68780000000379</v>
      </c>
      <c r="I39" s="3"/>
      <c r="J39" s="143">
        <v>65.7898</v>
      </c>
      <c r="K39" s="143">
        <v>22335.6371</v>
      </c>
      <c r="L39" s="143">
        <v>5789.5023999999994</v>
      </c>
      <c r="M39" s="143"/>
      <c r="N39" s="143"/>
      <c r="O39" s="143">
        <v>2434.2226000000001</v>
      </c>
      <c r="P39" s="143">
        <v>4835.5502999999999</v>
      </c>
      <c r="Q39" s="143">
        <v>1118.4266</v>
      </c>
      <c r="R39" s="143">
        <v>3092.1205999999997</v>
      </c>
      <c r="S39" s="143">
        <v>5065.8146000000015</v>
      </c>
      <c r="T39" s="3"/>
      <c r="U39" s="143">
        <v>3289.49</v>
      </c>
      <c r="V39" s="143">
        <v>4539.4961999999996</v>
      </c>
      <c r="W39" s="143">
        <v>9309.2566999999999</v>
      </c>
      <c r="X39" s="143">
        <v>26973.817999999996</v>
      </c>
      <c r="Y39" s="143">
        <v>2072.3787000000002</v>
      </c>
      <c r="Z39" s="143">
        <v>2565.8021999999996</v>
      </c>
      <c r="AA39" s="143">
        <v>1480.2705000000001</v>
      </c>
      <c r="AB39" s="143">
        <v>10460.5782</v>
      </c>
      <c r="AC39" s="143">
        <v>10394.788399999994</v>
      </c>
      <c r="AD39" s="145">
        <v>328949</v>
      </c>
      <c r="AF39" s="2">
        <v>2033798</v>
      </c>
      <c r="AG39" s="75">
        <v>1140</v>
      </c>
      <c r="AH39" s="75">
        <v>1196.8</v>
      </c>
      <c r="AI39" s="75">
        <v>2336.8000000000002</v>
      </c>
      <c r="AJ39" s="81">
        <v>1130147.7983968565</v>
      </c>
      <c r="AK39" s="81">
        <v>1186456.9167731213</v>
      </c>
      <c r="AL39" s="81">
        <v>2316604.7151699779</v>
      </c>
      <c r="AM39" s="183">
        <f t="shared" si="22"/>
        <v>13.905349261331649</v>
      </c>
      <c r="AO39" s="157">
        <f t="shared" si="1"/>
        <v>298928.08675717463</v>
      </c>
      <c r="AP39" s="157">
        <f t="shared" si="2"/>
        <v>296942.2270682638</v>
      </c>
      <c r="AQ39" s="157">
        <f t="shared" si="3"/>
        <v>1161.5405727591392</v>
      </c>
      <c r="AR39" s="157">
        <f t="shared" si="4"/>
        <v>824.31911615165166</v>
      </c>
      <c r="AS39"/>
      <c r="AT39" s="157">
        <f t="shared" si="5"/>
        <v>74.938101468331567</v>
      </c>
      <c r="AU39" s="157">
        <f t="shared" si="6"/>
        <v>25441.48544849857</v>
      </c>
      <c r="AV39" s="157">
        <f t="shared" si="7"/>
        <v>6594.5529292131778</v>
      </c>
      <c r="AW39" s="157"/>
      <c r="AX39" s="157"/>
      <c r="AY39" s="157">
        <f t="shared" si="8"/>
        <v>2772.709754328268</v>
      </c>
      <c r="AZ39" s="157">
        <f t="shared" si="9"/>
        <v>5507.9504579223703</v>
      </c>
      <c r="BA39" s="157">
        <f t="shared" si="10"/>
        <v>1273.9477249616368</v>
      </c>
      <c r="BB39" s="157">
        <f t="shared" si="11"/>
        <v>3522.0907690115837</v>
      </c>
      <c r="BC39" s="157">
        <f t="shared" si="12"/>
        <v>5770.2338130615326</v>
      </c>
      <c r="BD39" s="157"/>
      <c r="BE39" s="157">
        <f t="shared" si="13"/>
        <v>3746.905073416578</v>
      </c>
      <c r="BF39" s="157">
        <f t="shared" si="14"/>
        <v>5170.7290013148786</v>
      </c>
      <c r="BG39" s="157">
        <f t="shared" si="15"/>
        <v>10603.741357768917</v>
      </c>
      <c r="BH39" s="157">
        <f t="shared" si="16"/>
        <v>30724.621602015941</v>
      </c>
      <c r="BI39" s="157">
        <f t="shared" si="17"/>
        <v>2360.5501962524445</v>
      </c>
      <c r="BJ39" s="157">
        <f t="shared" si="18"/>
        <v>2922.585957264931</v>
      </c>
      <c r="BK39" s="157">
        <f t="shared" si="19"/>
        <v>1686.1072830374603</v>
      </c>
      <c r="BL39" s="157">
        <f t="shared" si="20"/>
        <v>11915.15813346472</v>
      </c>
      <c r="BM39" s="157">
        <f t="shared" si="21"/>
        <v>11840.220031996379</v>
      </c>
      <c r="BN39" s="170">
        <f t="shared" si="23"/>
        <v>374690.50734165782</v>
      </c>
      <c r="BP39" s="94">
        <f t="shared" si="24"/>
        <v>70.040608731168305</v>
      </c>
      <c r="BQ39" s="178">
        <f t="shared" si="25"/>
        <v>0.02</v>
      </c>
      <c r="BR39" s="94">
        <f t="shared" si="26"/>
        <v>6.79</v>
      </c>
      <c r="BS39" s="94">
        <f t="shared" si="27"/>
        <v>4.2100000000000009</v>
      </c>
      <c r="BT39" s="94">
        <f t="shared" si="28"/>
        <v>0.63000000000000012</v>
      </c>
      <c r="BU39" s="94">
        <f t="shared" si="29"/>
        <v>0.78</v>
      </c>
      <c r="BV39" s="94">
        <f t="shared" si="30"/>
        <v>0.45</v>
      </c>
      <c r="BW39" s="94">
        <f t="shared" si="31"/>
        <v>3.1800000000000006</v>
      </c>
    </row>
    <row r="40" spans="1:75" ht="15.6" x14ac:dyDescent="0.3">
      <c r="A40" s="1">
        <f t="shared" si="32"/>
        <v>30</v>
      </c>
      <c r="B40" s="25">
        <v>30</v>
      </c>
      <c r="C40" s="135" t="s">
        <v>346</v>
      </c>
      <c r="D40" s="20" t="s">
        <v>281</v>
      </c>
      <c r="E40" s="82">
        <v>213822.45119999998</v>
      </c>
      <c r="F40" s="82">
        <v>212999.1936</v>
      </c>
      <c r="G40" s="82">
        <v>548.83839999999998</v>
      </c>
      <c r="H40" s="82">
        <v>274.41919999999573</v>
      </c>
      <c r="I40" s="3"/>
      <c r="J40" s="143">
        <v>24.947199999999999</v>
      </c>
      <c r="K40" s="143">
        <v>10203.404799999998</v>
      </c>
      <c r="L40" s="143">
        <v>1496.8320000000001</v>
      </c>
      <c r="M40" s="143"/>
      <c r="N40" s="143"/>
      <c r="O40" s="143">
        <v>1397.0432000000001</v>
      </c>
      <c r="P40" s="143">
        <v>2868.9279999999994</v>
      </c>
      <c r="Q40" s="143">
        <v>299.3664</v>
      </c>
      <c r="R40" s="143">
        <v>1347.1487999999999</v>
      </c>
      <c r="S40" s="143">
        <v>2794.0863999999983</v>
      </c>
      <c r="T40" s="3"/>
      <c r="U40" s="143">
        <v>2245.248</v>
      </c>
      <c r="V40" s="143">
        <v>1970.8287999999998</v>
      </c>
      <c r="W40" s="143">
        <v>4166.1824000000006</v>
      </c>
      <c r="X40" s="143">
        <v>17038.937600000001</v>
      </c>
      <c r="Y40" s="143">
        <v>1945.8815999999999</v>
      </c>
      <c r="Z40" s="143">
        <v>2095.5647999999997</v>
      </c>
      <c r="AA40" s="143">
        <v>997.88799999999992</v>
      </c>
      <c r="AB40" s="143">
        <v>6536.166400000001</v>
      </c>
      <c r="AC40" s="143">
        <v>5463.4367999999995</v>
      </c>
      <c r="AD40" s="145">
        <v>249471.99999999997</v>
      </c>
      <c r="AF40" s="2">
        <v>1470474</v>
      </c>
      <c r="AG40" s="75">
        <v>804.4</v>
      </c>
      <c r="AH40" s="75">
        <v>872.9</v>
      </c>
      <c r="AI40" s="75">
        <v>1677.3</v>
      </c>
      <c r="AJ40" s="81">
        <v>797810.91671670007</v>
      </c>
      <c r="AK40" s="81">
        <v>865749.81253357476</v>
      </c>
      <c r="AL40" s="81">
        <v>1663560.7292502748</v>
      </c>
      <c r="AM40" s="183">
        <f t="shared" si="22"/>
        <v>13.130917598697755</v>
      </c>
      <c r="AO40" s="157">
        <f t="shared" si="1"/>
        <v>241899.30107458771</v>
      </c>
      <c r="AP40" s="157">
        <f t="shared" si="2"/>
        <v>240967.94219750669</v>
      </c>
      <c r="AQ40" s="157">
        <f t="shared" si="3"/>
        <v>620.90591805401118</v>
      </c>
      <c r="AR40" s="157">
        <f t="shared" si="4"/>
        <v>310.45295902700076</v>
      </c>
      <c r="AS40"/>
      <c r="AT40" s="157">
        <f t="shared" si="5"/>
        <v>28.222996275182325</v>
      </c>
      <c r="AU40" s="157">
        <f t="shared" si="6"/>
        <v>11543.20547654957</v>
      </c>
      <c r="AV40" s="157">
        <f t="shared" si="7"/>
        <v>1693.3797765109396</v>
      </c>
      <c r="AW40" s="157"/>
      <c r="AX40" s="157"/>
      <c r="AY40" s="157">
        <f t="shared" si="8"/>
        <v>1580.4877914102103</v>
      </c>
      <c r="AZ40" s="157">
        <f t="shared" si="9"/>
        <v>3245.6445716459671</v>
      </c>
      <c r="BA40" s="157">
        <f t="shared" si="10"/>
        <v>338.6759553021879</v>
      </c>
      <c r="BB40" s="157">
        <f t="shared" si="11"/>
        <v>1524.0417988598456</v>
      </c>
      <c r="BC40" s="157">
        <f t="shared" si="12"/>
        <v>3160.9755828204188</v>
      </c>
      <c r="BD40" s="157"/>
      <c r="BE40" s="157">
        <f t="shared" si="13"/>
        <v>2540.0696647664095</v>
      </c>
      <c r="BF40" s="157">
        <f t="shared" si="14"/>
        <v>2229.6167057394036</v>
      </c>
      <c r="BG40" s="157">
        <f t="shared" si="15"/>
        <v>4713.2403779554488</v>
      </c>
      <c r="BH40" s="157">
        <f t="shared" si="16"/>
        <v>19276.306455949529</v>
      </c>
      <c r="BI40" s="157">
        <f t="shared" si="17"/>
        <v>2201.3937094642215</v>
      </c>
      <c r="BJ40" s="157">
        <f t="shared" si="18"/>
        <v>2370.7316871153148</v>
      </c>
      <c r="BK40" s="157">
        <f t="shared" si="19"/>
        <v>1128.9198510072929</v>
      </c>
      <c r="BL40" s="157">
        <f t="shared" si="20"/>
        <v>7394.4250240977708</v>
      </c>
      <c r="BM40" s="157">
        <f t="shared" si="21"/>
        <v>6180.8361842649292</v>
      </c>
      <c r="BN40" s="170">
        <f t="shared" si="23"/>
        <v>282229.96275182324</v>
      </c>
      <c r="BP40" s="94">
        <f t="shared" si="24"/>
        <v>75.761782737442061</v>
      </c>
      <c r="BQ40" s="178">
        <f t="shared" si="25"/>
        <v>0.01</v>
      </c>
      <c r="BR40" s="94">
        <f t="shared" si="26"/>
        <v>4.09</v>
      </c>
      <c r="BS40" s="94">
        <f t="shared" si="27"/>
        <v>2.4600000000000004</v>
      </c>
      <c r="BT40" s="94">
        <f t="shared" si="28"/>
        <v>0.78000000000000014</v>
      </c>
      <c r="BU40" s="94">
        <f t="shared" si="29"/>
        <v>0.83999999999999986</v>
      </c>
      <c r="BV40" s="94">
        <f t="shared" si="30"/>
        <v>0.39999999999999997</v>
      </c>
      <c r="BW40" s="94">
        <f t="shared" si="31"/>
        <v>2.620000000000001</v>
      </c>
    </row>
    <row r="41" spans="1:75" ht="15.6" x14ac:dyDescent="0.3">
      <c r="A41" s="1">
        <f t="shared" si="32"/>
        <v>31</v>
      </c>
      <c r="B41" s="25">
        <v>31</v>
      </c>
      <c r="C41" s="135" t="s">
        <v>346</v>
      </c>
      <c r="D41" s="20" t="s">
        <v>282</v>
      </c>
      <c r="E41" s="82">
        <v>416543.03219999996</v>
      </c>
      <c r="F41" s="82">
        <v>408591.74400000001</v>
      </c>
      <c r="G41" s="82">
        <v>232.15440000000001</v>
      </c>
      <c r="H41" s="82">
        <v>7719.1337999999432</v>
      </c>
      <c r="I41" s="3"/>
      <c r="J41" s="143">
        <v>34939.237200000003</v>
      </c>
      <c r="K41" s="143">
        <v>48520.2696</v>
      </c>
      <c r="L41" s="143">
        <v>21590.359200000003</v>
      </c>
      <c r="M41" s="143"/>
      <c r="N41" s="143"/>
      <c r="O41" s="143">
        <v>2785.8527999999997</v>
      </c>
      <c r="P41" s="143">
        <v>9808.5234</v>
      </c>
      <c r="Q41" s="143">
        <v>1625.0808000000002</v>
      </c>
      <c r="R41" s="143">
        <v>3540.3546000000001</v>
      </c>
      <c r="S41" s="143">
        <v>9170.0987999999925</v>
      </c>
      <c r="T41" s="3"/>
      <c r="U41" s="143">
        <v>10098.716399999999</v>
      </c>
      <c r="V41" s="143">
        <v>14683.765799999999</v>
      </c>
      <c r="W41" s="143">
        <v>13987.302600000003</v>
      </c>
      <c r="X41" s="143">
        <v>41613.676200000002</v>
      </c>
      <c r="Y41" s="143">
        <v>4294.8564000000006</v>
      </c>
      <c r="Z41" s="143">
        <v>2785.8527999999997</v>
      </c>
      <c r="AA41" s="143">
        <v>2495.6597999999999</v>
      </c>
      <c r="AB41" s="143">
        <v>20023.317000000003</v>
      </c>
      <c r="AC41" s="143">
        <v>12013.9902</v>
      </c>
      <c r="AD41" s="145">
        <v>580386</v>
      </c>
      <c r="AF41" s="2">
        <v>2994302</v>
      </c>
      <c r="AG41" s="75">
        <v>1640.8</v>
      </c>
      <c r="AH41" s="75">
        <v>1766.1</v>
      </c>
      <c r="AI41" s="75">
        <v>3406.8999999999996</v>
      </c>
      <c r="AJ41" s="81">
        <v>1627614.9142240416</v>
      </c>
      <c r="AK41" s="81">
        <v>1751908.0326737445</v>
      </c>
      <c r="AL41" s="81">
        <v>3379522.9468977861</v>
      </c>
      <c r="AM41" s="183">
        <f t="shared" si="22"/>
        <v>12.865133406643221</v>
      </c>
      <c r="AO41" s="157">
        <f t="shared" si="1"/>
        <v>470131.84898860677</v>
      </c>
      <c r="AP41" s="157">
        <f t="shared" si="2"/>
        <v>461157.61695413018</v>
      </c>
      <c r="AQ41" s="157">
        <f t="shared" si="3"/>
        <v>262.02137326939214</v>
      </c>
      <c r="AR41" s="157">
        <f t="shared" si="4"/>
        <v>8712.2106612072239</v>
      </c>
      <c r="AS41"/>
      <c r="AT41" s="157">
        <f t="shared" si="5"/>
        <v>39434.216677043521</v>
      </c>
      <c r="AU41" s="157">
        <f t="shared" si="6"/>
        <v>54762.467013302958</v>
      </c>
      <c r="AV41" s="157">
        <f t="shared" si="7"/>
        <v>24367.987714053474</v>
      </c>
      <c r="AW41" s="157"/>
      <c r="AX41" s="157"/>
      <c r="AY41" s="157">
        <f t="shared" si="8"/>
        <v>3144.2564792327053</v>
      </c>
      <c r="AZ41" s="157">
        <f t="shared" si="9"/>
        <v>11070.403020631818</v>
      </c>
      <c r="BA41" s="157">
        <f t="shared" si="10"/>
        <v>1834.1496128857452</v>
      </c>
      <c r="BB41" s="157">
        <f t="shared" si="11"/>
        <v>3995.8259423582299</v>
      </c>
      <c r="BC41" s="157">
        <f t="shared" si="12"/>
        <v>10349.844244140981</v>
      </c>
      <c r="BD41" s="157"/>
      <c r="BE41" s="157">
        <f t="shared" si="13"/>
        <v>11397.929737218557</v>
      </c>
      <c r="BF41" s="157">
        <f t="shared" si="14"/>
        <v>16572.85185928905</v>
      </c>
      <c r="BG41" s="157">
        <f t="shared" si="15"/>
        <v>15786.78773948088</v>
      </c>
      <c r="BH41" s="157">
        <f t="shared" si="16"/>
        <v>46967.331158538545</v>
      </c>
      <c r="BI41" s="157">
        <f t="shared" si="17"/>
        <v>4847.395405483755</v>
      </c>
      <c r="BJ41" s="157">
        <f t="shared" si="18"/>
        <v>3144.2564792327053</v>
      </c>
      <c r="BK41" s="157">
        <f t="shared" si="19"/>
        <v>2816.7297626459654</v>
      </c>
      <c r="BL41" s="157">
        <f t="shared" si="20"/>
        <v>22599.343444485072</v>
      </c>
      <c r="BM41" s="157">
        <f t="shared" si="21"/>
        <v>13559.606066691043</v>
      </c>
      <c r="BN41" s="170">
        <f t="shared" si="23"/>
        <v>655053.43317348033</v>
      </c>
      <c r="BP41" s="94">
        <f t="shared" si="24"/>
        <v>63.589168624307518</v>
      </c>
      <c r="BQ41" s="178">
        <f t="shared" si="25"/>
        <v>6.0200000000000014</v>
      </c>
      <c r="BR41" s="94">
        <f t="shared" si="26"/>
        <v>8.3600000000000012</v>
      </c>
      <c r="BS41" s="94">
        <f t="shared" si="27"/>
        <v>4.9399999999999995</v>
      </c>
      <c r="BT41" s="94">
        <f t="shared" si="28"/>
        <v>0.7400000000000001</v>
      </c>
      <c r="BU41" s="94">
        <f t="shared" si="29"/>
        <v>0.48</v>
      </c>
      <c r="BV41" s="94">
        <f t="shared" si="30"/>
        <v>0.42999999999999994</v>
      </c>
      <c r="BW41" s="94">
        <f t="shared" si="31"/>
        <v>3.45</v>
      </c>
    </row>
    <row r="42" spans="1:75" ht="15.6" x14ac:dyDescent="0.3">
      <c r="A42" s="1">
        <f t="shared" si="32"/>
        <v>32</v>
      </c>
      <c r="B42" s="25">
        <v>32</v>
      </c>
      <c r="C42" s="135" t="s">
        <v>346</v>
      </c>
      <c r="D42" s="20" t="s">
        <v>283</v>
      </c>
      <c r="E42" s="82">
        <v>436444.30530000001</v>
      </c>
      <c r="F42" s="82">
        <v>434649.19140000001</v>
      </c>
      <c r="G42" s="82">
        <v>984.41729999999995</v>
      </c>
      <c r="H42" s="82">
        <v>810.69660000001318</v>
      </c>
      <c r="I42" s="3"/>
      <c r="J42" s="143">
        <v>289.53450000000004</v>
      </c>
      <c r="K42" s="143">
        <v>37639.485000000001</v>
      </c>
      <c r="L42" s="143">
        <v>4400.9243999999999</v>
      </c>
      <c r="M42" s="143"/>
      <c r="N42" s="143"/>
      <c r="O42" s="143">
        <v>6427.6659</v>
      </c>
      <c r="P42" s="143">
        <v>15229.514699999998</v>
      </c>
      <c r="Q42" s="143">
        <v>1737.2069999999997</v>
      </c>
      <c r="R42" s="143">
        <v>2374.1828999999998</v>
      </c>
      <c r="S42" s="143">
        <v>7469.9901000000064</v>
      </c>
      <c r="T42" s="3"/>
      <c r="U42" s="143">
        <v>5732.7830999999996</v>
      </c>
      <c r="V42" s="143">
        <v>4864.1795999999986</v>
      </c>
      <c r="W42" s="143">
        <v>37234.136700000003</v>
      </c>
      <c r="X42" s="143">
        <v>56864.575799999999</v>
      </c>
      <c r="Y42" s="143">
        <v>2837.4380999999998</v>
      </c>
      <c r="Z42" s="143">
        <v>4343.0174999999999</v>
      </c>
      <c r="AA42" s="143">
        <v>4053.4829999999993</v>
      </c>
      <c r="AB42" s="143">
        <v>28895.543099999999</v>
      </c>
      <c r="AC42" s="143">
        <v>16735.094100000002</v>
      </c>
      <c r="AD42" s="145">
        <v>579069</v>
      </c>
      <c r="AF42" s="2">
        <v>3018299</v>
      </c>
      <c r="AG42" s="75">
        <v>1746.5</v>
      </c>
      <c r="AH42" s="75">
        <v>1735.8</v>
      </c>
      <c r="AI42" s="75">
        <v>3482.3</v>
      </c>
      <c r="AJ42" s="81">
        <v>1730960.2499657343</v>
      </c>
      <c r="AK42" s="81">
        <v>1720355.4548471356</v>
      </c>
      <c r="AL42" s="81">
        <v>3451315.7048128699</v>
      </c>
      <c r="AM42" s="183">
        <f t="shared" si="22"/>
        <v>14.346382012281417</v>
      </c>
      <c r="AO42" s="157">
        <f t="shared" si="1"/>
        <v>499058.27260918583</v>
      </c>
      <c r="AP42" s="157">
        <f t="shared" si="2"/>
        <v>497005.62481153623</v>
      </c>
      <c r="AQ42" s="157">
        <f t="shared" si="3"/>
        <v>1125.6455664529863</v>
      </c>
      <c r="AR42" s="157">
        <f t="shared" si="4"/>
        <v>927.00223119659211</v>
      </c>
      <c r="AS42"/>
      <c r="AT42" s="157">
        <f t="shared" si="5"/>
        <v>331.072225427349</v>
      </c>
      <c r="AU42" s="157">
        <f t="shared" si="6"/>
        <v>43039.389305555364</v>
      </c>
      <c r="AV42" s="157">
        <f t="shared" si="7"/>
        <v>5032.2978264957037</v>
      </c>
      <c r="AW42" s="157"/>
      <c r="AX42" s="157"/>
      <c r="AY42" s="157">
        <f t="shared" si="8"/>
        <v>7349.8034044871456</v>
      </c>
      <c r="AZ42" s="157">
        <f t="shared" si="9"/>
        <v>17414.399057478549</v>
      </c>
      <c r="BA42" s="157">
        <f t="shared" si="10"/>
        <v>1986.4333525640934</v>
      </c>
      <c r="BB42" s="157">
        <f t="shared" si="11"/>
        <v>2714.7922485042614</v>
      </c>
      <c r="BC42" s="157">
        <f t="shared" si="12"/>
        <v>8541.663416025609</v>
      </c>
      <c r="BD42" s="157"/>
      <c r="BE42" s="157">
        <f t="shared" si="13"/>
        <v>6555.2300634615085</v>
      </c>
      <c r="BF42" s="157">
        <f t="shared" si="14"/>
        <v>5562.0133871794606</v>
      </c>
      <c r="BG42" s="157">
        <f t="shared" si="15"/>
        <v>42575.888189957077</v>
      </c>
      <c r="BH42" s="157">
        <f t="shared" si="16"/>
        <v>65022.585073931332</v>
      </c>
      <c r="BI42" s="157">
        <f t="shared" si="17"/>
        <v>3244.5078091880196</v>
      </c>
      <c r="BJ42" s="157">
        <f t="shared" si="18"/>
        <v>4966.0833814102343</v>
      </c>
      <c r="BK42" s="157">
        <f t="shared" si="19"/>
        <v>4635.0111559828847</v>
      </c>
      <c r="BL42" s="157">
        <f t="shared" si="20"/>
        <v>33041.008097649421</v>
      </c>
      <c r="BM42" s="157">
        <f t="shared" si="21"/>
        <v>19135.974629700773</v>
      </c>
      <c r="BN42" s="170">
        <f t="shared" si="23"/>
        <v>662144.45085469796</v>
      </c>
      <c r="BP42" s="94">
        <f t="shared" si="24"/>
        <v>65.913760167684927</v>
      </c>
      <c r="BQ42" s="178">
        <f t="shared" si="25"/>
        <v>4.9999999999999996E-2</v>
      </c>
      <c r="BR42" s="94">
        <f t="shared" si="26"/>
        <v>6.4999999999999991</v>
      </c>
      <c r="BS42" s="94">
        <f t="shared" si="27"/>
        <v>7.2699999999999987</v>
      </c>
      <c r="BT42" s="94">
        <f t="shared" si="28"/>
        <v>0.48999999999999994</v>
      </c>
      <c r="BU42" s="94">
        <f t="shared" si="29"/>
        <v>0.74999999999999989</v>
      </c>
      <c r="BV42" s="94">
        <f t="shared" si="30"/>
        <v>0.69999999999999984</v>
      </c>
      <c r="BW42" s="94">
        <f t="shared" si="31"/>
        <v>4.9899999999999993</v>
      </c>
    </row>
    <row r="43" spans="1:75" ht="15.6" x14ac:dyDescent="0.3">
      <c r="A43" s="1">
        <f t="shared" si="32"/>
        <v>33</v>
      </c>
      <c r="B43" s="25">
        <v>33</v>
      </c>
      <c r="C43" s="135" t="s">
        <v>346</v>
      </c>
      <c r="D43" s="20" t="s">
        <v>284</v>
      </c>
      <c r="E43" s="82">
        <v>395304.15019999997</v>
      </c>
      <c r="F43" s="82">
        <v>392494.73459999997</v>
      </c>
      <c r="G43" s="82">
        <v>1792.2134000000001</v>
      </c>
      <c r="H43" s="82">
        <v>1017.2021999999919</v>
      </c>
      <c r="I43" s="3"/>
      <c r="J43" s="143">
        <v>48.438200000000009</v>
      </c>
      <c r="K43" s="143">
        <v>26544.133600000001</v>
      </c>
      <c r="L43" s="143">
        <v>3003.1684</v>
      </c>
      <c r="M43" s="143"/>
      <c r="N43" s="143"/>
      <c r="O43" s="143">
        <v>2809.4155999999998</v>
      </c>
      <c r="P43" s="143">
        <v>11915.797199999999</v>
      </c>
      <c r="Q43" s="143">
        <v>1065.6404</v>
      </c>
      <c r="R43" s="143">
        <v>2470.3482000000004</v>
      </c>
      <c r="S43" s="143">
        <v>5279.7638000000006</v>
      </c>
      <c r="T43" s="3"/>
      <c r="U43" s="143">
        <v>5425.0784000000003</v>
      </c>
      <c r="V43" s="143">
        <v>4504.7526000000007</v>
      </c>
      <c r="W43" s="143">
        <v>15645.5386</v>
      </c>
      <c r="X43" s="143">
        <v>36909.9084</v>
      </c>
      <c r="Y43" s="143">
        <v>2421.91</v>
      </c>
      <c r="Z43" s="143">
        <v>2712.5392000000002</v>
      </c>
      <c r="AA43" s="143">
        <v>2518.7864</v>
      </c>
      <c r="AB43" s="143">
        <v>18890.898000000001</v>
      </c>
      <c r="AC43" s="143">
        <v>10365.774799999999</v>
      </c>
      <c r="AD43" s="145">
        <v>484381.99999999994</v>
      </c>
      <c r="AF43" s="2">
        <v>2778151</v>
      </c>
      <c r="AG43" s="75">
        <v>1629</v>
      </c>
      <c r="AH43" s="75">
        <v>1634.4</v>
      </c>
      <c r="AI43" s="75">
        <v>3263.4</v>
      </c>
      <c r="AJ43" s="81">
        <v>1612691.9957544198</v>
      </c>
      <c r="AK43" s="81">
        <v>1618037.9360718383</v>
      </c>
      <c r="AL43" s="81">
        <v>3230729.9318262581</v>
      </c>
      <c r="AM43" s="183">
        <f t="shared" si="22"/>
        <v>16.290652733643999</v>
      </c>
      <c r="AO43" s="157">
        <f t="shared" ref="AO43:AO60" si="33">E43*$AL43/$AF43</f>
        <v>459701.77655076439</v>
      </c>
      <c r="AP43" s="157">
        <f t="shared" ref="AP43:AP60" si="34">F43*$AL43/$AF43</f>
        <v>456434.68881152361</v>
      </c>
      <c r="AQ43" s="157">
        <f t="shared" ref="AQ43:AQ60" si="35">G43*$AL43/$AF43</f>
        <v>2084.1766612398342</v>
      </c>
      <c r="AR43" s="157">
        <f t="shared" ref="AR43:AR60" si="36">H43*$AL43/$AF43</f>
        <v>1182.9110780009773</v>
      </c>
      <c r="AS43"/>
      <c r="AT43" s="157">
        <f t="shared" ref="AT43:AT60" si="37">J43*$AL43/$AF43</f>
        <v>56.329098952427962</v>
      </c>
      <c r="AU43" s="157">
        <f t="shared" ref="AU43:AU60" si="38">K43*$AL43/$AF43</f>
        <v>30868.346225930516</v>
      </c>
      <c r="AV43" s="157">
        <f t="shared" ref="AV43:AV60" si="39">L43*$AL43/$AF43</f>
        <v>3492.4041350505327</v>
      </c>
      <c r="AW43" s="157"/>
      <c r="AX43" s="157"/>
      <c r="AY43" s="157">
        <f t="shared" ref="AY43:AY60" si="40">O43*$AL43/$AF43</f>
        <v>3267.0877392408206</v>
      </c>
      <c r="AZ43" s="157">
        <f t="shared" ref="AZ43:AZ60" si="41">P43*$AL43/$AF43</f>
        <v>13856.958342297274</v>
      </c>
      <c r="BA43" s="157">
        <f t="shared" ref="BA43:BA60" si="42">Q43*$AL43/$AF43</f>
        <v>1239.2401769534149</v>
      </c>
      <c r="BB43" s="157">
        <f t="shared" ref="BB43:BB60" si="43">R43*$AL43/$AF43</f>
        <v>2872.7840465738259</v>
      </c>
      <c r="BC43" s="157">
        <f t="shared" ref="BC43:BC60" si="44">S43*$AL43/$AF43</f>
        <v>6139.8717858146474</v>
      </c>
      <c r="BD43" s="157"/>
      <c r="BE43" s="157">
        <f t="shared" ref="BE43:BE60" si="45">U43*$AL43/$AF43</f>
        <v>6308.8590826719301</v>
      </c>
      <c r="BF43" s="157">
        <f t="shared" ref="BF43:BF60" si="46">V43*$AL43/$AF43</f>
        <v>5238.6062025758001</v>
      </c>
      <c r="BG43" s="157">
        <f t="shared" ref="BG43:BG60" si="47">W43*$AL43/$AF43</f>
        <v>18194.298961634227</v>
      </c>
      <c r="BH43" s="157">
        <f t="shared" ref="BH43:BH60" si="48">X43*$AL43/$AF43</f>
        <v>42922.773401750092</v>
      </c>
      <c r="BI43" s="157">
        <f t="shared" ref="BI43:BI60" si="49">Y43*$AL43/$AF43</f>
        <v>2816.454947621397</v>
      </c>
      <c r="BJ43" s="157">
        <f t="shared" ref="BJ43:BJ60" si="50">Z43*$AL43/$AF43</f>
        <v>3154.429541335965</v>
      </c>
      <c r="BK43" s="157">
        <f t="shared" ref="BK43:BK60" si="51">AA43*$AL43/$AF43</f>
        <v>2929.1131455262534</v>
      </c>
      <c r="BL43" s="157">
        <f t="shared" ref="BL43:BL60" si="52">AB43*$AL43/$AF43</f>
        <v>21968.348591446898</v>
      </c>
      <c r="BM43" s="157">
        <f t="shared" ref="BM43:BM60" si="53">AC43*$AL43/$AF43</f>
        <v>12054.427175819579</v>
      </c>
      <c r="BN43" s="170">
        <f t="shared" si="23"/>
        <v>563290.98952427937</v>
      </c>
      <c r="BP43" s="94">
        <f t="shared" si="24"/>
        <v>70.177609362054469</v>
      </c>
      <c r="BQ43" s="178">
        <f t="shared" si="25"/>
        <v>1.0000000000000005E-2</v>
      </c>
      <c r="BR43" s="94">
        <f t="shared" si="26"/>
        <v>5.4800000000000013</v>
      </c>
      <c r="BS43" s="94">
        <f t="shared" si="27"/>
        <v>4.160000000000001</v>
      </c>
      <c r="BT43" s="94">
        <f t="shared" si="28"/>
        <v>0.5</v>
      </c>
      <c r="BU43" s="94">
        <f t="shared" si="29"/>
        <v>0.56000000000000005</v>
      </c>
      <c r="BV43" s="94">
        <f t="shared" si="30"/>
        <v>0.52000000000000013</v>
      </c>
      <c r="BW43" s="94">
        <f t="shared" si="31"/>
        <v>3.9000000000000008</v>
      </c>
    </row>
    <row r="44" spans="1:75" ht="15.6" x14ac:dyDescent="0.3">
      <c r="A44" s="1">
        <f t="shared" si="32"/>
        <v>34</v>
      </c>
      <c r="B44" s="25">
        <v>34</v>
      </c>
      <c r="C44" s="135" t="s">
        <v>346</v>
      </c>
      <c r="D44" s="20" t="s">
        <v>285</v>
      </c>
      <c r="E44" s="82">
        <v>159832.95640000002</v>
      </c>
      <c r="F44" s="82">
        <v>158135.35400000002</v>
      </c>
      <c r="G44" s="82">
        <v>608.9226000000001</v>
      </c>
      <c r="H44" s="82">
        <v>1088.6798000000031</v>
      </c>
      <c r="I44" s="3"/>
      <c r="J44" s="143">
        <v>1.3035000000000001</v>
      </c>
      <c r="K44" s="143">
        <v>5443.3990000000013</v>
      </c>
      <c r="L44" s="143">
        <v>830.34900000000005</v>
      </c>
      <c r="M44" s="143"/>
      <c r="N44" s="143"/>
      <c r="O44" s="143">
        <v>830.34900000000005</v>
      </c>
      <c r="P44" s="143">
        <v>2011.2898000000002</v>
      </c>
      <c r="Q44" s="143">
        <v>276.78299999999996</v>
      </c>
      <c r="R44" s="143">
        <v>369.04399999999998</v>
      </c>
      <c r="S44" s="143">
        <v>1125.5842000000011</v>
      </c>
      <c r="T44" s="3"/>
      <c r="U44" s="143">
        <v>1402.3672000000001</v>
      </c>
      <c r="V44" s="143">
        <v>1070.2275999999999</v>
      </c>
      <c r="W44" s="143">
        <v>3192.2305999999999</v>
      </c>
      <c r="X44" s="143">
        <v>13580.8192</v>
      </c>
      <c r="Y44" s="143">
        <v>1051.7754</v>
      </c>
      <c r="Z44" s="143">
        <v>1070.2275999999999</v>
      </c>
      <c r="AA44" s="143">
        <v>719.63580000000002</v>
      </c>
      <c r="AB44" s="143">
        <v>4299.3625999999995</v>
      </c>
      <c r="AC44" s="143">
        <v>6439.8178000000007</v>
      </c>
      <c r="AD44" s="145">
        <v>184523.30350000004</v>
      </c>
      <c r="AF44" s="2">
        <v>1122317</v>
      </c>
      <c r="AG44" s="75">
        <v>610.6</v>
      </c>
      <c r="AH44" s="75">
        <v>653.20000000000005</v>
      </c>
      <c r="AI44" s="75">
        <v>1263.8000000000002</v>
      </c>
      <c r="AJ44" s="81">
        <v>606085.82138556265</v>
      </c>
      <c r="AK44" s="81">
        <v>648370.87869153218</v>
      </c>
      <c r="AL44" s="81">
        <v>1254456.7000770948</v>
      </c>
      <c r="AM44" s="183">
        <f t="shared" si="22"/>
        <v>11.773830395253288</v>
      </c>
      <c r="AO44" s="157">
        <f t="shared" si="33"/>
        <v>178651.41760225515</v>
      </c>
      <c r="AP44" s="157">
        <f t="shared" si="34"/>
        <v>176753.94237489341</v>
      </c>
      <c r="AQ44" s="157">
        <f t="shared" si="35"/>
        <v>680.61611416236667</v>
      </c>
      <c r="AR44" s="157">
        <f t="shared" si="36"/>
        <v>1216.859113199386</v>
      </c>
      <c r="AS44"/>
      <c r="AT44" s="157">
        <f t="shared" si="37"/>
        <v>1.4569718792021267</v>
      </c>
      <c r="AU44" s="157">
        <f t="shared" si="38"/>
        <v>6084.2955659969157</v>
      </c>
      <c r="AV44" s="157">
        <f t="shared" si="39"/>
        <v>928.11288294868177</v>
      </c>
      <c r="AW44" s="157"/>
      <c r="AX44" s="157"/>
      <c r="AY44" s="157">
        <f t="shared" si="40"/>
        <v>928.11288294868177</v>
      </c>
      <c r="AZ44" s="157">
        <f t="shared" si="41"/>
        <v>2248.0956498090291</v>
      </c>
      <c r="BA44" s="157">
        <f t="shared" si="42"/>
        <v>309.37096098289385</v>
      </c>
      <c r="BB44" s="157">
        <f t="shared" si="43"/>
        <v>412.49461464385854</v>
      </c>
      <c r="BC44" s="157">
        <f t="shared" si="44"/>
        <v>1258.1085746637698</v>
      </c>
      <c r="BD44" s="157"/>
      <c r="BE44" s="157">
        <f t="shared" si="45"/>
        <v>1567.4795356466625</v>
      </c>
      <c r="BF44" s="157">
        <f t="shared" si="46"/>
        <v>1196.2343824671898</v>
      </c>
      <c r="BG44" s="157">
        <f t="shared" si="47"/>
        <v>3568.0784166693766</v>
      </c>
      <c r="BH44" s="157">
        <f t="shared" si="48"/>
        <v>15179.801818893995</v>
      </c>
      <c r="BI44" s="157">
        <f t="shared" si="49"/>
        <v>1175.6096517349968</v>
      </c>
      <c r="BJ44" s="157">
        <f t="shared" si="50"/>
        <v>1196.2343824671898</v>
      </c>
      <c r="BK44" s="157">
        <f t="shared" si="51"/>
        <v>804.36449855552416</v>
      </c>
      <c r="BL44" s="157">
        <f t="shared" si="52"/>
        <v>4805.562260600952</v>
      </c>
      <c r="BM44" s="157">
        <f t="shared" si="53"/>
        <v>7198.0310255353324</v>
      </c>
      <c r="BN44" s="170">
        <f t="shared" si="23"/>
        <v>206248.76429380849</v>
      </c>
      <c r="BP44" s="94">
        <f t="shared" si="24"/>
        <v>77.495231036784517</v>
      </c>
      <c r="BQ44" s="178">
        <f t="shared" si="25"/>
        <v>7.0641484044317463E-4</v>
      </c>
      <c r="BR44" s="94">
        <f t="shared" si="26"/>
        <v>2.9499791607622075</v>
      </c>
      <c r="BS44" s="94">
        <f t="shared" si="27"/>
        <v>2.3099836818171857</v>
      </c>
      <c r="BT44" s="94">
        <f t="shared" si="28"/>
        <v>0.56999597343540942</v>
      </c>
      <c r="BU44" s="94">
        <f t="shared" si="29"/>
        <v>0.57999590279392543</v>
      </c>
      <c r="BV44" s="94">
        <f t="shared" si="30"/>
        <v>0.38999724498212224</v>
      </c>
      <c r="BW44" s="94">
        <f t="shared" si="31"/>
        <v>2.3299835405342173</v>
      </c>
    </row>
    <row r="45" spans="1:75" ht="15.6" x14ac:dyDescent="0.3">
      <c r="A45" s="1">
        <f t="shared" si="32"/>
        <v>35</v>
      </c>
      <c r="B45" s="25">
        <v>35</v>
      </c>
      <c r="C45" s="135" t="s">
        <v>346</v>
      </c>
      <c r="D45" s="20" t="s">
        <v>286</v>
      </c>
      <c r="E45" s="82">
        <v>224532.67400000003</v>
      </c>
      <c r="F45" s="82">
        <v>222392.90900000001</v>
      </c>
      <c r="G45" s="82">
        <v>1084.1476</v>
      </c>
      <c r="H45" s="82">
        <v>1055.6174000000001</v>
      </c>
      <c r="I45" s="3"/>
      <c r="J45" s="143">
        <v>285.30200000000002</v>
      </c>
      <c r="K45" s="143">
        <v>21369.1198</v>
      </c>
      <c r="L45" s="143">
        <v>2710.3690000000001</v>
      </c>
      <c r="M45" s="143"/>
      <c r="N45" s="143"/>
      <c r="O45" s="143">
        <v>1426.51</v>
      </c>
      <c r="P45" s="143">
        <v>4450.7111999999997</v>
      </c>
      <c r="Q45" s="143">
        <v>513.54359999999997</v>
      </c>
      <c r="R45" s="143">
        <v>8473.4694</v>
      </c>
      <c r="S45" s="143">
        <v>3794.5166000000027</v>
      </c>
      <c r="T45" s="3"/>
      <c r="U45" s="143">
        <v>7161.0801999999994</v>
      </c>
      <c r="V45" s="143">
        <v>3823.0468000000001</v>
      </c>
      <c r="W45" s="143">
        <v>7161.0801999999994</v>
      </c>
      <c r="X45" s="143">
        <v>20969.696999999996</v>
      </c>
      <c r="Y45" s="143">
        <v>1711.8119999999999</v>
      </c>
      <c r="Z45" s="143">
        <v>2482.1273999999999</v>
      </c>
      <c r="AA45" s="143">
        <v>1198.2683999999999</v>
      </c>
      <c r="AB45" s="143">
        <v>7817.2748000000001</v>
      </c>
      <c r="AC45" s="143">
        <v>7760.2143999999971</v>
      </c>
      <c r="AD45" s="145">
        <v>285302</v>
      </c>
      <c r="AF45" s="2">
        <v>1802196</v>
      </c>
      <c r="AG45" s="75">
        <v>980.8</v>
      </c>
      <c r="AH45" s="75">
        <v>1093.8</v>
      </c>
      <c r="AI45" s="75">
        <v>2074.6</v>
      </c>
      <c r="AJ45" s="81">
        <v>972209.10751629819</v>
      </c>
      <c r="AK45" s="81">
        <v>1084219.3329948275</v>
      </c>
      <c r="AL45" s="81">
        <v>2056428.4405111258</v>
      </c>
      <c r="AM45" s="183">
        <f t="shared" si="22"/>
        <v>14.106814159565655</v>
      </c>
      <c r="AO45" s="157">
        <f t="shared" si="33"/>
        <v>256207.08104868344</v>
      </c>
      <c r="AP45" s="157">
        <f t="shared" si="34"/>
        <v>253765.46337668196</v>
      </c>
      <c r="AQ45" s="157">
        <f t="shared" si="35"/>
        <v>1237.0862871473914</v>
      </c>
      <c r="AR45" s="157">
        <f t="shared" si="36"/>
        <v>1204.5313848540391</v>
      </c>
      <c r="AS45"/>
      <c r="AT45" s="157">
        <f t="shared" si="37"/>
        <v>325.54902293352404</v>
      </c>
      <c r="AU45" s="157">
        <f t="shared" si="38"/>
        <v>24383.621817720948</v>
      </c>
      <c r="AV45" s="157">
        <f t="shared" si="39"/>
        <v>3092.7157178684779</v>
      </c>
      <c r="AW45" s="157"/>
      <c r="AX45" s="157"/>
      <c r="AY45" s="157">
        <f t="shared" si="40"/>
        <v>1627.7451146676201</v>
      </c>
      <c r="AZ45" s="157">
        <f t="shared" si="41"/>
        <v>5078.5647577629734</v>
      </c>
      <c r="BA45" s="157">
        <f t="shared" si="42"/>
        <v>585.98824128034312</v>
      </c>
      <c r="BB45" s="157">
        <f t="shared" si="43"/>
        <v>9668.8059811256644</v>
      </c>
      <c r="BC45" s="157">
        <f t="shared" si="44"/>
        <v>4329.8020050158721</v>
      </c>
      <c r="BD45" s="157"/>
      <c r="BE45" s="157">
        <f t="shared" si="45"/>
        <v>8171.2804756314517</v>
      </c>
      <c r="BF45" s="157">
        <f t="shared" si="46"/>
        <v>4362.3569073092212</v>
      </c>
      <c r="BG45" s="157">
        <f t="shared" si="47"/>
        <v>8171.2804756314517</v>
      </c>
      <c r="BH45" s="157">
        <f t="shared" si="48"/>
        <v>23927.853185614011</v>
      </c>
      <c r="BI45" s="157">
        <f t="shared" si="49"/>
        <v>1953.2941376011438</v>
      </c>
      <c r="BJ45" s="157">
        <f t="shared" si="50"/>
        <v>2832.2764995216585</v>
      </c>
      <c r="BK45" s="157">
        <f t="shared" si="51"/>
        <v>1367.3058963208009</v>
      </c>
      <c r="BL45" s="157">
        <f t="shared" si="52"/>
        <v>8920.0432283785576</v>
      </c>
      <c r="BM45" s="157">
        <f t="shared" si="53"/>
        <v>8854.9334237918501</v>
      </c>
      <c r="BN45" s="170">
        <f t="shared" si="23"/>
        <v>325549.02293352404</v>
      </c>
      <c r="BP45" s="94">
        <f t="shared" si="24"/>
        <v>68.97046471733654</v>
      </c>
      <c r="BQ45" s="178">
        <f t="shared" si="25"/>
        <v>9.9999999999999992E-2</v>
      </c>
      <c r="BR45" s="94">
        <f t="shared" si="26"/>
        <v>7.4899999999999984</v>
      </c>
      <c r="BS45" s="94">
        <f t="shared" si="27"/>
        <v>3.8499999999999992</v>
      </c>
      <c r="BT45" s="94">
        <f t="shared" si="28"/>
        <v>0.59999999999999987</v>
      </c>
      <c r="BU45" s="94">
        <f t="shared" si="29"/>
        <v>0.86999999999999977</v>
      </c>
      <c r="BV45" s="94">
        <f t="shared" si="30"/>
        <v>0.41999999999999993</v>
      </c>
      <c r="BW45" s="94">
        <f t="shared" si="31"/>
        <v>2.7399999999999998</v>
      </c>
    </row>
    <row r="46" spans="1:75" ht="15.6" x14ac:dyDescent="0.3">
      <c r="A46" s="1">
        <f t="shared" si="32"/>
        <v>36</v>
      </c>
      <c r="B46" s="25">
        <v>36</v>
      </c>
      <c r="C46" s="135" t="s">
        <v>346</v>
      </c>
      <c r="D46" s="20" t="s">
        <v>169</v>
      </c>
      <c r="E46" s="82">
        <v>397208.44759999996</v>
      </c>
      <c r="F46" s="82">
        <v>393882.59480000002</v>
      </c>
      <c r="G46" s="82">
        <v>2632.9667999999997</v>
      </c>
      <c r="H46" s="82">
        <v>692.88599999999497</v>
      </c>
      <c r="I46" s="3"/>
      <c r="J46" s="143">
        <v>46.192399999999999</v>
      </c>
      <c r="K46" s="143">
        <v>18338.382799999999</v>
      </c>
      <c r="L46" s="143">
        <v>2910.1211999999996</v>
      </c>
      <c r="M46" s="143"/>
      <c r="N46" s="143"/>
      <c r="O46" s="143">
        <v>4480.6627999999992</v>
      </c>
      <c r="P46" s="143">
        <v>5589.2803999999996</v>
      </c>
      <c r="Q46" s="143">
        <v>923.84800000000007</v>
      </c>
      <c r="R46" s="143">
        <v>970.04039999999998</v>
      </c>
      <c r="S46" s="143">
        <v>3464.4300000000003</v>
      </c>
      <c r="T46" s="3"/>
      <c r="U46" s="143">
        <v>3926.3539999999998</v>
      </c>
      <c r="V46" s="143">
        <v>5034.9715999999999</v>
      </c>
      <c r="W46" s="143">
        <v>10347.097600000001</v>
      </c>
      <c r="X46" s="143">
        <v>27022.553999999996</v>
      </c>
      <c r="Y46" s="143">
        <v>3094.8907999999997</v>
      </c>
      <c r="Z46" s="143">
        <v>2402.0048000000002</v>
      </c>
      <c r="AA46" s="143">
        <v>1431.9644000000001</v>
      </c>
      <c r="AB46" s="143">
        <v>12287.178400000001</v>
      </c>
      <c r="AC46" s="143">
        <v>7806.5155999999952</v>
      </c>
      <c r="AD46" s="145">
        <v>461924</v>
      </c>
      <c r="AF46" s="2">
        <v>2751336</v>
      </c>
      <c r="AG46" s="75">
        <v>1581.7</v>
      </c>
      <c r="AH46" s="75">
        <v>1625.1</v>
      </c>
      <c r="AI46" s="75">
        <v>3206.8</v>
      </c>
      <c r="AJ46" s="81">
        <v>1566628.7756987058</v>
      </c>
      <c r="AK46" s="81">
        <v>1609615.2389125417</v>
      </c>
      <c r="AL46" s="81">
        <v>3176244.0146112475</v>
      </c>
      <c r="AM46" s="183">
        <f t="shared" si="22"/>
        <v>15.443697702179868</v>
      </c>
      <c r="AO46" s="157">
        <f t="shared" si="33"/>
        <v>458552.11949486547</v>
      </c>
      <c r="AP46" s="157">
        <f t="shared" si="34"/>
        <v>454712.63204241404</v>
      </c>
      <c r="AQ46" s="157">
        <f t="shared" si="35"/>
        <v>3039.5942331907586</v>
      </c>
      <c r="AR46" s="157">
        <f t="shared" si="36"/>
        <v>799.89321926072023</v>
      </c>
      <c r="AS46"/>
      <c r="AT46" s="157">
        <f t="shared" si="37"/>
        <v>53.32621461738173</v>
      </c>
      <c r="AU46" s="157">
        <f t="shared" si="38"/>
        <v>21170.507203100547</v>
      </c>
      <c r="AV46" s="157">
        <f t="shared" si="39"/>
        <v>3359.5515208950492</v>
      </c>
      <c r="AW46" s="157"/>
      <c r="AX46" s="157"/>
      <c r="AY46" s="157">
        <f t="shared" si="40"/>
        <v>5172.6428178860269</v>
      </c>
      <c r="AZ46" s="157">
        <f t="shared" si="41"/>
        <v>6452.4719687031893</v>
      </c>
      <c r="BA46" s="157">
        <f t="shared" si="42"/>
        <v>1066.5242923476349</v>
      </c>
      <c r="BB46" s="157">
        <f t="shared" si="43"/>
        <v>1119.8505069650164</v>
      </c>
      <c r="BC46" s="157">
        <f t="shared" si="44"/>
        <v>3999.4660963036299</v>
      </c>
      <c r="BD46" s="157"/>
      <c r="BE46" s="157">
        <f t="shared" si="45"/>
        <v>4532.7282424774476</v>
      </c>
      <c r="BF46" s="157">
        <f t="shared" si="46"/>
        <v>5812.557393294609</v>
      </c>
      <c r="BG46" s="157">
        <f t="shared" si="47"/>
        <v>11945.07207429351</v>
      </c>
      <c r="BH46" s="157">
        <f t="shared" si="48"/>
        <v>31195.835551168311</v>
      </c>
      <c r="BI46" s="157">
        <f t="shared" si="49"/>
        <v>3572.8563793645758</v>
      </c>
      <c r="BJ46" s="157">
        <f t="shared" si="50"/>
        <v>2772.96316010385</v>
      </c>
      <c r="BK46" s="157">
        <f t="shared" si="51"/>
        <v>1653.112653138834</v>
      </c>
      <c r="BL46" s="157">
        <f t="shared" si="52"/>
        <v>14184.773088223543</v>
      </c>
      <c r="BM46" s="157">
        <f t="shared" si="53"/>
        <v>9012.1302703375077</v>
      </c>
      <c r="BN46" s="170">
        <f t="shared" si="23"/>
        <v>533262.14617381734</v>
      </c>
      <c r="BP46" s="94">
        <f t="shared" si="24"/>
        <v>74.486526082901349</v>
      </c>
      <c r="BQ46" s="178">
        <f t="shared" si="25"/>
        <v>9.9999999999999985E-3</v>
      </c>
      <c r="BR46" s="94">
        <f t="shared" si="26"/>
        <v>3.9699999999999998</v>
      </c>
      <c r="BS46" s="94">
        <f t="shared" si="27"/>
        <v>3.33</v>
      </c>
      <c r="BT46" s="94">
        <f t="shared" si="28"/>
        <v>0.66999999999999993</v>
      </c>
      <c r="BU46" s="94">
        <f t="shared" si="29"/>
        <v>0.51999999999999991</v>
      </c>
      <c r="BV46" s="94">
        <f t="shared" si="30"/>
        <v>0.31000000000000005</v>
      </c>
      <c r="BW46" s="94">
        <f t="shared" si="31"/>
        <v>2.66</v>
      </c>
    </row>
    <row r="47" spans="1:75" ht="15.6" x14ac:dyDescent="0.3">
      <c r="A47" s="1">
        <f t="shared" si="32"/>
        <v>37</v>
      </c>
      <c r="B47" s="25">
        <v>37</v>
      </c>
      <c r="C47" s="135" t="s">
        <v>346</v>
      </c>
      <c r="D47" s="20" t="s">
        <v>287</v>
      </c>
      <c r="E47" s="82">
        <v>80279.563800000004</v>
      </c>
      <c r="F47" s="82">
        <v>77387.465500000006</v>
      </c>
      <c r="G47" s="82">
        <v>794.53250000000003</v>
      </c>
      <c r="H47" s="82">
        <v>2097.5658000000003</v>
      </c>
      <c r="I47" s="3"/>
      <c r="J47" s="143">
        <v>286.0317</v>
      </c>
      <c r="K47" s="143">
        <v>70840.517699999997</v>
      </c>
      <c r="L47" s="143">
        <v>18909.873499999998</v>
      </c>
      <c r="M47" s="143"/>
      <c r="N47" s="143"/>
      <c r="O47" s="143">
        <v>5752.4152999999997</v>
      </c>
      <c r="P47" s="143">
        <v>15572.837000000001</v>
      </c>
      <c r="Q47" s="143">
        <v>1366.5958999999998</v>
      </c>
      <c r="R47" s="143">
        <v>6229.1347999999998</v>
      </c>
      <c r="S47" s="143">
        <v>23009.661199999995</v>
      </c>
      <c r="T47" s="3"/>
      <c r="U47" s="143">
        <v>10138.234699999997</v>
      </c>
      <c r="V47" s="143">
        <v>15000.773599999999</v>
      </c>
      <c r="W47" s="143">
        <v>30255.797599999998</v>
      </c>
      <c r="X47" s="143">
        <v>111012.0809</v>
      </c>
      <c r="Y47" s="143">
        <v>11600.174500000001</v>
      </c>
      <c r="Z47" s="143">
        <v>2161.1284000000001</v>
      </c>
      <c r="AA47" s="143">
        <v>8835.2013999999981</v>
      </c>
      <c r="AB47" s="143">
        <v>44144.225699999995</v>
      </c>
      <c r="AC47" s="143">
        <v>44271.350900000005</v>
      </c>
      <c r="AD47" s="145">
        <v>317813</v>
      </c>
      <c r="AF47" s="2">
        <v>2112033</v>
      </c>
      <c r="AG47" s="75">
        <v>1312.1</v>
      </c>
      <c r="AH47" s="75">
        <v>1163.3</v>
      </c>
      <c r="AI47" s="75">
        <v>2475.3999999999996</v>
      </c>
      <c r="AJ47" s="81">
        <v>1299145.7967906627</v>
      </c>
      <c r="AK47" s="81">
        <v>1151814.8810354224</v>
      </c>
      <c r="AL47" s="81">
        <v>2450960.6778260851</v>
      </c>
      <c r="AM47" s="183">
        <f t="shared" si="22"/>
        <v>16.047461276698094</v>
      </c>
      <c r="AO47" s="157">
        <f t="shared" si="33"/>
        <v>93162.395713907143</v>
      </c>
      <c r="AP47" s="157">
        <f t="shared" si="34"/>
        <v>89806.189059130615</v>
      </c>
      <c r="AQ47" s="157">
        <f t="shared" si="35"/>
        <v>922.0347952682813</v>
      </c>
      <c r="AR47" s="157">
        <f t="shared" si="36"/>
        <v>2434.171859508263</v>
      </c>
      <c r="AS47"/>
      <c r="AT47" s="157">
        <f t="shared" si="37"/>
        <v>331.93252629658127</v>
      </c>
      <c r="AU47" s="157">
        <f t="shared" si="38"/>
        <v>82208.62234611997</v>
      </c>
      <c r="AV47" s="157">
        <f t="shared" si="39"/>
        <v>21944.428127385094</v>
      </c>
      <c r="AW47" s="157"/>
      <c r="AX47" s="157"/>
      <c r="AY47" s="157">
        <f t="shared" si="40"/>
        <v>6675.5319177423562</v>
      </c>
      <c r="AZ47" s="157">
        <f t="shared" si="41"/>
        <v>18071.881987258315</v>
      </c>
      <c r="BA47" s="157">
        <f t="shared" si="42"/>
        <v>1585.8998478614437</v>
      </c>
      <c r="BB47" s="157">
        <f t="shared" si="43"/>
        <v>7228.7527949033256</v>
      </c>
      <c r="BC47" s="157">
        <f t="shared" si="44"/>
        <v>26702.127670969421</v>
      </c>
      <c r="BD47" s="157"/>
      <c r="BE47" s="157">
        <f t="shared" si="45"/>
        <v>11765.163987623268</v>
      </c>
      <c r="BF47" s="157">
        <f t="shared" si="46"/>
        <v>17408.016934665149</v>
      </c>
      <c r="BG47" s="157">
        <f t="shared" si="47"/>
        <v>35111.085003816152</v>
      </c>
      <c r="BH47" s="157">
        <f t="shared" si="48"/>
        <v>128826.70159488426</v>
      </c>
      <c r="BI47" s="157">
        <f t="shared" si="49"/>
        <v>13461.708010916909</v>
      </c>
      <c r="BJ47" s="157">
        <f t="shared" si="50"/>
        <v>2507.9346431297249</v>
      </c>
      <c r="BK47" s="157">
        <f t="shared" si="51"/>
        <v>10253.026923383286</v>
      </c>
      <c r="BL47" s="157">
        <f t="shared" si="52"/>
        <v>51228.253225105705</v>
      </c>
      <c r="BM47" s="157">
        <f t="shared" si="53"/>
        <v>51375.778792348639</v>
      </c>
      <c r="BN47" s="170">
        <f t="shared" si="23"/>
        <v>368813.91810731252</v>
      </c>
      <c r="BP47" s="94">
        <f t="shared" si="24"/>
        <v>21.766956141997152</v>
      </c>
      <c r="BQ47" s="178">
        <f t="shared" si="25"/>
        <v>0.09</v>
      </c>
      <c r="BR47" s="94">
        <f t="shared" si="26"/>
        <v>22.290000000000003</v>
      </c>
      <c r="BS47" s="94">
        <f t="shared" si="27"/>
        <v>14.239999999999997</v>
      </c>
      <c r="BT47" s="94">
        <f t="shared" si="28"/>
        <v>3.6500000000000008</v>
      </c>
      <c r="BU47" s="94">
        <f t="shared" si="29"/>
        <v>0.67999999999999994</v>
      </c>
      <c r="BV47" s="94">
        <f t="shared" si="30"/>
        <v>2.7799999999999994</v>
      </c>
      <c r="BW47" s="94">
        <f t="shared" si="31"/>
        <v>13.889999999999999</v>
      </c>
    </row>
    <row r="48" spans="1:75" ht="15.6" x14ac:dyDescent="0.3">
      <c r="A48" s="1">
        <f t="shared" si="32"/>
        <v>38</v>
      </c>
      <c r="B48" s="25">
        <v>38</v>
      </c>
      <c r="C48" s="135" t="s">
        <v>346</v>
      </c>
      <c r="D48" s="20" t="s">
        <v>288</v>
      </c>
      <c r="E48" s="82">
        <v>315534.05220000003</v>
      </c>
      <c r="F48" s="82">
        <v>312514.97799999994</v>
      </c>
      <c r="G48" s="82">
        <v>1591.1337000000003</v>
      </c>
      <c r="H48" s="82">
        <v>1427.940500000037</v>
      </c>
      <c r="I48" s="3"/>
      <c r="J48" s="143">
        <v>40.798299999999998</v>
      </c>
      <c r="K48" s="143">
        <v>29252.381100000002</v>
      </c>
      <c r="L48" s="143">
        <v>4039.0317</v>
      </c>
      <c r="M48" s="143"/>
      <c r="N48" s="143"/>
      <c r="O48" s="143">
        <v>4651.0061999999998</v>
      </c>
      <c r="P48" s="143">
        <v>8730.8362000000016</v>
      </c>
      <c r="Q48" s="143">
        <v>1795.1252000000002</v>
      </c>
      <c r="R48" s="143">
        <v>3631.0487000000003</v>
      </c>
      <c r="S48" s="143">
        <v>6405.3331000000035</v>
      </c>
      <c r="T48" s="3"/>
      <c r="U48" s="143">
        <v>5752.5602999999992</v>
      </c>
      <c r="V48" s="143">
        <v>7751.6769999999997</v>
      </c>
      <c r="W48" s="143">
        <v>13137.052600000003</v>
      </c>
      <c r="X48" s="143">
        <v>36514.478499999997</v>
      </c>
      <c r="Y48" s="143">
        <v>3345.4605999999994</v>
      </c>
      <c r="Z48" s="143">
        <v>2080.7132999999999</v>
      </c>
      <c r="AA48" s="143">
        <v>1876.7218000000003</v>
      </c>
      <c r="AB48" s="143">
        <v>19175.201000000001</v>
      </c>
      <c r="AC48" s="143">
        <v>10036.381799999996</v>
      </c>
      <c r="AD48" s="145">
        <v>407983.00000000006</v>
      </c>
      <c r="AF48" s="2">
        <v>2405829</v>
      </c>
      <c r="AG48" s="75">
        <v>1380.1</v>
      </c>
      <c r="AH48" s="75">
        <v>1432.3</v>
      </c>
      <c r="AI48" s="75">
        <v>2812.3999999999996</v>
      </c>
      <c r="AJ48" s="81">
        <v>1366697.1381790224</v>
      </c>
      <c r="AK48" s="81">
        <v>1418390.1970971767</v>
      </c>
      <c r="AL48" s="81">
        <v>2785087.335276199</v>
      </c>
      <c r="AM48" s="183">
        <f t="shared" si="22"/>
        <v>15.764143473048128</v>
      </c>
      <c r="AO48" s="157">
        <f t="shared" si="33"/>
        <v>365275.29289513064</v>
      </c>
      <c r="AP48" s="157">
        <f t="shared" si="34"/>
        <v>361780.28750668472</v>
      </c>
      <c r="AQ48" s="157">
        <f t="shared" si="35"/>
        <v>1841.9622993160197</v>
      </c>
      <c r="AR48" s="157">
        <f t="shared" si="36"/>
        <v>1653.0430891298035</v>
      </c>
      <c r="AS48"/>
      <c r="AT48" s="157">
        <f t="shared" si="37"/>
        <v>47.229802546564592</v>
      </c>
      <c r="AU48" s="157">
        <f t="shared" si="38"/>
        <v>33863.768425886818</v>
      </c>
      <c r="AV48" s="157">
        <f t="shared" si="39"/>
        <v>4675.7504521098954</v>
      </c>
      <c r="AW48" s="157"/>
      <c r="AX48" s="157"/>
      <c r="AY48" s="157">
        <f t="shared" si="40"/>
        <v>5384.1974903083637</v>
      </c>
      <c r="AZ48" s="157">
        <f t="shared" si="41"/>
        <v>10107.177744964823</v>
      </c>
      <c r="BA48" s="157">
        <f t="shared" si="42"/>
        <v>2078.1113120488426</v>
      </c>
      <c r="BB48" s="157">
        <f t="shared" si="43"/>
        <v>4203.4524266442495</v>
      </c>
      <c r="BC48" s="157">
        <f t="shared" si="44"/>
        <v>7415.0789998106457</v>
      </c>
      <c r="BD48" s="157"/>
      <c r="BE48" s="157">
        <f t="shared" si="45"/>
        <v>6659.4021590656066</v>
      </c>
      <c r="BF48" s="157">
        <f t="shared" si="46"/>
        <v>8973.6624838472726</v>
      </c>
      <c r="BG48" s="157">
        <f t="shared" si="47"/>
        <v>15207.996419993804</v>
      </c>
      <c r="BH48" s="157">
        <f t="shared" si="48"/>
        <v>42270.673279175309</v>
      </c>
      <c r="BI48" s="157">
        <f t="shared" si="49"/>
        <v>3872.8438088182957</v>
      </c>
      <c r="BJ48" s="157">
        <f t="shared" si="50"/>
        <v>2408.7199298747942</v>
      </c>
      <c r="BK48" s="157">
        <f t="shared" si="51"/>
        <v>2172.5709171419717</v>
      </c>
      <c r="BL48" s="157">
        <f t="shared" si="52"/>
        <v>22198.007196885359</v>
      </c>
      <c r="BM48" s="157">
        <f t="shared" si="53"/>
        <v>11618.531426454885</v>
      </c>
      <c r="BN48" s="170">
        <f t="shared" si="23"/>
        <v>472298.025465646</v>
      </c>
      <c r="BP48" s="94">
        <f t="shared" si="24"/>
        <v>66.808251397813933</v>
      </c>
      <c r="BQ48" s="178">
        <f t="shared" si="25"/>
        <v>9.9999999999999967E-3</v>
      </c>
      <c r="BR48" s="94">
        <f t="shared" si="26"/>
        <v>7.17</v>
      </c>
      <c r="BS48" s="94">
        <f t="shared" si="27"/>
        <v>5.1199999999999992</v>
      </c>
      <c r="BT48" s="94">
        <f t="shared" si="28"/>
        <v>0.81999999999999962</v>
      </c>
      <c r="BU48" s="94">
        <f t="shared" si="29"/>
        <v>0.5099999999999999</v>
      </c>
      <c r="BV48" s="94">
        <f t="shared" si="30"/>
        <v>0.46</v>
      </c>
      <c r="BW48" s="94">
        <f t="shared" si="31"/>
        <v>4.6999999999999993</v>
      </c>
    </row>
    <row r="49" spans="1:76" ht="15.6" x14ac:dyDescent="0.3">
      <c r="A49" s="1">
        <f t="shared" si="32"/>
        <v>39</v>
      </c>
      <c r="B49" s="25">
        <v>39</v>
      </c>
      <c r="C49" s="135" t="s">
        <v>346</v>
      </c>
      <c r="D49" s="20" t="s">
        <v>289</v>
      </c>
      <c r="E49" s="82">
        <v>227388.28280000002</v>
      </c>
      <c r="F49" s="82">
        <v>225850.41709999996</v>
      </c>
      <c r="G49" s="82">
        <v>782.42289999999991</v>
      </c>
      <c r="H49" s="82">
        <v>755.44280000001993</v>
      </c>
      <c r="I49" s="3"/>
      <c r="J49" s="143">
        <v>134.90050000000002</v>
      </c>
      <c r="K49" s="143">
        <v>12626.686799999999</v>
      </c>
      <c r="L49" s="143">
        <v>1483.9055000000001</v>
      </c>
      <c r="M49" s="143"/>
      <c r="N49" s="143"/>
      <c r="O49" s="143">
        <v>1861.6268999999998</v>
      </c>
      <c r="P49" s="143">
        <v>3453.4527999999996</v>
      </c>
      <c r="Q49" s="143">
        <v>377.72140000000007</v>
      </c>
      <c r="R49" s="143">
        <v>2832.9105000000004</v>
      </c>
      <c r="S49" s="143">
        <v>2617.0697</v>
      </c>
      <c r="T49" s="3"/>
      <c r="U49" s="143">
        <v>2859.8906000000002</v>
      </c>
      <c r="V49" s="143">
        <v>3021.7712000000006</v>
      </c>
      <c r="W49" s="143">
        <v>4721.5174999999999</v>
      </c>
      <c r="X49" s="143">
        <v>19047.9506</v>
      </c>
      <c r="Y49" s="143">
        <v>2347.2687000000001</v>
      </c>
      <c r="Z49" s="143">
        <v>1753.7065</v>
      </c>
      <c r="AA49" s="143">
        <v>1187.1244000000002</v>
      </c>
      <c r="AB49" s="143">
        <v>7500.4677999999994</v>
      </c>
      <c r="AC49" s="143">
        <v>6259.3832000000002</v>
      </c>
      <c r="AD49" s="145">
        <v>269801</v>
      </c>
      <c r="AF49" s="2">
        <v>1527848</v>
      </c>
      <c r="AG49" s="75">
        <v>843.7</v>
      </c>
      <c r="AH49" s="75">
        <v>906.9</v>
      </c>
      <c r="AI49" s="75">
        <v>1750.6</v>
      </c>
      <c r="AJ49" s="81">
        <v>836553.79887245852</v>
      </c>
      <c r="AK49" s="81">
        <v>899218.49021859979</v>
      </c>
      <c r="AL49" s="81">
        <v>1735772.2890910583</v>
      </c>
      <c r="AM49" s="183">
        <f t="shared" si="22"/>
        <v>13.608964313927714</v>
      </c>
      <c r="AO49" s="157">
        <f t="shared" si="33"/>
        <v>258333.47306030506</v>
      </c>
      <c r="AP49" s="157">
        <f t="shared" si="34"/>
        <v>256586.31976599584</v>
      </c>
      <c r="AQ49" s="157">
        <f t="shared" si="35"/>
        <v>888.90255324499822</v>
      </c>
      <c r="AR49" s="157">
        <f t="shared" si="36"/>
        <v>858.250741064159</v>
      </c>
      <c r="AS49"/>
      <c r="AT49" s="157">
        <f t="shared" si="37"/>
        <v>153.25906090431008</v>
      </c>
      <c r="AU49" s="157">
        <f t="shared" si="38"/>
        <v>14345.04810064342</v>
      </c>
      <c r="AV49" s="157">
        <f t="shared" si="39"/>
        <v>1685.8496699474106</v>
      </c>
      <c r="AW49" s="157"/>
      <c r="AX49" s="157"/>
      <c r="AY49" s="157">
        <f t="shared" si="40"/>
        <v>2114.9750404794786</v>
      </c>
      <c r="AZ49" s="157">
        <f t="shared" si="41"/>
        <v>3923.4319591503372</v>
      </c>
      <c r="BA49" s="157">
        <f t="shared" si="42"/>
        <v>429.12537053206825</v>
      </c>
      <c r="BB49" s="157">
        <f t="shared" si="43"/>
        <v>3218.4402789905116</v>
      </c>
      <c r="BC49" s="157">
        <f t="shared" si="44"/>
        <v>2973.2257815436151</v>
      </c>
      <c r="BD49" s="157"/>
      <c r="BE49" s="157">
        <f t="shared" si="45"/>
        <v>3249.0920911713733</v>
      </c>
      <c r="BF49" s="157">
        <f t="shared" si="46"/>
        <v>3433.002964256546</v>
      </c>
      <c r="BG49" s="157">
        <f t="shared" si="47"/>
        <v>5364.0671316508515</v>
      </c>
      <c r="BH49" s="157">
        <f t="shared" si="48"/>
        <v>21640.179399688579</v>
      </c>
      <c r="BI49" s="157">
        <f t="shared" si="49"/>
        <v>2666.7076597349951</v>
      </c>
      <c r="BJ49" s="157">
        <f t="shared" si="50"/>
        <v>1992.3677917560308</v>
      </c>
      <c r="BK49" s="157">
        <f t="shared" si="51"/>
        <v>1348.6797359579286</v>
      </c>
      <c r="BL49" s="157">
        <f t="shared" si="52"/>
        <v>8521.2037862796387</v>
      </c>
      <c r="BM49" s="157">
        <f t="shared" si="53"/>
        <v>7111.2204259599866</v>
      </c>
      <c r="BN49" s="170">
        <f t="shared" si="23"/>
        <v>306518.12180862011</v>
      </c>
      <c r="BP49" s="94">
        <f t="shared" si="24"/>
        <v>74.184286872922257</v>
      </c>
      <c r="BQ49" s="178">
        <f t="shared" si="25"/>
        <v>5.000000000000001E-2</v>
      </c>
      <c r="BR49" s="94">
        <f t="shared" si="26"/>
        <v>4.68</v>
      </c>
      <c r="BS49" s="94">
        <f t="shared" si="27"/>
        <v>2.8700000000000006</v>
      </c>
      <c r="BT49" s="94">
        <f t="shared" si="28"/>
        <v>0.87</v>
      </c>
      <c r="BU49" s="94">
        <f t="shared" si="29"/>
        <v>0.65</v>
      </c>
      <c r="BV49" s="94">
        <f t="shared" si="30"/>
        <v>0.44000000000000006</v>
      </c>
      <c r="BW49" s="94">
        <f t="shared" si="31"/>
        <v>2.78</v>
      </c>
    </row>
    <row r="50" spans="1:76" ht="15.6" x14ac:dyDescent="0.3">
      <c r="A50" s="1">
        <f t="shared" si="32"/>
        <v>40</v>
      </c>
      <c r="B50" s="25">
        <v>40</v>
      </c>
      <c r="C50" s="135" t="s">
        <v>346</v>
      </c>
      <c r="D50" s="20" t="s">
        <v>376</v>
      </c>
      <c r="E50" s="82">
        <v>205053.94470000002</v>
      </c>
      <c r="F50" s="82">
        <v>203138.24129999999</v>
      </c>
      <c r="G50" s="82">
        <v>1620.9798000000001</v>
      </c>
      <c r="H50" s="82">
        <v>294.72360000000276</v>
      </c>
      <c r="I50" s="3"/>
      <c r="J50" s="143">
        <v>24.560300000000005</v>
      </c>
      <c r="K50" s="143">
        <v>10290.765700000002</v>
      </c>
      <c r="L50" s="143">
        <v>1424.4974</v>
      </c>
      <c r="M50" s="143"/>
      <c r="N50" s="143"/>
      <c r="O50" s="143">
        <v>1645.5401000000002</v>
      </c>
      <c r="P50" s="143">
        <v>2848.9947999999999</v>
      </c>
      <c r="Q50" s="143">
        <v>294.72359999999998</v>
      </c>
      <c r="R50" s="143">
        <v>1375.3768000000002</v>
      </c>
      <c r="S50" s="143">
        <v>2701.6330000000007</v>
      </c>
      <c r="T50" s="3"/>
      <c r="U50" s="143">
        <v>1817.4622000000002</v>
      </c>
      <c r="V50" s="143">
        <v>2578.8315000000002</v>
      </c>
      <c r="W50" s="143">
        <v>5280.464500000001</v>
      </c>
      <c r="X50" s="143">
        <v>20556.971099999999</v>
      </c>
      <c r="Y50" s="143">
        <v>1473.6180000000002</v>
      </c>
      <c r="Z50" s="143">
        <v>1817.4622000000002</v>
      </c>
      <c r="AA50" s="143">
        <v>1031.5326</v>
      </c>
      <c r="AB50" s="143">
        <v>7220.7281999999996</v>
      </c>
      <c r="AC50" s="143">
        <v>9013.6300999999985</v>
      </c>
      <c r="AD50" s="145">
        <v>245603.00000000003</v>
      </c>
      <c r="AF50" s="2">
        <v>1525279</v>
      </c>
      <c r="AG50" s="75">
        <v>831.1</v>
      </c>
      <c r="AH50" s="75">
        <v>915.1</v>
      </c>
      <c r="AI50" s="75">
        <v>1746.2</v>
      </c>
      <c r="AJ50" s="81">
        <v>824103.46279230865</v>
      </c>
      <c r="AK50" s="81">
        <v>907396.31669021968</v>
      </c>
      <c r="AL50" s="81">
        <v>1731499.7794825283</v>
      </c>
      <c r="AM50" s="183">
        <f t="shared" si="22"/>
        <v>13.520200532658507</v>
      </c>
      <c r="AO50" s="157">
        <f t="shared" si="33"/>
        <v>232777.6492235667</v>
      </c>
      <c r="AP50" s="157">
        <f t="shared" si="34"/>
        <v>230602.93888227572</v>
      </c>
      <c r="AQ50" s="157">
        <f t="shared" si="35"/>
        <v>1840.1395195538869</v>
      </c>
      <c r="AR50" s="157">
        <f t="shared" si="36"/>
        <v>334.57082173707346</v>
      </c>
      <c r="AS50"/>
      <c r="AT50" s="157">
        <f t="shared" si="37"/>
        <v>27.880901811422536</v>
      </c>
      <c r="AU50" s="157">
        <f t="shared" si="38"/>
        <v>11682.097858986042</v>
      </c>
      <c r="AV50" s="157">
        <f t="shared" si="39"/>
        <v>1617.0923050625065</v>
      </c>
      <c r="AW50" s="157"/>
      <c r="AX50" s="157"/>
      <c r="AY50" s="157">
        <f t="shared" si="40"/>
        <v>1868.0204213653094</v>
      </c>
      <c r="AZ50" s="157">
        <f t="shared" si="41"/>
        <v>3234.184610125013</v>
      </c>
      <c r="BA50" s="157">
        <f t="shared" si="42"/>
        <v>334.57082173707028</v>
      </c>
      <c r="BB50" s="157">
        <f t="shared" si="43"/>
        <v>1561.3305014396619</v>
      </c>
      <c r="BC50" s="157">
        <f t="shared" si="44"/>
        <v>3066.8991992564788</v>
      </c>
      <c r="BD50" s="157"/>
      <c r="BE50" s="157">
        <f t="shared" si="45"/>
        <v>2063.1867340452673</v>
      </c>
      <c r="BF50" s="157">
        <f t="shared" si="46"/>
        <v>2927.4946901993658</v>
      </c>
      <c r="BG50" s="157">
        <f t="shared" si="47"/>
        <v>5994.3938894558441</v>
      </c>
      <c r="BH50" s="157">
        <f t="shared" si="48"/>
        <v>23336.314816160655</v>
      </c>
      <c r="BI50" s="157">
        <f t="shared" si="49"/>
        <v>1672.8541086853518</v>
      </c>
      <c r="BJ50" s="157">
        <f t="shared" si="50"/>
        <v>2063.1867340452673</v>
      </c>
      <c r="BK50" s="157">
        <f t="shared" si="51"/>
        <v>1170.997876079746</v>
      </c>
      <c r="BL50" s="157">
        <f t="shared" si="52"/>
        <v>8196.9851325582222</v>
      </c>
      <c r="BM50" s="157">
        <f t="shared" si="53"/>
        <v>10232.290964792066</v>
      </c>
      <c r="BN50" s="170">
        <f t="shared" si="23"/>
        <v>278809.01811422524</v>
      </c>
      <c r="BP50" s="94">
        <f t="shared" si="24"/>
        <v>73.546381708496781</v>
      </c>
      <c r="BQ50" s="178">
        <f t="shared" si="25"/>
        <v>1.0000000000000004E-2</v>
      </c>
      <c r="BR50" s="94">
        <f t="shared" si="26"/>
        <v>4.1900000000000013</v>
      </c>
      <c r="BS50" s="94">
        <f t="shared" si="27"/>
        <v>3.2000000000000006</v>
      </c>
      <c r="BT50" s="94">
        <f t="shared" si="28"/>
        <v>0.60000000000000009</v>
      </c>
      <c r="BU50" s="94">
        <f t="shared" si="29"/>
        <v>0.74000000000000021</v>
      </c>
      <c r="BV50" s="94">
        <f t="shared" si="30"/>
        <v>0.42000000000000004</v>
      </c>
      <c r="BW50" s="94">
        <f t="shared" si="31"/>
        <v>2.94</v>
      </c>
    </row>
    <row r="51" spans="1:76" ht="15.6" x14ac:dyDescent="0.3">
      <c r="A51" s="1">
        <f t="shared" si="32"/>
        <v>41</v>
      </c>
      <c r="B51" s="25">
        <v>41</v>
      </c>
      <c r="C51" s="135" t="s">
        <v>346</v>
      </c>
      <c r="D51" s="20" t="s">
        <v>377</v>
      </c>
      <c r="E51" s="82">
        <v>161183.41439999998</v>
      </c>
      <c r="F51" s="82">
        <v>155726.43599999999</v>
      </c>
      <c r="G51" s="82">
        <v>2692.7447999999999</v>
      </c>
      <c r="H51" s="82">
        <v>2764.233600000015</v>
      </c>
      <c r="I51" s="3"/>
      <c r="J51" s="143">
        <v>548.08079999999995</v>
      </c>
      <c r="K51" s="143">
        <v>18372.621599999999</v>
      </c>
      <c r="L51" s="143">
        <v>4456.1352000000006</v>
      </c>
      <c r="M51" s="143"/>
      <c r="N51" s="143"/>
      <c r="O51" s="143">
        <v>2764.2335999999996</v>
      </c>
      <c r="P51" s="143">
        <v>5766.7631999999994</v>
      </c>
      <c r="Q51" s="143">
        <v>714.88799999999992</v>
      </c>
      <c r="R51" s="143">
        <v>405.10320000000007</v>
      </c>
      <c r="S51" s="143">
        <v>4265.4983999999986</v>
      </c>
      <c r="T51" s="3"/>
      <c r="U51" s="143">
        <v>4932.7271999999994</v>
      </c>
      <c r="V51" s="143">
        <v>6267.1848</v>
      </c>
      <c r="W51" s="143">
        <v>13392.235199999999</v>
      </c>
      <c r="X51" s="143">
        <v>33599.736000000004</v>
      </c>
      <c r="Y51" s="143">
        <v>2239.9823999999999</v>
      </c>
      <c r="Z51" s="143">
        <v>1572.7536</v>
      </c>
      <c r="AA51" s="143">
        <v>2287.6415999999999</v>
      </c>
      <c r="AB51" s="143">
        <v>16466.2536</v>
      </c>
      <c r="AC51" s="143">
        <v>11033.104800000005</v>
      </c>
      <c r="AD51" s="145">
        <v>238295.99999999997</v>
      </c>
      <c r="AF51" s="2">
        <v>1447790</v>
      </c>
      <c r="AG51" s="75">
        <v>828.1</v>
      </c>
      <c r="AH51" s="75">
        <v>774.6</v>
      </c>
      <c r="AI51" s="75">
        <v>1602.7</v>
      </c>
      <c r="AJ51" s="81">
        <v>822855.57918756024</v>
      </c>
      <c r="AK51" s="81">
        <v>769694.3987908276</v>
      </c>
      <c r="AL51" s="81">
        <v>1592549.9779783878</v>
      </c>
      <c r="AM51" s="183">
        <f t="shared" si="22"/>
        <v>9.9986861339274231</v>
      </c>
      <c r="AO51" s="157">
        <f t="shared" si="33"/>
        <v>177299.63810580355</v>
      </c>
      <c r="AP51" s="157">
        <f t="shared" si="34"/>
        <v>171297.03356319133</v>
      </c>
      <c r="AQ51" s="157">
        <f t="shared" si="35"/>
        <v>2961.9839009396514</v>
      </c>
      <c r="AR51" s="157">
        <f t="shared" si="36"/>
        <v>3040.6206416725795</v>
      </c>
      <c r="AS51"/>
      <c r="AT51" s="157">
        <f t="shared" si="37"/>
        <v>602.88167895231845</v>
      </c>
      <c r="AU51" s="157">
        <f t="shared" si="38"/>
        <v>20209.642368358156</v>
      </c>
      <c r="AV51" s="157">
        <f t="shared" si="39"/>
        <v>4901.6901723514602</v>
      </c>
      <c r="AW51" s="157"/>
      <c r="AX51" s="157"/>
      <c r="AY51" s="157">
        <f t="shared" si="40"/>
        <v>3040.6206416725627</v>
      </c>
      <c r="AZ51" s="157">
        <f t="shared" si="41"/>
        <v>6343.3637524548285</v>
      </c>
      <c r="BA51" s="157">
        <f t="shared" si="42"/>
        <v>786.36740732911107</v>
      </c>
      <c r="BB51" s="157">
        <f t="shared" si="43"/>
        <v>445.60819748649635</v>
      </c>
      <c r="BC51" s="157">
        <f t="shared" si="44"/>
        <v>4691.9921970636942</v>
      </c>
      <c r="BD51" s="157"/>
      <c r="BE51" s="157">
        <f t="shared" si="45"/>
        <v>5425.9351105708656</v>
      </c>
      <c r="BF51" s="157">
        <f t="shared" si="46"/>
        <v>6893.8209375852066</v>
      </c>
      <c r="BG51" s="157">
        <f t="shared" si="47"/>
        <v>14731.282763965346</v>
      </c>
      <c r="BH51" s="157">
        <f t="shared" si="48"/>
        <v>36959.268144468224</v>
      </c>
      <c r="BI51" s="157">
        <f t="shared" si="49"/>
        <v>2463.9512096312146</v>
      </c>
      <c r="BJ51" s="157">
        <f t="shared" si="50"/>
        <v>1730.0082961240444</v>
      </c>
      <c r="BK51" s="157">
        <f t="shared" si="51"/>
        <v>2516.3757034531554</v>
      </c>
      <c r="BL51" s="157">
        <f t="shared" si="52"/>
        <v>18112.662615480527</v>
      </c>
      <c r="BM51" s="157">
        <f t="shared" si="53"/>
        <v>12136.270319779287</v>
      </c>
      <c r="BN51" s="170">
        <f t="shared" si="23"/>
        <v>262122.46910970367</v>
      </c>
      <c r="BP51" s="94">
        <f t="shared" si="24"/>
        <v>61.491643561674749</v>
      </c>
      <c r="BQ51" s="178">
        <f t="shared" si="25"/>
        <v>0.23</v>
      </c>
      <c r="BR51" s="94">
        <f t="shared" si="26"/>
        <v>7.7100000000000017</v>
      </c>
      <c r="BS51" s="94">
        <f t="shared" si="27"/>
        <v>8.2500000000000018</v>
      </c>
      <c r="BT51" s="94">
        <f t="shared" si="28"/>
        <v>0.94000000000000006</v>
      </c>
      <c r="BU51" s="94">
        <f t="shared" si="29"/>
        <v>0.66</v>
      </c>
      <c r="BV51" s="94">
        <f t="shared" si="30"/>
        <v>0.96000000000000019</v>
      </c>
      <c r="BW51" s="94">
        <f t="shared" si="31"/>
        <v>6.9100000000000019</v>
      </c>
    </row>
    <row r="52" spans="1:76" ht="15.6" x14ac:dyDescent="0.3">
      <c r="A52" s="1">
        <f t="shared" si="32"/>
        <v>42</v>
      </c>
      <c r="B52" s="25">
        <v>42</v>
      </c>
      <c r="C52" s="135" t="s">
        <v>346</v>
      </c>
      <c r="D52" s="20" t="s">
        <v>248</v>
      </c>
      <c r="E52" s="82">
        <v>356682.98129999998</v>
      </c>
      <c r="F52" s="82">
        <v>354772.86180000001</v>
      </c>
      <c r="G52" s="82">
        <v>891.38909999999987</v>
      </c>
      <c r="H52" s="82">
        <v>1018.730400000012</v>
      </c>
      <c r="I52" s="3"/>
      <c r="J52" s="143">
        <v>42.447099999999999</v>
      </c>
      <c r="K52" s="143">
        <v>20332.160899999999</v>
      </c>
      <c r="L52" s="143">
        <v>3905.1331999999998</v>
      </c>
      <c r="M52" s="143"/>
      <c r="N52" s="143"/>
      <c r="O52" s="143">
        <v>2716.6143999999999</v>
      </c>
      <c r="P52" s="143">
        <v>5985.0410999999995</v>
      </c>
      <c r="Q52" s="143">
        <v>1315.8600999999999</v>
      </c>
      <c r="R52" s="143">
        <v>2801.5086000000001</v>
      </c>
      <c r="S52" s="143">
        <v>3608.0034999999989</v>
      </c>
      <c r="T52" s="3"/>
      <c r="U52" s="143">
        <v>4117.3687</v>
      </c>
      <c r="V52" s="143">
        <v>5390.7817000000005</v>
      </c>
      <c r="W52" s="143">
        <v>10908.904699999999</v>
      </c>
      <c r="X52" s="143">
        <v>26996.355600000003</v>
      </c>
      <c r="Y52" s="143">
        <v>2546.826</v>
      </c>
      <c r="Z52" s="143">
        <v>3480.6622000000002</v>
      </c>
      <c r="AA52" s="143">
        <v>1485.6484999999998</v>
      </c>
      <c r="AB52" s="143">
        <v>10908.904699999999</v>
      </c>
      <c r="AC52" s="143">
        <v>8574.3142000000043</v>
      </c>
      <c r="AD52" s="145">
        <v>424471</v>
      </c>
      <c r="AF52" s="2">
        <v>2684030</v>
      </c>
      <c r="AG52" s="75">
        <v>1524</v>
      </c>
      <c r="AH52" s="75">
        <v>1600.1</v>
      </c>
      <c r="AI52" s="75">
        <v>3124.1</v>
      </c>
      <c r="AJ52" s="81">
        <v>1509606.890373755</v>
      </c>
      <c r="AK52" s="81">
        <v>1584988.179322208</v>
      </c>
      <c r="AL52" s="81">
        <v>3094595.0696959631</v>
      </c>
      <c r="AM52" s="183">
        <f t="shared" si="22"/>
        <v>15.296590190719293</v>
      </c>
      <c r="AO52" s="157">
        <f t="shared" si="33"/>
        <v>411243.31522950088</v>
      </c>
      <c r="AP52" s="157">
        <f t="shared" si="34"/>
        <v>409041.01257743291</v>
      </c>
      <c r="AQ52" s="157">
        <f t="shared" si="35"/>
        <v>1027.7412376317409</v>
      </c>
      <c r="AR52" s="157">
        <f t="shared" si="36"/>
        <v>1174.5614144362894</v>
      </c>
      <c r="AS52"/>
      <c r="AT52" s="157">
        <f t="shared" si="37"/>
        <v>48.940058934844807</v>
      </c>
      <c r="AU52" s="157">
        <f t="shared" si="38"/>
        <v>23442.288229790662</v>
      </c>
      <c r="AV52" s="157">
        <f t="shared" si="39"/>
        <v>4502.4854220057223</v>
      </c>
      <c r="AW52" s="157"/>
      <c r="AX52" s="157"/>
      <c r="AY52" s="157">
        <f t="shared" si="40"/>
        <v>3132.1637718300676</v>
      </c>
      <c r="AZ52" s="157">
        <f t="shared" si="41"/>
        <v>6900.5483098131172</v>
      </c>
      <c r="BA52" s="157">
        <f t="shared" si="42"/>
        <v>1517.1418269801889</v>
      </c>
      <c r="BB52" s="157">
        <f t="shared" si="43"/>
        <v>3230.0438896997575</v>
      </c>
      <c r="BC52" s="157">
        <f t="shared" si="44"/>
        <v>4159.9050094618069</v>
      </c>
      <c r="BD52" s="157"/>
      <c r="BE52" s="157">
        <f t="shared" si="45"/>
        <v>4747.1857166799464</v>
      </c>
      <c r="BF52" s="157">
        <f t="shared" si="46"/>
        <v>6215.3874847252919</v>
      </c>
      <c r="BG52" s="157">
        <f t="shared" si="47"/>
        <v>12577.595146255117</v>
      </c>
      <c r="BH52" s="157">
        <f t="shared" si="48"/>
        <v>31125.877482561304</v>
      </c>
      <c r="BI52" s="157">
        <f t="shared" si="49"/>
        <v>2936.4035360906887</v>
      </c>
      <c r="BJ52" s="157">
        <f t="shared" si="50"/>
        <v>4013.0848326572745</v>
      </c>
      <c r="BK52" s="157">
        <f t="shared" si="51"/>
        <v>1712.902062719568</v>
      </c>
      <c r="BL52" s="157">
        <f t="shared" si="52"/>
        <v>12577.595146255117</v>
      </c>
      <c r="BM52" s="157">
        <f t="shared" si="53"/>
        <v>9885.8919048386579</v>
      </c>
      <c r="BN52" s="170">
        <f t="shared" si="23"/>
        <v>489400.58934844803</v>
      </c>
      <c r="BP52" s="94">
        <f t="shared" si="24"/>
        <v>72.881600280633393</v>
      </c>
      <c r="BQ52" s="178">
        <f t="shared" si="25"/>
        <v>1.0000000000000002E-2</v>
      </c>
      <c r="BR52" s="94">
        <f t="shared" si="26"/>
        <v>4.79</v>
      </c>
      <c r="BS52" s="94">
        <f t="shared" si="27"/>
        <v>3.8400000000000007</v>
      </c>
      <c r="BT52" s="94">
        <f t="shared" si="28"/>
        <v>0.60000000000000009</v>
      </c>
      <c r="BU52" s="94">
        <f t="shared" si="29"/>
        <v>0.82000000000000017</v>
      </c>
      <c r="BV52" s="94">
        <f t="shared" si="30"/>
        <v>0.35</v>
      </c>
      <c r="BW52" s="94">
        <f t="shared" si="31"/>
        <v>2.5700000000000003</v>
      </c>
    </row>
    <row r="53" spans="1:76" ht="15.6" x14ac:dyDescent="0.3">
      <c r="A53" s="1">
        <f t="shared" si="32"/>
        <v>43</v>
      </c>
      <c r="B53" s="25">
        <v>43</v>
      </c>
      <c r="C53" s="135" t="s">
        <v>346</v>
      </c>
      <c r="D53" s="20" t="s">
        <v>249</v>
      </c>
      <c r="E53" s="82">
        <v>267468.03220000002</v>
      </c>
      <c r="F53" s="82">
        <v>264561.489</v>
      </c>
      <c r="G53" s="82">
        <v>2014.7628999999997</v>
      </c>
      <c r="H53" s="82">
        <v>891.78030000003196</v>
      </c>
      <c r="I53" s="3"/>
      <c r="J53" s="143">
        <v>33.028900000000007</v>
      </c>
      <c r="K53" s="143">
        <v>21832.102900000002</v>
      </c>
      <c r="L53" s="143">
        <v>1684.4739</v>
      </c>
      <c r="M53" s="143"/>
      <c r="N53" s="143"/>
      <c r="O53" s="143">
        <v>1552.3582999999999</v>
      </c>
      <c r="P53" s="143">
        <v>7266.3580000000002</v>
      </c>
      <c r="Q53" s="143">
        <v>924.80920000000015</v>
      </c>
      <c r="R53" s="143">
        <v>5912.1731</v>
      </c>
      <c r="S53" s="143">
        <v>4491.9304000000011</v>
      </c>
      <c r="T53" s="3"/>
      <c r="U53" s="143">
        <v>4260.7281000000003</v>
      </c>
      <c r="V53" s="143">
        <v>3203.8033</v>
      </c>
      <c r="W53" s="143">
        <v>7365.4447000000009</v>
      </c>
      <c r="X53" s="143">
        <v>26125.859900000003</v>
      </c>
      <c r="Y53" s="143">
        <v>2014.7628999999997</v>
      </c>
      <c r="Z53" s="143">
        <v>3401.9767000000006</v>
      </c>
      <c r="AA53" s="143">
        <v>1453.2716</v>
      </c>
      <c r="AB53" s="143">
        <v>9347.1787000000004</v>
      </c>
      <c r="AC53" s="143">
        <v>9908.6700000000019</v>
      </c>
      <c r="AD53" s="145">
        <v>330289</v>
      </c>
      <c r="AF53" s="2">
        <v>1769135</v>
      </c>
      <c r="AG53" s="75">
        <v>936.9</v>
      </c>
      <c r="AH53" s="75">
        <v>1100.3</v>
      </c>
      <c r="AI53" s="75">
        <v>2037.1999999999998</v>
      </c>
      <c r="AJ53" s="81">
        <v>928674.87420712982</v>
      </c>
      <c r="AK53" s="81">
        <v>1090640.3715338935</v>
      </c>
      <c r="AL53" s="81">
        <v>2019315.2457410234</v>
      </c>
      <c r="AM53" s="183">
        <f t="shared" si="22"/>
        <v>14.141388064846575</v>
      </c>
      <c r="AO53" s="157">
        <f t="shared" si="33"/>
        <v>305291.72458281083</v>
      </c>
      <c r="AP53" s="157">
        <f t="shared" si="34"/>
        <v>301974.15582962637</v>
      </c>
      <c r="AQ53" s="157">
        <f t="shared" si="35"/>
        <v>2299.6783402755564</v>
      </c>
      <c r="AR53" s="157">
        <f t="shared" si="36"/>
        <v>1017.8904129088895</v>
      </c>
      <c r="AS53"/>
      <c r="AT53" s="157">
        <f t="shared" si="37"/>
        <v>37.699644922550114</v>
      </c>
      <c r="AU53" s="157">
        <f t="shared" si="38"/>
        <v>24919.465293805624</v>
      </c>
      <c r="AV53" s="157">
        <f t="shared" si="39"/>
        <v>1922.6818910500556</v>
      </c>
      <c r="AW53" s="157"/>
      <c r="AX53" s="157"/>
      <c r="AY53" s="157">
        <f t="shared" si="40"/>
        <v>1771.883311359855</v>
      </c>
      <c r="AZ53" s="157">
        <f t="shared" si="41"/>
        <v>8293.9218829610254</v>
      </c>
      <c r="BA53" s="157">
        <f t="shared" si="42"/>
        <v>1055.5900578314033</v>
      </c>
      <c r="BB53" s="157">
        <f t="shared" si="43"/>
        <v>6748.2364411364697</v>
      </c>
      <c r="BC53" s="157">
        <f t="shared" si="44"/>
        <v>5127.1517094668161</v>
      </c>
      <c r="BD53" s="157"/>
      <c r="BE53" s="157">
        <f t="shared" si="45"/>
        <v>4863.2541950089644</v>
      </c>
      <c r="BF53" s="157">
        <f t="shared" si="46"/>
        <v>3656.8655574873605</v>
      </c>
      <c r="BG53" s="157">
        <f t="shared" si="47"/>
        <v>8407.0208177286768</v>
      </c>
      <c r="BH53" s="157">
        <f t="shared" si="48"/>
        <v>29820.419133737141</v>
      </c>
      <c r="BI53" s="157">
        <f t="shared" si="49"/>
        <v>2299.6783402755564</v>
      </c>
      <c r="BJ53" s="157">
        <f t="shared" si="50"/>
        <v>3883.0634270226619</v>
      </c>
      <c r="BK53" s="157">
        <f t="shared" si="51"/>
        <v>1658.7843765922048</v>
      </c>
      <c r="BL53" s="157">
        <f t="shared" si="52"/>
        <v>10668.999513081681</v>
      </c>
      <c r="BM53" s="157">
        <f t="shared" si="53"/>
        <v>11309.893476765035</v>
      </c>
      <c r="BN53" s="170">
        <f t="shared" si="23"/>
        <v>376996.44922550116</v>
      </c>
      <c r="BP53" s="94">
        <f t="shared" si="24"/>
        <v>70.947095854479386</v>
      </c>
      <c r="BQ53" s="178">
        <f t="shared" si="25"/>
        <v>0.01</v>
      </c>
      <c r="BR53" s="94">
        <f t="shared" si="26"/>
        <v>6.6099999999999985</v>
      </c>
      <c r="BS53" s="94">
        <f t="shared" si="27"/>
        <v>3.2</v>
      </c>
      <c r="BT53" s="94">
        <f t="shared" si="28"/>
        <v>0.60999999999999976</v>
      </c>
      <c r="BU53" s="94">
        <f t="shared" si="29"/>
        <v>1.03</v>
      </c>
      <c r="BV53" s="94">
        <f t="shared" si="30"/>
        <v>0.43999999999999995</v>
      </c>
      <c r="BW53" s="94">
        <f t="shared" si="31"/>
        <v>2.8299999999999992</v>
      </c>
    </row>
    <row r="54" spans="1:76" ht="15.6" x14ac:dyDescent="0.3">
      <c r="A54" s="1">
        <f t="shared" si="32"/>
        <v>44</v>
      </c>
      <c r="B54" s="25">
        <v>44</v>
      </c>
      <c r="C54" s="135" t="s">
        <v>346</v>
      </c>
      <c r="D54" s="20" t="s">
        <v>18</v>
      </c>
      <c r="E54" s="82">
        <v>183873.80230000001</v>
      </c>
      <c r="F54" s="82">
        <v>182560.58550000002</v>
      </c>
      <c r="G54" s="82">
        <v>1055.2635000000002</v>
      </c>
      <c r="H54" s="82">
        <v>257.9533000000053</v>
      </c>
      <c r="I54" s="3"/>
      <c r="J54" s="143">
        <v>328.30420000000004</v>
      </c>
      <c r="K54" s="143">
        <v>18900.941800000004</v>
      </c>
      <c r="L54" s="143">
        <v>9919.4769000000015</v>
      </c>
      <c r="M54" s="143"/>
      <c r="N54" s="143"/>
      <c r="O54" s="143">
        <v>1594.6204000000002</v>
      </c>
      <c r="P54" s="143">
        <v>3236.1413999999995</v>
      </c>
      <c r="Q54" s="143">
        <v>422.10539999999997</v>
      </c>
      <c r="R54" s="143">
        <v>726.95929999999998</v>
      </c>
      <c r="S54" s="143">
        <v>3001.6384000000016</v>
      </c>
      <c r="T54" s="3"/>
      <c r="U54" s="143">
        <v>2415.3808999999997</v>
      </c>
      <c r="V54" s="143">
        <v>2509.1821000000004</v>
      </c>
      <c r="W54" s="143">
        <v>6120.5282999999999</v>
      </c>
      <c r="X54" s="143">
        <v>20354.860400000001</v>
      </c>
      <c r="Y54" s="143">
        <v>1571.1701</v>
      </c>
      <c r="Z54" s="143">
        <v>1993.2754999999997</v>
      </c>
      <c r="AA54" s="143">
        <v>1195.9653000000001</v>
      </c>
      <c r="AB54" s="143">
        <v>8723.5115999999998</v>
      </c>
      <c r="AC54" s="143">
        <v>6870.9379000000008</v>
      </c>
      <c r="AD54" s="145">
        <v>234503.00000000003</v>
      </c>
      <c r="AF54" s="2">
        <v>1419456</v>
      </c>
      <c r="AG54" s="75">
        <v>767.9</v>
      </c>
      <c r="AH54" s="75">
        <v>858.3</v>
      </c>
      <c r="AI54" s="75">
        <v>1626.1999999999998</v>
      </c>
      <c r="AJ54" s="81">
        <v>761401.8298861743</v>
      </c>
      <c r="AK54" s="81">
        <v>851036.84150449699</v>
      </c>
      <c r="AL54" s="81">
        <v>1612438.6713906713</v>
      </c>
      <c r="AM54" s="183">
        <f t="shared" si="22"/>
        <v>13.595537402404251</v>
      </c>
      <c r="AO54" s="157">
        <f t="shared" si="33"/>
        <v>208872.43386491935</v>
      </c>
      <c r="AP54" s="157">
        <f t="shared" si="34"/>
        <v>207380.67818370071</v>
      </c>
      <c r="AQ54" s="157">
        <f t="shared" si="35"/>
        <v>1198.7322438364206</v>
      </c>
      <c r="AR54" s="157">
        <f t="shared" si="36"/>
        <v>293.02343738224204</v>
      </c>
      <c r="AS54"/>
      <c r="AT54" s="157">
        <f t="shared" si="37"/>
        <v>372.93892030466412</v>
      </c>
      <c r="AU54" s="157">
        <f t="shared" si="38"/>
        <v>21470.626411825666</v>
      </c>
      <c r="AV54" s="157">
        <f t="shared" si="39"/>
        <v>11268.083092062352</v>
      </c>
      <c r="AW54" s="157"/>
      <c r="AX54" s="157"/>
      <c r="AY54" s="157">
        <f t="shared" si="40"/>
        <v>1811.4176129083687</v>
      </c>
      <c r="AZ54" s="157">
        <f t="shared" si="41"/>
        <v>3676.1122144316878</v>
      </c>
      <c r="BA54" s="157">
        <f t="shared" si="42"/>
        <v>479.49289753456804</v>
      </c>
      <c r="BB54" s="157">
        <f t="shared" si="43"/>
        <v>825.79332353175607</v>
      </c>
      <c r="BC54" s="157">
        <f t="shared" si="44"/>
        <v>3409.7272713569305</v>
      </c>
      <c r="BD54" s="157"/>
      <c r="BE54" s="157">
        <f t="shared" si="45"/>
        <v>2743.7649136700279</v>
      </c>
      <c r="BF54" s="157">
        <f t="shared" si="46"/>
        <v>2850.3188908999332</v>
      </c>
      <c r="BG54" s="157">
        <f t="shared" si="47"/>
        <v>6952.6470142512371</v>
      </c>
      <c r="BH54" s="157">
        <f t="shared" si="48"/>
        <v>23122.213058889174</v>
      </c>
      <c r="BI54" s="157">
        <f t="shared" si="49"/>
        <v>1784.7791186008924</v>
      </c>
      <c r="BJ54" s="157">
        <f t="shared" si="50"/>
        <v>2264.27201613546</v>
      </c>
      <c r="BK54" s="157">
        <f t="shared" si="51"/>
        <v>1358.5632096812762</v>
      </c>
      <c r="BL54" s="157">
        <f t="shared" si="52"/>
        <v>9909.5198823810733</v>
      </c>
      <c r="BM54" s="157">
        <f t="shared" si="53"/>
        <v>7805.0788320904703</v>
      </c>
      <c r="BN54" s="170">
        <f t="shared" si="23"/>
        <v>266384.94307476009</v>
      </c>
      <c r="BP54" s="94">
        <f t="shared" si="24"/>
        <v>69.025598886193961</v>
      </c>
      <c r="BQ54" s="178">
        <f t="shared" si="25"/>
        <v>0.14000000000000001</v>
      </c>
      <c r="BR54" s="94">
        <f t="shared" si="26"/>
        <v>8.06</v>
      </c>
      <c r="BS54" s="94">
        <f t="shared" si="27"/>
        <v>3.6799999999999993</v>
      </c>
      <c r="BT54" s="94">
        <f t="shared" si="28"/>
        <v>0.66999999999999993</v>
      </c>
      <c r="BU54" s="94">
        <f t="shared" si="29"/>
        <v>0.84999999999999976</v>
      </c>
      <c r="BV54" s="94">
        <f t="shared" si="30"/>
        <v>0.51</v>
      </c>
      <c r="BW54" s="94">
        <f t="shared" si="31"/>
        <v>3.7199999999999993</v>
      </c>
    </row>
    <row r="55" spans="1:76" ht="15.6" x14ac:dyDescent="0.3">
      <c r="A55" s="1">
        <f t="shared" si="32"/>
        <v>45</v>
      </c>
      <c r="B55" s="25">
        <v>45</v>
      </c>
      <c r="C55" s="135" t="s">
        <v>346</v>
      </c>
      <c r="D55" s="20" t="s">
        <v>19</v>
      </c>
      <c r="E55" s="82">
        <v>341726.29659999994</v>
      </c>
      <c r="F55" s="82">
        <v>335480.23600000003</v>
      </c>
      <c r="G55" s="82">
        <v>667.81780000000003</v>
      </c>
      <c r="H55" s="82">
        <v>5578.2427999999572</v>
      </c>
      <c r="I55" s="3"/>
      <c r="J55" s="143">
        <v>3889.0565999999999</v>
      </c>
      <c r="K55" s="143">
        <v>14613.424800000001</v>
      </c>
      <c r="L55" s="143">
        <v>3614.0727999999999</v>
      </c>
      <c r="M55" s="143"/>
      <c r="N55" s="143"/>
      <c r="O55" s="143">
        <v>2003.4533999999996</v>
      </c>
      <c r="P55" s="143">
        <v>3024.8218000000002</v>
      </c>
      <c r="Q55" s="143">
        <v>707.10119999999995</v>
      </c>
      <c r="R55" s="143">
        <v>942.80159999999989</v>
      </c>
      <c r="S55" s="143">
        <v>4321.1740000000009</v>
      </c>
      <c r="T55" s="3"/>
      <c r="U55" s="143">
        <v>3339.0889999999999</v>
      </c>
      <c r="V55" s="143">
        <v>3103.3886000000007</v>
      </c>
      <c r="W55" s="143">
        <v>5146.1253999999999</v>
      </c>
      <c r="X55" s="143">
        <v>21016.618999999999</v>
      </c>
      <c r="Y55" s="143">
        <v>2003.4533999999996</v>
      </c>
      <c r="Z55" s="143">
        <v>2317.7206000000001</v>
      </c>
      <c r="AA55" s="143">
        <v>942.80159999999989</v>
      </c>
      <c r="AB55" s="143">
        <v>8878.0483999999997</v>
      </c>
      <c r="AC55" s="143">
        <v>6874.5949999999993</v>
      </c>
      <c r="AD55" s="145">
        <v>392833.99999999994</v>
      </c>
      <c r="AF55" s="2">
        <v>2196642</v>
      </c>
      <c r="AG55" s="75">
        <v>1281.5</v>
      </c>
      <c r="AH55" s="75">
        <v>1285.4000000000001</v>
      </c>
      <c r="AI55" s="75">
        <v>2566.9</v>
      </c>
      <c r="AJ55" s="81">
        <v>1269084.4020086091</v>
      </c>
      <c r="AK55" s="81">
        <v>1272946.6175121858</v>
      </c>
      <c r="AL55" s="81">
        <v>2542031.019520795</v>
      </c>
      <c r="AM55" s="183">
        <f t="shared" si="22"/>
        <v>15.723500666963254</v>
      </c>
      <c r="AO55" s="157">
        <f t="shared" si="33"/>
        <v>395457.63312508975</v>
      </c>
      <c r="AP55" s="157">
        <f t="shared" si="34"/>
        <v>388229.47314498993</v>
      </c>
      <c r="AQ55" s="157">
        <f t="shared" si="35"/>
        <v>772.82213623709936</v>
      </c>
      <c r="AR55" s="157">
        <f t="shared" si="36"/>
        <v>6455.3378438627797</v>
      </c>
      <c r="AS55"/>
      <c r="AT55" s="157">
        <f t="shared" si="37"/>
        <v>4500.5524404395783</v>
      </c>
      <c r="AU55" s="157">
        <f t="shared" si="38"/>
        <v>16911.166745894174</v>
      </c>
      <c r="AV55" s="157">
        <f t="shared" si="39"/>
        <v>4182.3315608125376</v>
      </c>
      <c r="AW55" s="157"/>
      <c r="AX55" s="157"/>
      <c r="AY55" s="157">
        <f t="shared" si="40"/>
        <v>2318.4664087112974</v>
      </c>
      <c r="AZ55" s="157">
        <f t="shared" si="41"/>
        <v>3500.4296758974501</v>
      </c>
      <c r="BA55" s="157">
        <f t="shared" si="42"/>
        <v>818.28226189810505</v>
      </c>
      <c r="BB55" s="157">
        <f t="shared" si="43"/>
        <v>1091.04301586414</v>
      </c>
      <c r="BC55" s="157">
        <f t="shared" si="44"/>
        <v>5000.6138227106439</v>
      </c>
      <c r="BD55" s="157"/>
      <c r="BE55" s="157">
        <f t="shared" si="45"/>
        <v>3864.1106811854966</v>
      </c>
      <c r="BF55" s="157">
        <f t="shared" si="46"/>
        <v>3591.3499272194622</v>
      </c>
      <c r="BG55" s="157">
        <f t="shared" si="47"/>
        <v>5955.2764615917649</v>
      </c>
      <c r="BH55" s="157">
        <f t="shared" si="48"/>
        <v>24321.167228638122</v>
      </c>
      <c r="BI55" s="157">
        <f t="shared" si="49"/>
        <v>2318.4664087112974</v>
      </c>
      <c r="BJ55" s="157">
        <f t="shared" si="50"/>
        <v>2682.1474139993447</v>
      </c>
      <c r="BK55" s="157">
        <f t="shared" si="51"/>
        <v>1091.04301586414</v>
      </c>
      <c r="BL55" s="157">
        <f t="shared" si="52"/>
        <v>10273.988399387319</v>
      </c>
      <c r="BM55" s="157">
        <f t="shared" si="53"/>
        <v>7955.5219906760221</v>
      </c>
      <c r="BN55" s="170">
        <f t="shared" si="23"/>
        <v>454601.25661005836</v>
      </c>
      <c r="BP55" s="94">
        <f t="shared" si="24"/>
        <v>75.170556972991662</v>
      </c>
      <c r="BQ55" s="178">
        <f t="shared" si="25"/>
        <v>0.9900000000000001</v>
      </c>
      <c r="BR55" s="94">
        <f t="shared" si="26"/>
        <v>3.7200000000000006</v>
      </c>
      <c r="BS55" s="94">
        <f t="shared" si="27"/>
        <v>2.1</v>
      </c>
      <c r="BT55" s="94">
        <f t="shared" si="28"/>
        <v>0.5099999999999999</v>
      </c>
      <c r="BU55" s="94">
        <f t="shared" si="29"/>
        <v>0.59000000000000008</v>
      </c>
      <c r="BV55" s="94">
        <f t="shared" si="30"/>
        <v>0.24</v>
      </c>
      <c r="BW55" s="94">
        <f t="shared" si="31"/>
        <v>2.2599999999999998</v>
      </c>
    </row>
    <row r="56" spans="1:76" ht="15.6" x14ac:dyDescent="0.3">
      <c r="A56" s="1">
        <f t="shared" si="32"/>
        <v>46</v>
      </c>
      <c r="B56" s="25">
        <v>46</v>
      </c>
      <c r="C56" s="135" t="s">
        <v>346</v>
      </c>
      <c r="D56" s="20" t="s">
        <v>257</v>
      </c>
      <c r="E56" s="82">
        <v>314322.87109999999</v>
      </c>
      <c r="F56" s="82">
        <v>312643.49689999997</v>
      </c>
      <c r="G56" s="82">
        <v>1199.5529999999999</v>
      </c>
      <c r="H56" s="82">
        <v>479.8212000000068</v>
      </c>
      <c r="I56" s="3"/>
      <c r="J56" s="143">
        <v>279.89570000000003</v>
      </c>
      <c r="K56" s="143">
        <v>28749.286900000003</v>
      </c>
      <c r="L56" s="143">
        <v>4238.4205999999995</v>
      </c>
      <c r="M56" s="143"/>
      <c r="N56" s="143"/>
      <c r="O56" s="143">
        <v>3278.7781999999997</v>
      </c>
      <c r="P56" s="143">
        <v>11475.723699999999</v>
      </c>
      <c r="Q56" s="143">
        <v>959.64239999999995</v>
      </c>
      <c r="R56" s="143">
        <v>1439.4636</v>
      </c>
      <c r="S56" s="143">
        <v>7357.2584000000061</v>
      </c>
      <c r="T56" s="3"/>
      <c r="U56" s="143">
        <v>4478.3312000000005</v>
      </c>
      <c r="V56" s="143">
        <v>5637.8990999999996</v>
      </c>
      <c r="W56" s="143">
        <v>10316.1558</v>
      </c>
      <c r="X56" s="143">
        <v>36066.5602</v>
      </c>
      <c r="Y56" s="143">
        <v>2798.9569999999999</v>
      </c>
      <c r="Z56" s="143">
        <v>2039.2400999999998</v>
      </c>
      <c r="AA56" s="143">
        <v>2519.0612999999998</v>
      </c>
      <c r="AB56" s="143">
        <v>17593.444</v>
      </c>
      <c r="AC56" s="143">
        <v>11115.857800000002</v>
      </c>
      <c r="AD56" s="145">
        <v>399851</v>
      </c>
      <c r="AF56" s="2">
        <v>2492316</v>
      </c>
      <c r="AG56" s="75">
        <v>1476.6</v>
      </c>
      <c r="AH56" s="75">
        <v>1445.1</v>
      </c>
      <c r="AI56" s="75">
        <v>2921.7</v>
      </c>
      <c r="AJ56" s="81">
        <v>1462003.2292926367</v>
      </c>
      <c r="AK56" s="81">
        <v>1430814.619159413</v>
      </c>
      <c r="AL56" s="81">
        <v>2892817.8484520498</v>
      </c>
      <c r="AM56" s="183">
        <f t="shared" si="22"/>
        <v>16.069465045846908</v>
      </c>
      <c r="AO56" s="157">
        <f t="shared" si="33"/>
        <v>364832.8750025169</v>
      </c>
      <c r="AP56" s="157">
        <f t="shared" si="34"/>
        <v>362883.63435245887</v>
      </c>
      <c r="AQ56" s="157">
        <f t="shared" si="35"/>
        <v>1392.3147500414077</v>
      </c>
      <c r="AR56" s="157">
        <f t="shared" si="36"/>
        <v>556.92590001657106</v>
      </c>
      <c r="AS56"/>
      <c r="AT56" s="157">
        <f t="shared" si="37"/>
        <v>324.87344167632858</v>
      </c>
      <c r="AU56" s="157">
        <f t="shared" si="38"/>
        <v>33369.143509325746</v>
      </c>
      <c r="AV56" s="157">
        <f t="shared" si="39"/>
        <v>4919.5121168129735</v>
      </c>
      <c r="AW56" s="157"/>
      <c r="AX56" s="157"/>
      <c r="AY56" s="157">
        <f t="shared" si="40"/>
        <v>3805.660316779848</v>
      </c>
      <c r="AZ56" s="157">
        <f t="shared" si="41"/>
        <v>13319.811108729467</v>
      </c>
      <c r="BA56" s="157">
        <f t="shared" si="42"/>
        <v>1113.8518000331264</v>
      </c>
      <c r="BB56" s="157">
        <f t="shared" si="43"/>
        <v>1670.7777000496894</v>
      </c>
      <c r="BC56" s="157">
        <f t="shared" si="44"/>
        <v>8539.5304669206416</v>
      </c>
      <c r="BD56" s="157"/>
      <c r="BE56" s="157">
        <f t="shared" si="45"/>
        <v>5197.9750668212573</v>
      </c>
      <c r="BF56" s="157">
        <f t="shared" si="46"/>
        <v>6543.8793251946172</v>
      </c>
      <c r="BG56" s="157">
        <f t="shared" si="47"/>
        <v>11973.906850356108</v>
      </c>
      <c r="BH56" s="157">
        <f t="shared" si="48"/>
        <v>41862.263484578332</v>
      </c>
      <c r="BI56" s="157">
        <f t="shared" si="49"/>
        <v>3248.734416763285</v>
      </c>
      <c r="BJ56" s="157">
        <f t="shared" si="50"/>
        <v>2366.9350750703934</v>
      </c>
      <c r="BK56" s="157">
        <f t="shared" si="51"/>
        <v>2923.8609750869564</v>
      </c>
      <c r="BL56" s="157">
        <f t="shared" si="52"/>
        <v>20420.616333940648</v>
      </c>
      <c r="BM56" s="157">
        <f t="shared" si="53"/>
        <v>12902.116683717048</v>
      </c>
      <c r="BN56" s="170">
        <f t="shared" si="23"/>
        <v>464104.91668046929</v>
      </c>
      <c r="BP56" s="94">
        <f t="shared" si="24"/>
        <v>67.726684161893402</v>
      </c>
      <c r="BQ56" s="178">
        <f t="shared" si="25"/>
        <v>7.0000000000000021E-2</v>
      </c>
      <c r="BR56" s="94">
        <f t="shared" si="26"/>
        <v>7.1900000000000013</v>
      </c>
      <c r="BS56" s="94">
        <f t="shared" si="27"/>
        <v>3.99</v>
      </c>
      <c r="BT56" s="94">
        <f t="shared" si="28"/>
        <v>0.7</v>
      </c>
      <c r="BU56" s="94">
        <f t="shared" si="29"/>
        <v>0.51</v>
      </c>
      <c r="BV56" s="94">
        <f t="shared" si="30"/>
        <v>0.62999999999999989</v>
      </c>
      <c r="BW56" s="94">
        <f t="shared" si="31"/>
        <v>4.3999999999999995</v>
      </c>
    </row>
    <row r="57" spans="1:76" ht="15.6" x14ac:dyDescent="0.3">
      <c r="A57" s="1">
        <f t="shared" si="32"/>
        <v>47</v>
      </c>
      <c r="B57" s="25">
        <v>47</v>
      </c>
      <c r="C57" s="135" t="s">
        <v>346</v>
      </c>
      <c r="D57" s="20" t="s">
        <v>258</v>
      </c>
      <c r="E57" s="82">
        <v>323675.78129999997</v>
      </c>
      <c r="F57" s="82">
        <v>319877.11719999998</v>
      </c>
      <c r="G57" s="82">
        <v>2367.9983999999999</v>
      </c>
      <c r="H57" s="82">
        <v>1430.6656999999805</v>
      </c>
      <c r="I57" s="3"/>
      <c r="J57" s="143">
        <v>1183.9992</v>
      </c>
      <c r="K57" s="143">
        <v>43758.637099999993</v>
      </c>
      <c r="L57" s="143">
        <v>8781.3274000000001</v>
      </c>
      <c r="M57" s="143"/>
      <c r="N57" s="143"/>
      <c r="O57" s="143">
        <v>5870.6626999999999</v>
      </c>
      <c r="P57" s="143">
        <v>14849.323299999996</v>
      </c>
      <c r="Q57" s="143">
        <v>1233.3325</v>
      </c>
      <c r="R57" s="143">
        <v>937.33269999999993</v>
      </c>
      <c r="S57" s="143">
        <v>12086.658499999998</v>
      </c>
      <c r="T57" s="3"/>
      <c r="U57" s="143">
        <v>8682.6607999999997</v>
      </c>
      <c r="V57" s="143">
        <v>11593.325500000001</v>
      </c>
      <c r="W57" s="143">
        <v>37493.307999999997</v>
      </c>
      <c r="X57" s="143">
        <v>66945.288100000005</v>
      </c>
      <c r="Y57" s="143">
        <v>4193.3304999999991</v>
      </c>
      <c r="Z57" s="143">
        <v>2614.6649000000002</v>
      </c>
      <c r="AA57" s="143">
        <v>5475.9963000000007</v>
      </c>
      <c r="AB57" s="143">
        <v>32461.311400000002</v>
      </c>
      <c r="AC57" s="143">
        <v>22199.985000000001</v>
      </c>
      <c r="AD57" s="145">
        <v>493333</v>
      </c>
      <c r="AF57" s="2">
        <v>2733612</v>
      </c>
      <c r="AG57" s="75">
        <v>1639.4</v>
      </c>
      <c r="AH57" s="75">
        <v>1576.3</v>
      </c>
      <c r="AI57" s="75">
        <v>3215.7</v>
      </c>
      <c r="AJ57" s="81">
        <v>1622842.0970356404</v>
      </c>
      <c r="AK57" s="81">
        <v>1560379.4056101497</v>
      </c>
      <c r="AL57" s="81">
        <v>3183221.5026457901</v>
      </c>
      <c r="AM57" s="183">
        <f t="shared" si="22"/>
        <v>16.447451307858984</v>
      </c>
      <c r="AO57" s="157">
        <f t="shared" si="33"/>
        <v>376912.19782464963</v>
      </c>
      <c r="AP57" s="157">
        <f t="shared" si="34"/>
        <v>372488.75029645301</v>
      </c>
      <c r="AQ57" s="157">
        <f t="shared" si="35"/>
        <v>2757.4737838108799</v>
      </c>
      <c r="AR57" s="157">
        <f t="shared" si="36"/>
        <v>1665.9737443857171</v>
      </c>
      <c r="AS57"/>
      <c r="AT57" s="157">
        <f t="shared" si="37"/>
        <v>1378.73689190544</v>
      </c>
      <c r="AU57" s="157">
        <f t="shared" si="38"/>
        <v>50955.817630005207</v>
      </c>
      <c r="AV57" s="157">
        <f t="shared" si="39"/>
        <v>10225.631948298678</v>
      </c>
      <c r="AW57" s="157"/>
      <c r="AX57" s="157"/>
      <c r="AY57" s="157">
        <f t="shared" si="40"/>
        <v>6836.2370890311386</v>
      </c>
      <c r="AZ57" s="157">
        <f t="shared" si="41"/>
        <v>17291.658519314056</v>
      </c>
      <c r="BA57" s="157">
        <f t="shared" si="42"/>
        <v>1436.1842624014998</v>
      </c>
      <c r="BB57" s="157">
        <f t="shared" si="43"/>
        <v>1091.5000394251399</v>
      </c>
      <c r="BC57" s="157">
        <f t="shared" si="44"/>
        <v>14074.605771534696</v>
      </c>
      <c r="BD57" s="157"/>
      <c r="BE57" s="157">
        <f t="shared" si="45"/>
        <v>10110.737207306558</v>
      </c>
      <c r="BF57" s="157">
        <f t="shared" si="46"/>
        <v>13500.1320665741</v>
      </c>
      <c r="BG57" s="157">
        <f t="shared" si="47"/>
        <v>43660.001577005598</v>
      </c>
      <c r="BH57" s="157">
        <f t="shared" si="48"/>
        <v>77956.081763153416</v>
      </c>
      <c r="BI57" s="157">
        <f t="shared" si="49"/>
        <v>4883.0264921650987</v>
      </c>
      <c r="BJ57" s="157">
        <f t="shared" si="50"/>
        <v>3044.71063629118</v>
      </c>
      <c r="BK57" s="157">
        <f t="shared" si="51"/>
        <v>6376.6581250626605</v>
      </c>
      <c r="BL57" s="157">
        <f t="shared" si="52"/>
        <v>37800.369786407478</v>
      </c>
      <c r="BM57" s="157">
        <f t="shared" si="53"/>
        <v>25851.316723226999</v>
      </c>
      <c r="BN57" s="170">
        <f t="shared" si="23"/>
        <v>574473.70496059989</v>
      </c>
      <c r="BP57" s="94">
        <f t="shared" si="24"/>
        <v>56.343010742710881</v>
      </c>
      <c r="BQ57" s="178">
        <f t="shared" si="25"/>
        <v>0.24000000000000002</v>
      </c>
      <c r="BR57" s="94">
        <f t="shared" si="26"/>
        <v>8.8699999999999992</v>
      </c>
      <c r="BS57" s="94">
        <f t="shared" si="27"/>
        <v>9.9500000000000011</v>
      </c>
      <c r="BT57" s="94">
        <f t="shared" si="28"/>
        <v>0.85</v>
      </c>
      <c r="BU57" s="94">
        <f t="shared" si="29"/>
        <v>0.53000000000000014</v>
      </c>
      <c r="BV57" s="94">
        <f t="shared" si="30"/>
        <v>1.1100000000000003</v>
      </c>
      <c r="BW57" s="94">
        <f t="shared" si="31"/>
        <v>6.580000000000001</v>
      </c>
    </row>
    <row r="58" spans="1:76" ht="15.6" x14ac:dyDescent="0.3">
      <c r="A58" s="1">
        <f t="shared" si="32"/>
        <v>48</v>
      </c>
      <c r="B58" s="25">
        <v>48</v>
      </c>
      <c r="C58" s="135" t="s">
        <v>346</v>
      </c>
      <c r="D58" s="20" t="s">
        <v>259</v>
      </c>
      <c r="E58" s="82">
        <v>316010.00640000007</v>
      </c>
      <c r="F58" s="82">
        <v>313926.51199999993</v>
      </c>
      <c r="G58" s="82">
        <v>681.14240000000007</v>
      </c>
      <c r="H58" s="82">
        <v>1402.3520000000408</v>
      </c>
      <c r="I58" s="3"/>
      <c r="J58" s="143">
        <v>80.134399999999999</v>
      </c>
      <c r="K58" s="143">
        <v>30050.399999999998</v>
      </c>
      <c r="L58" s="143">
        <v>3125.2416000000003</v>
      </c>
      <c r="M58" s="143"/>
      <c r="N58" s="143"/>
      <c r="O58" s="143">
        <v>2764.6367999999998</v>
      </c>
      <c r="P58" s="143">
        <v>11940.025599999999</v>
      </c>
      <c r="Q58" s="143">
        <v>1161.9487999999999</v>
      </c>
      <c r="R58" s="143">
        <v>4327.2576000000008</v>
      </c>
      <c r="S58" s="143">
        <v>6731.2896000000001</v>
      </c>
      <c r="T58" s="3"/>
      <c r="U58" s="143">
        <v>7051.8272000000006</v>
      </c>
      <c r="V58" s="143">
        <v>5248.8032000000003</v>
      </c>
      <c r="W58" s="143">
        <v>14624.528</v>
      </c>
      <c r="X58" s="143">
        <v>27606.300799999997</v>
      </c>
      <c r="Y58" s="143">
        <v>2203.6960000000004</v>
      </c>
      <c r="Z58" s="143">
        <v>2404.0320000000002</v>
      </c>
      <c r="AA58" s="143">
        <v>2163.6288000000004</v>
      </c>
      <c r="AB58" s="143">
        <v>12500.966400000001</v>
      </c>
      <c r="AC58" s="143">
        <v>8333.9775999999947</v>
      </c>
      <c r="AD58" s="145">
        <v>400672.00000000006</v>
      </c>
      <c r="AF58" s="2">
        <v>2297854</v>
      </c>
      <c r="AG58" s="75">
        <v>1330.6</v>
      </c>
      <c r="AH58" s="75">
        <v>1363.2</v>
      </c>
      <c r="AI58" s="75">
        <v>2693.8</v>
      </c>
      <c r="AJ58" s="81">
        <v>1317444.524371597</v>
      </c>
      <c r="AK58" s="81">
        <v>1349722.2122526392</v>
      </c>
      <c r="AL58" s="81">
        <v>2667166.7366242362</v>
      </c>
      <c r="AM58" s="183">
        <f t="shared" si="22"/>
        <v>16.0720714468472</v>
      </c>
      <c r="AO58" s="157">
        <f t="shared" si="33"/>
        <v>366799.36040779448</v>
      </c>
      <c r="AP58" s="157">
        <f t="shared" si="34"/>
        <v>364381.00529923523</v>
      </c>
      <c r="AQ58" s="157">
        <f t="shared" si="35"/>
        <v>790.61609318276976</v>
      </c>
      <c r="AR58" s="157">
        <f t="shared" si="36"/>
        <v>1627.7390153763379</v>
      </c>
      <c r="AS58"/>
      <c r="AT58" s="157">
        <f t="shared" si="37"/>
        <v>93.013658021502323</v>
      </c>
      <c r="AU58" s="157">
        <f t="shared" si="38"/>
        <v>34880.121758063367</v>
      </c>
      <c r="AV58" s="157">
        <f t="shared" si="39"/>
        <v>3627.5326628385906</v>
      </c>
      <c r="AW58" s="157"/>
      <c r="AX58" s="157"/>
      <c r="AY58" s="157">
        <f t="shared" si="40"/>
        <v>3208.9712017418301</v>
      </c>
      <c r="AZ58" s="157">
        <f t="shared" si="41"/>
        <v>13859.035045203846</v>
      </c>
      <c r="BA58" s="157">
        <f t="shared" si="42"/>
        <v>1348.6980413117835</v>
      </c>
      <c r="BB58" s="157">
        <f t="shared" si="43"/>
        <v>5022.7375331611265</v>
      </c>
      <c r="BC58" s="157">
        <f t="shared" si="44"/>
        <v>7813.1472738061957</v>
      </c>
      <c r="BD58" s="157"/>
      <c r="BE58" s="157">
        <f t="shared" si="45"/>
        <v>8185.2019058922051</v>
      </c>
      <c r="BF58" s="157">
        <f t="shared" si="46"/>
        <v>6092.3946004084019</v>
      </c>
      <c r="BG58" s="157">
        <f t="shared" si="47"/>
        <v>16974.992588924175</v>
      </c>
      <c r="BH58" s="157">
        <f t="shared" si="48"/>
        <v>32043.205188407548</v>
      </c>
      <c r="BI58" s="157">
        <f t="shared" si="49"/>
        <v>2557.8755955913139</v>
      </c>
      <c r="BJ58" s="157">
        <f t="shared" si="50"/>
        <v>2790.4097406450696</v>
      </c>
      <c r="BK58" s="157">
        <f t="shared" si="51"/>
        <v>2511.3687665805633</v>
      </c>
      <c r="BL58" s="157">
        <f t="shared" si="52"/>
        <v>14510.130651354362</v>
      </c>
      <c r="BM58" s="157">
        <f t="shared" si="53"/>
        <v>9673.4204342362355</v>
      </c>
      <c r="BN58" s="170">
        <f t="shared" si="23"/>
        <v>465068.29010751168</v>
      </c>
      <c r="BP58" s="94">
        <f t="shared" si="24"/>
        <v>67.94916211701873</v>
      </c>
      <c r="BQ58" s="178">
        <f t="shared" si="25"/>
        <v>1.9999999999999997E-2</v>
      </c>
      <c r="BR58" s="94">
        <f t="shared" si="26"/>
        <v>7.4999999999999973</v>
      </c>
      <c r="BS58" s="94">
        <f t="shared" si="27"/>
        <v>4.96</v>
      </c>
      <c r="BT58" s="94">
        <f t="shared" si="28"/>
        <v>0.54999999999999993</v>
      </c>
      <c r="BU58" s="94">
        <f t="shared" si="29"/>
        <v>0.59999999999999987</v>
      </c>
      <c r="BV58" s="94">
        <f t="shared" si="30"/>
        <v>0.54</v>
      </c>
      <c r="BW58" s="94">
        <f t="shared" si="31"/>
        <v>3.1199999999999992</v>
      </c>
    </row>
    <row r="59" spans="1:76" ht="15.6" x14ac:dyDescent="0.3">
      <c r="A59" s="1">
        <f t="shared" si="32"/>
        <v>49</v>
      </c>
      <c r="B59" s="25">
        <v>49</v>
      </c>
      <c r="C59" s="135" t="s">
        <v>346</v>
      </c>
      <c r="D59" s="20" t="s">
        <v>221</v>
      </c>
      <c r="E59" s="82">
        <v>51633.683999999994</v>
      </c>
      <c r="F59" s="82">
        <v>48396.945599999999</v>
      </c>
      <c r="G59" s="82">
        <v>1335.7968000000003</v>
      </c>
      <c r="H59" s="82">
        <v>1900.9415999999949</v>
      </c>
      <c r="I59" s="3"/>
      <c r="J59" s="143">
        <v>85.628000000000014</v>
      </c>
      <c r="K59" s="143">
        <v>10506.555599999998</v>
      </c>
      <c r="L59" s="143">
        <v>1712.56</v>
      </c>
      <c r="M59" s="143"/>
      <c r="N59" s="143"/>
      <c r="O59" s="143">
        <v>1036.0988</v>
      </c>
      <c r="P59" s="143">
        <v>2371.8956000000003</v>
      </c>
      <c r="Q59" s="143">
        <v>145.5676</v>
      </c>
      <c r="R59" s="143">
        <v>2748.6587999999997</v>
      </c>
      <c r="S59" s="143">
        <v>2491.7747999999974</v>
      </c>
      <c r="T59" s="3"/>
      <c r="U59" s="143">
        <v>2252.0163999999995</v>
      </c>
      <c r="V59" s="143">
        <v>2560.2772000000004</v>
      </c>
      <c r="W59" s="143">
        <v>2577.4027999999998</v>
      </c>
      <c r="X59" s="143">
        <v>16012.436</v>
      </c>
      <c r="Y59" s="143">
        <v>1010.4104</v>
      </c>
      <c r="Z59" s="143">
        <v>282.57240000000002</v>
      </c>
      <c r="AA59" s="143">
        <v>899.09400000000005</v>
      </c>
      <c r="AB59" s="143">
        <v>8811.1211999999996</v>
      </c>
      <c r="AC59" s="143">
        <v>5009.2379999999994</v>
      </c>
      <c r="AD59" s="145">
        <v>85627.999999999985</v>
      </c>
      <c r="AF59" s="2">
        <v>412716</v>
      </c>
      <c r="AG59" s="75">
        <v>221.2</v>
      </c>
      <c r="AH59" s="75">
        <v>228.2</v>
      </c>
      <c r="AI59" s="75">
        <v>449.4</v>
      </c>
      <c r="AJ59" s="81">
        <v>220025.87789531794</v>
      </c>
      <c r="AK59" s="81">
        <v>226988.72213251152</v>
      </c>
      <c r="AL59" s="81">
        <v>447014.60002782947</v>
      </c>
      <c r="AM59" s="183">
        <f t="shared" si="22"/>
        <v>8.3104604686587056</v>
      </c>
      <c r="AO59" s="157">
        <f t="shared" si="33"/>
        <v>55924.680897332146</v>
      </c>
      <c r="AP59" s="157">
        <f t="shared" si="34"/>
        <v>52418.954632126261</v>
      </c>
      <c r="AQ59" s="157">
        <f t="shared" si="35"/>
        <v>1446.8076650056082</v>
      </c>
      <c r="AR59" s="157">
        <f t="shared" si="36"/>
        <v>2058.9186002002825</v>
      </c>
      <c r="AS59"/>
      <c r="AT59" s="157">
        <f t="shared" si="37"/>
        <v>92.744081090103094</v>
      </c>
      <c r="AU59" s="157">
        <f t="shared" si="38"/>
        <v>11379.698749755646</v>
      </c>
      <c r="AV59" s="157">
        <f t="shared" si="39"/>
        <v>1854.8816218020613</v>
      </c>
      <c r="AW59" s="157"/>
      <c r="AX59" s="157"/>
      <c r="AY59" s="157">
        <f t="shared" si="40"/>
        <v>1122.2033811902472</v>
      </c>
      <c r="AZ59" s="157">
        <f t="shared" si="41"/>
        <v>2569.0110461958557</v>
      </c>
      <c r="BA59" s="157">
        <f t="shared" si="42"/>
        <v>157.66493785317522</v>
      </c>
      <c r="BB59" s="157">
        <f t="shared" si="43"/>
        <v>2977.0850029923085</v>
      </c>
      <c r="BC59" s="157">
        <f t="shared" si="44"/>
        <v>2698.8527597219963</v>
      </c>
      <c r="BD59" s="157"/>
      <c r="BE59" s="157">
        <f t="shared" si="45"/>
        <v>2439.1693326697105</v>
      </c>
      <c r="BF59" s="157">
        <f t="shared" si="46"/>
        <v>2773.0480245940826</v>
      </c>
      <c r="BG59" s="157">
        <f t="shared" si="47"/>
        <v>2791.5968408121021</v>
      </c>
      <c r="BH59" s="157">
        <f t="shared" si="48"/>
        <v>17343.143163849276</v>
      </c>
      <c r="BI59" s="157">
        <f t="shared" si="49"/>
        <v>1094.3801568632164</v>
      </c>
      <c r="BJ59" s="157">
        <f t="shared" si="50"/>
        <v>306.05546759734017</v>
      </c>
      <c r="BK59" s="157">
        <f t="shared" si="51"/>
        <v>973.81285144608239</v>
      </c>
      <c r="BL59" s="157">
        <f t="shared" si="52"/>
        <v>9543.3659441716063</v>
      </c>
      <c r="BM59" s="157">
        <f t="shared" si="53"/>
        <v>5425.5287437710294</v>
      </c>
      <c r="BN59" s="170">
        <f t="shared" si="23"/>
        <v>92744.081090103064</v>
      </c>
      <c r="BP59" s="94">
        <f t="shared" si="24"/>
        <v>55.673292994122882</v>
      </c>
      <c r="BQ59" s="178">
        <f t="shared" si="25"/>
        <v>0.10000000000000003</v>
      </c>
      <c r="BR59" s="94">
        <f t="shared" si="26"/>
        <v>12.270000000000001</v>
      </c>
      <c r="BS59" s="94">
        <f t="shared" si="27"/>
        <v>6.0000000000000009</v>
      </c>
      <c r="BT59" s="94">
        <f t="shared" si="28"/>
        <v>1.1800000000000002</v>
      </c>
      <c r="BU59" s="94">
        <f t="shared" si="29"/>
        <v>0.33000000000000007</v>
      </c>
      <c r="BV59" s="94">
        <f t="shared" si="30"/>
        <v>1.0500000000000003</v>
      </c>
      <c r="BW59" s="94">
        <f t="shared" si="31"/>
        <v>10.290000000000001</v>
      </c>
    </row>
    <row r="60" spans="1:76" ht="16.2" thickBot="1" x14ac:dyDescent="0.35">
      <c r="A60" s="1">
        <f t="shared" si="32"/>
        <v>50</v>
      </c>
      <c r="B60" s="25">
        <v>50</v>
      </c>
      <c r="C60" s="135" t="s">
        <v>346</v>
      </c>
      <c r="D60" s="20" t="s">
        <v>325</v>
      </c>
      <c r="E60" s="82">
        <v>166531.0018</v>
      </c>
      <c r="F60" s="82">
        <v>165502.46830000001</v>
      </c>
      <c r="G60" s="82">
        <v>571.40749999999991</v>
      </c>
      <c r="H60" s="82">
        <v>457.12600000000651</v>
      </c>
      <c r="I60" s="3"/>
      <c r="J60" s="143">
        <v>22.856300000000001</v>
      </c>
      <c r="K60" s="143">
        <v>21164.933799999995</v>
      </c>
      <c r="L60" s="143">
        <v>2445.6241000000005</v>
      </c>
      <c r="M60" s="143"/>
      <c r="N60" s="143"/>
      <c r="O60" s="143">
        <v>2354.1989000000003</v>
      </c>
      <c r="P60" s="143">
        <v>4525.5473999999995</v>
      </c>
      <c r="Q60" s="143">
        <v>639.97640000000001</v>
      </c>
      <c r="R60" s="143">
        <v>6262.6261999999997</v>
      </c>
      <c r="S60" s="143">
        <v>4936.9607999999971</v>
      </c>
      <c r="T60" s="3"/>
      <c r="U60" s="143">
        <v>4182.7029000000002</v>
      </c>
      <c r="V60" s="143">
        <v>3702.7206000000001</v>
      </c>
      <c r="W60" s="143">
        <v>8639.6813999999995</v>
      </c>
      <c r="X60" s="143">
        <v>24296.246899999998</v>
      </c>
      <c r="Y60" s="143">
        <v>1988.4981</v>
      </c>
      <c r="Z60" s="143">
        <v>3085.6005</v>
      </c>
      <c r="AA60" s="143">
        <v>1348.5217</v>
      </c>
      <c r="AB60" s="143">
        <v>8502.5436000000009</v>
      </c>
      <c r="AC60" s="143">
        <v>9371.0829999999969</v>
      </c>
      <c r="AD60" s="145">
        <v>228540.14370000002</v>
      </c>
      <c r="AF60" s="2">
        <v>1071355</v>
      </c>
      <c r="AG60" s="75">
        <v>513.6</v>
      </c>
      <c r="AH60" s="75">
        <v>653.20000000000005</v>
      </c>
      <c r="AI60" s="75">
        <v>1166.8000000000002</v>
      </c>
      <c r="AJ60" s="81">
        <v>510867.85454710189</v>
      </c>
      <c r="AK60" s="81">
        <v>649725.23868801992</v>
      </c>
      <c r="AL60" s="81">
        <v>1160593.0932351218</v>
      </c>
      <c r="AM60" s="183">
        <f t="shared" si="22"/>
        <v>8.3294606582432351</v>
      </c>
      <c r="AO60" s="157">
        <f t="shared" si="33"/>
        <v>180402.13607870933</v>
      </c>
      <c r="AP60" s="157">
        <f t="shared" si="34"/>
        <v>179287.93128547</v>
      </c>
      <c r="AQ60" s="157">
        <f t="shared" si="35"/>
        <v>619.00266291075104</v>
      </c>
      <c r="AR60" s="157">
        <f t="shared" si="36"/>
        <v>495.20213032860806</v>
      </c>
      <c r="AS60"/>
      <c r="AT60" s="157">
        <f t="shared" si="37"/>
        <v>24.760106516430049</v>
      </c>
      <c r="AU60" s="157">
        <f t="shared" si="38"/>
        <v>22927.858634214219</v>
      </c>
      <c r="AV60" s="157">
        <f t="shared" si="39"/>
        <v>2649.3313972580154</v>
      </c>
      <c r="AW60" s="157"/>
      <c r="AX60" s="157"/>
      <c r="AY60" s="157">
        <f t="shared" si="40"/>
        <v>2550.2909711922953</v>
      </c>
      <c r="AZ60" s="157">
        <f t="shared" si="41"/>
        <v>4902.5010902531494</v>
      </c>
      <c r="BA60" s="157">
        <f t="shared" si="42"/>
        <v>693.28298246004135</v>
      </c>
      <c r="BB60" s="157">
        <f t="shared" si="43"/>
        <v>6784.2691855018329</v>
      </c>
      <c r="BC60" s="157">
        <f t="shared" si="44"/>
        <v>5348.183007548887</v>
      </c>
      <c r="BD60" s="157"/>
      <c r="BE60" s="157">
        <f t="shared" si="45"/>
        <v>4531.0994925066989</v>
      </c>
      <c r="BF60" s="157">
        <f t="shared" si="46"/>
        <v>4011.1372556616675</v>
      </c>
      <c r="BG60" s="157">
        <f t="shared" si="47"/>
        <v>9359.3202632105586</v>
      </c>
      <c r="BH60" s="157">
        <f t="shared" si="48"/>
        <v>26319.99322696514</v>
      </c>
      <c r="BI60" s="157">
        <f t="shared" si="49"/>
        <v>2154.1292669294144</v>
      </c>
      <c r="BJ60" s="157">
        <f t="shared" si="50"/>
        <v>3342.6143797180566</v>
      </c>
      <c r="BK60" s="157">
        <f t="shared" si="51"/>
        <v>1460.8462844693727</v>
      </c>
      <c r="BL60" s="157">
        <f t="shared" si="52"/>
        <v>9210.7596241119791</v>
      </c>
      <c r="BM60" s="157">
        <f t="shared" si="53"/>
        <v>10151.643671736318</v>
      </c>
      <c r="BN60" s="170">
        <f t="shared" si="23"/>
        <v>247576.30505778402</v>
      </c>
      <c r="BP60" s="94">
        <f t="shared" si="24"/>
        <v>67.264515382896533</v>
      </c>
      <c r="BQ60" s="178">
        <f t="shared" si="25"/>
        <v>1.0001000100010003E-2</v>
      </c>
      <c r="BR60" s="94">
        <f t="shared" si="26"/>
        <v>9.2609260926092603</v>
      </c>
      <c r="BS60" s="94">
        <f t="shared" si="27"/>
        <v>5.4005400540054023</v>
      </c>
      <c r="BT60" s="94">
        <f t="shared" si="28"/>
        <v>0.8700870087008703</v>
      </c>
      <c r="BU60" s="94">
        <f t="shared" si="29"/>
        <v>1.3501350135013506</v>
      </c>
      <c r="BV60" s="94">
        <f t="shared" si="30"/>
        <v>0.59005900590059013</v>
      </c>
      <c r="BW60" s="94">
        <f t="shared" si="31"/>
        <v>3.7203720372037217</v>
      </c>
    </row>
    <row r="61" spans="1:76" ht="16.2" thickBot="1" x14ac:dyDescent="0.35">
      <c r="A61" s="1">
        <f t="shared" si="32"/>
        <v>51</v>
      </c>
      <c r="B61" s="52">
        <v>0</v>
      </c>
      <c r="C61" s="135" t="s">
        <v>347</v>
      </c>
      <c r="D61" s="52" t="s">
        <v>319</v>
      </c>
      <c r="E61" s="173">
        <f>SUM(E11:E60)</f>
        <v>12015461.4913</v>
      </c>
      <c r="F61" s="173">
        <f>SUM(F11:F60)</f>
        <v>11814985.435899997</v>
      </c>
      <c r="G61" s="173">
        <f>SUM(G11:G60)</f>
        <v>108285.534</v>
      </c>
      <c r="H61" s="173">
        <f>SUM(H11:H60)</f>
        <v>92190.521400000143</v>
      </c>
      <c r="I61" s="174"/>
      <c r="J61" s="173">
        <f>SUM(J11:J60)</f>
        <v>69861.310299999997</v>
      </c>
      <c r="K61" s="173">
        <f>SUM(K11:K60)</f>
        <v>1270222.1141999997</v>
      </c>
      <c r="L61" s="173">
        <f>SUM(L11:L60)</f>
        <v>233486.70089999997</v>
      </c>
      <c r="M61" s="175"/>
      <c r="N61" s="175"/>
      <c r="O61" s="173">
        <f t="shared" ref="O61:AD61" si="54">SUM(O11:O60)</f>
        <v>134862.04449999999</v>
      </c>
      <c r="P61" s="173">
        <f t="shared" si="54"/>
        <v>348006.75689999992</v>
      </c>
      <c r="Q61" s="173">
        <f t="shared" si="54"/>
        <v>49642.500199999995</v>
      </c>
      <c r="R61" s="173">
        <f t="shared" si="54"/>
        <v>201461.98990000002</v>
      </c>
      <c r="S61" s="173">
        <f t="shared" si="54"/>
        <v>302762.12180000002</v>
      </c>
      <c r="T61" s="174"/>
      <c r="U61" s="173">
        <f t="shared" si="54"/>
        <v>248862.46360000002</v>
      </c>
      <c r="V61" s="173">
        <f t="shared" si="54"/>
        <v>255125.334</v>
      </c>
      <c r="W61" s="173">
        <f t="shared" si="54"/>
        <v>619374.00749999995</v>
      </c>
      <c r="X61" s="173">
        <f t="shared" si="54"/>
        <v>1551360.6806999994</v>
      </c>
      <c r="Y61" s="173">
        <f t="shared" si="54"/>
        <v>121953.55709999998</v>
      </c>
      <c r="Z61" s="173">
        <f t="shared" si="54"/>
        <v>110775.98860000003</v>
      </c>
      <c r="AA61" s="173">
        <f t="shared" si="54"/>
        <v>107500.66049999998</v>
      </c>
      <c r="AB61" s="173">
        <f t="shared" si="54"/>
        <v>680905.15839999996</v>
      </c>
      <c r="AC61" s="173">
        <f t="shared" si="54"/>
        <v>530225.31610000017</v>
      </c>
      <c r="AD61" s="173">
        <f t="shared" si="54"/>
        <v>16030267.4016</v>
      </c>
      <c r="AE61" s="175"/>
      <c r="AF61" s="173">
        <f t="shared" ref="AF61:AL61" si="55">SUM(AF11:AF60)</f>
        <v>93442864</v>
      </c>
      <c r="AG61" s="173">
        <f t="shared" si="55"/>
        <v>52979.899999999987</v>
      </c>
      <c r="AH61" s="173">
        <f t="shared" si="55"/>
        <v>54627.900000000009</v>
      </c>
      <c r="AI61" s="173">
        <f t="shared" si="55"/>
        <v>107607.79999999999</v>
      </c>
      <c r="AJ61" s="173">
        <f t="shared" si="55"/>
        <v>52512126.266033016</v>
      </c>
      <c r="AK61" s="173">
        <f t="shared" si="55"/>
        <v>54148114.166343361</v>
      </c>
      <c r="AL61" s="173">
        <f t="shared" si="55"/>
        <v>106660240.43237641</v>
      </c>
      <c r="AM61" s="184">
        <f t="shared" si="22"/>
        <v>14.144875131798628</v>
      </c>
      <c r="AN61" s="175"/>
      <c r="AO61" s="173">
        <f>SUM(AO11:AO60)</f>
        <v>13721412.497250887</v>
      </c>
      <c r="AP61" s="173">
        <f>SUM(AP11:AP60)</f>
        <v>13494379.223359007</v>
      </c>
      <c r="AQ61" s="173">
        <f>SUM(AQ11:AQ60)</f>
        <v>122570.04654792915</v>
      </c>
      <c r="AR61" s="173">
        <f>SUM(AR11:AR60)</f>
        <v>104463.22734394875</v>
      </c>
      <c r="AS61" s="176"/>
      <c r="AT61" s="173">
        <f>SUM(AT11:AT60)</f>
        <v>80106.632428027588</v>
      </c>
      <c r="AU61" s="173">
        <f>SUM(AU11:AU60)</f>
        <v>1441413.1503652756</v>
      </c>
      <c r="AV61" s="173">
        <f>SUM(AV11:AV60)</f>
        <v>265778.2445207471</v>
      </c>
      <c r="AW61" s="175"/>
      <c r="AX61" s="175"/>
      <c r="AY61" s="173">
        <f>SUM(AY11:AY60)</f>
        <v>153747.23996557898</v>
      </c>
      <c r="AZ61" s="173">
        <f>SUM(AZ11:AZ60)</f>
        <v>396983.04439999856</v>
      </c>
      <c r="BA61" s="173">
        <f>SUM(BA11:BA60)</f>
        <v>56370.969748215888</v>
      </c>
      <c r="BB61" s="173">
        <f>SUM(BB11:BB60)</f>
        <v>225171.87457587448</v>
      </c>
      <c r="BC61" s="173">
        <f>SUM(BC11:BC60)</f>
        <v>343361.77715486067</v>
      </c>
      <c r="BD61" s="175"/>
      <c r="BE61" s="173">
        <f t="shared" ref="BE61:BN61" si="56">SUM(BE11:BE60)</f>
        <v>282371.89641776925</v>
      </c>
      <c r="BF61" s="173">
        <f t="shared" si="56"/>
        <v>290465.32906279468</v>
      </c>
      <c r="BG61" s="173">
        <f t="shared" si="56"/>
        <v>706306.00697705662</v>
      </c>
      <c r="BH61" s="173">
        <f t="shared" si="56"/>
        <v>1762820.907060656</v>
      </c>
      <c r="BI61" s="173">
        <f t="shared" si="56"/>
        <v>138701.60734524613</v>
      </c>
      <c r="BJ61" s="173">
        <f t="shared" si="56"/>
        <v>125966.3703832248</v>
      </c>
      <c r="BK61" s="173">
        <f t="shared" si="56"/>
        <v>122293.08801146071</v>
      </c>
      <c r="BL61" s="173">
        <f t="shared" si="56"/>
        <v>774299.00656744395</v>
      </c>
      <c r="BM61" s="173">
        <f t="shared" si="56"/>
        <v>601560.83475327992</v>
      </c>
      <c r="BN61" s="177">
        <f t="shared" si="56"/>
        <v>18284896.419562466</v>
      </c>
      <c r="BO61" s="23" t="s">
        <v>370</v>
      </c>
      <c r="BP61" s="189">
        <f>100*AO61/$BN61</f>
        <v>75.042331016820825</v>
      </c>
      <c r="BQ61" s="190">
        <f t="shared" si="25"/>
        <v>0.43810274113625214</v>
      </c>
      <c r="BR61" s="190">
        <f t="shared" si="26"/>
        <v>7.8830807530479117</v>
      </c>
      <c r="BS61" s="190">
        <f t="shared" si="27"/>
        <v>5.4513370662216891</v>
      </c>
      <c r="BT61" s="190">
        <f t="shared" si="28"/>
        <v>0.75855834325018878</v>
      </c>
      <c r="BU61" s="190">
        <f t="shared" si="29"/>
        <v>0.68890940092204811</v>
      </c>
      <c r="BV61" s="190">
        <f t="shared" si="30"/>
        <v>0.6688202394224283</v>
      </c>
      <c r="BW61" s="191">
        <f t="shared" si="31"/>
        <v>4.2346370950127143</v>
      </c>
      <c r="BX61" s="178">
        <f>SUM(BP61:BW61)</f>
        <v>95.165776655834037</v>
      </c>
    </row>
    <row r="62" spans="1:76" ht="15.6" x14ac:dyDescent="0.3">
      <c r="A62" s="1">
        <f t="shared" si="32"/>
        <v>52</v>
      </c>
      <c r="B62" s="25">
        <v>1</v>
      </c>
      <c r="C62" s="135" t="s">
        <v>350</v>
      </c>
      <c r="D62" s="4" t="s">
        <v>231</v>
      </c>
      <c r="E62" s="82">
        <v>923.6400000000001</v>
      </c>
      <c r="F62" s="82">
        <v>769.48500000000001</v>
      </c>
      <c r="G62" s="82">
        <v>16.125</v>
      </c>
      <c r="H62" s="82">
        <v>138.03000000000003</v>
      </c>
      <c r="I62" s="3"/>
      <c r="J62" s="143">
        <v>0</v>
      </c>
      <c r="K62" s="143">
        <v>1242.2700000000002</v>
      </c>
      <c r="L62" s="143">
        <v>134.80500000000001</v>
      </c>
      <c r="M62" s="143"/>
      <c r="N62" s="143"/>
      <c r="O62" s="143">
        <v>90.945000000000007</v>
      </c>
      <c r="P62" s="143">
        <v>329.59500000000003</v>
      </c>
      <c r="Q62" s="143">
        <v>32.894999999999996</v>
      </c>
      <c r="R62" s="143">
        <v>39.344999999999999</v>
      </c>
      <c r="S62" s="143">
        <v>614.68500000000017</v>
      </c>
      <c r="T62" s="3"/>
      <c r="U62" s="143">
        <v>193.50000000000003</v>
      </c>
      <c r="V62" s="143">
        <v>285.09000000000003</v>
      </c>
      <c r="W62" s="143">
        <v>636.6149999999999</v>
      </c>
      <c r="X62" s="143">
        <v>3168.8850000000002</v>
      </c>
      <c r="Y62" s="143">
        <v>617.91000000000008</v>
      </c>
      <c r="Z62" s="143">
        <v>158.02500000000001</v>
      </c>
      <c r="AA62" s="143">
        <v>181.245</v>
      </c>
      <c r="AB62" s="143">
        <v>1076.5049999999999</v>
      </c>
      <c r="AC62" s="143">
        <v>1135.2000000000003</v>
      </c>
      <c r="AD62" s="145">
        <v>6450</v>
      </c>
      <c r="AF62" s="2">
        <v>34044</v>
      </c>
      <c r="AG62" s="75">
        <v>16.3</v>
      </c>
      <c r="AH62" s="75">
        <v>17.3</v>
      </c>
      <c r="AI62" s="75">
        <v>33.6</v>
      </c>
      <c r="AJ62" s="81">
        <v>16313.379371772578</v>
      </c>
      <c r="AK62" s="81">
        <v>17314.200192126729</v>
      </c>
      <c r="AL62" s="81">
        <v>33627.579563899308</v>
      </c>
      <c r="AM62" s="183">
        <f t="shared" si="22"/>
        <v>-1.2231830457663386</v>
      </c>
      <c r="AO62" s="157">
        <f t="shared" ref="AO62:AO93" si="57">E62*$AL62/$AF62</f>
        <v>912.34219211608399</v>
      </c>
      <c r="AP62" s="157">
        <f t="shared" ref="AP62:AP93" si="58">F62*$AL62/$AF62</f>
        <v>760.07278994028491</v>
      </c>
      <c r="AQ62" s="157">
        <f t="shared" ref="AQ62:AQ93" si="59">G62*$AL62/$AF62</f>
        <v>15.927761733870177</v>
      </c>
      <c r="AR62" s="157">
        <f t="shared" ref="AR62:AR93" si="60">H62*$AL62/$AF62</f>
        <v>136.34164044192875</v>
      </c>
      <c r="AS62"/>
      <c r="AT62" s="157">
        <f t="shared" ref="AT62:AT93" si="61">J62*$AL62/$AF62</f>
        <v>0</v>
      </c>
      <c r="AU62" s="157">
        <f t="shared" ref="AU62:AU93" si="62">K62*$AL62/$AF62</f>
        <v>1227.0747639773588</v>
      </c>
      <c r="AV62" s="157">
        <f t="shared" ref="AV62:AV93" si="63">L62*$AL62/$AF62</f>
        <v>133.1560880951547</v>
      </c>
      <c r="AW62" s="157"/>
      <c r="AX62" s="157"/>
      <c r="AY62" s="157">
        <f t="shared" ref="AY62:AY93" si="64">O62*$AL62/$AF62</f>
        <v>89.832576179027811</v>
      </c>
      <c r="AZ62" s="157">
        <f t="shared" ref="AZ62:AZ93" si="65">P62*$AL62/$AF62</f>
        <v>325.56344984030648</v>
      </c>
      <c r="BA62" s="157">
        <f t="shared" ref="BA62:BA93" si="66">Q62*$AL62/$AF62</f>
        <v>32.492633937095157</v>
      </c>
      <c r="BB62" s="157">
        <f t="shared" ref="BB62:BB93" si="67">R62*$AL62/$AF62</f>
        <v>38.863738630643233</v>
      </c>
      <c r="BC62" s="157">
        <f t="shared" ref="BC62:BC93" si="68">S62*$AL62/$AF62</f>
        <v>607.16627729513141</v>
      </c>
      <c r="BD62" s="157"/>
      <c r="BE62" s="157">
        <f t="shared" ref="BE62:BE93" si="69">U62*$AL62/$AF62</f>
        <v>191.13314080644216</v>
      </c>
      <c r="BF62" s="157">
        <f t="shared" ref="BF62:BF93" si="70">V62*$AL62/$AF62</f>
        <v>281.60282745482476</v>
      </c>
      <c r="BG62" s="157">
        <f t="shared" ref="BG62:BG93" si="71">W62*$AL62/$AF62</f>
        <v>628.82803325319458</v>
      </c>
      <c r="BH62" s="157">
        <f t="shared" ref="BH62:BH93" si="72">X62*$AL62/$AF62</f>
        <v>3130.1237359401675</v>
      </c>
      <c r="BI62" s="157">
        <f t="shared" ref="BI62:BI93" si="73">Y62*$AL62/$AF62</f>
        <v>610.35182964190528</v>
      </c>
      <c r="BJ62" s="157">
        <f t="shared" ref="BJ62:BJ93" si="74">Z62*$AL62/$AF62</f>
        <v>156.09206499192774</v>
      </c>
      <c r="BK62" s="157">
        <f t="shared" ref="BK62:BK93" si="75">AA62*$AL62/$AF62</f>
        <v>179.02804188870081</v>
      </c>
      <c r="BL62" s="157">
        <f t="shared" ref="BL62:BL93" si="76">AB62*$AL62/$AF62</f>
        <v>1063.337373353173</v>
      </c>
      <c r="BM62" s="157">
        <f t="shared" ref="BM62:BM93" si="77">AC62*$AL62/$AF62</f>
        <v>1121.3144260644608</v>
      </c>
      <c r="BN62" s="170">
        <f t="shared" si="23"/>
        <v>6371.1046935480717</v>
      </c>
      <c r="BP62" s="94">
        <f t="shared" si="24"/>
        <v>14.497328868812302</v>
      </c>
      <c r="BQ62" s="178">
        <f t="shared" si="25"/>
        <v>0</v>
      </c>
      <c r="BR62" s="94">
        <f t="shared" si="26"/>
        <v>19.260000000000002</v>
      </c>
      <c r="BS62" s="94">
        <f t="shared" si="27"/>
        <v>14.289999999999997</v>
      </c>
      <c r="BT62" s="94">
        <f t="shared" si="28"/>
        <v>9.58</v>
      </c>
      <c r="BU62" s="94">
        <f t="shared" si="29"/>
        <v>2.4499999999999997</v>
      </c>
      <c r="BV62" s="94">
        <f t="shared" si="30"/>
        <v>2.81</v>
      </c>
      <c r="BW62" s="94">
        <f t="shared" si="31"/>
        <v>16.689999999999998</v>
      </c>
    </row>
    <row r="63" spans="1:76" ht="15.6" x14ac:dyDescent="0.3">
      <c r="A63" s="1">
        <f t="shared" si="32"/>
        <v>53</v>
      </c>
      <c r="B63" s="25">
        <v>2</v>
      </c>
      <c r="C63" s="135" t="s">
        <v>350</v>
      </c>
      <c r="D63" s="4" t="s">
        <v>332</v>
      </c>
      <c r="E63" s="82">
        <v>3540.2049000000002</v>
      </c>
      <c r="F63" s="82">
        <v>1395.1407000000002</v>
      </c>
      <c r="G63" s="82">
        <v>246.2013</v>
      </c>
      <c r="H63" s="82">
        <v>1898.8628999999999</v>
      </c>
      <c r="I63" s="3"/>
      <c r="J63" s="143">
        <v>14.149500000000002</v>
      </c>
      <c r="K63" s="143">
        <v>5133.4386000000004</v>
      </c>
      <c r="L63" s="143">
        <v>936.69690000000014</v>
      </c>
      <c r="M63" s="143"/>
      <c r="N63" s="143"/>
      <c r="O63" s="143">
        <v>599.93880000000013</v>
      </c>
      <c r="P63" s="143">
        <v>1796.9864999999998</v>
      </c>
      <c r="Q63" s="143">
        <v>288.64980000000003</v>
      </c>
      <c r="R63" s="143">
        <v>152.81460000000001</v>
      </c>
      <c r="S63" s="143">
        <v>1358.3520000000003</v>
      </c>
      <c r="T63" s="3"/>
      <c r="U63" s="143">
        <v>2000.8640000000005</v>
      </c>
      <c r="V63" s="143">
        <v>2835.5597999999995</v>
      </c>
      <c r="W63" s="143">
        <v>4539.4602000000004</v>
      </c>
      <c r="X63" s="143">
        <v>9819.7530000000006</v>
      </c>
      <c r="Y63" s="143">
        <v>996.12480000000005</v>
      </c>
      <c r="Z63" s="143">
        <v>314.1189</v>
      </c>
      <c r="AA63" s="150">
        <v>537.73220000000003</v>
      </c>
      <c r="AB63" s="143">
        <v>5512.6452000000008</v>
      </c>
      <c r="AC63" s="143">
        <v>2439.3737999999994</v>
      </c>
      <c r="AD63" s="145">
        <v>27883.430000000004</v>
      </c>
      <c r="AF63" s="2">
        <v>135066</v>
      </c>
      <c r="AG63" s="75">
        <v>90.1</v>
      </c>
      <c r="AH63" s="75">
        <v>86.8</v>
      </c>
      <c r="AI63" s="75">
        <v>176.89999999999998</v>
      </c>
      <c r="AJ63" s="81">
        <v>88593.310170382189</v>
      </c>
      <c r="AK63" s="81">
        <v>85348.49414860348</v>
      </c>
      <c r="AL63" s="81">
        <v>173941.80431898567</v>
      </c>
      <c r="AM63" s="183">
        <f t="shared" si="22"/>
        <v>28.78282048701055</v>
      </c>
      <c r="AO63" s="157">
        <f t="shared" si="57"/>
        <v>4559.1757212393513</v>
      </c>
      <c r="AP63" s="157">
        <f t="shared" si="58"/>
        <v>1796.7015432222227</v>
      </c>
      <c r="AQ63" s="157">
        <f t="shared" si="59"/>
        <v>317.06497821568627</v>
      </c>
      <c r="AR63" s="157">
        <f t="shared" si="60"/>
        <v>2445.4091998014424</v>
      </c>
      <c r="AS63"/>
      <c r="AT63" s="157">
        <f t="shared" si="61"/>
        <v>18.22212518480956</v>
      </c>
      <c r="AU63" s="157">
        <f t="shared" si="62"/>
        <v>6610.9870170489075</v>
      </c>
      <c r="AV63" s="150">
        <v>1204.5120013892181</v>
      </c>
      <c r="AW63" s="157"/>
      <c r="AX63" s="157"/>
      <c r="AY63" s="150">
        <v>722.70720083353092</v>
      </c>
      <c r="AZ63" s="157">
        <f t="shared" si="65"/>
        <v>2314.2098984708132</v>
      </c>
      <c r="BA63" s="157">
        <f t="shared" si="66"/>
        <v>371.73135377011499</v>
      </c>
      <c r="BB63" s="157">
        <f t="shared" si="67"/>
        <v>196.79895199594324</v>
      </c>
      <c r="BC63" s="157">
        <f t="shared" si="68"/>
        <v>1749.3240177417181</v>
      </c>
      <c r="BD63" s="157"/>
      <c r="BE63" s="150">
        <v>2267.3167084973525</v>
      </c>
      <c r="BF63" s="157">
        <f t="shared" si="70"/>
        <v>3651.7138870358349</v>
      </c>
      <c r="BG63" s="150">
        <v>5143.9747824033666</v>
      </c>
      <c r="BH63" s="157">
        <f t="shared" si="72"/>
        <v>12646.154878257834</v>
      </c>
      <c r="BI63" s="150">
        <v>1261.194919101652</v>
      </c>
      <c r="BJ63" s="157">
        <f t="shared" si="74"/>
        <v>404.53117910277217</v>
      </c>
      <c r="BK63" s="150">
        <v>609.34136540866336</v>
      </c>
      <c r="BL63" s="157">
        <f t="shared" si="76"/>
        <v>7099.3399720018051</v>
      </c>
      <c r="BM63" s="150">
        <v>2961.682450474666</v>
      </c>
      <c r="BN63" s="170">
        <f t="shared" si="23"/>
        <v>34897.545119667455</v>
      </c>
      <c r="BP63" s="94">
        <f t="shared" si="24"/>
        <v>10.144567154681667</v>
      </c>
      <c r="BQ63" s="178">
        <f t="shared" si="25"/>
        <v>5.2216065979208345E-2</v>
      </c>
      <c r="BR63" s="94">
        <f t="shared" si="26"/>
        <v>18.943988737256785</v>
      </c>
      <c r="BS63" s="94">
        <f t="shared" si="27"/>
        <v>25.204319212935562</v>
      </c>
      <c r="BT63" s="94">
        <f t="shared" si="28"/>
        <v>3.6139932329820859</v>
      </c>
      <c r="BU63" s="94">
        <f t="shared" si="29"/>
        <v>1.1591966647384251</v>
      </c>
      <c r="BV63" s="94">
        <f t="shared" si="30"/>
        <v>1.7460866181823562</v>
      </c>
      <c r="BW63" s="94">
        <f t="shared" si="31"/>
        <v>20.343379305499575</v>
      </c>
    </row>
    <row r="64" spans="1:76" ht="15.6" x14ac:dyDescent="0.3">
      <c r="A64" s="1">
        <f t="shared" si="32"/>
        <v>54</v>
      </c>
      <c r="B64" s="25">
        <v>3</v>
      </c>
      <c r="C64" s="135" t="s">
        <v>350</v>
      </c>
      <c r="D64" s="4" t="s">
        <v>232</v>
      </c>
      <c r="E64" s="82">
        <v>12354.864599999999</v>
      </c>
      <c r="F64" s="82">
        <v>11530.459199999999</v>
      </c>
      <c r="G64" s="82">
        <v>78.514800000000008</v>
      </c>
      <c r="H64" s="82">
        <v>745.89060000000143</v>
      </c>
      <c r="I64" s="3"/>
      <c r="J64" s="143">
        <v>61.690200000000004</v>
      </c>
      <c r="K64" s="143">
        <v>10167.6666</v>
      </c>
      <c r="L64" s="143">
        <v>964.61039999999991</v>
      </c>
      <c r="M64" s="143"/>
      <c r="N64" s="143"/>
      <c r="O64" s="143">
        <v>1317.9270000000001</v>
      </c>
      <c r="P64" s="143">
        <v>4565.0748000000003</v>
      </c>
      <c r="Q64" s="143">
        <v>605.68560000000002</v>
      </c>
      <c r="R64" s="143">
        <v>201.89519999999996</v>
      </c>
      <c r="S64" s="143">
        <v>2512.4736000000003</v>
      </c>
      <c r="T64" s="3"/>
      <c r="U64" s="143">
        <v>1873.1388000000002</v>
      </c>
      <c r="V64" s="143">
        <v>2254.4964</v>
      </c>
      <c r="W64" s="143">
        <v>11939.857799999998</v>
      </c>
      <c r="X64" s="143">
        <v>17430.285599999999</v>
      </c>
      <c r="Y64" s="143">
        <v>1592.7288000000001</v>
      </c>
      <c r="Z64" s="143">
        <v>650.55119999999999</v>
      </c>
      <c r="AA64" s="143">
        <v>1502.9975999999999</v>
      </c>
      <c r="AB64" s="143">
        <v>7206.5369999999994</v>
      </c>
      <c r="AC64" s="143">
        <v>6477.4709999999995</v>
      </c>
      <c r="AD64" s="145">
        <v>56082</v>
      </c>
      <c r="AF64" s="2">
        <v>293332</v>
      </c>
      <c r="AG64" s="75">
        <v>172.1</v>
      </c>
      <c r="AH64" s="75">
        <v>161.9</v>
      </c>
      <c r="AI64" s="75">
        <v>334</v>
      </c>
      <c r="AJ64" s="81">
        <v>170709.10340740002</v>
      </c>
      <c r="AK64" s="81">
        <v>160591.53888238268</v>
      </c>
      <c r="AL64" s="81">
        <v>331300.6422897827</v>
      </c>
      <c r="AM64" s="183">
        <f t="shared" si="22"/>
        <v>12.943914162035748</v>
      </c>
      <c r="AO64" s="157">
        <f t="shared" si="57"/>
        <v>13954.06766865974</v>
      </c>
      <c r="AP64" s="157">
        <f t="shared" si="58"/>
        <v>13022.951941336554</v>
      </c>
      <c r="AQ64" s="157">
        <f t="shared" si="59"/>
        <v>88.677688316494056</v>
      </c>
      <c r="AR64" s="157">
        <f t="shared" si="60"/>
        <v>842.43803900669502</v>
      </c>
      <c r="AS64"/>
      <c r="AT64" s="157">
        <f t="shared" si="61"/>
        <v>69.675326534388176</v>
      </c>
      <c r="AU64" s="157">
        <f t="shared" si="62"/>
        <v>11483.760636985979</v>
      </c>
      <c r="AV64" s="157">
        <f t="shared" si="63"/>
        <v>1089.4687421740696</v>
      </c>
      <c r="AW64" s="157"/>
      <c r="AX64" s="157"/>
      <c r="AY64" s="157">
        <f t="shared" si="64"/>
        <v>1488.5183395982931</v>
      </c>
      <c r="AZ64" s="157">
        <f t="shared" si="65"/>
        <v>5155.9741635447253</v>
      </c>
      <c r="BA64" s="157">
        <f t="shared" si="66"/>
        <v>684.0850241558112</v>
      </c>
      <c r="BB64" s="157">
        <f t="shared" si="67"/>
        <v>228.02834138527035</v>
      </c>
      <c r="BC64" s="157">
        <f t="shared" si="68"/>
        <v>2837.6860261278098</v>
      </c>
      <c r="BD64" s="157"/>
      <c r="BE64" s="157">
        <f t="shared" si="69"/>
        <v>2115.5962784077865</v>
      </c>
      <c r="BF64" s="157">
        <f t="shared" si="70"/>
        <v>2546.3164788021863</v>
      </c>
      <c r="BG64" s="157">
        <f t="shared" si="71"/>
        <v>13485.342744701127</v>
      </c>
      <c r="BH64" s="157">
        <f t="shared" si="72"/>
        <v>19686.446806261676</v>
      </c>
      <c r="BI64" s="157">
        <f t="shared" si="73"/>
        <v>1798.8902487060222</v>
      </c>
      <c r="BJ64" s="157">
        <f t="shared" si="74"/>
        <v>734.75798890809347</v>
      </c>
      <c r="BK64" s="157">
        <f t="shared" si="75"/>
        <v>1697.5443192014573</v>
      </c>
      <c r="BL64" s="157">
        <f t="shared" si="76"/>
        <v>8139.3449633353466</v>
      </c>
      <c r="BM64" s="157">
        <f t="shared" si="77"/>
        <v>7315.9092861107583</v>
      </c>
      <c r="BN64" s="170">
        <f t="shared" si="23"/>
        <v>63341.205940352891</v>
      </c>
      <c r="BP64" s="94">
        <f t="shared" si="24"/>
        <v>19.505256359713645</v>
      </c>
      <c r="BQ64" s="178">
        <f t="shared" si="25"/>
        <v>0.11</v>
      </c>
      <c r="BR64" s="94">
        <f t="shared" si="26"/>
        <v>18.13</v>
      </c>
      <c r="BS64" s="94">
        <f t="shared" si="27"/>
        <v>25.309999999999992</v>
      </c>
      <c r="BT64" s="94">
        <f t="shared" si="28"/>
        <v>2.8400000000000003</v>
      </c>
      <c r="BU64" s="94">
        <f t="shared" si="29"/>
        <v>1.1599999999999999</v>
      </c>
      <c r="BV64" s="94">
        <f t="shared" si="30"/>
        <v>2.6799999999999997</v>
      </c>
      <c r="BW64" s="94">
        <f t="shared" si="31"/>
        <v>12.850000000000001</v>
      </c>
    </row>
    <row r="65" spans="1:75" ht="15.6" x14ac:dyDescent="0.3">
      <c r="A65" s="1">
        <f t="shared" si="32"/>
        <v>55</v>
      </c>
      <c r="B65" s="25">
        <v>4</v>
      </c>
      <c r="C65" s="135" t="s">
        <v>350</v>
      </c>
      <c r="D65" s="4" t="s">
        <v>96</v>
      </c>
      <c r="E65" s="82">
        <v>1310.9459999999999</v>
      </c>
      <c r="F65" s="82">
        <v>1038.6725999999999</v>
      </c>
      <c r="G65" s="82">
        <v>33.614000000000004</v>
      </c>
      <c r="H65" s="82">
        <v>238.65940000000001</v>
      </c>
      <c r="I65" s="3"/>
      <c r="J65" s="143">
        <v>6.7227999999999994</v>
      </c>
      <c r="K65" s="143">
        <v>8299.2965999999997</v>
      </c>
      <c r="L65" s="143">
        <v>675.64139999999998</v>
      </c>
      <c r="M65" s="143"/>
      <c r="N65" s="143"/>
      <c r="O65" s="143">
        <v>1072.2865999999999</v>
      </c>
      <c r="P65" s="143">
        <v>3583.2524000000003</v>
      </c>
      <c r="Q65" s="143">
        <v>594.96780000000001</v>
      </c>
      <c r="R65" s="143">
        <v>285.71899999999999</v>
      </c>
      <c r="S65" s="143">
        <v>2087.4293999999991</v>
      </c>
      <c r="T65" s="3"/>
      <c r="U65" s="143">
        <v>1495.8229999999999</v>
      </c>
      <c r="V65" s="143">
        <v>2242.0538000000001</v>
      </c>
      <c r="W65" s="143">
        <v>5516.0574000000006</v>
      </c>
      <c r="X65" s="143">
        <v>14743.100399999998</v>
      </c>
      <c r="Y65" s="143">
        <v>1126.0690000000002</v>
      </c>
      <c r="Z65" s="143">
        <v>389.92239999999998</v>
      </c>
      <c r="AA65" s="143">
        <v>1307.5845999999999</v>
      </c>
      <c r="AB65" s="143">
        <v>5472.3592000000008</v>
      </c>
      <c r="AC65" s="143">
        <v>6447.1651999999976</v>
      </c>
      <c r="AD65" s="145">
        <v>33614</v>
      </c>
      <c r="AF65" s="2">
        <v>198007</v>
      </c>
      <c r="AG65" s="75">
        <v>110.6</v>
      </c>
      <c r="AH65" s="75">
        <v>103.2</v>
      </c>
      <c r="AI65" s="75">
        <v>213.8</v>
      </c>
      <c r="AJ65" s="81">
        <v>110070.81436870979</v>
      </c>
      <c r="AK65" s="81">
        <v>102706.22100226812</v>
      </c>
      <c r="AL65" s="81">
        <v>212777.03537097792</v>
      </c>
      <c r="AM65" s="183">
        <f t="shared" si="22"/>
        <v>7.4593501093284162</v>
      </c>
      <c r="AO65" s="157">
        <f t="shared" si="57"/>
        <v>1408.7340518842364</v>
      </c>
      <c r="AP65" s="157">
        <f t="shared" si="58"/>
        <v>1116.1508257236642</v>
      </c>
      <c r="AQ65" s="157">
        <f t="shared" si="59"/>
        <v>36.121385945749658</v>
      </c>
      <c r="AR65" s="157">
        <f t="shared" si="60"/>
        <v>256.46184021482253</v>
      </c>
      <c r="AS65"/>
      <c r="AT65" s="157">
        <f t="shared" si="61"/>
        <v>7.2242771891499302</v>
      </c>
      <c r="AU65" s="157">
        <f t="shared" si="62"/>
        <v>8918.3701900055894</v>
      </c>
      <c r="AV65" s="157">
        <f t="shared" si="63"/>
        <v>726.03985750956804</v>
      </c>
      <c r="AW65" s="157"/>
      <c r="AX65" s="157"/>
      <c r="AY65" s="157">
        <f t="shared" si="64"/>
        <v>1152.2722116694138</v>
      </c>
      <c r="AZ65" s="157">
        <f t="shared" si="65"/>
        <v>3850.5397418169136</v>
      </c>
      <c r="BA65" s="157">
        <f t="shared" si="66"/>
        <v>639.34853123976882</v>
      </c>
      <c r="BB65" s="157">
        <f t="shared" si="67"/>
        <v>307.03178053887206</v>
      </c>
      <c r="BC65" s="157">
        <f t="shared" si="68"/>
        <v>2243.1380672310524</v>
      </c>
      <c r="BD65" s="157"/>
      <c r="BE65" s="157">
        <f t="shared" si="69"/>
        <v>1607.4016745858596</v>
      </c>
      <c r="BF65" s="157">
        <f t="shared" si="70"/>
        <v>2409.2964425815021</v>
      </c>
      <c r="BG65" s="157">
        <f t="shared" si="71"/>
        <v>5927.5194336975192</v>
      </c>
      <c r="BH65" s="157">
        <f t="shared" si="72"/>
        <v>15842.839875805796</v>
      </c>
      <c r="BI65" s="157">
        <f t="shared" si="73"/>
        <v>1210.0664291826135</v>
      </c>
      <c r="BJ65" s="157">
        <f t="shared" si="74"/>
        <v>419.00807697069598</v>
      </c>
      <c r="BK65" s="157">
        <f t="shared" si="75"/>
        <v>1405.1219132896613</v>
      </c>
      <c r="BL65" s="157">
        <f t="shared" si="76"/>
        <v>5880.5616319680448</v>
      </c>
      <c r="BM65" s="157">
        <f t="shared" si="77"/>
        <v>6928.0818243947815</v>
      </c>
      <c r="BN65" s="170">
        <f t="shared" si="23"/>
        <v>36121.385945749651</v>
      </c>
      <c r="BP65" s="94">
        <f t="shared" si="24"/>
        <v>3.6292793470574369</v>
      </c>
      <c r="BQ65" s="178">
        <f t="shared" si="25"/>
        <v>1.9999999999999997E-2</v>
      </c>
      <c r="BR65" s="94">
        <f t="shared" si="26"/>
        <v>24.69</v>
      </c>
      <c r="BS65" s="94">
        <f t="shared" si="27"/>
        <v>23.080000000000002</v>
      </c>
      <c r="BT65" s="94">
        <f t="shared" si="28"/>
        <v>3.3500000000000005</v>
      </c>
      <c r="BU65" s="94">
        <f t="shared" si="29"/>
        <v>1.1600000000000001</v>
      </c>
      <c r="BV65" s="94">
        <f t="shared" si="30"/>
        <v>3.8899999999999992</v>
      </c>
      <c r="BW65" s="94">
        <f t="shared" si="31"/>
        <v>16.280000000000005</v>
      </c>
    </row>
    <row r="66" spans="1:75" ht="15.6" x14ac:dyDescent="0.3">
      <c r="A66" s="1">
        <f t="shared" si="32"/>
        <v>56</v>
      </c>
      <c r="B66" s="25">
        <v>5</v>
      </c>
      <c r="C66" s="135" t="s">
        <v>350</v>
      </c>
      <c r="D66" s="4" t="s">
        <v>21</v>
      </c>
      <c r="E66" s="82">
        <v>1505.0772000000002</v>
      </c>
      <c r="F66" s="82">
        <v>1155.4128000000001</v>
      </c>
      <c r="G66" s="82">
        <v>26.604900000000001</v>
      </c>
      <c r="H66" s="82">
        <v>323.0594999999999</v>
      </c>
      <c r="I66" s="3"/>
      <c r="J66" s="143">
        <v>22.804200000000002</v>
      </c>
      <c r="K66" s="143">
        <v>8863.232399999999</v>
      </c>
      <c r="L66" s="143">
        <v>946.37430000000018</v>
      </c>
      <c r="M66" s="143"/>
      <c r="N66" s="143"/>
      <c r="O66" s="143">
        <v>1026.1890000000001</v>
      </c>
      <c r="P66" s="143">
        <v>3762.6929999999998</v>
      </c>
      <c r="Q66" s="143">
        <v>380.07</v>
      </c>
      <c r="R66" s="143">
        <v>410.47560000000004</v>
      </c>
      <c r="S66" s="143">
        <v>2337.4304999999995</v>
      </c>
      <c r="T66" s="3"/>
      <c r="U66" s="143">
        <v>2208.2066999999997</v>
      </c>
      <c r="V66" s="143">
        <v>3401.6264999999999</v>
      </c>
      <c r="W66" s="143">
        <v>8426.1519000000008</v>
      </c>
      <c r="X66" s="143">
        <v>13579.901099999999</v>
      </c>
      <c r="Y66" s="143">
        <v>1159.2134999999998</v>
      </c>
      <c r="Z66" s="143">
        <v>288.85320000000002</v>
      </c>
      <c r="AA66" s="143">
        <v>1440.4653000000001</v>
      </c>
      <c r="AB66" s="143">
        <v>4503.8294999999998</v>
      </c>
      <c r="AC66" s="143">
        <v>6187.5395999999992</v>
      </c>
      <c r="AD66" s="145">
        <v>38007</v>
      </c>
      <c r="AF66" s="2">
        <v>215919</v>
      </c>
      <c r="AG66" s="75">
        <v>122.5</v>
      </c>
      <c r="AH66" s="75">
        <v>117.3</v>
      </c>
      <c r="AI66" s="75">
        <v>239.8</v>
      </c>
      <c r="AJ66" s="81">
        <v>121699.47193436029</v>
      </c>
      <c r="AK66" s="81">
        <v>116533.45353388133</v>
      </c>
      <c r="AL66" s="81">
        <v>238232.92546824162</v>
      </c>
      <c r="AM66" s="183">
        <f t="shared" si="22"/>
        <v>10.334396448780153</v>
      </c>
      <c r="AO66" s="157">
        <f t="shared" si="57"/>
        <v>1660.6178447081998</v>
      </c>
      <c r="AP66" s="157">
        <f t="shared" si="58"/>
        <v>1274.8177393719516</v>
      </c>
      <c r="AQ66" s="157">
        <f t="shared" si="59"/>
        <v>29.35435584080151</v>
      </c>
      <c r="AR66" s="157">
        <f t="shared" si="60"/>
        <v>356.44574949544682</v>
      </c>
      <c r="AS66"/>
      <c r="AT66" s="157">
        <f t="shared" si="61"/>
        <v>25.160876434972725</v>
      </c>
      <c r="AU66" s="157">
        <f t="shared" si="62"/>
        <v>9779.1939743927305</v>
      </c>
      <c r="AV66" s="157">
        <f t="shared" si="63"/>
        <v>1044.1763720513682</v>
      </c>
      <c r="AW66" s="157"/>
      <c r="AX66" s="157"/>
      <c r="AY66" s="157">
        <f t="shared" si="64"/>
        <v>1132.2394395737726</v>
      </c>
      <c r="AZ66" s="157">
        <f t="shared" si="65"/>
        <v>4151.5446117704987</v>
      </c>
      <c r="BA66" s="157">
        <f t="shared" si="66"/>
        <v>419.34794058287872</v>
      </c>
      <c r="BB66" s="157">
        <f t="shared" si="67"/>
        <v>452.89577582950909</v>
      </c>
      <c r="BC66" s="157">
        <f t="shared" si="68"/>
        <v>2578.9898345847032</v>
      </c>
      <c r="BD66" s="157"/>
      <c r="BE66" s="157">
        <f t="shared" si="69"/>
        <v>2436.4115347865254</v>
      </c>
      <c r="BF66" s="157">
        <f t="shared" si="70"/>
        <v>3753.1640682167645</v>
      </c>
      <c r="BG66" s="157">
        <f t="shared" si="71"/>
        <v>9296.9438427224231</v>
      </c>
      <c r="BH66" s="157">
        <f t="shared" si="72"/>
        <v>14983.301917026256</v>
      </c>
      <c r="BI66" s="157">
        <f t="shared" si="73"/>
        <v>1279.01121877778</v>
      </c>
      <c r="BJ66" s="157">
        <f t="shared" si="74"/>
        <v>318.70443484298789</v>
      </c>
      <c r="BK66" s="157">
        <f t="shared" si="75"/>
        <v>1589.3286948091106</v>
      </c>
      <c r="BL66" s="157">
        <f t="shared" si="76"/>
        <v>4969.2730959071123</v>
      </c>
      <c r="BM66" s="157">
        <f t="shared" si="77"/>
        <v>6826.9844726892652</v>
      </c>
      <c r="BN66" s="170">
        <f t="shared" si="23"/>
        <v>41934.794058287873</v>
      </c>
      <c r="BP66" s="94">
        <f t="shared" si="24"/>
        <v>3.5890892844447895</v>
      </c>
      <c r="BQ66" s="178">
        <f t="shared" si="25"/>
        <v>6.0000000000000005E-2</v>
      </c>
      <c r="BR66" s="94">
        <f t="shared" si="26"/>
        <v>23.319999999999997</v>
      </c>
      <c r="BS66" s="94">
        <f t="shared" si="27"/>
        <v>31.120000000000005</v>
      </c>
      <c r="BT66" s="94">
        <f t="shared" si="28"/>
        <v>3.05</v>
      </c>
      <c r="BU66" s="94">
        <f t="shared" si="29"/>
        <v>0.76000000000000012</v>
      </c>
      <c r="BV66" s="94">
        <f t="shared" si="30"/>
        <v>3.7900000000000005</v>
      </c>
      <c r="BW66" s="94">
        <f t="shared" si="31"/>
        <v>11.85</v>
      </c>
    </row>
    <row r="67" spans="1:75" ht="15.6" x14ac:dyDescent="0.3">
      <c r="A67" s="1">
        <f t="shared" si="32"/>
        <v>57</v>
      </c>
      <c r="B67" s="25">
        <v>6</v>
      </c>
      <c r="C67" s="135" t="s">
        <v>350</v>
      </c>
      <c r="D67" s="4" t="s">
        <v>22</v>
      </c>
      <c r="E67" s="82">
        <v>1174.2888</v>
      </c>
      <c r="F67" s="82">
        <v>1034.9664</v>
      </c>
      <c r="G67" s="82">
        <v>29.854800000000001</v>
      </c>
      <c r="H67" s="82">
        <v>109.4676</v>
      </c>
      <c r="I67" s="3"/>
      <c r="J67" s="143">
        <v>16.585999999999999</v>
      </c>
      <c r="K67" s="143">
        <v>15358.636000000002</v>
      </c>
      <c r="L67" s="143">
        <v>1632.0624</v>
      </c>
      <c r="M67" s="143"/>
      <c r="N67" s="143"/>
      <c r="O67" s="143">
        <v>474.3596</v>
      </c>
      <c r="P67" s="143">
        <v>2000.2716</v>
      </c>
      <c r="Q67" s="143">
        <v>281.96199999999999</v>
      </c>
      <c r="R67" s="143">
        <v>9122.2999999999993</v>
      </c>
      <c r="S67" s="143">
        <v>1847.6804000000029</v>
      </c>
      <c r="T67" s="3"/>
      <c r="U67" s="143">
        <v>1114.5792000000001</v>
      </c>
      <c r="V67" s="143">
        <v>1456.2508</v>
      </c>
      <c r="W67" s="143">
        <v>3798.1940000000004</v>
      </c>
      <c r="X67" s="143">
        <v>10253.465199999999</v>
      </c>
      <c r="Y67" s="143">
        <v>1323.5628000000002</v>
      </c>
      <c r="Z67" s="143">
        <v>766.27320000000009</v>
      </c>
      <c r="AA67" s="143">
        <v>776.22479999999996</v>
      </c>
      <c r="AB67" s="143">
        <v>3473.1084000000001</v>
      </c>
      <c r="AC67" s="143">
        <v>3914.2959999999985</v>
      </c>
      <c r="AD67" s="145">
        <v>33172</v>
      </c>
      <c r="AF67" s="2">
        <v>190618</v>
      </c>
      <c r="AG67" s="75">
        <v>104.8</v>
      </c>
      <c r="AH67" s="75">
        <v>100.8</v>
      </c>
      <c r="AI67" s="75">
        <v>205.6</v>
      </c>
      <c r="AJ67" s="81">
        <v>104305.5896511699</v>
      </c>
      <c r="AK67" s="81">
        <v>100324.46027517103</v>
      </c>
      <c r="AL67" s="81">
        <v>204630.04992634093</v>
      </c>
      <c r="AM67" s="183">
        <f t="shared" si="22"/>
        <v>7.3508535008975695</v>
      </c>
      <c r="AO67" s="157">
        <f t="shared" si="57"/>
        <v>1260.6090493654481</v>
      </c>
      <c r="AP67" s="157">
        <f t="shared" si="58"/>
        <v>1111.0452638475135</v>
      </c>
      <c r="AQ67" s="157">
        <f t="shared" si="59"/>
        <v>32.049382610985965</v>
      </c>
      <c r="AR67" s="157">
        <f t="shared" si="60"/>
        <v>117.51440290694855</v>
      </c>
      <c r="AS67"/>
      <c r="AT67" s="157">
        <f t="shared" si="61"/>
        <v>17.80521256165887</v>
      </c>
      <c r="AU67" s="157">
        <f t="shared" si="62"/>
        <v>16487.626832096117</v>
      </c>
      <c r="AV67" s="157">
        <f t="shared" si="63"/>
        <v>1752.0329160672327</v>
      </c>
      <c r="AW67" s="157"/>
      <c r="AX67" s="157"/>
      <c r="AY67" s="157">
        <f t="shared" si="64"/>
        <v>509.22907926344374</v>
      </c>
      <c r="AZ67" s="157">
        <f t="shared" si="65"/>
        <v>2147.3086349360601</v>
      </c>
      <c r="BA67" s="157">
        <f t="shared" si="66"/>
        <v>302.68861354820081</v>
      </c>
      <c r="BB67" s="157">
        <f t="shared" si="67"/>
        <v>9792.8669089123778</v>
      </c>
      <c r="BC67" s="157">
        <f t="shared" si="68"/>
        <v>1983.5006793688012</v>
      </c>
      <c r="BD67" s="157"/>
      <c r="BE67" s="157">
        <f t="shared" si="69"/>
        <v>1196.5102841434762</v>
      </c>
      <c r="BF67" s="157">
        <f t="shared" si="70"/>
        <v>1563.297662913649</v>
      </c>
      <c r="BG67" s="157">
        <f t="shared" si="71"/>
        <v>4077.3936766198817</v>
      </c>
      <c r="BH67" s="157">
        <f t="shared" si="72"/>
        <v>11007.182405617512</v>
      </c>
      <c r="BI67" s="157">
        <f t="shared" si="73"/>
        <v>1420.8559624203781</v>
      </c>
      <c r="BJ67" s="157">
        <f t="shared" si="74"/>
        <v>822.60082034864001</v>
      </c>
      <c r="BK67" s="157">
        <f t="shared" si="75"/>
        <v>833.28394788563514</v>
      </c>
      <c r="BL67" s="157">
        <f t="shared" si="76"/>
        <v>3728.4115104113675</v>
      </c>
      <c r="BM67" s="157">
        <f t="shared" si="77"/>
        <v>4202.0301645514919</v>
      </c>
      <c r="BN67" s="170">
        <f t="shared" si="23"/>
        <v>35610.425123317742</v>
      </c>
      <c r="BP67" s="94">
        <f t="shared" si="24"/>
        <v>3.2975983744464612</v>
      </c>
      <c r="BQ67" s="178">
        <f t="shared" si="25"/>
        <v>4.9999999999999996E-2</v>
      </c>
      <c r="BR67" s="94">
        <f t="shared" si="26"/>
        <v>46.300000000000011</v>
      </c>
      <c r="BS67" s="94">
        <f t="shared" si="27"/>
        <v>15.84</v>
      </c>
      <c r="BT67" s="94">
        <f t="shared" si="28"/>
        <v>3.99</v>
      </c>
      <c r="BU67" s="94">
        <f t="shared" si="29"/>
        <v>2.3100000000000005</v>
      </c>
      <c r="BV67" s="94">
        <f t="shared" si="30"/>
        <v>2.34</v>
      </c>
      <c r="BW67" s="94">
        <f t="shared" si="31"/>
        <v>10.47</v>
      </c>
    </row>
    <row r="68" spans="1:75" ht="15.6" x14ac:dyDescent="0.3">
      <c r="A68" s="1">
        <f t="shared" si="32"/>
        <v>58</v>
      </c>
      <c r="B68" s="25">
        <v>7</v>
      </c>
      <c r="C68" s="135" t="s">
        <v>350</v>
      </c>
      <c r="D68" s="4" t="s">
        <v>23</v>
      </c>
      <c r="E68" s="82">
        <v>1401.2450999999999</v>
      </c>
      <c r="F68" s="82">
        <v>1341.8797999999999</v>
      </c>
      <c r="G68" s="82">
        <v>5.6005000000000003</v>
      </c>
      <c r="H68" s="82">
        <v>53.76479999999993</v>
      </c>
      <c r="I68" s="3"/>
      <c r="J68" s="143">
        <v>1.1201000000000001</v>
      </c>
      <c r="K68" s="143">
        <v>2099.0673999999999</v>
      </c>
      <c r="L68" s="143">
        <v>234.1009</v>
      </c>
      <c r="M68" s="143"/>
      <c r="N68" s="143"/>
      <c r="O68" s="143">
        <v>254.26270000000002</v>
      </c>
      <c r="P68" s="143">
        <v>937.52369999999996</v>
      </c>
      <c r="Q68" s="143">
        <v>73.926600000000008</v>
      </c>
      <c r="R68" s="143">
        <v>136.65219999999997</v>
      </c>
      <c r="S68" s="143">
        <v>462.60130000000004</v>
      </c>
      <c r="T68" s="3"/>
      <c r="U68" s="143">
        <v>361.79229999999995</v>
      </c>
      <c r="V68" s="143">
        <v>472.68219999999991</v>
      </c>
      <c r="W68" s="143">
        <v>1726.0741</v>
      </c>
      <c r="X68" s="143">
        <v>5139.0187999999998</v>
      </c>
      <c r="Y68" s="143">
        <v>964.40610000000004</v>
      </c>
      <c r="Z68" s="143">
        <v>397.63549999999998</v>
      </c>
      <c r="AA68" s="143">
        <v>403.23600000000005</v>
      </c>
      <c r="AB68" s="143">
        <v>1372.1224999999999</v>
      </c>
      <c r="AC68" s="143">
        <v>2001.6187</v>
      </c>
      <c r="AD68" s="145">
        <v>11201</v>
      </c>
      <c r="AF68" s="2">
        <v>62982</v>
      </c>
      <c r="AG68" s="75">
        <v>33.1</v>
      </c>
      <c r="AH68" s="75">
        <v>33.200000000000003</v>
      </c>
      <c r="AI68" s="75">
        <v>66.300000000000011</v>
      </c>
      <c r="AJ68" s="81">
        <v>32993.958683616111</v>
      </c>
      <c r="AK68" s="81">
        <v>33093.638317101366</v>
      </c>
      <c r="AL68" s="81">
        <v>66087.597000717476</v>
      </c>
      <c r="AM68" s="183">
        <f t="shared" si="22"/>
        <v>4.9309278852965557</v>
      </c>
      <c r="AO68" s="157">
        <f t="shared" si="57"/>
        <v>1470.3394853772515</v>
      </c>
      <c r="AP68" s="157">
        <f t="shared" si="58"/>
        <v>1408.0469252453615</v>
      </c>
      <c r="AQ68" s="157">
        <f t="shared" si="59"/>
        <v>5.8766566162160334</v>
      </c>
      <c r="AR68" s="157">
        <f t="shared" si="60"/>
        <v>56.415903515673847</v>
      </c>
      <c r="AS68"/>
      <c r="AT68" s="157">
        <f t="shared" si="61"/>
        <v>1.1753313232432068</v>
      </c>
      <c r="AU68" s="157">
        <f t="shared" si="62"/>
        <v>2202.5708997577694</v>
      </c>
      <c r="AV68" s="157">
        <f t="shared" si="63"/>
        <v>245.6442465578302</v>
      </c>
      <c r="AW68" s="157"/>
      <c r="AX68" s="157"/>
      <c r="AY68" s="157">
        <f t="shared" si="64"/>
        <v>266.80021037620793</v>
      </c>
      <c r="AZ68" s="157">
        <f t="shared" si="65"/>
        <v>983.752317554564</v>
      </c>
      <c r="BA68" s="157">
        <f t="shared" si="66"/>
        <v>77.57186733405166</v>
      </c>
      <c r="BB68" s="157">
        <f t="shared" si="67"/>
        <v>143.39042143567116</v>
      </c>
      <c r="BC68" s="157">
        <f t="shared" si="68"/>
        <v>485.41183649944441</v>
      </c>
      <c r="BD68" s="157"/>
      <c r="BE68" s="157">
        <f t="shared" si="69"/>
        <v>379.63201740755574</v>
      </c>
      <c r="BF68" s="157">
        <f t="shared" si="70"/>
        <v>495.98981840863314</v>
      </c>
      <c r="BG68" s="157">
        <f t="shared" si="71"/>
        <v>1811.1855691177816</v>
      </c>
      <c r="BH68" s="157">
        <f t="shared" si="72"/>
        <v>5392.4201110398326</v>
      </c>
      <c r="BI68" s="157">
        <f t="shared" si="73"/>
        <v>1011.960269312401</v>
      </c>
      <c r="BJ68" s="157">
        <f t="shared" si="74"/>
        <v>417.24261975133834</v>
      </c>
      <c r="BK68" s="157">
        <f t="shared" si="75"/>
        <v>423.11927636755445</v>
      </c>
      <c r="BL68" s="157">
        <f t="shared" si="76"/>
        <v>1439.7808709729281</v>
      </c>
      <c r="BM68" s="157">
        <f t="shared" si="77"/>
        <v>2100.3170746356104</v>
      </c>
      <c r="BN68" s="170">
        <f t="shared" si="23"/>
        <v>11753.313232432067</v>
      </c>
      <c r="BP68" s="94">
        <f t="shared" si="24"/>
        <v>11.922128444032335</v>
      </c>
      <c r="BQ68" s="178">
        <f t="shared" si="25"/>
        <v>0.01</v>
      </c>
      <c r="BR68" s="94">
        <f t="shared" si="26"/>
        <v>18.740000000000002</v>
      </c>
      <c r="BS68" s="94">
        <f t="shared" si="27"/>
        <v>19.63</v>
      </c>
      <c r="BT68" s="94">
        <f t="shared" si="28"/>
        <v>8.6100000000000012</v>
      </c>
      <c r="BU68" s="94">
        <f t="shared" si="29"/>
        <v>3.55</v>
      </c>
      <c r="BV68" s="94">
        <f t="shared" si="30"/>
        <v>3.6</v>
      </c>
      <c r="BW68" s="94">
        <f t="shared" si="31"/>
        <v>12.25</v>
      </c>
    </row>
    <row r="69" spans="1:75" ht="15.6" x14ac:dyDescent="0.3">
      <c r="A69" s="1">
        <f t="shared" si="32"/>
        <v>59</v>
      </c>
      <c r="B69" s="25">
        <v>8</v>
      </c>
      <c r="C69" s="135" t="s">
        <v>350</v>
      </c>
      <c r="D69" s="4" t="s">
        <v>381</v>
      </c>
      <c r="E69" s="82">
        <v>2939.9064000000003</v>
      </c>
      <c r="F69" s="82">
        <v>2728.2936</v>
      </c>
      <c r="G69" s="82">
        <v>15.115200000000002</v>
      </c>
      <c r="H69" s="82">
        <v>196.49760000000018</v>
      </c>
      <c r="I69" s="3"/>
      <c r="J69" s="143">
        <v>15.115200000000002</v>
      </c>
      <c r="K69" s="143">
        <v>8120.6411999999991</v>
      </c>
      <c r="L69" s="143">
        <v>695.29920000000004</v>
      </c>
      <c r="M69" s="143"/>
      <c r="N69" s="143"/>
      <c r="O69" s="143">
        <v>1035.3912</v>
      </c>
      <c r="P69" s="143">
        <v>3710.7815999999998</v>
      </c>
      <c r="Q69" s="143">
        <v>419.44680000000005</v>
      </c>
      <c r="R69" s="143">
        <v>192.71880000000002</v>
      </c>
      <c r="S69" s="143">
        <v>2067.0036</v>
      </c>
      <c r="T69" s="3"/>
      <c r="U69" s="143">
        <v>1779.8147999999999</v>
      </c>
      <c r="V69" s="143">
        <v>1534.1927999999998</v>
      </c>
      <c r="W69" s="143">
        <v>8313.36</v>
      </c>
      <c r="X69" s="143">
        <v>15084.9696</v>
      </c>
      <c r="Y69" s="143">
        <v>1137.4187999999999</v>
      </c>
      <c r="Z69" s="143">
        <v>593.27160000000015</v>
      </c>
      <c r="AA69" s="143">
        <v>1394.3771999999999</v>
      </c>
      <c r="AB69" s="143">
        <v>3446.2655999999993</v>
      </c>
      <c r="AC69" s="143">
        <v>8513.6364000000012</v>
      </c>
      <c r="AD69" s="145">
        <v>37788</v>
      </c>
      <c r="AF69" s="2">
        <v>233847</v>
      </c>
      <c r="AG69" s="75">
        <v>142.30000000000001</v>
      </c>
      <c r="AH69" s="75">
        <v>119.4</v>
      </c>
      <c r="AI69" s="75">
        <v>261.70000000000005</v>
      </c>
      <c r="AJ69" s="81">
        <v>141302.68200809832</v>
      </c>
      <c r="AK69" s="81">
        <v>118563.17801663344</v>
      </c>
      <c r="AL69" s="81">
        <v>259865.86002473175</v>
      </c>
      <c r="AM69" s="183">
        <f t="shared" si="22"/>
        <v>11.126445934620394</v>
      </c>
      <c r="AO69" s="157">
        <f t="shared" si="57"/>
        <v>3267.0134961244453</v>
      </c>
      <c r="AP69" s="157">
        <f t="shared" si="58"/>
        <v>3031.8557123417081</v>
      </c>
      <c r="AQ69" s="157">
        <f t="shared" si="59"/>
        <v>16.796984555909741</v>
      </c>
      <c r="AR69" s="157">
        <f t="shared" si="60"/>
        <v>218.36079922682683</v>
      </c>
      <c r="AS69"/>
      <c r="AT69" s="157">
        <f t="shared" si="61"/>
        <v>16.796984555909741</v>
      </c>
      <c r="AU69" s="157">
        <f t="shared" si="62"/>
        <v>9024.1799526625073</v>
      </c>
      <c r="AV69" s="157">
        <f t="shared" si="63"/>
        <v>772.6612895718481</v>
      </c>
      <c r="AW69" s="157"/>
      <c r="AX69" s="157"/>
      <c r="AY69" s="157">
        <f t="shared" si="64"/>
        <v>1150.5934420798171</v>
      </c>
      <c r="AZ69" s="157">
        <f t="shared" si="65"/>
        <v>4123.6597084758414</v>
      </c>
      <c r="BA69" s="157">
        <f t="shared" si="66"/>
        <v>466.1163214264954</v>
      </c>
      <c r="BB69" s="157">
        <f t="shared" si="67"/>
        <v>214.16155308784923</v>
      </c>
      <c r="BC69" s="157">
        <f t="shared" si="68"/>
        <v>2296.987638020657</v>
      </c>
      <c r="BD69" s="157"/>
      <c r="BE69" s="157">
        <f t="shared" si="69"/>
        <v>1977.8449314583718</v>
      </c>
      <c r="BF69" s="157">
        <f t="shared" si="70"/>
        <v>1704.8939324248386</v>
      </c>
      <c r="BG69" s="157">
        <f t="shared" si="71"/>
        <v>9238.3415057503571</v>
      </c>
      <c r="BH69" s="157">
        <f t="shared" si="72"/>
        <v>16763.390586797923</v>
      </c>
      <c r="BI69" s="157">
        <f t="shared" si="73"/>
        <v>1263.973087832208</v>
      </c>
      <c r="BJ69" s="157">
        <f t="shared" si="74"/>
        <v>659.28164381945749</v>
      </c>
      <c r="BK69" s="157">
        <f t="shared" si="75"/>
        <v>1549.5218252826735</v>
      </c>
      <c r="BL69" s="157">
        <f t="shared" si="76"/>
        <v>3829.7124787474204</v>
      </c>
      <c r="BM69" s="157">
        <f t="shared" si="77"/>
        <v>9460.9015511161633</v>
      </c>
      <c r="BN69" s="170">
        <f t="shared" si="23"/>
        <v>41992.461389774355</v>
      </c>
      <c r="BP69" s="94">
        <f t="shared" si="24"/>
        <v>7.0010337634456956</v>
      </c>
      <c r="BQ69" s="178">
        <f t="shared" si="25"/>
        <v>0.04</v>
      </c>
      <c r="BR69" s="94">
        <f t="shared" si="26"/>
        <v>21.489999999999995</v>
      </c>
      <c r="BS69" s="94">
        <f t="shared" si="27"/>
        <v>26.06</v>
      </c>
      <c r="BT69" s="94">
        <f t="shared" si="28"/>
        <v>3.01</v>
      </c>
      <c r="BU69" s="94">
        <f t="shared" si="29"/>
        <v>1.5700000000000003</v>
      </c>
      <c r="BV69" s="94">
        <f t="shared" si="30"/>
        <v>3.6899999999999995</v>
      </c>
      <c r="BW69" s="94">
        <f t="shared" si="31"/>
        <v>9.1199999999999974</v>
      </c>
    </row>
    <row r="70" spans="1:75" ht="15.6" x14ac:dyDescent="0.3">
      <c r="A70" s="1">
        <f t="shared" si="32"/>
        <v>60</v>
      </c>
      <c r="B70" s="25">
        <v>9</v>
      </c>
      <c r="C70" s="135" t="s">
        <v>350</v>
      </c>
      <c r="D70" s="4" t="s">
        <v>382</v>
      </c>
      <c r="E70" s="82">
        <v>5332.1240000000007</v>
      </c>
      <c r="F70" s="82">
        <v>5261.4794999999995</v>
      </c>
      <c r="G70" s="82">
        <v>24.572000000000003</v>
      </c>
      <c r="H70" s="82">
        <v>46.072500000000126</v>
      </c>
      <c r="I70" s="3"/>
      <c r="J70" s="143">
        <v>6.1430000000000007</v>
      </c>
      <c r="K70" s="143">
        <v>7359.3140000000003</v>
      </c>
      <c r="L70" s="143">
        <v>1204.028</v>
      </c>
      <c r="M70" s="143"/>
      <c r="N70" s="143"/>
      <c r="O70" s="143">
        <v>946.02200000000016</v>
      </c>
      <c r="P70" s="143">
        <v>2776.636</v>
      </c>
      <c r="Q70" s="143">
        <v>190.43300000000002</v>
      </c>
      <c r="R70" s="143">
        <v>196.57600000000002</v>
      </c>
      <c r="S70" s="143">
        <v>2045.6190000000006</v>
      </c>
      <c r="T70" s="3"/>
      <c r="U70" s="143">
        <v>1363.7460000000001</v>
      </c>
      <c r="V70" s="143">
        <v>1978.0460000000003</v>
      </c>
      <c r="W70" s="143">
        <v>4247.8845000000001</v>
      </c>
      <c r="X70" s="143">
        <v>10427.742500000002</v>
      </c>
      <c r="Y70" s="143">
        <v>1268.5295000000003</v>
      </c>
      <c r="Z70" s="143">
        <v>820.09050000000002</v>
      </c>
      <c r="AA70" s="143">
        <v>866.16300000000012</v>
      </c>
      <c r="AB70" s="143">
        <v>3777.9450000000006</v>
      </c>
      <c r="AC70" s="143">
        <v>3695.0145000000011</v>
      </c>
      <c r="AD70" s="145">
        <v>30715.000000000004</v>
      </c>
      <c r="AF70" s="2">
        <v>169632</v>
      </c>
      <c r="AG70" s="75">
        <v>89.2</v>
      </c>
      <c r="AH70" s="75">
        <v>89.8</v>
      </c>
      <c r="AI70" s="75">
        <v>179</v>
      </c>
      <c r="AJ70" s="81">
        <v>88900.821951098726</v>
      </c>
      <c r="AK70" s="81">
        <v>89498.809542698044</v>
      </c>
      <c r="AL70" s="81">
        <v>178399.63149379677</v>
      </c>
      <c r="AM70" s="183">
        <f t="shared" si="22"/>
        <v>5.1686188300537452</v>
      </c>
      <c r="AO70" s="157">
        <f t="shared" si="57"/>
        <v>5607.721165105816</v>
      </c>
      <c r="AP70" s="157">
        <f t="shared" si="58"/>
        <v>5533.4253201764168</v>
      </c>
      <c r="AQ70" s="157">
        <f t="shared" si="59"/>
        <v>25.842033018920809</v>
      </c>
      <c r="AR70" s="157">
        <f t="shared" si="60"/>
        <v>48.453811910476645</v>
      </c>
      <c r="AS70"/>
      <c r="AT70" s="157">
        <f t="shared" si="61"/>
        <v>6.4605082547302022</v>
      </c>
      <c r="AU70" s="157">
        <f t="shared" si="62"/>
        <v>7739.6888891667822</v>
      </c>
      <c r="AV70" s="157">
        <f t="shared" si="63"/>
        <v>1266.2596179271195</v>
      </c>
      <c r="AW70" s="157"/>
      <c r="AX70" s="157"/>
      <c r="AY70" s="157">
        <f t="shared" si="64"/>
        <v>994.91827122845132</v>
      </c>
      <c r="AZ70" s="157">
        <f t="shared" si="65"/>
        <v>2920.1497311380508</v>
      </c>
      <c r="BA70" s="157">
        <f t="shared" si="66"/>
        <v>200.27575589663627</v>
      </c>
      <c r="BB70" s="157">
        <f t="shared" si="67"/>
        <v>206.73626415136647</v>
      </c>
      <c r="BC70" s="157">
        <f t="shared" si="68"/>
        <v>2151.3492488251577</v>
      </c>
      <c r="BD70" s="157"/>
      <c r="BE70" s="157">
        <f t="shared" si="69"/>
        <v>1434.2328325501048</v>
      </c>
      <c r="BF70" s="157">
        <f t="shared" si="70"/>
        <v>2080.2836580231251</v>
      </c>
      <c r="BG70" s="157">
        <f t="shared" si="71"/>
        <v>4467.441458145935</v>
      </c>
      <c r="BH70" s="157">
        <f t="shared" si="72"/>
        <v>10966.712762404519</v>
      </c>
      <c r="BI70" s="157">
        <f t="shared" si="73"/>
        <v>1334.0949546017869</v>
      </c>
      <c r="BJ70" s="157">
        <f t="shared" si="74"/>
        <v>862.47785200648184</v>
      </c>
      <c r="BK70" s="157">
        <f t="shared" si="75"/>
        <v>910.93166391695854</v>
      </c>
      <c r="BL70" s="157">
        <f t="shared" si="76"/>
        <v>3973.2125766590748</v>
      </c>
      <c r="BM70" s="157">
        <f t="shared" si="77"/>
        <v>3885.9957152202178</v>
      </c>
      <c r="BN70" s="170">
        <f t="shared" si="23"/>
        <v>32302.541273651012</v>
      </c>
      <c r="BP70" s="94">
        <f t="shared" si="24"/>
        <v>16.506825128180804</v>
      </c>
      <c r="BQ70" s="178">
        <f t="shared" si="25"/>
        <v>0.02</v>
      </c>
      <c r="BR70" s="94">
        <f t="shared" si="26"/>
        <v>23.96</v>
      </c>
      <c r="BS70" s="94">
        <f t="shared" si="27"/>
        <v>20.27</v>
      </c>
      <c r="BT70" s="94">
        <f t="shared" si="28"/>
        <v>4.13</v>
      </c>
      <c r="BU70" s="94">
        <f t="shared" si="29"/>
        <v>2.6699999999999995</v>
      </c>
      <c r="BV70" s="94">
        <f t="shared" si="30"/>
        <v>2.82</v>
      </c>
      <c r="BW70" s="94">
        <f t="shared" si="31"/>
        <v>12.300000000000002</v>
      </c>
    </row>
    <row r="71" spans="1:75" ht="15.6" x14ac:dyDescent="0.3">
      <c r="A71" s="1">
        <f t="shared" si="32"/>
        <v>61</v>
      </c>
      <c r="B71" s="25">
        <v>10</v>
      </c>
      <c r="C71" s="135" t="s">
        <v>350</v>
      </c>
      <c r="D71" s="4" t="s">
        <v>383</v>
      </c>
      <c r="E71" s="82">
        <v>843.39539999999988</v>
      </c>
      <c r="F71" s="82">
        <v>733.52779999999984</v>
      </c>
      <c r="G71" s="82">
        <v>9.6941999999999986</v>
      </c>
      <c r="H71" s="82">
        <v>100.17339999999994</v>
      </c>
      <c r="I71" s="3"/>
      <c r="J71" s="143">
        <v>4.8470999999999993</v>
      </c>
      <c r="K71" s="143">
        <v>4969.8931999999995</v>
      </c>
      <c r="L71" s="143">
        <v>431.39189999999996</v>
      </c>
      <c r="M71" s="143"/>
      <c r="N71" s="143"/>
      <c r="O71" s="143">
        <v>633.35439999999994</v>
      </c>
      <c r="P71" s="143">
        <v>2152.1124</v>
      </c>
      <c r="Q71" s="143">
        <v>694.75099999999998</v>
      </c>
      <c r="R71" s="143">
        <v>210.041</v>
      </c>
      <c r="S71" s="143">
        <v>848.24249999999938</v>
      </c>
      <c r="T71" s="3"/>
      <c r="U71" s="143">
        <v>694.75099999999998</v>
      </c>
      <c r="V71" s="143">
        <v>513.79259999999999</v>
      </c>
      <c r="W71" s="143">
        <v>2572.1943999999999</v>
      </c>
      <c r="X71" s="143">
        <v>6558.1262999999999</v>
      </c>
      <c r="Y71" s="143">
        <v>1255.3988999999999</v>
      </c>
      <c r="Z71" s="143">
        <v>458.85879999999992</v>
      </c>
      <c r="AA71" s="143">
        <v>571.95780000000002</v>
      </c>
      <c r="AB71" s="143">
        <v>1903.2945999999999</v>
      </c>
      <c r="AC71" s="143">
        <v>2368.6162000000004</v>
      </c>
      <c r="AD71" s="145">
        <v>16156.999999999998</v>
      </c>
      <c r="AF71" s="2">
        <v>95642</v>
      </c>
      <c r="AG71" s="75">
        <v>48.1</v>
      </c>
      <c r="AH71" s="75">
        <v>45.5</v>
      </c>
      <c r="AI71" s="75">
        <v>93.6</v>
      </c>
      <c r="AJ71" s="81">
        <v>48164.923673810998</v>
      </c>
      <c r="AK71" s="81">
        <v>45561.41428603742</v>
      </c>
      <c r="AL71" s="81">
        <v>93726.337959848417</v>
      </c>
      <c r="AM71" s="183">
        <f t="shared" si="22"/>
        <v>-2.002950628543509</v>
      </c>
      <c r="AO71" s="157">
        <f t="shared" si="57"/>
        <v>826.50260653459281</v>
      </c>
      <c r="AP71" s="157">
        <f t="shared" si="58"/>
        <v>718.83560031935849</v>
      </c>
      <c r="AQ71" s="157">
        <f t="shared" si="59"/>
        <v>9.5000299601677352</v>
      </c>
      <c r="AR71" s="157">
        <f t="shared" si="60"/>
        <v>98.166976255066558</v>
      </c>
      <c r="AS71"/>
      <c r="AT71" s="157">
        <f t="shared" si="61"/>
        <v>4.7500149800838676</v>
      </c>
      <c r="AU71" s="157">
        <f t="shared" si="62"/>
        <v>4870.3486929126584</v>
      </c>
      <c r="AV71" s="157">
        <f t="shared" si="63"/>
        <v>422.75133322746422</v>
      </c>
      <c r="AW71" s="157"/>
      <c r="AX71" s="157"/>
      <c r="AY71" s="157">
        <f t="shared" si="64"/>
        <v>620.66862406429198</v>
      </c>
      <c r="AZ71" s="157">
        <f t="shared" si="65"/>
        <v>2109.0066511572372</v>
      </c>
      <c r="BA71" s="157">
        <f t="shared" si="66"/>
        <v>680.8354804786876</v>
      </c>
      <c r="BB71" s="157">
        <f t="shared" si="67"/>
        <v>205.83398247030092</v>
      </c>
      <c r="BC71" s="157">
        <f t="shared" si="68"/>
        <v>831.25262151467621</v>
      </c>
      <c r="BD71" s="157"/>
      <c r="BE71" s="157">
        <f t="shared" si="69"/>
        <v>680.8354804786876</v>
      </c>
      <c r="BF71" s="157">
        <f t="shared" si="70"/>
        <v>503.50158788888996</v>
      </c>
      <c r="BG71" s="157">
        <f t="shared" si="71"/>
        <v>2520.6746160978391</v>
      </c>
      <c r="BH71" s="157">
        <f t="shared" si="72"/>
        <v>6426.770268053473</v>
      </c>
      <c r="BI71" s="157">
        <f t="shared" si="73"/>
        <v>1230.2538798417215</v>
      </c>
      <c r="BJ71" s="157">
        <f t="shared" si="74"/>
        <v>449.66808478127268</v>
      </c>
      <c r="BK71" s="157">
        <f t="shared" si="75"/>
        <v>560.50176764989635</v>
      </c>
      <c r="BL71" s="157">
        <f t="shared" si="76"/>
        <v>1865.1725488462653</v>
      </c>
      <c r="BM71" s="157">
        <f t="shared" si="77"/>
        <v>2321.1739869343169</v>
      </c>
      <c r="BN71" s="170">
        <f t="shared" si="23"/>
        <v>15833.383266946224</v>
      </c>
      <c r="BP71" s="94">
        <f t="shared" si="24"/>
        <v>5.3266909906783626</v>
      </c>
      <c r="BQ71" s="178">
        <f t="shared" si="25"/>
        <v>3.0000000000000002E-2</v>
      </c>
      <c r="BR71" s="94">
        <f t="shared" si="26"/>
        <v>30.759999999999998</v>
      </c>
      <c r="BS71" s="94">
        <f t="shared" si="27"/>
        <v>19.099999999999998</v>
      </c>
      <c r="BT71" s="94">
        <f t="shared" si="28"/>
        <v>7.7699999999999987</v>
      </c>
      <c r="BU71" s="94">
        <f t="shared" si="29"/>
        <v>2.8399999999999994</v>
      </c>
      <c r="BV71" s="94">
        <f t="shared" si="30"/>
        <v>3.54</v>
      </c>
      <c r="BW71" s="94">
        <f t="shared" si="31"/>
        <v>11.780000000000001</v>
      </c>
    </row>
    <row r="72" spans="1:75" ht="15.6" x14ac:dyDescent="0.3">
      <c r="A72" s="1">
        <f t="shared" si="32"/>
        <v>62</v>
      </c>
      <c r="B72" s="25">
        <v>11</v>
      </c>
      <c r="C72" s="135" t="s">
        <v>350</v>
      </c>
      <c r="D72" s="4" t="s">
        <v>155</v>
      </c>
      <c r="E72" s="82">
        <v>3275.2962000000002</v>
      </c>
      <c r="F72" s="82">
        <v>2959.605</v>
      </c>
      <c r="G72" s="82">
        <v>48.230599999999995</v>
      </c>
      <c r="H72" s="82">
        <v>267.46059999999989</v>
      </c>
      <c r="I72" s="3"/>
      <c r="J72" s="143">
        <v>8.7691999999999997</v>
      </c>
      <c r="K72" s="143">
        <v>13136.2616</v>
      </c>
      <c r="L72" s="143">
        <v>1008.4579999999997</v>
      </c>
      <c r="M72" s="143"/>
      <c r="N72" s="143"/>
      <c r="O72" s="143">
        <v>1841.5319999999999</v>
      </c>
      <c r="P72" s="143">
        <v>4757.2910000000002</v>
      </c>
      <c r="Q72" s="143">
        <v>460.38299999999998</v>
      </c>
      <c r="R72" s="143">
        <v>2236.1459999999997</v>
      </c>
      <c r="S72" s="143">
        <v>2832.4516000000003</v>
      </c>
      <c r="T72" s="3"/>
      <c r="U72" s="143">
        <v>2056.3773999999999</v>
      </c>
      <c r="V72" s="143">
        <v>2253.6844000000001</v>
      </c>
      <c r="W72" s="143">
        <v>7835.2801999999992</v>
      </c>
      <c r="X72" s="143">
        <v>15280.331</v>
      </c>
      <c r="Y72" s="143">
        <v>1039.1502</v>
      </c>
      <c r="Z72" s="143">
        <v>569.99799999999993</v>
      </c>
      <c r="AA72" s="143">
        <v>1538.9946</v>
      </c>
      <c r="AB72" s="143">
        <v>3726.91</v>
      </c>
      <c r="AC72" s="143">
        <v>8405.2782000000007</v>
      </c>
      <c r="AD72" s="145">
        <v>43846</v>
      </c>
      <c r="AF72" s="2">
        <v>254591</v>
      </c>
      <c r="AG72" s="75">
        <v>143.9</v>
      </c>
      <c r="AH72" s="75">
        <v>127.4</v>
      </c>
      <c r="AI72" s="75">
        <v>271.3</v>
      </c>
      <c r="AJ72" s="81">
        <v>143329.42950829104</v>
      </c>
      <c r="AK72" s="81">
        <v>126894.85280998112</v>
      </c>
      <c r="AL72" s="81">
        <v>270224.28231827216</v>
      </c>
      <c r="AM72" s="183">
        <f t="shared" si="22"/>
        <v>6.1405479055709602</v>
      </c>
      <c r="AO72" s="157">
        <f t="shared" si="57"/>
        <v>3476.4173322103456</v>
      </c>
      <c r="AP72" s="157">
        <f t="shared" si="58"/>
        <v>3141.3409628406735</v>
      </c>
      <c r="AQ72" s="157">
        <f t="shared" si="59"/>
        <v>51.192223098144304</v>
      </c>
      <c r="AR72" s="157">
        <f t="shared" si="60"/>
        <v>283.88414627152741</v>
      </c>
      <c r="AS72"/>
      <c r="AT72" s="157">
        <f t="shared" si="61"/>
        <v>9.3076769269353274</v>
      </c>
      <c r="AU72" s="157">
        <f t="shared" si="62"/>
        <v>13942.900036549123</v>
      </c>
      <c r="AV72" s="157">
        <f t="shared" si="63"/>
        <v>1070.3828465975625</v>
      </c>
      <c r="AW72" s="157"/>
      <c r="AX72" s="157"/>
      <c r="AY72" s="157">
        <f t="shared" si="64"/>
        <v>1954.6121546564191</v>
      </c>
      <c r="AZ72" s="157">
        <f t="shared" si="65"/>
        <v>5049.4147328624167</v>
      </c>
      <c r="BA72" s="157">
        <f t="shared" si="66"/>
        <v>488.65303866410477</v>
      </c>
      <c r="BB72" s="157">
        <f t="shared" si="67"/>
        <v>2373.4576163685083</v>
      </c>
      <c r="BC72" s="157">
        <f t="shared" si="68"/>
        <v>3006.3796474001115</v>
      </c>
      <c r="BD72" s="157"/>
      <c r="BE72" s="157">
        <f t="shared" si="69"/>
        <v>2182.6502393663345</v>
      </c>
      <c r="BF72" s="157">
        <f t="shared" si="70"/>
        <v>2392.0729702223794</v>
      </c>
      <c r="BG72" s="157">
        <f t="shared" si="71"/>
        <v>8316.4093342167162</v>
      </c>
      <c r="BH72" s="157">
        <f t="shared" si="72"/>
        <v>16218.62704518481</v>
      </c>
      <c r="BI72" s="157">
        <f t="shared" si="73"/>
        <v>1102.9597158418364</v>
      </c>
      <c r="BJ72" s="157">
        <f t="shared" si="74"/>
        <v>604.99900025079626</v>
      </c>
      <c r="BK72" s="157">
        <f t="shared" si="75"/>
        <v>1633.4973006771502</v>
      </c>
      <c r="BL72" s="157">
        <f t="shared" si="76"/>
        <v>3955.7626939475144</v>
      </c>
      <c r="BM72" s="157">
        <f t="shared" si="77"/>
        <v>8921.4083344675146</v>
      </c>
      <c r="BN72" s="170">
        <f t="shared" si="23"/>
        <v>46538.384634676644</v>
      </c>
      <c r="BP72" s="94">
        <f t="shared" si="24"/>
        <v>7.0378381753274564</v>
      </c>
      <c r="BQ72" s="178">
        <f t="shared" si="25"/>
        <v>1.9999999999999997E-2</v>
      </c>
      <c r="BR72" s="94">
        <f t="shared" si="26"/>
        <v>29.96</v>
      </c>
      <c r="BS72" s="94">
        <f t="shared" si="27"/>
        <v>23.009999999999998</v>
      </c>
      <c r="BT72" s="94">
        <f t="shared" si="28"/>
        <v>2.37</v>
      </c>
      <c r="BU72" s="94">
        <f t="shared" si="29"/>
        <v>1.2999999999999996</v>
      </c>
      <c r="BV72" s="94">
        <f t="shared" si="30"/>
        <v>3.51</v>
      </c>
      <c r="BW72" s="94">
        <f t="shared" si="31"/>
        <v>8.5</v>
      </c>
    </row>
    <row r="73" spans="1:75" ht="15.6" x14ac:dyDescent="0.3">
      <c r="A73" s="1">
        <f t="shared" si="32"/>
        <v>63</v>
      </c>
      <c r="B73" s="25">
        <v>12</v>
      </c>
      <c r="C73" s="135" t="s">
        <v>350</v>
      </c>
      <c r="D73" s="4" t="s">
        <v>156</v>
      </c>
      <c r="E73" s="82">
        <v>4630.6365000000005</v>
      </c>
      <c r="F73" s="82">
        <v>4176.3099000000002</v>
      </c>
      <c r="G73" s="82">
        <v>99.019900000000007</v>
      </c>
      <c r="H73" s="82">
        <v>355.30670000000015</v>
      </c>
      <c r="I73" s="3"/>
      <c r="J73" s="143">
        <v>867.88030000000003</v>
      </c>
      <c r="K73" s="143">
        <v>12581.352000000003</v>
      </c>
      <c r="L73" s="143">
        <v>2760.9078000000004</v>
      </c>
      <c r="M73" s="143"/>
      <c r="N73" s="143"/>
      <c r="O73" s="143">
        <v>1968.7485999999999</v>
      </c>
      <c r="P73" s="143">
        <v>4339.4015000000009</v>
      </c>
      <c r="Q73" s="143">
        <v>291.23500000000001</v>
      </c>
      <c r="R73" s="143">
        <v>145.61750000000001</v>
      </c>
      <c r="S73" s="143">
        <v>3075.4416000000019</v>
      </c>
      <c r="T73" s="3"/>
      <c r="U73" s="143">
        <v>2865.7524000000003</v>
      </c>
      <c r="V73" s="143">
        <v>5853.8235000000004</v>
      </c>
      <c r="W73" s="143">
        <v>10991.208900000001</v>
      </c>
      <c r="X73" s="143">
        <v>20456.346399999999</v>
      </c>
      <c r="Y73" s="143">
        <v>1997.8721</v>
      </c>
      <c r="Z73" s="143">
        <v>506.74889999999994</v>
      </c>
      <c r="AA73" s="143">
        <v>1549.3702000000001</v>
      </c>
      <c r="AB73" s="143">
        <v>10501.9341</v>
      </c>
      <c r="AC73" s="143">
        <v>5900.4210999999978</v>
      </c>
      <c r="AD73" s="145">
        <v>58247.000000000007</v>
      </c>
      <c r="AF73" s="2">
        <v>318693</v>
      </c>
      <c r="AG73" s="75">
        <v>156.80000000000001</v>
      </c>
      <c r="AH73" s="75">
        <v>156.1</v>
      </c>
      <c r="AI73" s="75">
        <v>312.89999999999998</v>
      </c>
      <c r="AJ73" s="81">
        <v>156979.88024157149</v>
      </c>
      <c r="AK73" s="81">
        <v>156279.0772047787</v>
      </c>
      <c r="AL73" s="81">
        <v>313258.95744635019</v>
      </c>
      <c r="AM73" s="183">
        <f t="shared" si="22"/>
        <v>-1.7051025763508478</v>
      </c>
      <c r="AO73" s="157">
        <f t="shared" si="57"/>
        <v>4551.679397737058</v>
      </c>
      <c r="AP73" s="157">
        <f t="shared" si="58"/>
        <v>4105.0995322987046</v>
      </c>
      <c r="AQ73" s="157">
        <f t="shared" si="59"/>
        <v>97.331509133999973</v>
      </c>
      <c r="AR73" s="157">
        <f t="shared" si="60"/>
        <v>349.24835630435297</v>
      </c>
      <c r="AS73"/>
      <c r="AT73" s="157">
        <f t="shared" si="61"/>
        <v>853.08205064505853</v>
      </c>
      <c r="AU73" s="157">
        <f t="shared" si="62"/>
        <v>12366.827042908235</v>
      </c>
      <c r="AV73" s="157">
        <f t="shared" si="63"/>
        <v>2713.8314899715292</v>
      </c>
      <c r="AW73" s="157"/>
      <c r="AX73" s="157"/>
      <c r="AY73" s="157">
        <f t="shared" si="64"/>
        <v>1935.1794168995286</v>
      </c>
      <c r="AZ73" s="157">
        <f t="shared" si="65"/>
        <v>4265.4102532252928</v>
      </c>
      <c r="BA73" s="157">
        <f t="shared" si="66"/>
        <v>286.26914451176458</v>
      </c>
      <c r="BB73" s="157">
        <f t="shared" si="67"/>
        <v>143.13457225588229</v>
      </c>
      <c r="BC73" s="157">
        <f t="shared" si="68"/>
        <v>3023.0021660442362</v>
      </c>
      <c r="BD73" s="157"/>
      <c r="BE73" s="157">
        <f t="shared" si="69"/>
        <v>2816.8883819957641</v>
      </c>
      <c r="BF73" s="157">
        <f t="shared" si="70"/>
        <v>5754.0098046864687</v>
      </c>
      <c r="BG73" s="157">
        <f t="shared" si="71"/>
        <v>10803.797513873998</v>
      </c>
      <c r="BH73" s="157">
        <f t="shared" si="72"/>
        <v>20107.544710506347</v>
      </c>
      <c r="BI73" s="157">
        <f t="shared" si="73"/>
        <v>1963.806331350705</v>
      </c>
      <c r="BJ73" s="157">
        <f t="shared" si="74"/>
        <v>498.1083114504703</v>
      </c>
      <c r="BK73" s="157">
        <f t="shared" si="75"/>
        <v>1522.9518488025878</v>
      </c>
      <c r="BL73" s="157">
        <f t="shared" si="76"/>
        <v>10322.865351094233</v>
      </c>
      <c r="BM73" s="157">
        <f t="shared" si="77"/>
        <v>5799.8128678083485</v>
      </c>
      <c r="BN73" s="170">
        <f t="shared" si="23"/>
        <v>57253.828902352929</v>
      </c>
      <c r="BP73" s="94">
        <f t="shared" si="24"/>
        <v>8.087907112548935</v>
      </c>
      <c r="BQ73" s="178">
        <f t="shared" si="25"/>
        <v>1.4899999999999998</v>
      </c>
      <c r="BR73" s="94">
        <f t="shared" si="26"/>
        <v>21.600000000000005</v>
      </c>
      <c r="BS73" s="94">
        <f t="shared" si="27"/>
        <v>28.92</v>
      </c>
      <c r="BT73" s="94">
        <f t="shared" si="28"/>
        <v>3.4299999999999993</v>
      </c>
      <c r="BU73" s="94">
        <f t="shared" si="29"/>
        <v>0.86999999999999966</v>
      </c>
      <c r="BV73" s="94">
        <f t="shared" si="30"/>
        <v>2.6599999999999997</v>
      </c>
      <c r="BW73" s="94">
        <f t="shared" si="31"/>
        <v>18.03</v>
      </c>
    </row>
    <row r="74" spans="1:75" ht="15.6" x14ac:dyDescent="0.3">
      <c r="A74" s="1">
        <f t="shared" si="32"/>
        <v>64</v>
      </c>
      <c r="B74" s="25">
        <v>13</v>
      </c>
      <c r="C74" s="135" t="s">
        <v>350</v>
      </c>
      <c r="D74" s="4" t="s">
        <v>201</v>
      </c>
      <c r="E74" s="82">
        <v>3259.0713999999998</v>
      </c>
      <c r="F74" s="82">
        <v>3053.5814</v>
      </c>
      <c r="G74" s="82">
        <v>16.4392</v>
      </c>
      <c r="H74" s="82">
        <v>189.05080000000001</v>
      </c>
      <c r="I74" s="3"/>
      <c r="J74" s="143">
        <v>160.28219999999999</v>
      </c>
      <c r="K74" s="143">
        <v>11963.6278</v>
      </c>
      <c r="L74" s="143">
        <v>3505.6594000000005</v>
      </c>
      <c r="M74" s="143"/>
      <c r="N74" s="143"/>
      <c r="O74" s="143">
        <v>1105.5362</v>
      </c>
      <c r="P74" s="143">
        <v>3731.6984000000002</v>
      </c>
      <c r="Q74" s="143">
        <v>180.83120000000002</v>
      </c>
      <c r="R74" s="143">
        <v>86.305799999999991</v>
      </c>
      <c r="S74" s="143">
        <v>3353.5967999999993</v>
      </c>
      <c r="T74" s="3"/>
      <c r="U74" s="143">
        <v>1997.3628000000001</v>
      </c>
      <c r="V74" s="143">
        <v>3345.3772000000004</v>
      </c>
      <c r="W74" s="143">
        <v>7730.5337999999992</v>
      </c>
      <c r="X74" s="143">
        <v>12641.744800000002</v>
      </c>
      <c r="Y74" s="143">
        <v>1043.8891999999998</v>
      </c>
      <c r="Z74" s="143">
        <v>361.66240000000005</v>
      </c>
      <c r="AA74" s="143">
        <v>1027.45</v>
      </c>
      <c r="AB74" s="143">
        <v>6197.5783999999994</v>
      </c>
      <c r="AC74" s="143">
        <v>4011.1648000000041</v>
      </c>
      <c r="AD74" s="145">
        <v>41098</v>
      </c>
      <c r="AF74" s="2">
        <v>241005</v>
      </c>
      <c r="AG74" s="75">
        <v>150.1</v>
      </c>
      <c r="AH74" s="75">
        <v>140.9</v>
      </c>
      <c r="AI74" s="75">
        <v>291</v>
      </c>
      <c r="AJ74" s="81">
        <v>148341.95856716199</v>
      </c>
      <c r="AK74" s="81">
        <v>139249.71327190625</v>
      </c>
      <c r="AL74" s="81">
        <v>287591.67183906824</v>
      </c>
      <c r="AM74" s="183">
        <f t="shared" si="22"/>
        <v>19.330168186995387</v>
      </c>
      <c r="AO74" s="157">
        <f t="shared" si="57"/>
        <v>3889.055382954265</v>
      </c>
      <c r="AP74" s="157">
        <f t="shared" si="58"/>
        <v>3643.8438203468081</v>
      </c>
      <c r="AQ74" s="157">
        <f t="shared" si="59"/>
        <v>19.616925008596546</v>
      </c>
      <c r="AR74" s="157">
        <f t="shared" si="60"/>
        <v>225.59463759886029</v>
      </c>
      <c r="AS74"/>
      <c r="AT74" s="157">
        <f t="shared" si="61"/>
        <v>191.2650188338163</v>
      </c>
      <c r="AU74" s="157">
        <f t="shared" si="62"/>
        <v>14276.217175006137</v>
      </c>
      <c r="AV74" s="157">
        <f t="shared" si="63"/>
        <v>4183.3092580832135</v>
      </c>
      <c r="AW74" s="157"/>
      <c r="AX74" s="157"/>
      <c r="AY74" s="157">
        <f t="shared" si="64"/>
        <v>1319.2382068281177</v>
      </c>
      <c r="AZ74" s="157">
        <f t="shared" si="65"/>
        <v>4453.0419769514165</v>
      </c>
      <c r="BA74" s="157">
        <f t="shared" si="66"/>
        <v>215.78617509456205</v>
      </c>
      <c r="BB74" s="157">
        <f t="shared" si="67"/>
        <v>102.98885629513185</v>
      </c>
      <c r="BC74" s="157">
        <f t="shared" si="68"/>
        <v>4001.8527017536944</v>
      </c>
      <c r="BD74" s="157"/>
      <c r="BE74" s="157">
        <f t="shared" si="69"/>
        <v>2383.4563885444804</v>
      </c>
      <c r="BF74" s="157">
        <f t="shared" si="70"/>
        <v>3992.0442392493974</v>
      </c>
      <c r="BG74" s="157">
        <f t="shared" si="71"/>
        <v>9224.8589852925252</v>
      </c>
      <c r="BH74" s="157">
        <f t="shared" si="72"/>
        <v>15085.415331610746</v>
      </c>
      <c r="BI74" s="157">
        <f t="shared" si="73"/>
        <v>1245.6747380458805</v>
      </c>
      <c r="BJ74" s="157">
        <f t="shared" si="74"/>
        <v>431.57235018912411</v>
      </c>
      <c r="BK74" s="157">
        <f t="shared" si="75"/>
        <v>1226.0578130372842</v>
      </c>
      <c r="BL74" s="157">
        <f t="shared" si="76"/>
        <v>7395.5807282408969</v>
      </c>
      <c r="BM74" s="157">
        <f t="shared" si="77"/>
        <v>4786.5297020975622</v>
      </c>
      <c r="BN74" s="170">
        <f t="shared" si="23"/>
        <v>49042.312521491367</v>
      </c>
      <c r="BP74" s="94">
        <f t="shared" si="24"/>
        <v>6.6454276571313926</v>
      </c>
      <c r="BQ74" s="178">
        <f t="shared" si="25"/>
        <v>0.3899999999999999</v>
      </c>
      <c r="BR74" s="94">
        <f t="shared" si="26"/>
        <v>29.110000000000003</v>
      </c>
      <c r="BS74" s="94">
        <f t="shared" si="27"/>
        <v>26.949999999999996</v>
      </c>
      <c r="BT74" s="94">
        <f t="shared" si="28"/>
        <v>2.5399999999999996</v>
      </c>
      <c r="BU74" s="94">
        <f t="shared" si="29"/>
        <v>0.88000000000000023</v>
      </c>
      <c r="BV74" s="94">
        <f t="shared" si="30"/>
        <v>2.5</v>
      </c>
      <c r="BW74" s="94">
        <f t="shared" si="31"/>
        <v>15.079999999999997</v>
      </c>
    </row>
    <row r="75" spans="1:75" ht="15.6" x14ac:dyDescent="0.3">
      <c r="A75" s="1">
        <f t="shared" si="32"/>
        <v>65</v>
      </c>
      <c r="B75" s="25">
        <v>14</v>
      </c>
      <c r="C75" s="135" t="s">
        <v>350</v>
      </c>
      <c r="D75" s="4" t="s">
        <v>202</v>
      </c>
      <c r="E75" s="82">
        <v>2244.0153</v>
      </c>
      <c r="F75" s="82">
        <v>2044.3486000000003</v>
      </c>
      <c r="G75" s="82">
        <v>26.820899999999998</v>
      </c>
      <c r="H75" s="82">
        <v>172.8458</v>
      </c>
      <c r="I75" s="3"/>
      <c r="J75" s="143">
        <v>0</v>
      </c>
      <c r="K75" s="143">
        <v>7274.4241000000002</v>
      </c>
      <c r="L75" s="143">
        <v>745.02499999999998</v>
      </c>
      <c r="M75" s="143"/>
      <c r="N75" s="143"/>
      <c r="O75" s="143">
        <v>786.74639999999999</v>
      </c>
      <c r="P75" s="143">
        <v>2363.2192999999997</v>
      </c>
      <c r="Q75" s="143">
        <v>560.25880000000006</v>
      </c>
      <c r="R75" s="143">
        <v>515.55730000000005</v>
      </c>
      <c r="S75" s="143">
        <v>2303.6172999999999</v>
      </c>
      <c r="T75" s="3"/>
      <c r="U75" s="143">
        <v>1031.1146000000001</v>
      </c>
      <c r="V75" s="143">
        <v>1332.1047000000001</v>
      </c>
      <c r="W75" s="143">
        <v>5191.3342000000011</v>
      </c>
      <c r="X75" s="143">
        <v>12728.007100000001</v>
      </c>
      <c r="Y75" s="143">
        <v>1534.7515000000003</v>
      </c>
      <c r="Z75" s="143">
        <v>634.76130000000012</v>
      </c>
      <c r="AA75" s="143">
        <v>1120.5176000000001</v>
      </c>
      <c r="AB75" s="143">
        <v>4607.2346000000007</v>
      </c>
      <c r="AC75" s="143">
        <v>4830.7420999999995</v>
      </c>
      <c r="AD75" s="145">
        <v>29801.000000000004</v>
      </c>
      <c r="AF75" s="2">
        <v>185588</v>
      </c>
      <c r="AG75" s="75">
        <v>99.1</v>
      </c>
      <c r="AH75" s="75">
        <v>92.3</v>
      </c>
      <c r="AI75" s="75">
        <v>191.39999999999998</v>
      </c>
      <c r="AJ75" s="81">
        <v>98909.191497000778</v>
      </c>
      <c r="AK75" s="81">
        <v>92122.284310526447</v>
      </c>
      <c r="AL75" s="81">
        <v>191031.47580752723</v>
      </c>
      <c r="AM75" s="183">
        <f t="shared" si="22"/>
        <v>2.9330968637666368</v>
      </c>
      <c r="AO75" s="157">
        <f t="shared" si="57"/>
        <v>2309.8344423867434</v>
      </c>
      <c r="AP75" s="157">
        <f t="shared" si="58"/>
        <v>2104.3113246710573</v>
      </c>
      <c r="AQ75" s="157">
        <f t="shared" si="59"/>
        <v>27.607582976733983</v>
      </c>
      <c r="AR75" s="157">
        <f t="shared" si="60"/>
        <v>177.91553473895235</v>
      </c>
      <c r="AS75"/>
      <c r="AT75" s="157">
        <f t="shared" si="61"/>
        <v>0</v>
      </c>
      <c r="AU75" s="157">
        <f t="shared" si="62"/>
        <v>7487.790005134184</v>
      </c>
      <c r="AV75" s="157">
        <f t="shared" si="63"/>
        <v>766.87730490927731</v>
      </c>
      <c r="AW75" s="157"/>
      <c r="AX75" s="157"/>
      <c r="AY75" s="157">
        <f t="shared" si="64"/>
        <v>809.82243398419689</v>
      </c>
      <c r="AZ75" s="157">
        <f t="shared" si="65"/>
        <v>2432.5348111722278</v>
      </c>
      <c r="BA75" s="157">
        <f t="shared" si="66"/>
        <v>576.6917332917767</v>
      </c>
      <c r="BB75" s="157">
        <f t="shared" si="67"/>
        <v>530.67909499721998</v>
      </c>
      <c r="BC75" s="157">
        <f t="shared" si="68"/>
        <v>2371.1846267794854</v>
      </c>
      <c r="BD75" s="157"/>
      <c r="BE75" s="157">
        <f t="shared" si="69"/>
        <v>1061.35818999444</v>
      </c>
      <c r="BF75" s="157">
        <f t="shared" si="70"/>
        <v>1371.1766211777881</v>
      </c>
      <c r="BG75" s="157">
        <f t="shared" si="71"/>
        <v>5343.6010606078462</v>
      </c>
      <c r="BH75" s="157">
        <f t="shared" si="72"/>
        <v>13101.331877070095</v>
      </c>
      <c r="BI75" s="157">
        <f t="shared" si="73"/>
        <v>1579.7672481131117</v>
      </c>
      <c r="BJ75" s="157">
        <f t="shared" si="74"/>
        <v>653.37946378270442</v>
      </c>
      <c r="BK75" s="157">
        <f t="shared" si="75"/>
        <v>1153.3834665835534</v>
      </c>
      <c r="BL75" s="157">
        <f t="shared" si="76"/>
        <v>4742.3692535589716</v>
      </c>
      <c r="BM75" s="157">
        <f t="shared" si="77"/>
        <v>4972.4324450317545</v>
      </c>
      <c r="BN75" s="170">
        <f t="shared" si="23"/>
        <v>30675.092196371097</v>
      </c>
      <c r="BP75" s="94">
        <f t="shared" si="24"/>
        <v>7.3154313135706559</v>
      </c>
      <c r="BQ75" s="178">
        <f t="shared" si="25"/>
        <v>0</v>
      </c>
      <c r="BR75" s="94">
        <f t="shared" si="26"/>
        <v>24.409999999999997</v>
      </c>
      <c r="BS75" s="94">
        <f t="shared" si="27"/>
        <v>21.89</v>
      </c>
      <c r="BT75" s="94">
        <f t="shared" si="28"/>
        <v>5.15</v>
      </c>
      <c r="BU75" s="94">
        <f t="shared" si="29"/>
        <v>2.1300000000000003</v>
      </c>
      <c r="BV75" s="94">
        <f t="shared" si="30"/>
        <v>3.7600000000000002</v>
      </c>
      <c r="BW75" s="94">
        <f t="shared" si="31"/>
        <v>15.46</v>
      </c>
    </row>
    <row r="76" spans="1:75" ht="15.6" x14ac:dyDescent="0.3">
      <c r="A76" s="1">
        <f t="shared" si="32"/>
        <v>66</v>
      </c>
      <c r="B76" s="25">
        <v>15</v>
      </c>
      <c r="C76" s="135" t="s">
        <v>350</v>
      </c>
      <c r="D76" s="4" t="s">
        <v>203</v>
      </c>
      <c r="E76" s="82">
        <v>1205.2935</v>
      </c>
      <c r="F76" s="82">
        <v>1138.4279999999999</v>
      </c>
      <c r="G76" s="82">
        <v>24.003</v>
      </c>
      <c r="H76" s="82">
        <v>42.862500000000097</v>
      </c>
      <c r="I76" s="3"/>
      <c r="J76" s="143">
        <v>24.003</v>
      </c>
      <c r="K76" s="143">
        <v>4651.4385000000002</v>
      </c>
      <c r="L76" s="143">
        <v>497.20499999999998</v>
      </c>
      <c r="M76" s="143"/>
      <c r="N76" s="143"/>
      <c r="O76" s="143">
        <v>428.625</v>
      </c>
      <c r="P76" s="143">
        <v>1429.8929999999998</v>
      </c>
      <c r="Q76" s="143">
        <v>173.16449999999998</v>
      </c>
      <c r="R76" s="143">
        <v>797.24250000000006</v>
      </c>
      <c r="S76" s="143">
        <v>1325.3085000000001</v>
      </c>
      <c r="T76" s="3"/>
      <c r="U76" s="143">
        <v>490.34699999999998</v>
      </c>
      <c r="V76" s="143">
        <v>1416.1769999999999</v>
      </c>
      <c r="W76" s="143">
        <v>2643.759</v>
      </c>
      <c r="X76" s="143">
        <v>6713.9819999999991</v>
      </c>
      <c r="Y76" s="143">
        <v>918.97199999999998</v>
      </c>
      <c r="Z76" s="143">
        <v>380.61900000000009</v>
      </c>
      <c r="AA76" s="143">
        <v>459.48599999999999</v>
      </c>
      <c r="AB76" s="143">
        <v>1625.346</v>
      </c>
      <c r="AC76" s="143">
        <v>3329.5589999999988</v>
      </c>
      <c r="AD76" s="145">
        <v>17145</v>
      </c>
      <c r="AF76" s="2">
        <v>95295</v>
      </c>
      <c r="AG76" s="75">
        <v>50.7</v>
      </c>
      <c r="AH76" s="75">
        <v>48.5</v>
      </c>
      <c r="AI76" s="75">
        <v>99.2</v>
      </c>
      <c r="AJ76" s="81">
        <v>50572.900453398506</v>
      </c>
      <c r="AK76" s="81">
        <v>48378.415621101136</v>
      </c>
      <c r="AL76" s="81">
        <v>98951.316074499642</v>
      </c>
      <c r="AM76" s="183">
        <f t="shared" ref="AM76:AM139" si="78">100*(AL76-AF76)/AF76</f>
        <v>3.8368393667030194</v>
      </c>
      <c r="AO76" s="157">
        <f t="shared" si="57"/>
        <v>1251.5386754923127</v>
      </c>
      <c r="AP76" s="157">
        <f t="shared" si="58"/>
        <v>1182.1076536655696</v>
      </c>
      <c r="AQ76" s="157">
        <f t="shared" si="59"/>
        <v>24.923956553189726</v>
      </c>
      <c r="AR76" s="157">
        <f t="shared" si="60"/>
        <v>44.507065273553181</v>
      </c>
      <c r="AS76"/>
      <c r="AT76" s="157">
        <f t="shared" si="61"/>
        <v>24.923956553189726</v>
      </c>
      <c r="AU76" s="157">
        <f t="shared" si="62"/>
        <v>4829.9067234859804</v>
      </c>
      <c r="AV76" s="157">
        <f t="shared" si="63"/>
        <v>516.28195717321569</v>
      </c>
      <c r="AW76" s="157"/>
      <c r="AX76" s="157"/>
      <c r="AY76" s="157">
        <f t="shared" si="64"/>
        <v>445.07065273553081</v>
      </c>
      <c r="AZ76" s="157">
        <f t="shared" si="65"/>
        <v>1484.7556975257307</v>
      </c>
      <c r="BA76" s="157">
        <f t="shared" si="66"/>
        <v>179.80854370515442</v>
      </c>
      <c r="BB76" s="157">
        <f t="shared" si="67"/>
        <v>827.8314140880874</v>
      </c>
      <c r="BC76" s="157">
        <f t="shared" si="68"/>
        <v>1376.1584582582614</v>
      </c>
      <c r="BD76" s="157"/>
      <c r="BE76" s="157">
        <f t="shared" si="69"/>
        <v>509.16082672944725</v>
      </c>
      <c r="BF76" s="157">
        <f t="shared" si="70"/>
        <v>1470.5134366381938</v>
      </c>
      <c r="BG76" s="157">
        <f t="shared" si="71"/>
        <v>2745.1957860727543</v>
      </c>
      <c r="BH76" s="157">
        <f t="shared" si="72"/>
        <v>6971.5867044493534</v>
      </c>
      <c r="BI76" s="157">
        <f t="shared" si="73"/>
        <v>954.23147946497807</v>
      </c>
      <c r="BJ76" s="157">
        <f t="shared" si="74"/>
        <v>395.22273962915148</v>
      </c>
      <c r="BK76" s="157">
        <f t="shared" si="75"/>
        <v>477.11573973248903</v>
      </c>
      <c r="BL76" s="157">
        <f t="shared" si="76"/>
        <v>1687.7079151731327</v>
      </c>
      <c r="BM76" s="157">
        <f t="shared" si="77"/>
        <v>3457.3088304496023</v>
      </c>
      <c r="BN76" s="170">
        <f t="shared" ref="BN76:BN111" si="79">AO76+AT76+AU76+SUM(BE76:BH76)</f>
        <v>17802.826109421232</v>
      </c>
      <c r="BP76" s="94">
        <f t="shared" ref="BP76:BP139" si="80">100*E76/$BN76</f>
        <v>6.7702368859411619</v>
      </c>
      <c r="BQ76" s="178">
        <f t="shared" ref="BQ76:BQ139" si="81">100*AT76/$BN76</f>
        <v>0.14000000000000001</v>
      </c>
      <c r="BR76" s="94">
        <f t="shared" ref="BR76:BR139" si="82">100*AU76/$BN76</f>
        <v>27.13</v>
      </c>
      <c r="BS76" s="94">
        <f t="shared" ref="BS76:BS139" si="83">100*(BF76+BG76)/$BN76</f>
        <v>23.680000000000003</v>
      </c>
      <c r="BT76" s="94">
        <f t="shared" ref="BT76:BT139" si="84">100*BI76/$BN76</f>
        <v>5.36</v>
      </c>
      <c r="BU76" s="94">
        <f t="shared" ref="BU76:BU139" si="85">100*BJ76/$BN76</f>
        <v>2.2200000000000006</v>
      </c>
      <c r="BV76" s="94">
        <f t="shared" ref="BV76:BV139" si="86">100*BK76/$BN76</f>
        <v>2.68</v>
      </c>
      <c r="BW76" s="94">
        <f t="shared" ref="BW76:BW139" si="87">100*BL76/$BN76</f>
        <v>9.48</v>
      </c>
    </row>
    <row r="77" spans="1:75" ht="15.6" x14ac:dyDescent="0.3">
      <c r="A77" s="1">
        <f t="shared" ref="A77:A140" si="88">A76+1</f>
        <v>67</v>
      </c>
      <c r="B77" s="25">
        <v>16</v>
      </c>
      <c r="C77" s="135" t="s">
        <v>350</v>
      </c>
      <c r="D77" s="4" t="s">
        <v>204</v>
      </c>
      <c r="E77" s="82">
        <v>4385.8125</v>
      </c>
      <c r="F77" s="82">
        <v>3920.5349999999994</v>
      </c>
      <c r="G77" s="82">
        <v>53.392499999999998</v>
      </c>
      <c r="H77" s="82">
        <v>411.88500000000022</v>
      </c>
      <c r="I77" s="3"/>
      <c r="J77" s="143">
        <v>15.254999999999999</v>
      </c>
      <c r="K77" s="143">
        <v>19091.6325</v>
      </c>
      <c r="L77" s="143">
        <v>2509.4475000000002</v>
      </c>
      <c r="M77" s="143"/>
      <c r="N77" s="143"/>
      <c r="O77" s="143">
        <v>2326.3874999999998</v>
      </c>
      <c r="P77" s="143">
        <v>8138.5424999999996</v>
      </c>
      <c r="Q77" s="143">
        <v>930.55500000000006</v>
      </c>
      <c r="R77" s="143">
        <v>343.23750000000001</v>
      </c>
      <c r="S77" s="143">
        <v>4843.4625000000015</v>
      </c>
      <c r="T77" s="3"/>
      <c r="U77" s="143">
        <v>4004.4375</v>
      </c>
      <c r="V77" s="143">
        <v>4195.125</v>
      </c>
      <c r="W77" s="143">
        <v>15018.547499999999</v>
      </c>
      <c r="X77" s="143">
        <v>29564.189999999995</v>
      </c>
      <c r="Y77" s="143">
        <v>1899.2475000000002</v>
      </c>
      <c r="Z77" s="143">
        <v>1281.4199999999998</v>
      </c>
      <c r="AA77" s="143">
        <v>2860.3125</v>
      </c>
      <c r="AB77" s="143">
        <v>11380.229999999998</v>
      </c>
      <c r="AC77" s="143">
        <v>12142.979999999996</v>
      </c>
      <c r="AD77" s="145">
        <v>76275</v>
      </c>
      <c r="AF77" s="2">
        <v>459253</v>
      </c>
      <c r="AG77" s="75">
        <v>268.60000000000002</v>
      </c>
      <c r="AH77" s="75">
        <v>248.7</v>
      </c>
      <c r="AI77" s="75">
        <v>517.29999999999995</v>
      </c>
      <c r="AJ77" s="81">
        <v>266609.33617832675</v>
      </c>
      <c r="AK77" s="81">
        <v>246856.82020681252</v>
      </c>
      <c r="AL77" s="81">
        <v>513466.15638513927</v>
      </c>
      <c r="AM77" s="183">
        <f t="shared" si="78"/>
        <v>11.80463848578872</v>
      </c>
      <c r="AO77" s="157">
        <f t="shared" si="57"/>
        <v>4903.5418102895328</v>
      </c>
      <c r="AP77" s="157">
        <f t="shared" si="58"/>
        <v>4383.3399834588163</v>
      </c>
      <c r="AQ77" s="157">
        <f t="shared" si="59"/>
        <v>59.695291603524737</v>
      </c>
      <c r="AR77" s="157">
        <f t="shared" si="60"/>
        <v>460.50653522719114</v>
      </c>
      <c r="AS77"/>
      <c r="AT77" s="157">
        <f t="shared" si="61"/>
        <v>17.055797601007068</v>
      </c>
      <c r="AU77" s="157">
        <f t="shared" si="62"/>
        <v>21345.330697660345</v>
      </c>
      <c r="AV77" s="157">
        <f t="shared" si="63"/>
        <v>2805.6787053656635</v>
      </c>
      <c r="AW77" s="157"/>
      <c r="AX77" s="157"/>
      <c r="AY77" s="157">
        <f t="shared" si="64"/>
        <v>2601.0091341535776</v>
      </c>
      <c r="AZ77" s="157">
        <f t="shared" si="65"/>
        <v>9099.2680201372714</v>
      </c>
      <c r="BA77" s="157">
        <f t="shared" si="66"/>
        <v>1040.4036536614312</v>
      </c>
      <c r="BB77" s="157">
        <f t="shared" si="67"/>
        <v>383.7554460226591</v>
      </c>
      <c r="BC77" s="157">
        <f t="shared" si="68"/>
        <v>5415.2157383197455</v>
      </c>
      <c r="BD77" s="157"/>
      <c r="BE77" s="157">
        <f t="shared" si="69"/>
        <v>4477.146870264356</v>
      </c>
      <c r="BF77" s="157">
        <f t="shared" si="70"/>
        <v>4690.3443402769435</v>
      </c>
      <c r="BG77" s="157">
        <f t="shared" si="71"/>
        <v>16791.432738191459</v>
      </c>
      <c r="BH77" s="157">
        <f t="shared" si="72"/>
        <v>33054.135750751695</v>
      </c>
      <c r="BI77" s="157">
        <f t="shared" si="73"/>
        <v>2123.4468013253804</v>
      </c>
      <c r="BJ77" s="157">
        <f t="shared" si="74"/>
        <v>1432.6869984845937</v>
      </c>
      <c r="BK77" s="157">
        <f t="shared" si="75"/>
        <v>3197.9620501888257</v>
      </c>
      <c r="BL77" s="157">
        <f t="shared" si="76"/>
        <v>12723.62501035127</v>
      </c>
      <c r="BM77" s="157">
        <f t="shared" si="77"/>
        <v>13576.414890401622</v>
      </c>
      <c r="BN77" s="170">
        <f t="shared" si="79"/>
        <v>85278.988005035339</v>
      </c>
      <c r="BP77" s="94">
        <f t="shared" si="80"/>
        <v>5.1428993267849723</v>
      </c>
      <c r="BQ77" s="178">
        <f t="shared" si="81"/>
        <v>0.02</v>
      </c>
      <c r="BR77" s="94">
        <f t="shared" si="82"/>
        <v>25.029999999999998</v>
      </c>
      <c r="BS77" s="94">
        <f t="shared" si="83"/>
        <v>25.19</v>
      </c>
      <c r="BT77" s="94">
        <f t="shared" si="84"/>
        <v>2.4900000000000007</v>
      </c>
      <c r="BU77" s="94">
        <f t="shared" si="85"/>
        <v>1.68</v>
      </c>
      <c r="BV77" s="94">
        <f t="shared" si="86"/>
        <v>3.7500000000000009</v>
      </c>
      <c r="BW77" s="94">
        <f t="shared" si="87"/>
        <v>14.919999999999998</v>
      </c>
    </row>
    <row r="78" spans="1:75" ht="15.6" x14ac:dyDescent="0.3">
      <c r="A78" s="1">
        <f t="shared" si="88"/>
        <v>68</v>
      </c>
      <c r="B78" s="25">
        <v>17</v>
      </c>
      <c r="C78" s="135" t="s">
        <v>350</v>
      </c>
      <c r="D78" s="4" t="s">
        <v>199</v>
      </c>
      <c r="E78" s="82">
        <v>1192.3402000000001</v>
      </c>
      <c r="F78" s="82">
        <v>1037.3885</v>
      </c>
      <c r="G78" s="82">
        <v>28.889300000000002</v>
      </c>
      <c r="H78" s="82">
        <v>126.06239999999997</v>
      </c>
      <c r="I78" s="3"/>
      <c r="J78" s="143">
        <v>15.7578</v>
      </c>
      <c r="K78" s="143">
        <v>4601.2776000000003</v>
      </c>
      <c r="L78" s="143">
        <v>840.41600000000005</v>
      </c>
      <c r="M78" s="143"/>
      <c r="N78" s="143"/>
      <c r="O78" s="143">
        <v>793.14260000000002</v>
      </c>
      <c r="P78" s="143">
        <v>52.526000000000003</v>
      </c>
      <c r="Q78" s="143">
        <v>249.49849999999998</v>
      </c>
      <c r="R78" s="143">
        <v>178.58840000000001</v>
      </c>
      <c r="S78" s="143">
        <v>2487.1061000000004</v>
      </c>
      <c r="T78" s="3"/>
      <c r="U78" s="143">
        <v>2171.9501</v>
      </c>
      <c r="V78" s="143">
        <v>1097.7933999999998</v>
      </c>
      <c r="W78" s="143">
        <v>4215.2115000000003</v>
      </c>
      <c r="X78" s="143">
        <v>12968.669400000001</v>
      </c>
      <c r="Y78" s="143">
        <v>911.32610000000011</v>
      </c>
      <c r="Z78" s="143">
        <v>281.01410000000004</v>
      </c>
      <c r="AA78" s="143">
        <v>866.67899999999997</v>
      </c>
      <c r="AB78" s="143">
        <v>3724.0933999999997</v>
      </c>
      <c r="AC78" s="143">
        <v>7185.5568000000003</v>
      </c>
      <c r="AD78" s="145">
        <v>26263</v>
      </c>
      <c r="AF78" s="2">
        <v>143144</v>
      </c>
      <c r="AG78" s="75">
        <v>83.2</v>
      </c>
      <c r="AH78" s="75">
        <v>70.900000000000006</v>
      </c>
      <c r="AI78" s="75">
        <v>154.10000000000002</v>
      </c>
      <c r="AJ78" s="81">
        <v>82817.379252358354</v>
      </c>
      <c r="AK78" s="81">
        <v>70573.944579233255</v>
      </c>
      <c r="AL78" s="81">
        <v>153391.32383159161</v>
      </c>
      <c r="AM78" s="183">
        <f t="shared" si="78"/>
        <v>7.1587519082822961</v>
      </c>
      <c r="AO78" s="157">
        <f t="shared" si="57"/>
        <v>1277.6968768207171</v>
      </c>
      <c r="AP78" s="157">
        <f t="shared" si="58"/>
        <v>1111.652569040051</v>
      </c>
      <c r="AQ78" s="157">
        <f t="shared" si="59"/>
        <v>30.957413315039396</v>
      </c>
      <c r="AR78" s="157">
        <f t="shared" si="60"/>
        <v>135.08689446562641</v>
      </c>
      <c r="AS78"/>
      <c r="AT78" s="157">
        <f t="shared" si="61"/>
        <v>16.885861808203309</v>
      </c>
      <c r="AU78" s="157">
        <f t="shared" si="62"/>
        <v>4930.6716479953666</v>
      </c>
      <c r="AV78" s="157">
        <f t="shared" si="63"/>
        <v>900.57929643750981</v>
      </c>
      <c r="AW78" s="157"/>
      <c r="AX78" s="157"/>
      <c r="AY78" s="157">
        <f t="shared" si="64"/>
        <v>849.92171101289978</v>
      </c>
      <c r="AZ78" s="157">
        <f t="shared" si="65"/>
        <v>56.286206027344363</v>
      </c>
      <c r="BA78" s="157">
        <f t="shared" si="66"/>
        <v>267.3594786298857</v>
      </c>
      <c r="BB78" s="157">
        <f t="shared" si="67"/>
        <v>191.37310049297082</v>
      </c>
      <c r="BC78" s="157">
        <f t="shared" si="68"/>
        <v>2665.1518553947558</v>
      </c>
      <c r="BD78" s="157"/>
      <c r="BE78" s="157">
        <f t="shared" si="69"/>
        <v>2327.4346192306893</v>
      </c>
      <c r="BF78" s="157">
        <f t="shared" si="70"/>
        <v>1176.3817059714968</v>
      </c>
      <c r="BG78" s="157">
        <f t="shared" si="71"/>
        <v>4516.9680336943848</v>
      </c>
      <c r="BH78" s="157">
        <f t="shared" si="72"/>
        <v>13897.064268151322</v>
      </c>
      <c r="BI78" s="157">
        <f t="shared" si="73"/>
        <v>976.56567457442475</v>
      </c>
      <c r="BJ78" s="157">
        <f t="shared" si="74"/>
        <v>301.13120224629233</v>
      </c>
      <c r="BK78" s="157">
        <f t="shared" si="75"/>
        <v>928.7223994511819</v>
      </c>
      <c r="BL78" s="157">
        <f t="shared" si="76"/>
        <v>3990.692007338715</v>
      </c>
      <c r="BM78" s="157">
        <f t="shared" si="77"/>
        <v>7699.9529845407087</v>
      </c>
      <c r="BN78" s="170">
        <f t="shared" si="79"/>
        <v>28143.103013672182</v>
      </c>
      <c r="BP78" s="94">
        <f t="shared" si="80"/>
        <v>4.2367048133276208</v>
      </c>
      <c r="BQ78" s="178">
        <f t="shared" si="81"/>
        <v>0.06</v>
      </c>
      <c r="BR78" s="94">
        <f t="shared" si="82"/>
        <v>17.52</v>
      </c>
      <c r="BS78" s="94">
        <f t="shared" si="83"/>
        <v>20.229999999999997</v>
      </c>
      <c r="BT78" s="94">
        <f t="shared" si="84"/>
        <v>3.47</v>
      </c>
      <c r="BU78" s="94">
        <f t="shared" si="85"/>
        <v>1.07</v>
      </c>
      <c r="BV78" s="94">
        <f t="shared" si="86"/>
        <v>3.2999999999999994</v>
      </c>
      <c r="BW78" s="94">
        <f t="shared" si="87"/>
        <v>14.179999999999998</v>
      </c>
    </row>
    <row r="79" spans="1:75" ht="15.6" x14ac:dyDescent="0.3">
      <c r="A79" s="1">
        <f t="shared" si="88"/>
        <v>69</v>
      </c>
      <c r="B79" s="25">
        <v>18</v>
      </c>
      <c r="C79" s="135" t="s">
        <v>350</v>
      </c>
      <c r="D79" s="4" t="s">
        <v>337</v>
      </c>
      <c r="E79" s="82">
        <v>1214.7660000000001</v>
      </c>
      <c r="F79" s="82">
        <v>974.05200000000002</v>
      </c>
      <c r="G79" s="82">
        <v>18.66</v>
      </c>
      <c r="H79" s="82">
        <v>222.05399999999997</v>
      </c>
      <c r="I79" s="3"/>
      <c r="J79" s="143">
        <v>0</v>
      </c>
      <c r="K79" s="143">
        <v>5861.1059999999998</v>
      </c>
      <c r="L79" s="143">
        <v>621.37799999999993</v>
      </c>
      <c r="M79" s="143"/>
      <c r="N79" s="143"/>
      <c r="O79" s="143">
        <v>520.61399999999992</v>
      </c>
      <c r="P79" s="143">
        <v>1711.1220000000001</v>
      </c>
      <c r="Q79" s="143">
        <v>138.084</v>
      </c>
      <c r="R79" s="143">
        <v>1668.204</v>
      </c>
      <c r="S79" s="143">
        <v>1201.7040000000006</v>
      </c>
      <c r="T79" s="3"/>
      <c r="U79" s="143">
        <v>972.18600000000004</v>
      </c>
      <c r="V79" s="143">
        <v>660.56399999999996</v>
      </c>
      <c r="W79" s="143">
        <v>3123.6839999999997</v>
      </c>
      <c r="X79" s="143">
        <v>6827.6939999999995</v>
      </c>
      <c r="Y79" s="143">
        <v>1177.4459999999997</v>
      </c>
      <c r="Z79" s="143">
        <v>501.95400000000001</v>
      </c>
      <c r="AA79" s="143">
        <v>576.59399999999994</v>
      </c>
      <c r="AB79" s="143">
        <v>2060.0639999999999</v>
      </c>
      <c r="AC79" s="143">
        <v>2511.6360000000004</v>
      </c>
      <c r="AD79" s="145">
        <v>18660</v>
      </c>
      <c r="AF79" s="2">
        <v>94365</v>
      </c>
      <c r="AG79" s="75">
        <v>49.3</v>
      </c>
      <c r="AH79" s="75">
        <v>51.5</v>
      </c>
      <c r="AI79" s="75">
        <v>100.8</v>
      </c>
      <c r="AJ79" s="81">
        <v>49097.154203582977</v>
      </c>
      <c r="AK79" s="81">
        <v>51288.10226134937</v>
      </c>
      <c r="AL79" s="81">
        <v>100385.25646493235</v>
      </c>
      <c r="AM79" s="183">
        <f t="shared" si="78"/>
        <v>6.3797556985453792</v>
      </c>
      <c r="AO79" s="157">
        <f t="shared" si="57"/>
        <v>1292.2651031089918</v>
      </c>
      <c r="AP79" s="157">
        <f t="shared" si="58"/>
        <v>1036.1941379767952</v>
      </c>
      <c r="AQ79" s="157">
        <f t="shared" si="59"/>
        <v>19.85046241334857</v>
      </c>
      <c r="AR79" s="157">
        <f t="shared" si="60"/>
        <v>236.22050271884794</v>
      </c>
      <c r="AS79"/>
      <c r="AT79" s="157">
        <f t="shared" si="61"/>
        <v>0</v>
      </c>
      <c r="AU79" s="157">
        <f t="shared" si="62"/>
        <v>6235.0302440327841</v>
      </c>
      <c r="AV79" s="157">
        <f t="shared" si="63"/>
        <v>661.02039836450729</v>
      </c>
      <c r="AW79" s="157"/>
      <c r="AX79" s="157"/>
      <c r="AY79" s="157">
        <f t="shared" si="64"/>
        <v>553.82790133242497</v>
      </c>
      <c r="AZ79" s="157">
        <f t="shared" si="65"/>
        <v>1820.2874033040639</v>
      </c>
      <c r="BA79" s="157">
        <f t="shared" si="66"/>
        <v>146.89342185877942</v>
      </c>
      <c r="BB79" s="157">
        <f t="shared" si="67"/>
        <v>1774.631339753362</v>
      </c>
      <c r="BC79" s="157">
        <f t="shared" si="68"/>
        <v>1278.3697794196485</v>
      </c>
      <c r="BD79" s="157"/>
      <c r="BE79" s="157">
        <f t="shared" si="69"/>
        <v>1034.2090917354606</v>
      </c>
      <c r="BF79" s="157">
        <f t="shared" si="70"/>
        <v>702.70636943253919</v>
      </c>
      <c r="BG79" s="157">
        <f t="shared" si="71"/>
        <v>3322.9674079945498</v>
      </c>
      <c r="BH79" s="157">
        <f t="shared" si="72"/>
        <v>7263.2841970442396</v>
      </c>
      <c r="BI79" s="157">
        <f t="shared" si="73"/>
        <v>1252.5641782822943</v>
      </c>
      <c r="BJ79" s="157">
        <f t="shared" si="74"/>
        <v>533.97743891907646</v>
      </c>
      <c r="BK79" s="157">
        <f t="shared" si="75"/>
        <v>613.37928857247073</v>
      </c>
      <c r="BL79" s="157">
        <f t="shared" si="76"/>
        <v>2191.4910504336817</v>
      </c>
      <c r="BM79" s="157">
        <f t="shared" si="77"/>
        <v>2671.8722408367175</v>
      </c>
      <c r="BN79" s="170">
        <f t="shared" si="79"/>
        <v>19850.462413348563</v>
      </c>
      <c r="BP79" s="94">
        <f t="shared" si="80"/>
        <v>6.1195854016132305</v>
      </c>
      <c r="BQ79" s="178">
        <f t="shared" si="81"/>
        <v>0</v>
      </c>
      <c r="BR79" s="94">
        <f t="shared" si="82"/>
        <v>31.41</v>
      </c>
      <c r="BS79" s="94">
        <f t="shared" si="83"/>
        <v>20.28</v>
      </c>
      <c r="BT79" s="94">
        <f t="shared" si="84"/>
        <v>6.31</v>
      </c>
      <c r="BU79" s="94">
        <f t="shared" si="85"/>
        <v>2.6900000000000004</v>
      </c>
      <c r="BV79" s="94">
        <f t="shared" si="86"/>
        <v>3.0900000000000007</v>
      </c>
      <c r="BW79" s="94">
        <f t="shared" si="87"/>
        <v>11.040000000000003</v>
      </c>
    </row>
    <row r="80" spans="1:75" ht="15.6" x14ac:dyDescent="0.3">
      <c r="A80" s="1">
        <f t="shared" si="88"/>
        <v>70</v>
      </c>
      <c r="B80" s="25">
        <v>19</v>
      </c>
      <c r="C80" s="135" t="s">
        <v>350</v>
      </c>
      <c r="D80" s="20" t="s">
        <v>338</v>
      </c>
      <c r="E80" s="82">
        <v>1760.0526</v>
      </c>
      <c r="F80" s="82">
        <v>1296.0086000000001</v>
      </c>
      <c r="G80" s="82">
        <v>23.202200000000005</v>
      </c>
      <c r="H80" s="82">
        <v>440.84179999999992</v>
      </c>
      <c r="I80" s="3"/>
      <c r="J80" s="143">
        <v>16.573</v>
      </c>
      <c r="K80" s="143">
        <v>8329.5897999999997</v>
      </c>
      <c r="L80" s="143">
        <v>1564.4911999999999</v>
      </c>
      <c r="M80" s="143"/>
      <c r="N80" s="143"/>
      <c r="O80" s="143">
        <v>908.20040000000017</v>
      </c>
      <c r="P80" s="143">
        <v>2873.7582000000002</v>
      </c>
      <c r="Q80" s="143">
        <v>222.07820000000001</v>
      </c>
      <c r="R80" s="143">
        <v>404.38119999999998</v>
      </c>
      <c r="S80" s="143">
        <v>2356.6805999999997</v>
      </c>
      <c r="T80" s="3"/>
      <c r="U80" s="143">
        <v>1746.7942</v>
      </c>
      <c r="V80" s="143">
        <v>2134.6024000000002</v>
      </c>
      <c r="W80" s="143">
        <v>4905.6080000000011</v>
      </c>
      <c r="X80" s="143">
        <v>14252.78</v>
      </c>
      <c r="Y80" s="143">
        <v>1090.5034000000001</v>
      </c>
      <c r="Z80" s="143">
        <v>215.44900000000004</v>
      </c>
      <c r="AA80" s="143">
        <v>865.11060000000009</v>
      </c>
      <c r="AB80" s="143">
        <v>7053.4688000000015</v>
      </c>
      <c r="AC80" s="143">
        <v>5028.2482</v>
      </c>
      <c r="AD80" s="145">
        <v>33146</v>
      </c>
      <c r="AF80" s="2">
        <v>155761</v>
      </c>
      <c r="AG80" s="75">
        <v>86.4</v>
      </c>
      <c r="AH80" s="75">
        <v>83.4</v>
      </c>
      <c r="AI80" s="75">
        <v>169.8</v>
      </c>
      <c r="AJ80" s="81">
        <v>85935.242636748168</v>
      </c>
      <c r="AK80" s="81">
        <v>82951.380045194426</v>
      </c>
      <c r="AL80" s="81">
        <v>168886.62268194259</v>
      </c>
      <c r="AM80" s="183">
        <f t="shared" si="78"/>
        <v>8.4267709387732452</v>
      </c>
      <c r="AO80" s="157">
        <f t="shared" si="57"/>
        <v>1908.3682010039229</v>
      </c>
      <c r="AP80" s="157">
        <f t="shared" si="58"/>
        <v>1405.2202760688021</v>
      </c>
      <c r="AQ80" s="157">
        <f t="shared" si="59"/>
        <v>25.157396246756051</v>
      </c>
      <c r="AR80" s="157">
        <f t="shared" si="60"/>
        <v>477.9905286883648</v>
      </c>
      <c r="AS80"/>
      <c r="AT80" s="157">
        <f t="shared" si="61"/>
        <v>17.969568747682889</v>
      </c>
      <c r="AU80" s="157">
        <f t="shared" si="62"/>
        <v>9031.5052525854189</v>
      </c>
      <c r="AV80" s="157">
        <f t="shared" si="63"/>
        <v>1696.3272897812647</v>
      </c>
      <c r="AW80" s="157"/>
      <c r="AX80" s="157"/>
      <c r="AY80" s="157">
        <f t="shared" si="64"/>
        <v>984.7323673730225</v>
      </c>
      <c r="AZ80" s="157">
        <f t="shared" si="65"/>
        <v>3115.9232208482135</v>
      </c>
      <c r="BA80" s="157">
        <f t="shared" si="66"/>
        <v>240.79222121895071</v>
      </c>
      <c r="BB80" s="157">
        <f t="shared" si="67"/>
        <v>438.45747744346249</v>
      </c>
      <c r="BC80" s="157">
        <f t="shared" si="68"/>
        <v>2555.2726759205066</v>
      </c>
      <c r="BD80" s="157"/>
      <c r="BE80" s="157">
        <f t="shared" si="69"/>
        <v>1893.9925460057768</v>
      </c>
      <c r="BF80" s="157">
        <f t="shared" si="70"/>
        <v>2314.4804547015565</v>
      </c>
      <c r="BG80" s="157">
        <f t="shared" si="71"/>
        <v>5318.9923493141368</v>
      </c>
      <c r="BH80" s="157">
        <f t="shared" si="72"/>
        <v>15453.829123007286</v>
      </c>
      <c r="BI80" s="157">
        <f t="shared" si="73"/>
        <v>1182.3976235975342</v>
      </c>
      <c r="BJ80" s="157">
        <f t="shared" si="74"/>
        <v>233.60439371987761</v>
      </c>
      <c r="BK80" s="157">
        <f t="shared" si="75"/>
        <v>938.01148862904688</v>
      </c>
      <c r="BL80" s="157">
        <f t="shared" si="76"/>
        <v>7647.8484590138387</v>
      </c>
      <c r="BM80" s="157">
        <f t="shared" si="77"/>
        <v>5451.9671580469885</v>
      </c>
      <c r="BN80" s="170">
        <f t="shared" si="79"/>
        <v>35939.13749536578</v>
      </c>
      <c r="BP80" s="94">
        <f t="shared" si="80"/>
        <v>4.8973145229958632</v>
      </c>
      <c r="BQ80" s="178">
        <f t="shared" si="81"/>
        <v>4.9999999999999996E-2</v>
      </c>
      <c r="BR80" s="94">
        <f t="shared" si="82"/>
        <v>25.129999999999995</v>
      </c>
      <c r="BS80" s="94">
        <f t="shared" si="83"/>
        <v>21.240000000000006</v>
      </c>
      <c r="BT80" s="94">
        <f t="shared" si="84"/>
        <v>3.2900000000000005</v>
      </c>
      <c r="BU80" s="94">
        <f t="shared" si="85"/>
        <v>0.65</v>
      </c>
      <c r="BV80" s="94">
        <f t="shared" si="86"/>
        <v>2.6100000000000003</v>
      </c>
      <c r="BW80" s="94">
        <f t="shared" si="87"/>
        <v>21.280000000000005</v>
      </c>
    </row>
    <row r="81" spans="1:75" ht="15.6" x14ac:dyDescent="0.3">
      <c r="A81" s="1">
        <f t="shared" si="88"/>
        <v>71</v>
      </c>
      <c r="B81" s="25">
        <v>20</v>
      </c>
      <c r="C81" s="135" t="s">
        <v>350</v>
      </c>
      <c r="D81" s="21" t="s">
        <v>151</v>
      </c>
      <c r="E81" s="82">
        <v>7864.0419000000002</v>
      </c>
      <c r="F81" s="82">
        <v>7736.1712999999991</v>
      </c>
      <c r="G81" s="82">
        <v>45.130800000000001</v>
      </c>
      <c r="H81" s="82">
        <v>82.739799999999931</v>
      </c>
      <c r="I81" s="3"/>
      <c r="J81" s="143">
        <v>26.3263</v>
      </c>
      <c r="K81" s="143">
        <v>7976.8688999999995</v>
      </c>
      <c r="L81" s="143">
        <v>876.28969999999993</v>
      </c>
      <c r="M81" s="143"/>
      <c r="N81" s="143"/>
      <c r="O81" s="143">
        <v>955.26859999999988</v>
      </c>
      <c r="P81" s="143">
        <v>3335.9182999999998</v>
      </c>
      <c r="Q81" s="143">
        <v>338.48099999999999</v>
      </c>
      <c r="R81" s="143">
        <v>564.13499999999999</v>
      </c>
      <c r="S81" s="143">
        <v>1906.7762999999995</v>
      </c>
      <c r="T81" s="3"/>
      <c r="U81" s="143">
        <v>2455.8677000000002</v>
      </c>
      <c r="V81" s="143">
        <v>1714.9703999999995</v>
      </c>
      <c r="W81" s="143">
        <v>6449.9434999999994</v>
      </c>
      <c r="X81" s="143">
        <v>11120.981299999999</v>
      </c>
      <c r="Y81" s="143">
        <v>1331.3585999999998</v>
      </c>
      <c r="Z81" s="143">
        <v>601.74400000000003</v>
      </c>
      <c r="AA81" s="143">
        <v>846.20249999999999</v>
      </c>
      <c r="AB81" s="143">
        <v>3708.2473999999993</v>
      </c>
      <c r="AC81" s="143">
        <v>4633.4288000000006</v>
      </c>
      <c r="AD81" s="145">
        <v>37609</v>
      </c>
      <c r="AF81" s="2">
        <v>221527</v>
      </c>
      <c r="AG81" s="75">
        <v>117.8</v>
      </c>
      <c r="AH81" s="75">
        <v>118.1</v>
      </c>
      <c r="AI81" s="75">
        <v>235.89999999999998</v>
      </c>
      <c r="AJ81" s="81">
        <v>117338.07545879835</v>
      </c>
      <c r="AK81" s="81">
        <v>117636.89908051005</v>
      </c>
      <c r="AL81" s="81">
        <v>234974.9745393084</v>
      </c>
      <c r="AM81" s="183">
        <f t="shared" si="78"/>
        <v>6.0705803533241554</v>
      </c>
      <c r="AO81" s="157">
        <f t="shared" si="57"/>
        <v>8341.4348825585803</v>
      </c>
      <c r="AP81" s="157">
        <f t="shared" si="58"/>
        <v>8205.8017950373014</v>
      </c>
      <c r="AQ81" s="157">
        <f t="shared" si="59"/>
        <v>47.870501478098021</v>
      </c>
      <c r="AR81" s="157">
        <f t="shared" si="60"/>
        <v>87.762586043179638</v>
      </c>
      <c r="AS81"/>
      <c r="AT81" s="157">
        <f t="shared" si="61"/>
        <v>27.92445919555718</v>
      </c>
      <c r="AU81" s="157">
        <f t="shared" si="62"/>
        <v>8461.1111362538231</v>
      </c>
      <c r="AV81" s="157">
        <f t="shared" si="63"/>
        <v>929.48557036640307</v>
      </c>
      <c r="AW81" s="157"/>
      <c r="AX81" s="157"/>
      <c r="AY81" s="157">
        <f t="shared" si="64"/>
        <v>1013.2589479530745</v>
      </c>
      <c r="AZ81" s="157">
        <f t="shared" si="65"/>
        <v>3538.4279009227448</v>
      </c>
      <c r="BA81" s="157">
        <f t="shared" si="66"/>
        <v>359.02876108573514</v>
      </c>
      <c r="BB81" s="157">
        <f t="shared" si="67"/>
        <v>598.38126847622516</v>
      </c>
      <c r="BC81" s="157">
        <f t="shared" si="68"/>
        <v>2022.5286874496408</v>
      </c>
      <c r="BD81" s="157"/>
      <c r="BE81" s="157">
        <f t="shared" si="69"/>
        <v>2604.9531220998338</v>
      </c>
      <c r="BF81" s="157">
        <f t="shared" si="70"/>
        <v>1819.0790561677243</v>
      </c>
      <c r="BG81" s="157">
        <f t="shared" si="71"/>
        <v>6841.4925029115075</v>
      </c>
      <c r="BH81" s="157">
        <f t="shared" si="72"/>
        <v>11796.089405894654</v>
      </c>
      <c r="BI81" s="157">
        <f t="shared" si="73"/>
        <v>1412.1797936038913</v>
      </c>
      <c r="BJ81" s="157">
        <f t="shared" si="74"/>
        <v>638.27335304130702</v>
      </c>
      <c r="BK81" s="157">
        <f t="shared" si="75"/>
        <v>897.57190271433774</v>
      </c>
      <c r="BL81" s="157">
        <f t="shared" si="76"/>
        <v>3933.359538117053</v>
      </c>
      <c r="BM81" s="157">
        <f t="shared" si="77"/>
        <v>4914.704818418063</v>
      </c>
      <c r="BN81" s="170">
        <f t="shared" si="79"/>
        <v>39892.084565081685</v>
      </c>
      <c r="BP81" s="94">
        <f t="shared" si="80"/>
        <v>19.713288953777937</v>
      </c>
      <c r="BQ81" s="178">
        <f t="shared" si="81"/>
        <v>6.9999999999999993E-2</v>
      </c>
      <c r="BR81" s="94">
        <f t="shared" si="82"/>
        <v>21.209999999999994</v>
      </c>
      <c r="BS81" s="94">
        <f t="shared" si="83"/>
        <v>21.709999999999994</v>
      </c>
      <c r="BT81" s="94">
        <f t="shared" si="84"/>
        <v>3.5399999999999996</v>
      </c>
      <c r="BU81" s="94">
        <f t="shared" si="85"/>
        <v>1.6</v>
      </c>
      <c r="BV81" s="94">
        <f t="shared" si="86"/>
        <v>2.2499999999999996</v>
      </c>
      <c r="BW81" s="94">
        <f t="shared" si="87"/>
        <v>9.8599999999999977</v>
      </c>
    </row>
    <row r="82" spans="1:75" ht="15.6" x14ac:dyDescent="0.3">
      <c r="A82" s="1">
        <f t="shared" si="88"/>
        <v>72</v>
      </c>
      <c r="B82" s="25">
        <v>21</v>
      </c>
      <c r="C82" s="135" t="s">
        <v>350</v>
      </c>
      <c r="D82" s="20" t="s">
        <v>339</v>
      </c>
      <c r="E82" s="82">
        <v>4164.6135000000004</v>
      </c>
      <c r="F82" s="82">
        <v>3589.0815000000007</v>
      </c>
      <c r="G82" s="82">
        <v>199.83750000000001</v>
      </c>
      <c r="H82" s="82">
        <v>375.69449999999983</v>
      </c>
      <c r="I82" s="3"/>
      <c r="J82" s="143">
        <v>47.961000000000006</v>
      </c>
      <c r="K82" s="143">
        <v>26290.621500000001</v>
      </c>
      <c r="L82" s="143">
        <v>5867.2290000000003</v>
      </c>
      <c r="M82" s="143"/>
      <c r="N82" s="143"/>
      <c r="O82" s="143">
        <v>1854.492</v>
      </c>
      <c r="P82" s="143">
        <v>6466.7415000000001</v>
      </c>
      <c r="Q82" s="143">
        <v>543.55800000000011</v>
      </c>
      <c r="R82" s="143">
        <v>1662.6479999999999</v>
      </c>
      <c r="S82" s="143">
        <v>9895.9529999999977</v>
      </c>
      <c r="T82" s="3"/>
      <c r="U82" s="143">
        <v>4164.6135000000004</v>
      </c>
      <c r="V82" s="143">
        <v>4628.2365000000009</v>
      </c>
      <c r="W82" s="143">
        <v>10127.764499999999</v>
      </c>
      <c r="X82" s="143">
        <v>30511.189500000008</v>
      </c>
      <c r="Y82" s="143">
        <v>1974.3945000000003</v>
      </c>
      <c r="Z82" s="143">
        <v>351.71400000000006</v>
      </c>
      <c r="AA82" s="143">
        <v>2366.076</v>
      </c>
      <c r="AB82" s="143">
        <v>14899.884</v>
      </c>
      <c r="AC82" s="143">
        <v>10919.121000000006</v>
      </c>
      <c r="AD82" s="145">
        <v>79935.000000000015</v>
      </c>
      <c r="AF82" s="2">
        <v>380781</v>
      </c>
      <c r="AG82" s="75">
        <v>203.3</v>
      </c>
      <c r="AH82" s="75">
        <v>205.1</v>
      </c>
      <c r="AI82" s="75">
        <v>408.4</v>
      </c>
      <c r="AJ82" s="81">
        <v>202412.21839607361</v>
      </c>
      <c r="AK82" s="81">
        <v>204204.3580572292</v>
      </c>
      <c r="AL82" s="81">
        <v>406616.57645330281</v>
      </c>
      <c r="AM82" s="183">
        <f t="shared" si="78"/>
        <v>6.7848911719079501</v>
      </c>
      <c r="AO82" s="157">
        <f t="shared" si="57"/>
        <v>4447.1779937055871</v>
      </c>
      <c r="AP82" s="157">
        <f t="shared" si="58"/>
        <v>3832.5967738460822</v>
      </c>
      <c r="AQ82" s="157">
        <f t="shared" si="59"/>
        <v>213.39625689566157</v>
      </c>
      <c r="AR82" s="157">
        <f t="shared" si="60"/>
        <v>401.18496296384353</v>
      </c>
      <c r="AS82"/>
      <c r="AT82" s="157">
        <f t="shared" si="61"/>
        <v>51.215101654958779</v>
      </c>
      <c r="AU82" s="157">
        <f t="shared" si="62"/>
        <v>28074.411557193234</v>
      </c>
      <c r="AV82" s="157">
        <f t="shared" si="63"/>
        <v>6265.3141024566239</v>
      </c>
      <c r="AW82" s="157"/>
      <c r="AX82" s="157"/>
      <c r="AY82" s="157">
        <f t="shared" si="64"/>
        <v>1980.3172639917391</v>
      </c>
      <c r="AZ82" s="157">
        <f t="shared" si="65"/>
        <v>6905.5028731436078</v>
      </c>
      <c r="BA82" s="157">
        <f t="shared" si="66"/>
        <v>580.43781875619959</v>
      </c>
      <c r="BB82" s="157">
        <f t="shared" si="67"/>
        <v>1775.4568573719039</v>
      </c>
      <c r="BC82" s="157">
        <f t="shared" si="68"/>
        <v>10567.382641473157</v>
      </c>
      <c r="BD82" s="157"/>
      <c r="BE82" s="157">
        <f t="shared" si="69"/>
        <v>4447.1779937055871</v>
      </c>
      <c r="BF82" s="157">
        <f t="shared" si="70"/>
        <v>4942.257309703522</v>
      </c>
      <c r="BG82" s="157">
        <f t="shared" si="71"/>
        <v>10814.922299472128</v>
      </c>
      <c r="BH82" s="157">
        <f t="shared" si="72"/>
        <v>32581.340502829615</v>
      </c>
      <c r="BI82" s="157">
        <f t="shared" si="73"/>
        <v>2108.3550181291362</v>
      </c>
      <c r="BJ82" s="157">
        <f t="shared" si="74"/>
        <v>375.57741213636444</v>
      </c>
      <c r="BK82" s="157">
        <f t="shared" si="75"/>
        <v>2526.6116816446329</v>
      </c>
      <c r="BL82" s="157">
        <f t="shared" si="76"/>
        <v>15910.824914140525</v>
      </c>
      <c r="BM82" s="157">
        <f t="shared" si="77"/>
        <v>11659.971476778956</v>
      </c>
      <c r="BN82" s="170">
        <f t="shared" si="79"/>
        <v>85358.502758264629</v>
      </c>
      <c r="BP82" s="94">
        <f t="shared" si="80"/>
        <v>4.8789673734017924</v>
      </c>
      <c r="BQ82" s="178">
        <f t="shared" si="81"/>
        <v>6.0000000000000005E-2</v>
      </c>
      <c r="BR82" s="94">
        <f t="shared" si="82"/>
        <v>32.89</v>
      </c>
      <c r="BS82" s="94">
        <f t="shared" si="83"/>
        <v>18.46</v>
      </c>
      <c r="BT82" s="94">
        <f t="shared" si="84"/>
        <v>2.4699999999999998</v>
      </c>
      <c r="BU82" s="94">
        <f t="shared" si="85"/>
        <v>0.44000000000000006</v>
      </c>
      <c r="BV82" s="94">
        <f t="shared" si="86"/>
        <v>2.9599999999999995</v>
      </c>
      <c r="BW82" s="94">
        <f t="shared" si="87"/>
        <v>18.639999999999997</v>
      </c>
    </row>
    <row r="83" spans="1:75" ht="15.6" x14ac:dyDescent="0.3">
      <c r="A83" s="1">
        <f t="shared" si="88"/>
        <v>73</v>
      </c>
      <c r="B83" s="25">
        <v>22</v>
      </c>
      <c r="C83" s="135" t="s">
        <v>350</v>
      </c>
      <c r="D83" s="20" t="s">
        <v>340</v>
      </c>
      <c r="E83" s="82">
        <v>2231.6631000000002</v>
      </c>
      <c r="F83" s="82">
        <v>1853.8771999999999</v>
      </c>
      <c r="G83" s="82">
        <v>23.368199999999998</v>
      </c>
      <c r="H83" s="82">
        <v>354.41770000000025</v>
      </c>
      <c r="I83" s="3"/>
      <c r="J83" s="143">
        <v>11.684099999999999</v>
      </c>
      <c r="K83" s="143">
        <v>10122.3253</v>
      </c>
      <c r="L83" s="143">
        <v>1285.2510000000002</v>
      </c>
      <c r="M83" s="143"/>
      <c r="N83" s="143"/>
      <c r="O83" s="143">
        <v>1098.3053999999997</v>
      </c>
      <c r="P83" s="143">
        <v>4389.3269</v>
      </c>
      <c r="Q83" s="143">
        <v>327.15479999999997</v>
      </c>
      <c r="R83" s="143">
        <v>186.94559999999998</v>
      </c>
      <c r="S83" s="143">
        <v>2835.3416000000007</v>
      </c>
      <c r="T83" s="3"/>
      <c r="U83" s="143">
        <v>1666.9316000000001</v>
      </c>
      <c r="V83" s="143">
        <v>3205.3380999999999</v>
      </c>
      <c r="W83" s="143">
        <v>7625.8226000000004</v>
      </c>
      <c r="X83" s="143">
        <v>14083.235199999999</v>
      </c>
      <c r="Y83" s="143">
        <v>1145.0418</v>
      </c>
      <c r="Z83" s="143">
        <v>467.36400000000003</v>
      </c>
      <c r="AA83" s="143">
        <v>1725.3521000000001</v>
      </c>
      <c r="AB83" s="143">
        <v>4428.2739000000001</v>
      </c>
      <c r="AC83" s="143">
        <v>6317.2033999999985</v>
      </c>
      <c r="AD83" s="145">
        <v>38947</v>
      </c>
      <c r="AF83" s="2">
        <v>224945</v>
      </c>
      <c r="AG83" s="75">
        <v>131.19999999999999</v>
      </c>
      <c r="AH83" s="75">
        <v>121.8</v>
      </c>
      <c r="AI83" s="75">
        <v>253</v>
      </c>
      <c r="AJ83" s="81">
        <v>130239.75602198808</v>
      </c>
      <c r="AK83" s="81">
        <v>120908.55398992496</v>
      </c>
      <c r="AL83" s="81">
        <v>251148.31001191304</v>
      </c>
      <c r="AM83" s="183">
        <f t="shared" si="78"/>
        <v>11.648763036259103</v>
      </c>
      <c r="AO83" s="157">
        <f t="shared" si="57"/>
        <v>2491.6242462866344</v>
      </c>
      <c r="AP83" s="157">
        <f t="shared" si="58"/>
        <v>2069.830962011235</v>
      </c>
      <c r="AQ83" s="157">
        <f t="shared" si="59"/>
        <v>26.090306243839098</v>
      </c>
      <c r="AR83" s="157">
        <f t="shared" si="60"/>
        <v>395.70297803155995</v>
      </c>
      <c r="AS83"/>
      <c r="AT83" s="157">
        <f t="shared" si="61"/>
        <v>13.045153121919549</v>
      </c>
      <c r="AU83" s="157">
        <f t="shared" si="62"/>
        <v>11301.450987956305</v>
      </c>
      <c r="AV83" s="157">
        <f t="shared" si="63"/>
        <v>1434.9668434111509</v>
      </c>
      <c r="AW83" s="157"/>
      <c r="AX83" s="157"/>
      <c r="AY83" s="157">
        <f t="shared" si="64"/>
        <v>1226.2443934604375</v>
      </c>
      <c r="AZ83" s="157">
        <f t="shared" si="65"/>
        <v>4900.629189467777</v>
      </c>
      <c r="BA83" s="157">
        <f t="shared" si="66"/>
        <v>365.26428741374735</v>
      </c>
      <c r="BB83" s="157">
        <f t="shared" si="67"/>
        <v>208.72244995071279</v>
      </c>
      <c r="BC83" s="157">
        <f t="shared" si="68"/>
        <v>3165.6238242524778</v>
      </c>
      <c r="BD83" s="157"/>
      <c r="BE83" s="157">
        <f t="shared" si="69"/>
        <v>1861.1085120605226</v>
      </c>
      <c r="BF83" s="157">
        <f t="shared" si="70"/>
        <v>3578.7203397799299</v>
      </c>
      <c r="BG83" s="157">
        <f t="shared" si="71"/>
        <v>8514.136604239493</v>
      </c>
      <c r="BH83" s="157">
        <f t="shared" si="72"/>
        <v>15723.75789628703</v>
      </c>
      <c r="BI83" s="157">
        <f t="shared" si="73"/>
        <v>1278.4250059481158</v>
      </c>
      <c r="BJ83" s="157">
        <f t="shared" si="74"/>
        <v>521.80612487678206</v>
      </c>
      <c r="BK83" s="157">
        <f t="shared" si="75"/>
        <v>1926.3342776701202</v>
      </c>
      <c r="BL83" s="157">
        <f t="shared" si="76"/>
        <v>4944.1130332075099</v>
      </c>
      <c r="BM83" s="157">
        <f t="shared" si="77"/>
        <v>7053.0794545845019</v>
      </c>
      <c r="BN83" s="170">
        <f t="shared" si="79"/>
        <v>43483.843739731834</v>
      </c>
      <c r="BP83" s="94">
        <f t="shared" si="80"/>
        <v>5.1321661290050509</v>
      </c>
      <c r="BQ83" s="178">
        <f t="shared" si="81"/>
        <v>0.03</v>
      </c>
      <c r="BR83" s="94">
        <f t="shared" si="82"/>
        <v>25.990000000000002</v>
      </c>
      <c r="BS83" s="94">
        <f t="shared" si="83"/>
        <v>27.81</v>
      </c>
      <c r="BT83" s="94">
        <f t="shared" si="84"/>
        <v>2.9399999999999995</v>
      </c>
      <c r="BU83" s="94">
        <f t="shared" si="85"/>
        <v>1.2000000000000002</v>
      </c>
      <c r="BV83" s="94">
        <f t="shared" si="86"/>
        <v>4.43</v>
      </c>
      <c r="BW83" s="94">
        <f t="shared" si="87"/>
        <v>11.370000000000001</v>
      </c>
    </row>
    <row r="84" spans="1:75" ht="15.6" x14ac:dyDescent="0.3">
      <c r="A84" s="1">
        <f t="shared" si="88"/>
        <v>74</v>
      </c>
      <c r="B84" s="25">
        <v>23</v>
      </c>
      <c r="C84" s="135" t="s">
        <v>350</v>
      </c>
      <c r="D84" s="20" t="s">
        <v>341</v>
      </c>
      <c r="E84" s="82">
        <v>2523.0082000000002</v>
      </c>
      <c r="F84" s="82">
        <v>2376.2334000000005</v>
      </c>
      <c r="G84" s="82">
        <v>30.367199999999997</v>
      </c>
      <c r="H84" s="82">
        <v>116.4076</v>
      </c>
      <c r="I84" s="3"/>
      <c r="J84" s="143">
        <v>30.367199999999997</v>
      </c>
      <c r="K84" s="143">
        <v>6248.0514000000003</v>
      </c>
      <c r="L84" s="143">
        <v>812.32259999999997</v>
      </c>
      <c r="M84" s="143"/>
      <c r="N84" s="143"/>
      <c r="O84" s="143">
        <v>756.64940000000013</v>
      </c>
      <c r="P84" s="143">
        <v>2725.4562000000001</v>
      </c>
      <c r="Q84" s="143">
        <v>316.32500000000005</v>
      </c>
      <c r="R84" s="143">
        <v>182.20320000000001</v>
      </c>
      <c r="S84" s="143">
        <v>1455.0950000000003</v>
      </c>
      <c r="T84" s="3"/>
      <c r="U84" s="143">
        <v>1126.117</v>
      </c>
      <c r="V84" s="143">
        <v>1604.4004000000002</v>
      </c>
      <c r="W84" s="143">
        <v>5673.6052000000009</v>
      </c>
      <c r="X84" s="143">
        <v>8100.450600000001</v>
      </c>
      <c r="Y84" s="143">
        <v>941.3832000000001</v>
      </c>
      <c r="Z84" s="143">
        <v>361.87580000000003</v>
      </c>
      <c r="AA84" s="143">
        <v>1110.9334000000001</v>
      </c>
      <c r="AB84" s="143">
        <v>2209.2138</v>
      </c>
      <c r="AC84" s="143">
        <v>3477.0444000000016</v>
      </c>
      <c r="AD84" s="145">
        <v>25306.000000000004</v>
      </c>
      <c r="AF84" s="2">
        <v>147187</v>
      </c>
      <c r="AG84" s="75">
        <v>85.5</v>
      </c>
      <c r="AH84" s="75">
        <v>80.7</v>
      </c>
      <c r="AI84" s="75">
        <v>166.2</v>
      </c>
      <c r="AJ84" s="81">
        <v>84853.256992401803</v>
      </c>
      <c r="AK84" s="81">
        <v>80089.565371775723</v>
      </c>
      <c r="AL84" s="81">
        <v>164942.82236417753</v>
      </c>
      <c r="AM84" s="183">
        <f t="shared" si="78"/>
        <v>12.063444709232151</v>
      </c>
      <c r="AO84" s="157">
        <f t="shared" si="57"/>
        <v>2827.3698992163932</v>
      </c>
      <c r="AP84" s="157">
        <f t="shared" si="58"/>
        <v>2662.8890023713079</v>
      </c>
      <c r="AQ84" s="157">
        <f t="shared" si="59"/>
        <v>34.03053038174194</v>
      </c>
      <c r="AR84" s="157">
        <f t="shared" si="60"/>
        <v>130.45036646334412</v>
      </c>
      <c r="AS84"/>
      <c r="AT84" s="157">
        <f t="shared" si="61"/>
        <v>34.03053038174194</v>
      </c>
      <c r="AU84" s="157">
        <f t="shared" si="62"/>
        <v>7001.7816260434056</v>
      </c>
      <c r="AV84" s="157">
        <f t="shared" si="63"/>
        <v>910.31668771159696</v>
      </c>
      <c r="AW84" s="157"/>
      <c r="AX84" s="157"/>
      <c r="AY84" s="157">
        <f t="shared" si="64"/>
        <v>847.927382011737</v>
      </c>
      <c r="AZ84" s="157">
        <f t="shared" si="65"/>
        <v>3054.2401017613397</v>
      </c>
      <c r="BA84" s="157">
        <f t="shared" si="66"/>
        <v>354.48469147647864</v>
      </c>
      <c r="BB84" s="157">
        <f t="shared" si="67"/>
        <v>204.1831822904517</v>
      </c>
      <c r="BC84" s="157">
        <f t="shared" si="68"/>
        <v>1630.6295807918018</v>
      </c>
      <c r="BD84" s="157"/>
      <c r="BE84" s="157">
        <f t="shared" si="69"/>
        <v>1261.9655016562638</v>
      </c>
      <c r="BF84" s="157">
        <f t="shared" si="70"/>
        <v>1797.9463551686997</v>
      </c>
      <c r="BG84" s="157">
        <f t="shared" si="71"/>
        <v>6358.0374263221211</v>
      </c>
      <c r="BH84" s="157">
        <f t="shared" si="72"/>
        <v>9077.6439793296649</v>
      </c>
      <c r="BI84" s="157">
        <f t="shared" si="73"/>
        <v>1054.9464418340006</v>
      </c>
      <c r="BJ84" s="157">
        <f t="shared" si="74"/>
        <v>405.53048704909156</v>
      </c>
      <c r="BK84" s="157">
        <f t="shared" si="75"/>
        <v>1244.9502364653931</v>
      </c>
      <c r="BL84" s="157">
        <f t="shared" si="76"/>
        <v>2475.7210852717267</v>
      </c>
      <c r="BM84" s="157">
        <f t="shared" si="77"/>
        <v>3896.4957287094544</v>
      </c>
      <c r="BN84" s="170">
        <f t="shared" si="79"/>
        <v>28358.775318118292</v>
      </c>
      <c r="BP84" s="94">
        <f t="shared" si="80"/>
        <v>8.8967459690971271</v>
      </c>
      <c r="BQ84" s="178">
        <f t="shared" si="81"/>
        <v>0.11999999999999997</v>
      </c>
      <c r="BR84" s="94">
        <f t="shared" si="82"/>
        <v>24.689999999999998</v>
      </c>
      <c r="BS84" s="94">
        <f t="shared" si="83"/>
        <v>28.759999999999998</v>
      </c>
      <c r="BT84" s="94">
        <f t="shared" si="84"/>
        <v>3.72</v>
      </c>
      <c r="BU84" s="94">
        <f t="shared" si="85"/>
        <v>1.43</v>
      </c>
      <c r="BV84" s="94">
        <f t="shared" si="86"/>
        <v>4.3900000000000006</v>
      </c>
      <c r="BW84" s="94">
        <f t="shared" si="87"/>
        <v>8.7299999999999986</v>
      </c>
    </row>
    <row r="85" spans="1:75" ht="15.6" x14ac:dyDescent="0.3">
      <c r="A85" s="1">
        <f t="shared" si="88"/>
        <v>75</v>
      </c>
      <c r="B85" s="25">
        <v>24</v>
      </c>
      <c r="C85" s="135" t="s">
        <v>350</v>
      </c>
      <c r="D85" s="20" t="s">
        <v>122</v>
      </c>
      <c r="E85" s="82">
        <v>1893.7128000000002</v>
      </c>
      <c r="F85" s="82">
        <v>1803.5359999999998</v>
      </c>
      <c r="G85" s="82">
        <v>38.647199999999998</v>
      </c>
      <c r="H85" s="82">
        <v>51.529600000000087</v>
      </c>
      <c r="I85" s="3"/>
      <c r="J85" s="143">
        <v>64.412000000000006</v>
      </c>
      <c r="K85" s="143">
        <v>44521.574400000005</v>
      </c>
      <c r="L85" s="143">
        <v>6492.7296000000006</v>
      </c>
      <c r="M85" s="143"/>
      <c r="N85" s="143"/>
      <c r="O85" s="143">
        <v>3607.0719999999997</v>
      </c>
      <c r="P85" s="143">
        <v>10937.1576</v>
      </c>
      <c r="Q85" s="143">
        <v>1648.9472000000001</v>
      </c>
      <c r="R85" s="143">
        <v>10576.450400000002</v>
      </c>
      <c r="S85" s="143">
        <v>11259.217600000004</v>
      </c>
      <c r="T85" s="3"/>
      <c r="U85" s="143">
        <v>3916.2496000000001</v>
      </c>
      <c r="V85" s="143">
        <v>9107.8568000000014</v>
      </c>
      <c r="W85" s="143">
        <v>22080.4336</v>
      </c>
      <c r="X85" s="143">
        <v>47239.760800000004</v>
      </c>
      <c r="Y85" s="143">
        <v>3310.7768000000001</v>
      </c>
      <c r="Z85" s="143">
        <v>1971.0072000000002</v>
      </c>
      <c r="AA85" s="143">
        <v>4972.6064000000006</v>
      </c>
      <c r="AB85" s="143">
        <v>21127.135999999995</v>
      </c>
      <c r="AC85" s="143">
        <v>15858.234400000008</v>
      </c>
      <c r="AD85" s="145">
        <v>128824</v>
      </c>
      <c r="AF85" s="2">
        <v>1134382</v>
      </c>
      <c r="AG85" s="75">
        <v>660.9</v>
      </c>
      <c r="AH85" s="75">
        <v>523.20000000000005</v>
      </c>
      <c r="AI85" s="75">
        <v>1184.0999999999999</v>
      </c>
      <c r="AJ85" s="81">
        <v>659130.54206611717</v>
      </c>
      <c r="AK85" s="81">
        <v>521799.21260250022</v>
      </c>
      <c r="AL85" s="81">
        <v>1180929.7546686174</v>
      </c>
      <c r="AM85" s="183">
        <f t="shared" si="78"/>
        <v>4.1033580106716601</v>
      </c>
      <c r="AO85" s="157">
        <f t="shared" si="57"/>
        <v>1971.4186158779146</v>
      </c>
      <c r="AP85" s="157">
        <f t="shared" si="58"/>
        <v>1877.5415389313471</v>
      </c>
      <c r="AQ85" s="157">
        <f t="shared" si="59"/>
        <v>40.233032977100301</v>
      </c>
      <c r="AR85" s="157">
        <f t="shared" si="60"/>
        <v>53.644043969467148</v>
      </c>
      <c r="AS85"/>
      <c r="AT85" s="157">
        <f t="shared" si="61"/>
        <v>67.055054961833847</v>
      </c>
      <c r="AU85" s="157">
        <f t="shared" si="62"/>
        <v>46348.453989619549</v>
      </c>
      <c r="AV85" s="157">
        <f t="shared" si="63"/>
        <v>6759.1495401528509</v>
      </c>
      <c r="AW85" s="157"/>
      <c r="AX85" s="157"/>
      <c r="AY85" s="157">
        <f t="shared" si="64"/>
        <v>3755.0830778626942</v>
      </c>
      <c r="AZ85" s="157">
        <f t="shared" si="65"/>
        <v>11385.948332519383</v>
      </c>
      <c r="BA85" s="157">
        <f t="shared" si="66"/>
        <v>1716.609407022946</v>
      </c>
      <c r="BB85" s="157">
        <f t="shared" si="67"/>
        <v>11010.440024733118</v>
      </c>
      <c r="BC85" s="157">
        <f t="shared" si="68"/>
        <v>11721.223607328559</v>
      </c>
      <c r="BD85" s="157"/>
      <c r="BE85" s="157">
        <f t="shared" si="69"/>
        <v>4076.9473416794972</v>
      </c>
      <c r="BF85" s="157">
        <f t="shared" si="70"/>
        <v>9481.584771603304</v>
      </c>
      <c r="BG85" s="157">
        <f t="shared" si="71"/>
        <v>22986.472840916638</v>
      </c>
      <c r="BH85" s="157">
        <f t="shared" si="72"/>
        <v>49178.177309008934</v>
      </c>
      <c r="BI85" s="157">
        <f t="shared" si="73"/>
        <v>3446.6298250382588</v>
      </c>
      <c r="BJ85" s="157">
        <f t="shared" si="74"/>
        <v>2051.8846818321153</v>
      </c>
      <c r="BK85" s="157">
        <f t="shared" si="75"/>
        <v>5176.650243053572</v>
      </c>
      <c r="BL85" s="157">
        <f t="shared" si="76"/>
        <v>21994.058027481493</v>
      </c>
      <c r="BM85" s="157">
        <f t="shared" si="77"/>
        <v>16508.9545316035</v>
      </c>
      <c r="BN85" s="170">
        <f t="shared" si="79"/>
        <v>134110.10992366768</v>
      </c>
      <c r="BP85" s="94">
        <f t="shared" si="80"/>
        <v>1.4120581968636496</v>
      </c>
      <c r="BQ85" s="178">
        <f t="shared" si="81"/>
        <v>0.05</v>
      </c>
      <c r="BR85" s="94">
        <f t="shared" si="82"/>
        <v>34.559999999999995</v>
      </c>
      <c r="BS85" s="94">
        <f t="shared" si="83"/>
        <v>24.209999999999997</v>
      </c>
      <c r="BT85" s="94">
        <f t="shared" si="84"/>
        <v>2.5699999999999994</v>
      </c>
      <c r="BU85" s="94">
        <f t="shared" si="85"/>
        <v>1.53</v>
      </c>
      <c r="BV85" s="94">
        <f t="shared" si="86"/>
        <v>3.8599999999999994</v>
      </c>
      <c r="BW85" s="94">
        <f t="shared" si="87"/>
        <v>16.399999999999995</v>
      </c>
    </row>
    <row r="86" spans="1:75" ht="15.6" x14ac:dyDescent="0.3">
      <c r="A86" s="1">
        <f t="shared" si="88"/>
        <v>76</v>
      </c>
      <c r="B86" s="25">
        <v>25</v>
      </c>
      <c r="C86" s="135" t="s">
        <v>350</v>
      </c>
      <c r="D86" s="20" t="s">
        <v>121</v>
      </c>
      <c r="E86" s="82">
        <v>2461.9802</v>
      </c>
      <c r="F86" s="82">
        <v>2260.4749999999999</v>
      </c>
      <c r="G86" s="82">
        <v>46.501199999999997</v>
      </c>
      <c r="H86" s="82">
        <v>155.00399999999988</v>
      </c>
      <c r="I86" s="3"/>
      <c r="J86" s="143">
        <v>7.7502000000000004</v>
      </c>
      <c r="K86" s="143">
        <v>6156.2421999999997</v>
      </c>
      <c r="L86" s="143">
        <v>1059.194</v>
      </c>
      <c r="M86" s="143"/>
      <c r="N86" s="143"/>
      <c r="O86" s="143">
        <v>671.68400000000008</v>
      </c>
      <c r="P86" s="143">
        <v>1857.4646000000002</v>
      </c>
      <c r="Q86" s="143">
        <v>250.58980000000005</v>
      </c>
      <c r="R86" s="143">
        <v>658.76700000000005</v>
      </c>
      <c r="S86" s="143">
        <v>1658.5427999999993</v>
      </c>
      <c r="T86" s="3"/>
      <c r="U86" s="143">
        <v>1082.4446000000003</v>
      </c>
      <c r="V86" s="143">
        <v>1751.5452</v>
      </c>
      <c r="W86" s="143">
        <v>4360.7791999999999</v>
      </c>
      <c r="X86" s="143">
        <v>10013.258399999999</v>
      </c>
      <c r="Y86" s="143">
        <v>1374.3688000000002</v>
      </c>
      <c r="Z86" s="143">
        <v>744.01919999999996</v>
      </c>
      <c r="AA86" s="143">
        <v>829.27140000000009</v>
      </c>
      <c r="AB86" s="143">
        <v>3764.0138000000002</v>
      </c>
      <c r="AC86" s="143">
        <v>3301.5851999999986</v>
      </c>
      <c r="AD86" s="145">
        <v>25834</v>
      </c>
      <c r="AF86" s="2">
        <v>143031</v>
      </c>
      <c r="AG86" s="75">
        <v>76.8</v>
      </c>
      <c r="AH86" s="75">
        <v>73.5</v>
      </c>
      <c r="AI86" s="75">
        <v>150.30000000000001</v>
      </c>
      <c r="AJ86" s="81">
        <v>76562.423073182246</v>
      </c>
      <c r="AK86" s="81">
        <v>73272.631456756484</v>
      </c>
      <c r="AL86" s="81">
        <v>149835.05452993873</v>
      </c>
      <c r="AM86" s="183">
        <f t="shared" si="78"/>
        <v>4.7570488425157693</v>
      </c>
      <c r="AO86" s="157">
        <f t="shared" si="57"/>
        <v>2579.0978006070673</v>
      </c>
      <c r="AP86" s="157">
        <f t="shared" si="58"/>
        <v>2368.006899822858</v>
      </c>
      <c r="AQ86" s="157">
        <f t="shared" si="59"/>
        <v>48.713284796355943</v>
      </c>
      <c r="AR86" s="157">
        <f t="shared" si="60"/>
        <v>162.37761598785301</v>
      </c>
      <c r="AS86"/>
      <c r="AT86" s="157">
        <f t="shared" si="61"/>
        <v>8.1188807993926559</v>
      </c>
      <c r="AU86" s="157">
        <f t="shared" si="62"/>
        <v>6449.0976483175673</v>
      </c>
      <c r="AV86" s="157">
        <f t="shared" si="63"/>
        <v>1109.5803759169964</v>
      </c>
      <c r="AW86" s="157"/>
      <c r="AX86" s="157"/>
      <c r="AY86" s="157">
        <f t="shared" si="64"/>
        <v>703.6363359473637</v>
      </c>
      <c r="AZ86" s="157">
        <f t="shared" si="65"/>
        <v>1945.8250982544403</v>
      </c>
      <c r="BA86" s="157">
        <f t="shared" si="66"/>
        <v>262.51047918036261</v>
      </c>
      <c r="BB86" s="157">
        <f t="shared" si="67"/>
        <v>690.10486794837595</v>
      </c>
      <c r="BC86" s="157">
        <f t="shared" si="68"/>
        <v>1737.440491070028</v>
      </c>
      <c r="BD86" s="157"/>
      <c r="BE86" s="157">
        <f t="shared" si="69"/>
        <v>1133.9370183151748</v>
      </c>
      <c r="BF86" s="157">
        <f t="shared" si="70"/>
        <v>1834.8670606627404</v>
      </c>
      <c r="BG86" s="157">
        <f t="shared" si="71"/>
        <v>4568.2235964582678</v>
      </c>
      <c r="BH86" s="157">
        <f t="shared" si="72"/>
        <v>10489.593992815311</v>
      </c>
      <c r="BI86" s="157">
        <f t="shared" si="73"/>
        <v>1439.7481950922979</v>
      </c>
      <c r="BJ86" s="157">
        <f t="shared" si="74"/>
        <v>779.41255674169508</v>
      </c>
      <c r="BK86" s="157">
        <f t="shared" si="75"/>
        <v>868.72024553501433</v>
      </c>
      <c r="BL86" s="157">
        <f t="shared" si="76"/>
        <v>3943.0697749050337</v>
      </c>
      <c r="BM86" s="157">
        <f t="shared" si="77"/>
        <v>3458.6432205412707</v>
      </c>
      <c r="BN86" s="170">
        <f t="shared" si="79"/>
        <v>27062.935997975521</v>
      </c>
      <c r="BP86" s="94">
        <f t="shared" si="80"/>
        <v>9.0972398566961523</v>
      </c>
      <c r="BQ86" s="178">
        <f t="shared" si="81"/>
        <v>0.03</v>
      </c>
      <c r="BR86" s="94">
        <f t="shared" si="82"/>
        <v>23.830000000000002</v>
      </c>
      <c r="BS86" s="94">
        <f t="shared" si="83"/>
        <v>23.66</v>
      </c>
      <c r="BT86" s="94">
        <f t="shared" si="84"/>
        <v>5.3200000000000012</v>
      </c>
      <c r="BU86" s="94">
        <f t="shared" si="85"/>
        <v>2.8800000000000003</v>
      </c>
      <c r="BV86" s="94">
        <f t="shared" si="86"/>
        <v>3.21</v>
      </c>
      <c r="BW86" s="94">
        <f t="shared" si="87"/>
        <v>14.57</v>
      </c>
    </row>
    <row r="87" spans="1:75" ht="15.6" x14ac:dyDescent="0.3">
      <c r="A87" s="1">
        <f t="shared" si="88"/>
        <v>77</v>
      </c>
      <c r="B87" s="25">
        <v>26</v>
      </c>
      <c r="C87" s="135" t="s">
        <v>350</v>
      </c>
      <c r="D87" s="20" t="s">
        <v>365</v>
      </c>
      <c r="E87" s="82">
        <v>1150.4493</v>
      </c>
      <c r="F87" s="82">
        <v>1055.8236000000002</v>
      </c>
      <c r="G87" s="82">
        <v>28.221700000000002</v>
      </c>
      <c r="H87" s="82">
        <v>66.403999999999897</v>
      </c>
      <c r="I87" s="3"/>
      <c r="J87" s="143">
        <v>6.6404000000000005</v>
      </c>
      <c r="K87" s="143">
        <v>3179.0914999999995</v>
      </c>
      <c r="L87" s="143">
        <v>420.00529999999992</v>
      </c>
      <c r="M87" s="143"/>
      <c r="N87" s="143"/>
      <c r="O87" s="143">
        <v>328.69980000000004</v>
      </c>
      <c r="P87" s="143">
        <v>1301.5183999999999</v>
      </c>
      <c r="Q87" s="143">
        <v>79.684799999999996</v>
      </c>
      <c r="R87" s="143">
        <v>78.024699999999996</v>
      </c>
      <c r="S87" s="143">
        <v>971.15849999999955</v>
      </c>
      <c r="T87" s="3"/>
      <c r="U87" s="143">
        <v>903.09440000000006</v>
      </c>
      <c r="V87" s="143">
        <v>1198.5922</v>
      </c>
      <c r="W87" s="143">
        <v>2244.4551999999999</v>
      </c>
      <c r="X87" s="143">
        <v>7918.6770000000006</v>
      </c>
      <c r="Y87" s="143">
        <v>1113.9270999999999</v>
      </c>
      <c r="Z87" s="143">
        <v>496.36990000000009</v>
      </c>
      <c r="AA87" s="143">
        <v>547.83300000000008</v>
      </c>
      <c r="AB87" s="143">
        <v>2410.4651999999996</v>
      </c>
      <c r="AC87" s="143">
        <v>3350.0818000000008</v>
      </c>
      <c r="AD87" s="145">
        <v>16601</v>
      </c>
      <c r="AF87" s="2">
        <v>85470</v>
      </c>
      <c r="AG87" s="75">
        <v>43.5</v>
      </c>
      <c r="AH87" s="75">
        <v>43.8</v>
      </c>
      <c r="AI87" s="75">
        <v>87.3</v>
      </c>
      <c r="AJ87" s="81">
        <v>43442.441325562526</v>
      </c>
      <c r="AK87" s="81">
        <v>43742.04436918709</v>
      </c>
      <c r="AL87" s="81">
        <v>87184.485694749616</v>
      </c>
      <c r="AM87" s="183">
        <f t="shared" si="78"/>
        <v>2.005950268807319</v>
      </c>
      <c r="AO87" s="157">
        <f t="shared" si="57"/>
        <v>1173.5267408258419</v>
      </c>
      <c r="AP87" s="157">
        <f t="shared" si="58"/>
        <v>1077.0028963423313</v>
      </c>
      <c r="AQ87" s="157">
        <f t="shared" si="59"/>
        <v>28.787813267011998</v>
      </c>
      <c r="AR87" s="157">
        <f t="shared" si="60"/>
        <v>67.736031216498716</v>
      </c>
      <c r="AS87"/>
      <c r="AT87" s="157">
        <f t="shared" si="61"/>
        <v>6.7736031216498809</v>
      </c>
      <c r="AU87" s="157">
        <f t="shared" si="62"/>
        <v>3242.8624944898802</v>
      </c>
      <c r="AV87" s="157">
        <f t="shared" si="63"/>
        <v>428.43039744435492</v>
      </c>
      <c r="AW87" s="157"/>
      <c r="AX87" s="157"/>
      <c r="AY87" s="157">
        <f t="shared" si="64"/>
        <v>335.29335452166919</v>
      </c>
      <c r="AZ87" s="157">
        <f t="shared" si="65"/>
        <v>1327.6262118433767</v>
      </c>
      <c r="BA87" s="157">
        <f t="shared" si="66"/>
        <v>81.283237459798571</v>
      </c>
      <c r="BB87" s="157">
        <f t="shared" si="67"/>
        <v>79.589836679386096</v>
      </c>
      <c r="BC87" s="157">
        <f t="shared" si="68"/>
        <v>990.63945654129475</v>
      </c>
      <c r="BD87" s="157"/>
      <c r="BE87" s="157">
        <f t="shared" si="69"/>
        <v>921.21002454438394</v>
      </c>
      <c r="BF87" s="157">
        <f t="shared" si="70"/>
        <v>1222.6353634578036</v>
      </c>
      <c r="BG87" s="157">
        <f t="shared" si="71"/>
        <v>2289.4778551176596</v>
      </c>
      <c r="BH87" s="157">
        <f t="shared" si="72"/>
        <v>8077.5217225674842</v>
      </c>
      <c r="BI87" s="157">
        <f t="shared" si="73"/>
        <v>1136.2719236567675</v>
      </c>
      <c r="BJ87" s="157">
        <f t="shared" si="74"/>
        <v>506.3268333433287</v>
      </c>
      <c r="BK87" s="157">
        <f t="shared" si="75"/>
        <v>558.82225753611522</v>
      </c>
      <c r="BL87" s="157">
        <f t="shared" si="76"/>
        <v>2458.8179331589067</v>
      </c>
      <c r="BM87" s="157">
        <f t="shared" si="77"/>
        <v>3417.2827748723662</v>
      </c>
      <c r="BN87" s="170">
        <f t="shared" si="79"/>
        <v>16934.007804124703</v>
      </c>
      <c r="BP87" s="94">
        <f t="shared" si="80"/>
        <v>6.7937213287440379</v>
      </c>
      <c r="BQ87" s="178">
        <f t="shared" si="81"/>
        <v>3.9999999999999994E-2</v>
      </c>
      <c r="BR87" s="94">
        <f t="shared" si="82"/>
        <v>19.149999999999995</v>
      </c>
      <c r="BS87" s="94">
        <f t="shared" si="83"/>
        <v>20.74</v>
      </c>
      <c r="BT87" s="94">
        <f t="shared" si="84"/>
        <v>6.7099999999999991</v>
      </c>
      <c r="BU87" s="94">
        <f t="shared" si="85"/>
        <v>2.99</v>
      </c>
      <c r="BV87" s="94">
        <f t="shared" si="86"/>
        <v>3.3</v>
      </c>
      <c r="BW87" s="94">
        <f t="shared" si="87"/>
        <v>14.52</v>
      </c>
    </row>
    <row r="88" spans="1:75" ht="15.6" x14ac:dyDescent="0.3">
      <c r="A88" s="1">
        <f t="shared" si="88"/>
        <v>78</v>
      </c>
      <c r="B88" s="25">
        <v>27</v>
      </c>
      <c r="C88" s="135" t="s">
        <v>350</v>
      </c>
      <c r="D88" s="20" t="s">
        <v>278</v>
      </c>
      <c r="E88" s="82">
        <v>523.702</v>
      </c>
      <c r="F88" s="82">
        <v>458.17719999999997</v>
      </c>
      <c r="G88" s="82">
        <v>1.9856000000000003</v>
      </c>
      <c r="H88" s="82">
        <v>63.539200000000022</v>
      </c>
      <c r="I88" s="3"/>
      <c r="J88" s="143">
        <v>5.4604000000000008</v>
      </c>
      <c r="K88" s="143">
        <v>1249.9352000000001</v>
      </c>
      <c r="L88" s="143">
        <v>680.06799999999998</v>
      </c>
      <c r="M88" s="143"/>
      <c r="N88" s="143"/>
      <c r="O88" s="143">
        <v>63.539200000000008</v>
      </c>
      <c r="P88" s="143">
        <v>277.98399999999998</v>
      </c>
      <c r="Q88" s="143">
        <v>17.373999999999999</v>
      </c>
      <c r="R88" s="143">
        <v>9.9280000000000008</v>
      </c>
      <c r="S88" s="143">
        <v>201.04199999999992</v>
      </c>
      <c r="T88" s="3"/>
      <c r="U88" s="143">
        <v>148.92000000000002</v>
      </c>
      <c r="V88" s="143">
        <v>223.87640000000005</v>
      </c>
      <c r="W88" s="143">
        <v>438.81760000000003</v>
      </c>
      <c r="X88" s="143">
        <v>2373.2883999999999</v>
      </c>
      <c r="Y88" s="143">
        <v>604.61520000000007</v>
      </c>
      <c r="Z88" s="143">
        <v>131.54599999999999</v>
      </c>
      <c r="AA88" s="143">
        <v>217.9196</v>
      </c>
      <c r="AB88" s="143">
        <v>619.01080000000002</v>
      </c>
      <c r="AC88" s="143">
        <v>800.19679999999994</v>
      </c>
      <c r="AD88" s="145">
        <v>4964</v>
      </c>
      <c r="AF88" s="2">
        <v>25508</v>
      </c>
      <c r="AG88" s="75">
        <v>12.6</v>
      </c>
      <c r="AH88" s="75">
        <v>13.6</v>
      </c>
      <c r="AI88" s="75">
        <v>26.2</v>
      </c>
      <c r="AJ88" s="81">
        <v>12578.938387656306</v>
      </c>
      <c r="AK88" s="81">
        <v>13577.266831121093</v>
      </c>
      <c r="AL88" s="81">
        <v>26156.205218777399</v>
      </c>
      <c r="AM88" s="183">
        <f t="shared" si="78"/>
        <v>2.5411840159063779</v>
      </c>
      <c r="AO88" s="157">
        <f t="shared" si="57"/>
        <v>537.01023151498202</v>
      </c>
      <c r="AP88" s="157">
        <f t="shared" si="58"/>
        <v>469.82032577092741</v>
      </c>
      <c r="AQ88" s="157">
        <f t="shared" si="59"/>
        <v>2.0360577498198373</v>
      </c>
      <c r="AR88" s="157">
        <f t="shared" si="60"/>
        <v>65.153847994234809</v>
      </c>
      <c r="AS88"/>
      <c r="AT88" s="157">
        <f t="shared" si="61"/>
        <v>5.5991588120045526</v>
      </c>
      <c r="AU88" s="157">
        <f t="shared" si="62"/>
        <v>1281.6983535115876</v>
      </c>
      <c r="AV88" s="157">
        <f t="shared" si="63"/>
        <v>697.34977931329422</v>
      </c>
      <c r="AW88" s="157"/>
      <c r="AX88" s="157"/>
      <c r="AY88" s="157">
        <f t="shared" si="64"/>
        <v>65.153847994234795</v>
      </c>
      <c r="AZ88" s="157">
        <f t="shared" si="65"/>
        <v>285.04808497477717</v>
      </c>
      <c r="BA88" s="157">
        <f t="shared" si="66"/>
        <v>17.815505310923573</v>
      </c>
      <c r="BB88" s="157">
        <f t="shared" si="67"/>
        <v>10.180288749099187</v>
      </c>
      <c r="BC88" s="157">
        <f t="shared" si="68"/>
        <v>206.15084716925841</v>
      </c>
      <c r="BD88" s="157"/>
      <c r="BE88" s="157">
        <f t="shared" si="69"/>
        <v>152.7043312364878</v>
      </c>
      <c r="BF88" s="157">
        <f t="shared" si="70"/>
        <v>229.56551129218667</v>
      </c>
      <c r="BG88" s="157">
        <f t="shared" si="71"/>
        <v>449.96876271018402</v>
      </c>
      <c r="BH88" s="157">
        <f t="shared" si="72"/>
        <v>2433.5980254721599</v>
      </c>
      <c r="BI88" s="157">
        <f t="shared" si="73"/>
        <v>619.97958482014042</v>
      </c>
      <c r="BJ88" s="157">
        <f t="shared" si="74"/>
        <v>134.88882592556419</v>
      </c>
      <c r="BK88" s="157">
        <f t="shared" si="75"/>
        <v>223.45733804272712</v>
      </c>
      <c r="BL88" s="157">
        <f t="shared" si="76"/>
        <v>634.74100350633421</v>
      </c>
      <c r="BM88" s="157">
        <f t="shared" si="77"/>
        <v>820.53127317739427</v>
      </c>
      <c r="BN88" s="170">
        <f t="shared" si="79"/>
        <v>5090.1443745495926</v>
      </c>
      <c r="BP88" s="94">
        <f t="shared" si="80"/>
        <v>10.288549036417859</v>
      </c>
      <c r="BQ88" s="178">
        <f t="shared" si="81"/>
        <v>0.11000000000000001</v>
      </c>
      <c r="BR88" s="94">
        <f t="shared" si="82"/>
        <v>25.180000000000003</v>
      </c>
      <c r="BS88" s="94">
        <f t="shared" si="83"/>
        <v>13.350000000000001</v>
      </c>
      <c r="BT88" s="94">
        <f t="shared" si="84"/>
        <v>12.180000000000001</v>
      </c>
      <c r="BU88" s="94">
        <f t="shared" si="85"/>
        <v>2.65</v>
      </c>
      <c r="BV88" s="94">
        <f t="shared" si="86"/>
        <v>4.3900000000000006</v>
      </c>
      <c r="BW88" s="94">
        <f t="shared" si="87"/>
        <v>12.47</v>
      </c>
    </row>
    <row r="89" spans="1:75" ht="15.6" x14ac:dyDescent="0.3">
      <c r="A89" s="1">
        <f t="shared" si="88"/>
        <v>79</v>
      </c>
      <c r="B89" s="25">
        <v>28</v>
      </c>
      <c r="C89" s="135" t="s">
        <v>350</v>
      </c>
      <c r="D89" s="20" t="s">
        <v>279</v>
      </c>
      <c r="E89" s="82">
        <v>4712.6460000000006</v>
      </c>
      <c r="F89" s="82">
        <v>4450.4080000000004</v>
      </c>
      <c r="G89" s="82">
        <v>56.012</v>
      </c>
      <c r="H89" s="82">
        <v>206.22600000000031</v>
      </c>
      <c r="I89" s="3"/>
      <c r="J89" s="143">
        <v>48.373999999999995</v>
      </c>
      <c r="K89" s="143">
        <v>4384.2119999999995</v>
      </c>
      <c r="L89" s="143">
        <v>465.91800000000006</v>
      </c>
      <c r="M89" s="143"/>
      <c r="N89" s="143"/>
      <c r="O89" s="143">
        <v>730.702</v>
      </c>
      <c r="P89" s="143">
        <v>1509.778</v>
      </c>
      <c r="Q89" s="143">
        <v>465.91800000000006</v>
      </c>
      <c r="R89" s="143">
        <v>285.15200000000004</v>
      </c>
      <c r="S89" s="143">
        <v>926.74399999999923</v>
      </c>
      <c r="T89" s="3"/>
      <c r="U89" s="143">
        <v>1461.404</v>
      </c>
      <c r="V89" s="143">
        <v>1586.1580000000004</v>
      </c>
      <c r="W89" s="143">
        <v>4514.058</v>
      </c>
      <c r="X89" s="143">
        <v>8753.148000000001</v>
      </c>
      <c r="Y89" s="143">
        <v>1038.768</v>
      </c>
      <c r="Z89" s="143">
        <v>353.89400000000001</v>
      </c>
      <c r="AA89" s="143">
        <v>501.56199999999995</v>
      </c>
      <c r="AB89" s="143">
        <v>4007.4040000000005</v>
      </c>
      <c r="AC89" s="143">
        <v>2851.5200000000004</v>
      </c>
      <c r="AD89" s="145">
        <v>25460</v>
      </c>
      <c r="AF89" s="2">
        <v>152601</v>
      </c>
      <c r="AG89" s="75">
        <v>87.8</v>
      </c>
      <c r="AH89" s="75">
        <v>83.5</v>
      </c>
      <c r="AI89" s="75">
        <v>171.3</v>
      </c>
      <c r="AJ89" s="81">
        <v>87167.98703073198</v>
      </c>
      <c r="AK89" s="81">
        <v>82898.939829910261</v>
      </c>
      <c r="AL89" s="81">
        <v>170066.92686064224</v>
      </c>
      <c r="AM89" s="183">
        <f t="shared" si="78"/>
        <v>11.445486504441153</v>
      </c>
      <c r="AO89" s="157">
        <f t="shared" si="57"/>
        <v>5252.0312619320866</v>
      </c>
      <c r="AP89" s="157">
        <f t="shared" si="58"/>
        <v>4959.7788470325695</v>
      </c>
      <c r="AQ89" s="157">
        <f t="shared" si="59"/>
        <v>62.422845900867578</v>
      </c>
      <c r="AR89" s="157">
        <f t="shared" si="60"/>
        <v>229.82956899864917</v>
      </c>
      <c r="AS89"/>
      <c r="AT89" s="157">
        <f t="shared" si="61"/>
        <v>53.910639641658356</v>
      </c>
      <c r="AU89" s="157">
        <f t="shared" si="62"/>
        <v>4886.0063927860892</v>
      </c>
      <c r="AV89" s="157">
        <f t="shared" si="63"/>
        <v>519.24458181176215</v>
      </c>
      <c r="AW89" s="157"/>
      <c r="AX89" s="157"/>
      <c r="AY89" s="157">
        <f t="shared" si="64"/>
        <v>814.33439879768162</v>
      </c>
      <c r="AZ89" s="157">
        <f t="shared" si="65"/>
        <v>1682.5794372370215</v>
      </c>
      <c r="BA89" s="157">
        <f t="shared" si="66"/>
        <v>519.24458181176215</v>
      </c>
      <c r="BB89" s="157">
        <f t="shared" si="67"/>
        <v>317.78903367714412</v>
      </c>
      <c r="BC89" s="157">
        <f t="shared" si="68"/>
        <v>1032.8143594507171</v>
      </c>
      <c r="BD89" s="157"/>
      <c r="BE89" s="157">
        <f t="shared" si="69"/>
        <v>1628.6687975953632</v>
      </c>
      <c r="BF89" s="157">
        <f t="shared" si="70"/>
        <v>1767.701499829114</v>
      </c>
      <c r="BG89" s="157">
        <f t="shared" si="71"/>
        <v>5030.7138991926467</v>
      </c>
      <c r="BH89" s="157">
        <f t="shared" si="72"/>
        <v>9754.9883730537604</v>
      </c>
      <c r="BI89" s="157">
        <f t="shared" si="73"/>
        <v>1157.6600512524533</v>
      </c>
      <c r="BJ89" s="157">
        <f t="shared" si="74"/>
        <v>394.398890010027</v>
      </c>
      <c r="BK89" s="157">
        <f t="shared" si="75"/>
        <v>558.96821102140507</v>
      </c>
      <c r="BL89" s="157">
        <f t="shared" si="76"/>
        <v>4466.0708839984354</v>
      </c>
      <c r="BM89" s="157">
        <f t="shared" si="77"/>
        <v>3177.8903367714411</v>
      </c>
      <c r="BN89" s="170">
        <f t="shared" si="79"/>
        <v>28374.020864030717</v>
      </c>
      <c r="BP89" s="94">
        <f t="shared" si="80"/>
        <v>16.609017180128127</v>
      </c>
      <c r="BQ89" s="178">
        <f t="shared" si="81"/>
        <v>0.18999999999999997</v>
      </c>
      <c r="BR89" s="94">
        <f t="shared" si="82"/>
        <v>17.22</v>
      </c>
      <c r="BS89" s="94">
        <f t="shared" si="83"/>
        <v>23.960000000000004</v>
      </c>
      <c r="BT89" s="94">
        <f t="shared" si="84"/>
        <v>4.08</v>
      </c>
      <c r="BU89" s="94">
        <f t="shared" si="85"/>
        <v>1.3900000000000001</v>
      </c>
      <c r="BV89" s="94">
        <f t="shared" si="86"/>
        <v>1.9699999999999998</v>
      </c>
      <c r="BW89" s="94">
        <f t="shared" si="87"/>
        <v>15.740000000000002</v>
      </c>
    </row>
    <row r="90" spans="1:75" ht="15.6" x14ac:dyDescent="0.3">
      <c r="A90" s="1">
        <f t="shared" si="88"/>
        <v>80</v>
      </c>
      <c r="B90" s="25">
        <v>29</v>
      </c>
      <c r="C90" s="135" t="s">
        <v>350</v>
      </c>
      <c r="D90" s="20" t="s">
        <v>280</v>
      </c>
      <c r="E90" s="82">
        <v>5124.6764999999996</v>
      </c>
      <c r="F90" s="82">
        <v>5035.1625000000004</v>
      </c>
      <c r="G90" s="82">
        <v>26.854199999999999</v>
      </c>
      <c r="H90" s="82">
        <v>62.659799999999684</v>
      </c>
      <c r="I90" s="3"/>
      <c r="J90" s="143">
        <v>31.329900000000002</v>
      </c>
      <c r="K90" s="143">
        <v>12232.088099999999</v>
      </c>
      <c r="L90" s="143">
        <v>1597.8248999999996</v>
      </c>
      <c r="M90" s="143"/>
      <c r="N90" s="143"/>
      <c r="O90" s="143">
        <v>1262.1473999999998</v>
      </c>
      <c r="P90" s="143">
        <v>3316.4937</v>
      </c>
      <c r="Q90" s="143">
        <v>1047.3137999999999</v>
      </c>
      <c r="R90" s="143">
        <v>2761.5068999999999</v>
      </c>
      <c r="S90" s="143">
        <v>2246.8014000000003</v>
      </c>
      <c r="T90" s="3"/>
      <c r="U90" s="143">
        <v>1199.4875999999999</v>
      </c>
      <c r="V90" s="143">
        <v>3410.4833999999996</v>
      </c>
      <c r="W90" s="143">
        <v>7617.6413999999995</v>
      </c>
      <c r="X90" s="143">
        <v>15141.293099999997</v>
      </c>
      <c r="Y90" s="143">
        <v>1445.6510999999998</v>
      </c>
      <c r="Z90" s="143">
        <v>989.12969999999973</v>
      </c>
      <c r="AA90" s="143">
        <v>1033.8866999999998</v>
      </c>
      <c r="AB90" s="143">
        <v>4596.5438999999997</v>
      </c>
      <c r="AC90" s="143">
        <v>7076.0816999999979</v>
      </c>
      <c r="AD90" s="145">
        <v>44756.999999999993</v>
      </c>
      <c r="AF90" s="2">
        <v>244008</v>
      </c>
      <c r="AG90" s="75">
        <v>132.69999999999999</v>
      </c>
      <c r="AH90" s="75">
        <v>125.7</v>
      </c>
      <c r="AI90" s="75">
        <v>258.39999999999998</v>
      </c>
      <c r="AJ90" s="81">
        <v>132225.55394052935</v>
      </c>
      <c r="AK90" s="81">
        <v>125250.58123831608</v>
      </c>
      <c r="AL90" s="81">
        <v>257476.13517884543</v>
      </c>
      <c r="AM90" s="183">
        <f t="shared" si="78"/>
        <v>5.5195465635739129</v>
      </c>
      <c r="AO90" s="157">
        <f t="shared" si="57"/>
        <v>5407.53540565003</v>
      </c>
      <c r="AP90" s="157">
        <f t="shared" si="58"/>
        <v>5313.0806387391131</v>
      </c>
      <c r="AQ90" s="157">
        <f t="shared" si="59"/>
        <v>28.336430073275263</v>
      </c>
      <c r="AR90" s="157">
        <f t="shared" si="60"/>
        <v>66.118336837641948</v>
      </c>
      <c r="AS90"/>
      <c r="AT90" s="157">
        <f t="shared" si="61"/>
        <v>33.059168418821145</v>
      </c>
      <c r="AU90" s="157">
        <f t="shared" si="62"/>
        <v>12907.243898376881</v>
      </c>
      <c r="AV90" s="157">
        <f t="shared" si="63"/>
        <v>1686.0175893598778</v>
      </c>
      <c r="AW90" s="157"/>
      <c r="AX90" s="157"/>
      <c r="AY90" s="157">
        <f t="shared" si="64"/>
        <v>1331.8122134439373</v>
      </c>
      <c r="AZ90" s="157">
        <f t="shared" si="65"/>
        <v>3499.5491140494951</v>
      </c>
      <c r="BA90" s="157">
        <f t="shared" si="66"/>
        <v>1105.1207728577353</v>
      </c>
      <c r="BB90" s="157">
        <f t="shared" si="67"/>
        <v>2913.9295592018061</v>
      </c>
      <c r="BC90" s="157">
        <f t="shared" si="68"/>
        <v>2370.8146494640305</v>
      </c>
      <c r="BD90" s="157"/>
      <c r="BE90" s="157">
        <f t="shared" si="69"/>
        <v>1265.6938766062951</v>
      </c>
      <c r="BF90" s="157">
        <f t="shared" si="70"/>
        <v>3598.7266193059586</v>
      </c>
      <c r="BG90" s="157">
        <f t="shared" si="71"/>
        <v>8038.1006641190834</v>
      </c>
      <c r="BH90" s="157">
        <f t="shared" si="72"/>
        <v>15977.023822981701</v>
      </c>
      <c r="BI90" s="157">
        <f t="shared" si="73"/>
        <v>1525.4444856113184</v>
      </c>
      <c r="BJ90" s="157">
        <f t="shared" si="74"/>
        <v>1043.7251743656386</v>
      </c>
      <c r="BK90" s="157">
        <f t="shared" si="75"/>
        <v>1090.9525578210976</v>
      </c>
      <c r="BL90" s="157">
        <f t="shared" si="76"/>
        <v>4850.2522808756157</v>
      </c>
      <c r="BM90" s="157">
        <f t="shared" si="77"/>
        <v>7466.6493243080304</v>
      </c>
      <c r="BN90" s="170">
        <f t="shared" si="79"/>
        <v>47227.383455458767</v>
      </c>
      <c r="BP90" s="94">
        <f t="shared" si="80"/>
        <v>10.851070131448633</v>
      </c>
      <c r="BQ90" s="178">
        <f t="shared" si="81"/>
        <v>7.0000000000000021E-2</v>
      </c>
      <c r="BR90" s="94">
        <f t="shared" si="82"/>
        <v>27.33</v>
      </c>
      <c r="BS90" s="94">
        <f t="shared" si="83"/>
        <v>24.640000000000004</v>
      </c>
      <c r="BT90" s="94">
        <f t="shared" si="84"/>
        <v>3.2300000000000004</v>
      </c>
      <c r="BU90" s="94">
        <f t="shared" si="85"/>
        <v>2.21</v>
      </c>
      <c r="BV90" s="94">
        <f t="shared" si="86"/>
        <v>2.31</v>
      </c>
      <c r="BW90" s="94">
        <f t="shared" si="87"/>
        <v>10.27</v>
      </c>
    </row>
    <row r="91" spans="1:75" ht="15.6" x14ac:dyDescent="0.3">
      <c r="A91" s="1">
        <f t="shared" si="88"/>
        <v>81</v>
      </c>
      <c r="B91" s="25">
        <v>30</v>
      </c>
      <c r="C91" s="135" t="s">
        <v>350</v>
      </c>
      <c r="D91" s="20" t="s">
        <v>281</v>
      </c>
      <c r="E91" s="82">
        <v>7848.7759999999989</v>
      </c>
      <c r="F91" s="82">
        <v>7793.4011999999993</v>
      </c>
      <c r="G91" s="82">
        <v>26.483599999999999</v>
      </c>
      <c r="H91" s="82">
        <v>28.891200000000961</v>
      </c>
      <c r="I91" s="3"/>
      <c r="J91" s="143">
        <v>9.6303999999999998</v>
      </c>
      <c r="K91" s="143">
        <v>4473.3207999999995</v>
      </c>
      <c r="L91" s="143">
        <v>763.20920000000001</v>
      </c>
      <c r="M91" s="143"/>
      <c r="N91" s="143"/>
      <c r="O91" s="143">
        <v>517.63400000000001</v>
      </c>
      <c r="P91" s="143">
        <v>1408.4459999999999</v>
      </c>
      <c r="Q91" s="143">
        <v>154.0864</v>
      </c>
      <c r="R91" s="143">
        <v>195.01560000000003</v>
      </c>
      <c r="S91" s="143">
        <v>1434.929599999999</v>
      </c>
      <c r="T91" s="3"/>
      <c r="U91" s="143">
        <v>938.96399999999994</v>
      </c>
      <c r="V91" s="143">
        <v>1136.3871999999999</v>
      </c>
      <c r="W91" s="143">
        <v>2665.2132000000006</v>
      </c>
      <c r="X91" s="143">
        <v>7003.7083999999995</v>
      </c>
      <c r="Y91" s="143">
        <v>1189.3544000000002</v>
      </c>
      <c r="Z91" s="143">
        <v>568.19359999999995</v>
      </c>
      <c r="AA91" s="143">
        <v>570.60120000000006</v>
      </c>
      <c r="AB91" s="143">
        <v>2152.3944000000001</v>
      </c>
      <c r="AC91" s="143">
        <v>2523.1647999999986</v>
      </c>
      <c r="AD91" s="145">
        <v>24076</v>
      </c>
      <c r="AF91" s="2">
        <v>139838</v>
      </c>
      <c r="AG91" s="75">
        <v>76</v>
      </c>
      <c r="AH91" s="75">
        <v>79.599999999999994</v>
      </c>
      <c r="AI91" s="75">
        <v>155.6</v>
      </c>
      <c r="AJ91" s="81">
        <v>75494.370469823771</v>
      </c>
      <c r="AK91" s="81">
        <v>79070.419597341737</v>
      </c>
      <c r="AL91" s="81">
        <v>154564.79006716551</v>
      </c>
      <c r="AM91" s="183">
        <f t="shared" si="78"/>
        <v>10.531322006296936</v>
      </c>
      <c r="AO91" s="157">
        <f t="shared" si="57"/>
        <v>8675.3558741129509</v>
      </c>
      <c r="AP91" s="157">
        <f t="shared" si="58"/>
        <v>8614.1493756146083</v>
      </c>
      <c r="AQ91" s="157">
        <f t="shared" si="59"/>
        <v>29.272673194859657</v>
      </c>
      <c r="AR91" s="157">
        <f t="shared" si="60"/>
        <v>31.933825303484319</v>
      </c>
      <c r="AS91"/>
      <c r="AT91" s="157">
        <f t="shared" si="61"/>
        <v>10.644608434494419</v>
      </c>
      <c r="AU91" s="157">
        <f t="shared" si="62"/>
        <v>4944.4206178226577</v>
      </c>
      <c r="AV91" s="157">
        <f t="shared" si="63"/>
        <v>843.58521843368283</v>
      </c>
      <c r="AW91" s="157"/>
      <c r="AX91" s="157"/>
      <c r="AY91" s="157">
        <f t="shared" si="64"/>
        <v>572.14770335407513</v>
      </c>
      <c r="AZ91" s="157">
        <f t="shared" si="65"/>
        <v>1556.773983544809</v>
      </c>
      <c r="BA91" s="157">
        <f t="shared" si="66"/>
        <v>170.3137349519107</v>
      </c>
      <c r="BB91" s="157">
        <f t="shared" si="67"/>
        <v>215.55332079851203</v>
      </c>
      <c r="BC91" s="157">
        <f t="shared" si="68"/>
        <v>1586.0466567396677</v>
      </c>
      <c r="BD91" s="157"/>
      <c r="BE91" s="157">
        <f t="shared" si="69"/>
        <v>1037.8493223632058</v>
      </c>
      <c r="BF91" s="157">
        <f t="shared" si="70"/>
        <v>1256.0637952703414</v>
      </c>
      <c r="BG91" s="157">
        <f t="shared" si="71"/>
        <v>2945.8953842463311</v>
      </c>
      <c r="BH91" s="157">
        <f t="shared" si="72"/>
        <v>7741.2914839860669</v>
      </c>
      <c r="BI91" s="157">
        <f t="shared" si="73"/>
        <v>1314.6091416600609</v>
      </c>
      <c r="BJ91" s="157">
        <f t="shared" si="74"/>
        <v>628.03189763517071</v>
      </c>
      <c r="BK91" s="157">
        <f t="shared" si="75"/>
        <v>630.69304974379452</v>
      </c>
      <c r="BL91" s="157">
        <f t="shared" si="76"/>
        <v>2379.0699851095032</v>
      </c>
      <c r="BM91" s="157">
        <f t="shared" si="77"/>
        <v>2788.8874098375368</v>
      </c>
      <c r="BN91" s="170">
        <f t="shared" si="79"/>
        <v>26611.521086236047</v>
      </c>
      <c r="BP91" s="94">
        <f t="shared" si="80"/>
        <v>29.493902188325212</v>
      </c>
      <c r="BQ91" s="178">
        <f t="shared" si="81"/>
        <v>0.04</v>
      </c>
      <c r="BR91" s="94">
        <f t="shared" si="82"/>
        <v>18.580000000000002</v>
      </c>
      <c r="BS91" s="94">
        <f t="shared" si="83"/>
        <v>15.790000000000003</v>
      </c>
      <c r="BT91" s="94">
        <f t="shared" si="84"/>
        <v>4.9400000000000004</v>
      </c>
      <c r="BU91" s="94">
        <f t="shared" si="85"/>
        <v>2.36</v>
      </c>
      <c r="BV91" s="94">
        <f t="shared" si="86"/>
        <v>2.370000000000001</v>
      </c>
      <c r="BW91" s="94">
        <f t="shared" si="87"/>
        <v>8.9400000000000031</v>
      </c>
    </row>
    <row r="92" spans="1:75" ht="15.6" x14ac:dyDescent="0.3">
      <c r="A92" s="1">
        <f t="shared" si="88"/>
        <v>82</v>
      </c>
      <c r="B92" s="25">
        <v>31</v>
      </c>
      <c r="C92" s="135" t="s">
        <v>350</v>
      </c>
      <c r="D92" s="20" t="s">
        <v>282</v>
      </c>
      <c r="E92" s="82">
        <v>2910.5860000000002</v>
      </c>
      <c r="F92" s="82">
        <v>2714.1459999999997</v>
      </c>
      <c r="G92" s="82">
        <v>19.644000000000002</v>
      </c>
      <c r="H92" s="82">
        <v>176.79600000000045</v>
      </c>
      <c r="I92" s="3"/>
      <c r="J92" s="143">
        <v>569.67599999999993</v>
      </c>
      <c r="K92" s="143">
        <v>8371.6180000000004</v>
      </c>
      <c r="L92" s="143">
        <v>2013.51</v>
      </c>
      <c r="M92" s="143"/>
      <c r="N92" s="143"/>
      <c r="O92" s="143">
        <v>753.01999999999987</v>
      </c>
      <c r="P92" s="143">
        <v>2887.6680000000001</v>
      </c>
      <c r="Q92" s="143">
        <v>471.45600000000002</v>
      </c>
      <c r="R92" s="143">
        <v>383.05799999999994</v>
      </c>
      <c r="S92" s="143">
        <v>1862.9059999999999</v>
      </c>
      <c r="T92" s="3"/>
      <c r="U92" s="143">
        <v>1921.838</v>
      </c>
      <c r="V92" s="143">
        <v>2000.414</v>
      </c>
      <c r="W92" s="143">
        <v>5025.5899999999992</v>
      </c>
      <c r="X92" s="143">
        <v>11940.278</v>
      </c>
      <c r="Y92" s="143">
        <v>1869.454</v>
      </c>
      <c r="Z92" s="143">
        <v>608.96400000000006</v>
      </c>
      <c r="AA92" s="143">
        <v>939.63800000000003</v>
      </c>
      <c r="AB92" s="143">
        <v>4852.0679999999993</v>
      </c>
      <c r="AC92" s="143">
        <v>3670.1540000000005</v>
      </c>
      <c r="AD92" s="145">
        <v>32740</v>
      </c>
      <c r="AF92" s="2">
        <v>179339</v>
      </c>
      <c r="AG92" s="75">
        <v>78.5</v>
      </c>
      <c r="AH92" s="75">
        <v>91.9</v>
      </c>
      <c r="AI92" s="75">
        <v>170.4</v>
      </c>
      <c r="AJ92" s="81">
        <v>78751.254145248386</v>
      </c>
      <c r="AK92" s="81">
        <v>92194.1433878768</v>
      </c>
      <c r="AL92" s="81">
        <v>170945.39753312519</v>
      </c>
      <c r="AM92" s="183">
        <f t="shared" si="78"/>
        <v>-4.6802995817277973</v>
      </c>
      <c r="AO92" s="157">
        <f t="shared" si="57"/>
        <v>2774.3618556161723</v>
      </c>
      <c r="AP92" s="157">
        <f t="shared" si="58"/>
        <v>2587.1158361145181</v>
      </c>
      <c r="AQ92" s="157">
        <f t="shared" si="59"/>
        <v>18.724601950165393</v>
      </c>
      <c r="AR92" s="157">
        <f t="shared" si="60"/>
        <v>168.52141755148895</v>
      </c>
      <c r="AS92"/>
      <c r="AT92" s="157">
        <f t="shared" si="61"/>
        <v>543.01345655479633</v>
      </c>
      <c r="AU92" s="157">
        <f t="shared" si="62"/>
        <v>7979.8011977621518</v>
      </c>
      <c r="AV92" s="157">
        <f t="shared" si="63"/>
        <v>1919.2716998919527</v>
      </c>
      <c r="AW92" s="157"/>
      <c r="AX92" s="157"/>
      <c r="AY92" s="157">
        <f t="shared" si="64"/>
        <v>717.77640808967328</v>
      </c>
      <c r="AZ92" s="157">
        <f t="shared" si="65"/>
        <v>2752.5164866743125</v>
      </c>
      <c r="BA92" s="157">
        <f t="shared" si="66"/>
        <v>449.39044680396944</v>
      </c>
      <c r="BB92" s="157">
        <f t="shared" si="67"/>
        <v>365.12973802822506</v>
      </c>
      <c r="BC92" s="157">
        <f t="shared" si="68"/>
        <v>1775.716418274018</v>
      </c>
      <c r="BD92" s="157"/>
      <c r="BE92" s="157">
        <f t="shared" si="69"/>
        <v>1831.8902241245141</v>
      </c>
      <c r="BF92" s="157">
        <f t="shared" si="70"/>
        <v>1906.7886319251757</v>
      </c>
      <c r="BG92" s="157">
        <f t="shared" si="71"/>
        <v>4790.3773322506449</v>
      </c>
      <c r="BH92" s="157">
        <f t="shared" si="72"/>
        <v>11381.437218708865</v>
      </c>
      <c r="BI92" s="157">
        <f t="shared" si="73"/>
        <v>1781.9579522574065</v>
      </c>
      <c r="BJ92" s="157">
        <f t="shared" si="74"/>
        <v>580.46266045512721</v>
      </c>
      <c r="BK92" s="157">
        <f t="shared" si="75"/>
        <v>895.66012661624461</v>
      </c>
      <c r="BL92" s="157">
        <f t="shared" si="76"/>
        <v>4624.9766816908514</v>
      </c>
      <c r="BM92" s="157">
        <f t="shared" si="77"/>
        <v>3498.3797976892342</v>
      </c>
      <c r="BN92" s="170">
        <f t="shared" si="79"/>
        <v>31207.669916942319</v>
      </c>
      <c r="BP92" s="94">
        <f t="shared" si="80"/>
        <v>9.326508540196631</v>
      </c>
      <c r="BQ92" s="178">
        <f t="shared" si="81"/>
        <v>1.74</v>
      </c>
      <c r="BR92" s="94">
        <f t="shared" si="82"/>
        <v>25.570000000000004</v>
      </c>
      <c r="BS92" s="94">
        <f t="shared" si="83"/>
        <v>21.459999999999994</v>
      </c>
      <c r="BT92" s="94">
        <f t="shared" si="84"/>
        <v>5.71</v>
      </c>
      <c r="BU92" s="94">
        <f t="shared" si="85"/>
        <v>1.86</v>
      </c>
      <c r="BV92" s="94">
        <f t="shared" si="86"/>
        <v>2.8700000000000006</v>
      </c>
      <c r="BW92" s="94">
        <f t="shared" si="87"/>
        <v>14.819999999999999</v>
      </c>
    </row>
    <row r="93" spans="1:75" ht="15.6" x14ac:dyDescent="0.3">
      <c r="A93" s="1">
        <f t="shared" si="88"/>
        <v>83</v>
      </c>
      <c r="B93" s="25">
        <v>32</v>
      </c>
      <c r="C93" s="135" t="s">
        <v>350</v>
      </c>
      <c r="D93" s="20" t="s">
        <v>283</v>
      </c>
      <c r="E93" s="82">
        <v>5455.6132000000007</v>
      </c>
      <c r="F93" s="82">
        <v>5282.4802</v>
      </c>
      <c r="G93" s="82">
        <v>23.084399999999999</v>
      </c>
      <c r="H93" s="82">
        <v>150.04859999999974</v>
      </c>
      <c r="I93" s="3"/>
      <c r="J93" s="143">
        <v>34.626599999999996</v>
      </c>
      <c r="K93" s="143">
        <v>8383.4845999999998</v>
      </c>
      <c r="L93" s="143">
        <v>638.66839999999991</v>
      </c>
      <c r="M93" s="143"/>
      <c r="N93" s="143"/>
      <c r="O93" s="143">
        <v>1088.8141999999998</v>
      </c>
      <c r="P93" s="143">
        <v>4266.7665999999999</v>
      </c>
      <c r="Q93" s="143">
        <v>392.4348</v>
      </c>
      <c r="R93" s="143">
        <v>261.62320000000005</v>
      </c>
      <c r="S93" s="143">
        <v>1735.1773999999996</v>
      </c>
      <c r="T93" s="3"/>
      <c r="U93" s="143">
        <v>1512.0282000000004</v>
      </c>
      <c r="V93" s="143">
        <v>1069.5771999999999</v>
      </c>
      <c r="W93" s="143">
        <v>8910.5784000000003</v>
      </c>
      <c r="X93" s="143">
        <v>13108.0918</v>
      </c>
      <c r="Y93" s="143">
        <v>1131.1355999999998</v>
      </c>
      <c r="Z93" s="143">
        <v>557.87299999999993</v>
      </c>
      <c r="AA93" s="143">
        <v>1154.22</v>
      </c>
      <c r="AB93" s="143">
        <v>3928.1954000000005</v>
      </c>
      <c r="AC93" s="143">
        <v>6336.6678000000002</v>
      </c>
      <c r="AD93" s="145">
        <v>38474</v>
      </c>
      <c r="AF93" s="2">
        <v>221870</v>
      </c>
      <c r="AG93" s="75">
        <v>124.7</v>
      </c>
      <c r="AH93" s="75">
        <v>118.7</v>
      </c>
      <c r="AI93" s="75">
        <v>243.4</v>
      </c>
      <c r="AJ93" s="81">
        <v>123980.27036043198</v>
      </c>
      <c r="AK93" s="81">
        <v>118014.90049545531</v>
      </c>
      <c r="AL93" s="81">
        <v>241995.17085588729</v>
      </c>
      <c r="AM93" s="183">
        <f t="shared" si="78"/>
        <v>9.0707039509114757</v>
      </c>
      <c r="AO93" s="157">
        <f t="shared" si="57"/>
        <v>5950.4757220788488</v>
      </c>
      <c r="AP93" s="157">
        <f t="shared" si="58"/>
        <v>5761.6383402075171</v>
      </c>
      <c r="AQ93" s="157">
        <f t="shared" si="59"/>
        <v>25.178317582844208</v>
      </c>
      <c r="AR93" s="157">
        <f t="shared" si="60"/>
        <v>163.65906428848706</v>
      </c>
      <c r="AS93"/>
      <c r="AT93" s="157">
        <f t="shared" si="61"/>
        <v>37.767476374266309</v>
      </c>
      <c r="AU93" s="157">
        <f t="shared" si="62"/>
        <v>9143.9256688362548</v>
      </c>
      <c r="AV93" s="157">
        <f t="shared" si="63"/>
        <v>696.60011979202295</v>
      </c>
      <c r="AW93" s="157"/>
      <c r="AX93" s="157"/>
      <c r="AY93" s="157">
        <f t="shared" si="64"/>
        <v>1187.577312657485</v>
      </c>
      <c r="AZ93" s="157">
        <f t="shared" si="65"/>
        <v>4653.7923665623712</v>
      </c>
      <c r="BA93" s="157">
        <f t="shared" si="66"/>
        <v>428.03139890835155</v>
      </c>
      <c r="BB93" s="157">
        <f t="shared" si="67"/>
        <v>285.35426593890111</v>
      </c>
      <c r="BC93" s="157">
        <f t="shared" si="68"/>
        <v>1892.5702049771226</v>
      </c>
      <c r="BD93" s="157"/>
      <c r="BE93" s="157">
        <f t="shared" si="69"/>
        <v>1649.1798016762962</v>
      </c>
      <c r="BF93" s="157">
        <f t="shared" si="70"/>
        <v>1166.5953813384483</v>
      </c>
      <c r="BG93" s="157">
        <f t="shared" si="71"/>
        <v>9718.8305869778651</v>
      </c>
      <c r="BH93" s="157">
        <f t="shared" si="72"/>
        <v>14297.088000791704</v>
      </c>
      <c r="BI93" s="157">
        <f t="shared" si="73"/>
        <v>1233.737561559366</v>
      </c>
      <c r="BJ93" s="157">
        <f t="shared" si="74"/>
        <v>608.47600825206837</v>
      </c>
      <c r="BK93" s="157">
        <f t="shared" si="75"/>
        <v>1258.9158791422105</v>
      </c>
      <c r="BL93" s="157">
        <f t="shared" si="76"/>
        <v>4284.510375347324</v>
      </c>
      <c r="BM93" s="157">
        <f t="shared" si="77"/>
        <v>6911.4481764907359</v>
      </c>
      <c r="BN93" s="170">
        <f t="shared" si="79"/>
        <v>41963.862638073682</v>
      </c>
      <c r="BP93" s="94">
        <f t="shared" si="80"/>
        <v>13.000741249806065</v>
      </c>
      <c r="BQ93" s="178">
        <f t="shared" si="81"/>
        <v>8.9999999999999983E-2</v>
      </c>
      <c r="BR93" s="94">
        <f t="shared" si="82"/>
        <v>21.79</v>
      </c>
      <c r="BS93" s="94">
        <f t="shared" si="83"/>
        <v>25.94</v>
      </c>
      <c r="BT93" s="94">
        <f t="shared" si="84"/>
        <v>2.9399999999999995</v>
      </c>
      <c r="BU93" s="94">
        <f t="shared" si="85"/>
        <v>1.45</v>
      </c>
      <c r="BV93" s="94">
        <f t="shared" si="86"/>
        <v>3</v>
      </c>
      <c r="BW93" s="94">
        <f t="shared" si="87"/>
        <v>10.210000000000003</v>
      </c>
    </row>
    <row r="94" spans="1:75" ht="15.6" x14ac:dyDescent="0.3">
      <c r="A94" s="1">
        <f t="shared" si="88"/>
        <v>84</v>
      </c>
      <c r="B94" s="25">
        <v>33</v>
      </c>
      <c r="C94" s="135" t="s">
        <v>350</v>
      </c>
      <c r="D94" s="20" t="s">
        <v>284</v>
      </c>
      <c r="E94" s="82">
        <v>5788.0519999999997</v>
      </c>
      <c r="F94" s="82">
        <v>5583.5439999999999</v>
      </c>
      <c r="G94" s="82">
        <v>42.803999999999995</v>
      </c>
      <c r="H94" s="82">
        <v>161.70399999999987</v>
      </c>
      <c r="I94" s="3"/>
      <c r="J94" s="143">
        <v>19.024000000000001</v>
      </c>
      <c r="K94" s="143">
        <v>11832.928</v>
      </c>
      <c r="L94" s="143">
        <v>1179.4880000000001</v>
      </c>
      <c r="M94" s="143"/>
      <c r="N94" s="143"/>
      <c r="O94" s="143">
        <v>1754.9639999999999</v>
      </c>
      <c r="P94" s="143">
        <v>5916.4639999999999</v>
      </c>
      <c r="Q94" s="143">
        <v>361.45599999999996</v>
      </c>
      <c r="R94" s="143">
        <v>313.89600000000002</v>
      </c>
      <c r="S94" s="143">
        <v>2306.659999999998</v>
      </c>
      <c r="T94" s="3"/>
      <c r="U94" s="143">
        <v>2002.2759999999996</v>
      </c>
      <c r="V94" s="143">
        <v>2592.02</v>
      </c>
      <c r="W94" s="143">
        <v>9359.8079999999991</v>
      </c>
      <c r="X94" s="143">
        <v>16441.492000000002</v>
      </c>
      <c r="Y94" s="143">
        <v>1593.26</v>
      </c>
      <c r="Z94" s="143">
        <v>537.428</v>
      </c>
      <c r="AA94" s="143">
        <v>1588.5039999999997</v>
      </c>
      <c r="AB94" s="143">
        <v>6544.2559999999994</v>
      </c>
      <c r="AC94" s="143">
        <v>6178.0440000000017</v>
      </c>
      <c r="AD94" s="145">
        <v>48035.600000000006</v>
      </c>
      <c r="AF94" s="2">
        <v>274294</v>
      </c>
      <c r="AG94" s="75">
        <v>155.9</v>
      </c>
      <c r="AH94" s="75">
        <v>157.4</v>
      </c>
      <c r="AI94" s="75">
        <v>313.3</v>
      </c>
      <c r="AJ94" s="81">
        <v>154609.83252917745</v>
      </c>
      <c r="AK94" s="81">
        <v>156097.41911541074</v>
      </c>
      <c r="AL94" s="81">
        <v>310707.25164458819</v>
      </c>
      <c r="AM94" s="183">
        <f t="shared" si="78"/>
        <v>13.275263638500366</v>
      </c>
      <c r="AO94" s="157">
        <f t="shared" ref="AO94:AO111" si="89">E94*$AL94/$AF94</f>
        <v>6556.4311625334931</v>
      </c>
      <c r="AP94" s="157">
        <f t="shared" ref="AP94:AP111" si="90">F94*$AL94/$AF94</f>
        <v>6324.7741863716683</v>
      </c>
      <c r="AQ94" s="157">
        <f t="shared" ref="AQ94:AQ111" si="91">G94*$AL94/$AF94</f>
        <v>48.48634384782369</v>
      </c>
      <c r="AR94" s="157">
        <f t="shared" ref="AR94:AR111" si="92">H94*$AL94/$AF94</f>
        <v>183.17063231400047</v>
      </c>
      <c r="AS94"/>
      <c r="AT94" s="157">
        <f t="shared" ref="AT94:AT111" si="93">J94*$AL94/$AF94</f>
        <v>21.549486154588312</v>
      </c>
      <c r="AU94" s="157">
        <f t="shared" ref="AU94:AU111" si="94">K94*$AL94/$AF94</f>
        <v>13403.780388153929</v>
      </c>
      <c r="AV94" s="157">
        <f t="shared" ref="AV94:AV111" si="95">L94*$AL94/$AF94</f>
        <v>1336.0681415844754</v>
      </c>
      <c r="AW94" s="157"/>
      <c r="AX94" s="157"/>
      <c r="AY94" s="157">
        <f t="shared" ref="AY94:AY111" si="96">O94*$AL94/$AF94</f>
        <v>1987.9400977607716</v>
      </c>
      <c r="AZ94" s="157">
        <f t="shared" ref="AZ94:AZ111" si="97">P94*$AL94/$AF94</f>
        <v>6701.8901940769647</v>
      </c>
      <c r="BA94" s="157">
        <f t="shared" ref="BA94:BA111" si="98">Q94*$AL94/$AF94</f>
        <v>409.44023693717781</v>
      </c>
      <c r="BB94" s="157">
        <f t="shared" ref="BB94:BB111" si="99">R94*$AL94/$AF94</f>
        <v>355.56652155070708</v>
      </c>
      <c r="BC94" s="157">
        <f t="shared" ref="BC94:BC111" si="100">S94*$AL94/$AF94</f>
        <v>2612.87519624383</v>
      </c>
      <c r="BD94" s="157"/>
      <c r="BE94" s="157">
        <f t="shared" ref="BE94:BE111" si="101">U94*$AL94/$AF94</f>
        <v>2268.0834177704191</v>
      </c>
      <c r="BF94" s="157">
        <f t="shared" ref="BF94:BF111" si="102">V94*$AL94/$AF94</f>
        <v>2936.1174885626569</v>
      </c>
      <c r="BG94" s="157">
        <f t="shared" ref="BG94:BG111" si="103">W94*$AL94/$AF94</f>
        <v>10602.347188057447</v>
      </c>
      <c r="BH94" s="157">
        <f t="shared" ref="BH94:BH111" si="104">X94*$AL94/$AF94</f>
        <v>18624.143409102948</v>
      </c>
      <c r="BI94" s="157">
        <f t="shared" ref="BI94:BI111" si="105">Y94*$AL94/$AF94</f>
        <v>1804.7694654467709</v>
      </c>
      <c r="BJ94" s="157">
        <f t="shared" ref="BJ94:BJ111" si="106">Z94*$AL94/$AF94</f>
        <v>608.77298386711982</v>
      </c>
      <c r="BK94" s="157">
        <f t="shared" ref="BK94:BK111" si="107">AA94*$AL94/$AF94</f>
        <v>1799.3820939081234</v>
      </c>
      <c r="BL94" s="157">
        <f t="shared" ref="BL94:BL111" si="108">AB94*$AL94/$AF94</f>
        <v>7413.0232371783777</v>
      </c>
      <c r="BM94" s="157">
        <f t="shared" ref="BM94:BM111" si="109">AC94*$AL94/$AF94</f>
        <v>6998.195628702556</v>
      </c>
      <c r="BN94" s="170">
        <f t="shared" si="79"/>
        <v>54412.452540335478</v>
      </c>
      <c r="BP94" s="94">
        <f t="shared" si="80"/>
        <v>10.637366503024959</v>
      </c>
      <c r="BQ94" s="178">
        <f t="shared" si="81"/>
        <v>3.9603960396039611E-2</v>
      </c>
      <c r="BR94" s="94">
        <f t="shared" si="82"/>
        <v>24.633663366336634</v>
      </c>
      <c r="BS94" s="94">
        <f t="shared" si="83"/>
        <v>24.881188118811878</v>
      </c>
      <c r="BT94" s="94">
        <f t="shared" si="84"/>
        <v>3.3168316831683171</v>
      </c>
      <c r="BU94" s="94">
        <f t="shared" si="85"/>
        <v>1.1188118811881191</v>
      </c>
      <c r="BV94" s="94">
        <f t="shared" si="86"/>
        <v>3.3069306930693059</v>
      </c>
      <c r="BW94" s="94">
        <f t="shared" si="87"/>
        <v>13.623762376237623</v>
      </c>
    </row>
    <row r="95" spans="1:75" ht="15.6" x14ac:dyDescent="0.3">
      <c r="A95" s="1">
        <f t="shared" si="88"/>
        <v>85</v>
      </c>
      <c r="B95" s="25">
        <v>34</v>
      </c>
      <c r="C95" s="135" t="s">
        <v>350</v>
      </c>
      <c r="D95" s="20" t="s">
        <v>285</v>
      </c>
      <c r="E95" s="82">
        <v>774.27900000000011</v>
      </c>
      <c r="F95" s="82">
        <v>705.19349999999997</v>
      </c>
      <c r="G95" s="82">
        <v>11.7315</v>
      </c>
      <c r="H95" s="82">
        <v>57.354000000000042</v>
      </c>
      <c r="I95" s="3"/>
      <c r="J95" s="143">
        <v>1.3035000000000001</v>
      </c>
      <c r="K95" s="143">
        <v>2739.9569999999999</v>
      </c>
      <c r="L95" s="143">
        <v>341.517</v>
      </c>
      <c r="M95" s="143"/>
      <c r="N95" s="143"/>
      <c r="O95" s="143">
        <v>301.10849999999999</v>
      </c>
      <c r="P95" s="143">
        <v>1177.0604999999998</v>
      </c>
      <c r="Q95" s="143">
        <v>203.346</v>
      </c>
      <c r="R95" s="143">
        <v>83.424000000000007</v>
      </c>
      <c r="S95" s="143">
        <v>633.5010000000002</v>
      </c>
      <c r="T95" s="3"/>
      <c r="U95" s="143">
        <v>779.49300000000005</v>
      </c>
      <c r="V95" s="143">
        <v>542.25599999999997</v>
      </c>
      <c r="W95" s="143">
        <v>2106.4559999999997</v>
      </c>
      <c r="X95" s="143">
        <v>6091.2554999999993</v>
      </c>
      <c r="Y95" s="143">
        <v>770.36850000000004</v>
      </c>
      <c r="Z95" s="143">
        <v>276.34200000000004</v>
      </c>
      <c r="AA95" s="143">
        <v>510.97199999999998</v>
      </c>
      <c r="AB95" s="143">
        <v>1893.9854999999998</v>
      </c>
      <c r="AC95" s="143">
        <v>2639.5874999999996</v>
      </c>
      <c r="AD95" s="145">
        <v>13035</v>
      </c>
      <c r="AF95" s="2">
        <v>72598</v>
      </c>
      <c r="AG95" s="75">
        <v>40.799999999999997</v>
      </c>
      <c r="AH95" s="75">
        <v>40.200000000000003</v>
      </c>
      <c r="AI95" s="75">
        <v>81</v>
      </c>
      <c r="AJ95" s="81">
        <v>40521.698459363775</v>
      </c>
      <c r="AK95" s="81">
        <v>39925.791129079022</v>
      </c>
      <c r="AL95" s="81">
        <v>80447.489588442797</v>
      </c>
      <c r="AM95" s="183">
        <f t="shared" si="78"/>
        <v>10.812266988681225</v>
      </c>
      <c r="AO95" s="157">
        <f t="shared" si="89"/>
        <v>857.99611271729134</v>
      </c>
      <c r="AP95" s="157">
        <f t="shared" si="90"/>
        <v>781.44090400682569</v>
      </c>
      <c r="AQ95" s="157">
        <f t="shared" si="91"/>
        <v>12.999941101777138</v>
      </c>
      <c r="AR95" s="157">
        <f t="shared" si="92"/>
        <v>63.555267608688283</v>
      </c>
      <c r="AS95"/>
      <c r="AT95" s="157">
        <f t="shared" si="93"/>
        <v>1.4444379001974599</v>
      </c>
      <c r="AU95" s="157">
        <f t="shared" si="94"/>
        <v>3036.2084662150605</v>
      </c>
      <c r="AV95" s="157">
        <f t="shared" si="95"/>
        <v>378.4427298517345</v>
      </c>
      <c r="AW95" s="157"/>
      <c r="AX95" s="157"/>
      <c r="AY95" s="157">
        <f t="shared" si="96"/>
        <v>333.66515494561321</v>
      </c>
      <c r="AZ95" s="157">
        <f t="shared" si="97"/>
        <v>1304.327423878306</v>
      </c>
      <c r="BA95" s="157">
        <f t="shared" si="98"/>
        <v>225.33231243080374</v>
      </c>
      <c r="BB95" s="157">
        <f t="shared" si="99"/>
        <v>92.444025612637432</v>
      </c>
      <c r="BC95" s="157">
        <f t="shared" si="100"/>
        <v>701.99681949596561</v>
      </c>
      <c r="BD95" s="157"/>
      <c r="BE95" s="157">
        <f t="shared" si="101"/>
        <v>863.773864318081</v>
      </c>
      <c r="BF95" s="157">
        <f t="shared" si="102"/>
        <v>600.88616648214315</v>
      </c>
      <c r="BG95" s="157">
        <f t="shared" si="103"/>
        <v>2334.2116467190945</v>
      </c>
      <c r="BH95" s="157">
        <f t="shared" si="104"/>
        <v>6749.8583076227296</v>
      </c>
      <c r="BI95" s="157">
        <f t="shared" si="105"/>
        <v>853.66279901669884</v>
      </c>
      <c r="BJ95" s="157">
        <f t="shared" si="106"/>
        <v>306.22083484186152</v>
      </c>
      <c r="BK95" s="157">
        <f t="shared" si="107"/>
        <v>566.21965687740419</v>
      </c>
      <c r="BL95" s="157">
        <f t="shared" si="108"/>
        <v>2098.7682689869089</v>
      </c>
      <c r="BM95" s="157">
        <f t="shared" si="109"/>
        <v>2924.9867478998558</v>
      </c>
      <c r="BN95" s="170">
        <f t="shared" si="79"/>
        <v>14444.379001974597</v>
      </c>
      <c r="BP95" s="94">
        <f t="shared" si="80"/>
        <v>5.3604173630043457</v>
      </c>
      <c r="BQ95" s="178">
        <f t="shared" si="81"/>
        <v>0.01</v>
      </c>
      <c r="BR95" s="94">
        <f t="shared" si="82"/>
        <v>21.02</v>
      </c>
      <c r="BS95" s="94">
        <f t="shared" si="83"/>
        <v>20.319999999999997</v>
      </c>
      <c r="BT95" s="94">
        <f t="shared" si="84"/>
        <v>5.910000000000001</v>
      </c>
      <c r="BU95" s="94">
        <f t="shared" si="85"/>
        <v>2.12</v>
      </c>
      <c r="BV95" s="94">
        <f t="shared" si="86"/>
        <v>3.92</v>
      </c>
      <c r="BW95" s="94">
        <f t="shared" si="87"/>
        <v>14.53</v>
      </c>
    </row>
    <row r="96" spans="1:75" ht="15.6" x14ac:dyDescent="0.3">
      <c r="A96" s="1">
        <f t="shared" si="88"/>
        <v>86</v>
      </c>
      <c r="B96" s="25">
        <v>35</v>
      </c>
      <c r="C96" s="135" t="s">
        <v>350</v>
      </c>
      <c r="D96" s="20" t="s">
        <v>286</v>
      </c>
      <c r="E96" s="82">
        <v>7075.0860000000002</v>
      </c>
      <c r="F96" s="82">
        <v>6998.3681999999999</v>
      </c>
      <c r="G96" s="82">
        <v>19.889800000000001</v>
      </c>
      <c r="H96" s="82">
        <v>56.827999999999875</v>
      </c>
      <c r="I96" s="3"/>
      <c r="J96" s="143">
        <v>8.5242000000000004</v>
      </c>
      <c r="K96" s="143">
        <v>6603.4135999999999</v>
      </c>
      <c r="L96" s="143">
        <v>1025.7454</v>
      </c>
      <c r="M96" s="143"/>
      <c r="N96" s="143"/>
      <c r="O96" s="143">
        <v>525.65900000000011</v>
      </c>
      <c r="P96" s="143">
        <v>1878.1654000000003</v>
      </c>
      <c r="Q96" s="143">
        <v>232.9948</v>
      </c>
      <c r="R96" s="143">
        <v>1937.8347999999999</v>
      </c>
      <c r="S96" s="143">
        <v>1003.0141999999996</v>
      </c>
      <c r="T96" s="3"/>
      <c r="U96" s="143">
        <v>633.63220000000001</v>
      </c>
      <c r="V96" s="143">
        <v>1557.0872000000002</v>
      </c>
      <c r="W96" s="143">
        <v>4020.5810000000006</v>
      </c>
      <c r="X96" s="143">
        <v>8515.6758000000009</v>
      </c>
      <c r="Y96" s="143">
        <v>957.55180000000007</v>
      </c>
      <c r="Z96" s="143">
        <v>480.19660000000005</v>
      </c>
      <c r="AA96" s="143">
        <v>576.80419999999992</v>
      </c>
      <c r="AB96" s="143">
        <v>2213.4506000000001</v>
      </c>
      <c r="AC96" s="143">
        <v>4287.6726000000008</v>
      </c>
      <c r="AD96" s="145">
        <v>28414</v>
      </c>
      <c r="AF96" s="2">
        <v>169874</v>
      </c>
      <c r="AG96" s="75">
        <v>91.9</v>
      </c>
      <c r="AH96" s="75">
        <v>87</v>
      </c>
      <c r="AI96" s="75">
        <v>178.9</v>
      </c>
      <c r="AJ96" s="81">
        <v>91603.126579840668</v>
      </c>
      <c r="AK96" s="81">
        <v>86718.955521720753</v>
      </c>
      <c r="AL96" s="81">
        <v>178322.08210156142</v>
      </c>
      <c r="AM96" s="183">
        <f t="shared" si="78"/>
        <v>4.9731460385705999</v>
      </c>
      <c r="AO96" s="157">
        <f t="shared" si="89"/>
        <v>7426.9403591344635</v>
      </c>
      <c r="AP96" s="157">
        <f t="shared" si="90"/>
        <v>7346.4072709028851</v>
      </c>
      <c r="AQ96" s="157">
        <f t="shared" si="91"/>
        <v>20.878948800779614</v>
      </c>
      <c r="AR96" s="157">
        <f t="shared" si="92"/>
        <v>59.654139430798772</v>
      </c>
      <c r="AS96"/>
      <c r="AT96" s="157">
        <f t="shared" si="93"/>
        <v>8.9481209146198353</v>
      </c>
      <c r="AU96" s="157">
        <f t="shared" si="94"/>
        <v>6931.8110018588313</v>
      </c>
      <c r="AV96" s="157">
        <f t="shared" si="95"/>
        <v>1076.7572167259202</v>
      </c>
      <c r="AW96" s="157"/>
      <c r="AX96" s="157"/>
      <c r="AY96" s="157">
        <f t="shared" si="96"/>
        <v>551.80078973488992</v>
      </c>
      <c r="AZ96" s="157">
        <f t="shared" si="97"/>
        <v>1971.5693081879037</v>
      </c>
      <c r="BA96" s="157">
        <f t="shared" si="98"/>
        <v>244.58197166627548</v>
      </c>
      <c r="BB96" s="157">
        <f t="shared" si="99"/>
        <v>2034.2061545902425</v>
      </c>
      <c r="BC96" s="157">
        <f t="shared" si="100"/>
        <v>1052.8955609536004</v>
      </c>
      <c r="BD96" s="157"/>
      <c r="BE96" s="157">
        <f t="shared" si="101"/>
        <v>665.14365465340779</v>
      </c>
      <c r="BF96" s="157">
        <f t="shared" si="102"/>
        <v>1634.52342040389</v>
      </c>
      <c r="BG96" s="157">
        <f t="shared" si="103"/>
        <v>4220.5303647290229</v>
      </c>
      <c r="BH96" s="157">
        <f t="shared" si="104"/>
        <v>8939.1727937052165</v>
      </c>
      <c r="BI96" s="157">
        <f t="shared" si="105"/>
        <v>1005.1722494089615</v>
      </c>
      <c r="BJ96" s="157">
        <f t="shared" si="106"/>
        <v>504.07747819025076</v>
      </c>
      <c r="BK96" s="157">
        <f t="shared" si="107"/>
        <v>605.48951522260882</v>
      </c>
      <c r="BL96" s="157">
        <f t="shared" si="108"/>
        <v>2323.5287308296174</v>
      </c>
      <c r="BM96" s="157">
        <f t="shared" si="109"/>
        <v>4500.9048200537773</v>
      </c>
      <c r="BN96" s="170">
        <f t="shared" si="79"/>
        <v>29827.069715399452</v>
      </c>
      <c r="BP96" s="94">
        <f t="shared" si="80"/>
        <v>23.720352242135256</v>
      </c>
      <c r="BQ96" s="178">
        <f t="shared" si="81"/>
        <v>0.03</v>
      </c>
      <c r="BR96" s="94">
        <f t="shared" si="82"/>
        <v>23.239999999999995</v>
      </c>
      <c r="BS96" s="94">
        <f t="shared" si="83"/>
        <v>19.63</v>
      </c>
      <c r="BT96" s="94">
        <f t="shared" si="84"/>
        <v>3.37</v>
      </c>
      <c r="BU96" s="94">
        <f t="shared" si="85"/>
        <v>1.6900000000000002</v>
      </c>
      <c r="BV96" s="94">
        <f t="shared" si="86"/>
        <v>2.0299999999999998</v>
      </c>
      <c r="BW96" s="94">
        <f t="shared" si="87"/>
        <v>7.79</v>
      </c>
    </row>
    <row r="97" spans="1:75" ht="15.6" x14ac:dyDescent="0.3">
      <c r="A97" s="1">
        <f t="shared" si="88"/>
        <v>87</v>
      </c>
      <c r="B97" s="25">
        <v>36</v>
      </c>
      <c r="C97" s="135" t="s">
        <v>350</v>
      </c>
      <c r="D97" s="20" t="s">
        <v>169</v>
      </c>
      <c r="E97" s="82">
        <v>4183.7301000000007</v>
      </c>
      <c r="F97" s="82">
        <v>3920.0832000000005</v>
      </c>
      <c r="G97" s="82">
        <v>69.240600000000001</v>
      </c>
      <c r="H97" s="82">
        <v>194.40630000000007</v>
      </c>
      <c r="I97" s="3"/>
      <c r="J97" s="143">
        <v>23.9679</v>
      </c>
      <c r="K97" s="143">
        <v>5086.5209999999997</v>
      </c>
      <c r="L97" s="143">
        <v>894.80160000000001</v>
      </c>
      <c r="M97" s="143"/>
      <c r="N97" s="143"/>
      <c r="O97" s="143">
        <v>897.46470000000011</v>
      </c>
      <c r="P97" s="143">
        <v>1589.8706999999999</v>
      </c>
      <c r="Q97" s="143">
        <v>189.08009999999999</v>
      </c>
      <c r="R97" s="143">
        <v>109.18709999999999</v>
      </c>
      <c r="S97" s="143">
        <v>1406.1167999999993</v>
      </c>
      <c r="T97" s="3"/>
      <c r="U97" s="143">
        <v>1376.8227000000002</v>
      </c>
      <c r="V97" s="143">
        <v>2439.3996000000002</v>
      </c>
      <c r="W97" s="143">
        <v>4412.7566999999999</v>
      </c>
      <c r="X97" s="143">
        <v>9107.8020000000015</v>
      </c>
      <c r="Y97" s="143">
        <v>1185.0795000000001</v>
      </c>
      <c r="Z97" s="143">
        <v>447.4008</v>
      </c>
      <c r="AA97" s="143">
        <v>551.26170000000002</v>
      </c>
      <c r="AB97" s="143">
        <v>4316.8851000000004</v>
      </c>
      <c r="AC97" s="143">
        <v>2607.1749000000009</v>
      </c>
      <c r="AD97" s="145">
        <v>26631.000000000004</v>
      </c>
      <c r="AF97" s="2">
        <v>158842</v>
      </c>
      <c r="AG97" s="75">
        <v>83.7</v>
      </c>
      <c r="AH97" s="75">
        <v>87</v>
      </c>
      <c r="AI97" s="75">
        <v>170.7</v>
      </c>
      <c r="AJ97" s="81">
        <v>83324.20852299963</v>
      </c>
      <c r="AK97" s="81">
        <v>86609.392371576658</v>
      </c>
      <c r="AL97" s="81">
        <v>169933.60089457629</v>
      </c>
      <c r="AM97" s="183">
        <f t="shared" si="78"/>
        <v>6.9827884908124345</v>
      </c>
      <c r="AO97" s="157">
        <f t="shared" si="89"/>
        <v>4475.8711239094564</v>
      </c>
      <c r="AP97" s="157">
        <f t="shared" si="90"/>
        <v>4193.8143185198724</v>
      </c>
      <c r="AQ97" s="157">
        <f t="shared" si="91"/>
        <v>74.075524647769484</v>
      </c>
      <c r="AR97" s="157">
        <f t="shared" si="92"/>
        <v>207.98128074181437</v>
      </c>
      <c r="AS97"/>
      <c r="AT97" s="157">
        <f t="shared" si="93"/>
        <v>25.641527762689435</v>
      </c>
      <c r="AU97" s="157">
        <f t="shared" si="94"/>
        <v>5441.7020029707573</v>
      </c>
      <c r="AV97" s="157">
        <f t="shared" si="95"/>
        <v>957.28370314040546</v>
      </c>
      <c r="AW97" s="157"/>
      <c r="AX97" s="157"/>
      <c r="AY97" s="157">
        <f t="shared" si="96"/>
        <v>960.13276178070441</v>
      </c>
      <c r="AZ97" s="157">
        <f t="shared" si="97"/>
        <v>1700.8880082583989</v>
      </c>
      <c r="BA97" s="157">
        <f t="shared" si="98"/>
        <v>202.28316346121665</v>
      </c>
      <c r="BB97" s="157">
        <f t="shared" si="99"/>
        <v>116.81140425225185</v>
      </c>
      <c r="BC97" s="157">
        <f t="shared" si="100"/>
        <v>1504.3029620777795</v>
      </c>
      <c r="BD97" s="157"/>
      <c r="BE97" s="157">
        <f t="shared" si="101"/>
        <v>1472.9633170344932</v>
      </c>
      <c r="BF97" s="157">
        <f t="shared" si="102"/>
        <v>2609.7377145137248</v>
      </c>
      <c r="BG97" s="157">
        <f t="shared" si="103"/>
        <v>4720.8901669751549</v>
      </c>
      <c r="BH97" s="157">
        <f t="shared" si="104"/>
        <v>9743.7805498219877</v>
      </c>
      <c r="BI97" s="157">
        <f t="shared" si="105"/>
        <v>1267.8310949329775</v>
      </c>
      <c r="BJ97" s="157">
        <f t="shared" si="106"/>
        <v>478.64185157020273</v>
      </c>
      <c r="BK97" s="157">
        <f t="shared" si="107"/>
        <v>589.75513854185704</v>
      </c>
      <c r="BL97" s="157">
        <f t="shared" si="108"/>
        <v>4618.3240559243977</v>
      </c>
      <c r="BM97" s="157">
        <f t="shared" si="109"/>
        <v>2789.2284088525516</v>
      </c>
      <c r="BN97" s="170">
        <f t="shared" si="79"/>
        <v>28490.586402988261</v>
      </c>
      <c r="BP97" s="94">
        <f t="shared" si="80"/>
        <v>14.684605086124821</v>
      </c>
      <c r="BQ97" s="178">
        <f t="shared" si="81"/>
        <v>0.09</v>
      </c>
      <c r="BR97" s="94">
        <f t="shared" si="82"/>
        <v>19.100000000000001</v>
      </c>
      <c r="BS97" s="94">
        <f t="shared" si="83"/>
        <v>25.729999999999997</v>
      </c>
      <c r="BT97" s="94">
        <f t="shared" si="84"/>
        <v>4.45</v>
      </c>
      <c r="BU97" s="94">
        <f t="shared" si="85"/>
        <v>1.6799999999999997</v>
      </c>
      <c r="BV97" s="94">
        <f t="shared" si="86"/>
        <v>2.0699999999999998</v>
      </c>
      <c r="BW97" s="94">
        <f t="shared" si="87"/>
        <v>16.21</v>
      </c>
    </row>
    <row r="98" spans="1:75" ht="15.6" x14ac:dyDescent="0.3">
      <c r="A98" s="1">
        <f t="shared" si="88"/>
        <v>88</v>
      </c>
      <c r="B98" s="25">
        <v>37</v>
      </c>
      <c r="C98" s="135" t="s">
        <v>350</v>
      </c>
      <c r="D98" s="20" t="s">
        <v>287</v>
      </c>
      <c r="E98" s="82">
        <v>2705.7741999999998</v>
      </c>
      <c r="F98" s="82">
        <v>2390.7183000000005</v>
      </c>
      <c r="G98" s="82">
        <v>55.598099999999995</v>
      </c>
      <c r="H98" s="82">
        <v>259.45779999999985</v>
      </c>
      <c r="I98" s="3"/>
      <c r="J98" s="143">
        <v>166.79429999999999</v>
      </c>
      <c r="K98" s="143">
        <v>55079.184399999991</v>
      </c>
      <c r="L98" s="143">
        <v>14010.7212</v>
      </c>
      <c r="M98" s="143"/>
      <c r="N98" s="143"/>
      <c r="O98" s="143">
        <v>4596.1095999999998</v>
      </c>
      <c r="P98" s="143">
        <v>12602.236000000001</v>
      </c>
      <c r="Q98" s="143">
        <v>1074.8966</v>
      </c>
      <c r="R98" s="143">
        <v>4874.1000999999997</v>
      </c>
      <c r="S98" s="143">
        <v>17921.120899999987</v>
      </c>
      <c r="T98" s="3"/>
      <c r="U98" s="143">
        <v>6968.2951999999987</v>
      </c>
      <c r="V98" s="143">
        <v>10174.452300000001</v>
      </c>
      <c r="W98" s="143">
        <v>24481.696700000004</v>
      </c>
      <c r="X98" s="143">
        <v>85750.80290000001</v>
      </c>
      <c r="Y98" s="143">
        <v>9433.1442999999981</v>
      </c>
      <c r="Z98" s="143">
        <v>1352.8870999999999</v>
      </c>
      <c r="AA98" s="143">
        <v>7209.2203</v>
      </c>
      <c r="AB98" s="143">
        <v>33951.9064</v>
      </c>
      <c r="AC98" s="143">
        <v>33803.644800000009</v>
      </c>
      <c r="AD98" s="145">
        <v>185327</v>
      </c>
      <c r="AF98" s="2">
        <v>1421753</v>
      </c>
      <c r="AG98" s="75">
        <v>958.2</v>
      </c>
      <c r="AH98" s="75">
        <v>775.9</v>
      </c>
      <c r="AI98" s="75">
        <v>1734.1</v>
      </c>
      <c r="AJ98" s="81">
        <v>946379.97551248455</v>
      </c>
      <c r="AK98" s="81">
        <v>766328.76539358846</v>
      </c>
      <c r="AL98" s="81">
        <v>1712708.740906073</v>
      </c>
      <c r="AM98" s="183">
        <f t="shared" si="78"/>
        <v>20.46457724415373</v>
      </c>
      <c r="AO98" s="157">
        <f t="shared" si="89"/>
        <v>3259.4994512113826</v>
      </c>
      <c r="AP98" s="157">
        <f t="shared" si="90"/>
        <v>2879.9686931936194</v>
      </c>
      <c r="AQ98" s="157">
        <f t="shared" si="91"/>
        <v>66.976016120781836</v>
      </c>
      <c r="AR98" s="157">
        <f t="shared" si="92"/>
        <v>312.55474189698168</v>
      </c>
      <c r="AS98"/>
      <c r="AT98" s="157">
        <f t="shared" si="93"/>
        <v>200.92804836234549</v>
      </c>
      <c r="AU98" s="157">
        <f t="shared" si="94"/>
        <v>66350.906636987871</v>
      </c>
      <c r="AV98" s="157">
        <f t="shared" si="95"/>
        <v>16877.956062437021</v>
      </c>
      <c r="AW98" s="157"/>
      <c r="AX98" s="157"/>
      <c r="AY98" s="157">
        <f t="shared" si="96"/>
        <v>5536.6839993179647</v>
      </c>
      <c r="AZ98" s="157">
        <f t="shared" si="97"/>
        <v>15181.230320710551</v>
      </c>
      <c r="BA98" s="157">
        <f t="shared" si="98"/>
        <v>1294.8696450017824</v>
      </c>
      <c r="BB98" s="157">
        <f t="shared" si="99"/>
        <v>5871.5640799218736</v>
      </c>
      <c r="BC98" s="157">
        <f t="shared" si="100"/>
        <v>21588.602529598662</v>
      </c>
      <c r="BD98" s="157"/>
      <c r="BE98" s="157">
        <f t="shared" si="101"/>
        <v>8394.327353804656</v>
      </c>
      <c r="BF98" s="157">
        <f t="shared" si="102"/>
        <v>12256.610950103077</v>
      </c>
      <c r="BG98" s="157">
        <f t="shared" si="103"/>
        <v>29491.772431850939</v>
      </c>
      <c r="BH98" s="157">
        <f t="shared" si="104"/>
        <v>103299.34219695254</v>
      </c>
      <c r="BI98" s="157">
        <f t="shared" si="105"/>
        <v>11363.597401825982</v>
      </c>
      <c r="BJ98" s="157">
        <f t="shared" si="106"/>
        <v>1629.7497256056913</v>
      </c>
      <c r="BK98" s="157">
        <f t="shared" si="107"/>
        <v>8684.5567569947107</v>
      </c>
      <c r="BL98" s="157">
        <f t="shared" si="108"/>
        <v>40900.020511090777</v>
      </c>
      <c r="BM98" s="157">
        <f t="shared" si="109"/>
        <v>40721.417801435367</v>
      </c>
      <c r="BN98" s="170">
        <f t="shared" si="79"/>
        <v>223253.38706927281</v>
      </c>
      <c r="BP98" s="94">
        <f t="shared" si="80"/>
        <v>1.2119745350875375</v>
      </c>
      <c r="BQ98" s="178">
        <f t="shared" si="81"/>
        <v>0.09</v>
      </c>
      <c r="BR98" s="94">
        <f t="shared" si="82"/>
        <v>29.719999999999995</v>
      </c>
      <c r="BS98" s="94">
        <f t="shared" si="83"/>
        <v>18.7</v>
      </c>
      <c r="BT98" s="94">
        <f t="shared" si="84"/>
        <v>5.0899999999999981</v>
      </c>
      <c r="BU98" s="94">
        <f t="shared" si="85"/>
        <v>0.72999999999999987</v>
      </c>
      <c r="BV98" s="94">
        <f t="shared" si="86"/>
        <v>3.8899999999999992</v>
      </c>
      <c r="BW98" s="94">
        <f t="shared" si="87"/>
        <v>18.32</v>
      </c>
    </row>
    <row r="99" spans="1:75" ht="15.6" x14ac:dyDescent="0.3">
      <c r="A99" s="1">
        <f t="shared" si="88"/>
        <v>89</v>
      </c>
      <c r="B99" s="25">
        <v>38</v>
      </c>
      <c r="C99" s="135" t="s">
        <v>350</v>
      </c>
      <c r="D99" s="20" t="s">
        <v>288</v>
      </c>
      <c r="E99" s="82">
        <v>4552.1364999999996</v>
      </c>
      <c r="F99" s="82">
        <v>3995.4420999999993</v>
      </c>
      <c r="G99" s="82">
        <v>92.782399999999996</v>
      </c>
      <c r="H99" s="82">
        <v>463.91199999999992</v>
      </c>
      <c r="I99" s="3"/>
      <c r="J99" s="143">
        <v>17.396699999999999</v>
      </c>
      <c r="K99" s="143">
        <v>14131.9193</v>
      </c>
      <c r="L99" s="143">
        <v>2284.7665999999999</v>
      </c>
      <c r="M99" s="143"/>
      <c r="N99" s="143"/>
      <c r="O99" s="143">
        <v>1983.2238</v>
      </c>
      <c r="P99" s="143">
        <v>4557.9353999999994</v>
      </c>
      <c r="Q99" s="143">
        <v>922.02509999999995</v>
      </c>
      <c r="R99" s="143">
        <v>608.8845</v>
      </c>
      <c r="S99" s="143">
        <v>3775.0838999999996</v>
      </c>
      <c r="T99" s="3"/>
      <c r="U99" s="143">
        <v>3427.1498999999999</v>
      </c>
      <c r="V99" s="143">
        <v>5735.1121000000003</v>
      </c>
      <c r="W99" s="143">
        <v>9388.419100000001</v>
      </c>
      <c r="X99" s="143">
        <v>20736.866399999999</v>
      </c>
      <c r="Y99" s="143">
        <v>1983.2238</v>
      </c>
      <c r="Z99" s="143">
        <v>591.48779999999988</v>
      </c>
      <c r="AA99" s="143">
        <v>1153.9811</v>
      </c>
      <c r="AB99" s="143">
        <v>11261.4638</v>
      </c>
      <c r="AC99" s="143">
        <v>5746.7098999999998</v>
      </c>
      <c r="AD99" s="145">
        <v>57989</v>
      </c>
      <c r="AF99" s="2">
        <v>309549</v>
      </c>
      <c r="AG99" s="75">
        <v>178.3</v>
      </c>
      <c r="AH99" s="75">
        <v>181.2</v>
      </c>
      <c r="AI99" s="75">
        <v>359.5</v>
      </c>
      <c r="AJ99" s="81">
        <v>176640.68901645308</v>
      </c>
      <c r="AK99" s="81">
        <v>179513.70078396689</v>
      </c>
      <c r="AL99" s="81">
        <v>356154.38980041997</v>
      </c>
      <c r="AM99" s="183">
        <f t="shared" si="78"/>
        <v>15.055900616839329</v>
      </c>
      <c r="AO99" s="157">
        <f t="shared" si="89"/>
        <v>5237.5016473828673</v>
      </c>
      <c r="AP99" s="157">
        <f t="shared" si="90"/>
        <v>4596.9918917793575</v>
      </c>
      <c r="AQ99" s="157">
        <f t="shared" si="91"/>
        <v>106.75162593391833</v>
      </c>
      <c r="AR99" s="157">
        <f t="shared" si="92"/>
        <v>533.75812966959154</v>
      </c>
      <c r="AS99"/>
      <c r="AT99" s="157">
        <f t="shared" si="93"/>
        <v>20.015929862609688</v>
      </c>
      <c r="AU99" s="157">
        <f t="shared" si="94"/>
        <v>16259.607025059937</v>
      </c>
      <c r="AV99" s="157">
        <f t="shared" si="95"/>
        <v>2628.7587886227388</v>
      </c>
      <c r="AW99" s="157"/>
      <c r="AX99" s="157"/>
      <c r="AY99" s="157">
        <f t="shared" si="96"/>
        <v>2281.8160043375046</v>
      </c>
      <c r="AZ99" s="157">
        <f t="shared" si="97"/>
        <v>5244.1736240037371</v>
      </c>
      <c r="BA99" s="157">
        <f t="shared" si="98"/>
        <v>1060.8442827183133</v>
      </c>
      <c r="BB99" s="157">
        <f t="shared" si="99"/>
        <v>700.55754519133905</v>
      </c>
      <c r="BC99" s="157">
        <f t="shared" si="100"/>
        <v>4343.4567801863013</v>
      </c>
      <c r="BD99" s="157"/>
      <c r="BE99" s="157">
        <f t="shared" si="101"/>
        <v>3943.138182934108</v>
      </c>
      <c r="BF99" s="157">
        <f t="shared" si="102"/>
        <v>6598.5848780403276</v>
      </c>
      <c r="BG99" s="157">
        <f t="shared" si="103"/>
        <v>10801.930149188363</v>
      </c>
      <c r="BH99" s="157">
        <f t="shared" si="104"/>
        <v>23858.988396230747</v>
      </c>
      <c r="BI99" s="157">
        <f t="shared" si="105"/>
        <v>2281.8160043375046</v>
      </c>
      <c r="BJ99" s="157">
        <f t="shared" si="106"/>
        <v>680.54161532872922</v>
      </c>
      <c r="BK99" s="157">
        <f t="shared" si="107"/>
        <v>1327.7233475531093</v>
      </c>
      <c r="BL99" s="157">
        <f t="shared" si="108"/>
        <v>12956.978597729338</v>
      </c>
      <c r="BM99" s="157">
        <f t="shared" si="109"/>
        <v>6611.9288312820672</v>
      </c>
      <c r="BN99" s="170">
        <f t="shared" si="79"/>
        <v>66719.766208698959</v>
      </c>
      <c r="BP99" s="94">
        <f t="shared" si="80"/>
        <v>6.8227704601975807</v>
      </c>
      <c r="BQ99" s="178">
        <f t="shared" si="81"/>
        <v>3.0000000000000002E-2</v>
      </c>
      <c r="BR99" s="94">
        <f t="shared" si="82"/>
        <v>24.37</v>
      </c>
      <c r="BS99" s="94">
        <f t="shared" si="83"/>
        <v>26.080000000000005</v>
      </c>
      <c r="BT99" s="94">
        <f t="shared" si="84"/>
        <v>3.4200000000000004</v>
      </c>
      <c r="BU99" s="94">
        <f t="shared" si="85"/>
        <v>1.0199999999999998</v>
      </c>
      <c r="BV99" s="94">
        <f t="shared" si="86"/>
        <v>1.9900000000000002</v>
      </c>
      <c r="BW99" s="94">
        <f t="shared" si="87"/>
        <v>19.420000000000002</v>
      </c>
    </row>
    <row r="100" spans="1:75" ht="15.6" x14ac:dyDescent="0.3">
      <c r="A100" s="1">
        <f t="shared" si="88"/>
        <v>90</v>
      </c>
      <c r="B100" s="25">
        <v>39</v>
      </c>
      <c r="C100" s="135" t="s">
        <v>350</v>
      </c>
      <c r="D100" s="20" t="s">
        <v>289</v>
      </c>
      <c r="E100" s="82">
        <v>2661.7119000000002</v>
      </c>
      <c r="F100" s="82">
        <v>2458.4825999999998</v>
      </c>
      <c r="G100" s="82">
        <v>27.623399999999997</v>
      </c>
      <c r="H100" s="82">
        <v>175.60589999999985</v>
      </c>
      <c r="I100" s="3"/>
      <c r="J100" s="143">
        <v>7.8923999999999994</v>
      </c>
      <c r="K100" s="143">
        <v>4046.8281000000002</v>
      </c>
      <c r="L100" s="143">
        <v>554.44110000000001</v>
      </c>
      <c r="M100" s="143"/>
      <c r="N100" s="143"/>
      <c r="O100" s="143">
        <v>649.1499</v>
      </c>
      <c r="P100" s="143">
        <v>1606.1034000000002</v>
      </c>
      <c r="Q100" s="143">
        <v>130.22459999999998</v>
      </c>
      <c r="R100" s="143">
        <v>181.52519999999998</v>
      </c>
      <c r="S100" s="143">
        <v>925.38389999999981</v>
      </c>
      <c r="T100" s="3"/>
      <c r="U100" s="143">
        <v>836.59440000000006</v>
      </c>
      <c r="V100" s="143">
        <v>1349.6004</v>
      </c>
      <c r="W100" s="143">
        <v>2991.2195999999999</v>
      </c>
      <c r="X100" s="143">
        <v>7837.1531999999997</v>
      </c>
      <c r="Y100" s="143">
        <v>1237.1337000000001</v>
      </c>
      <c r="Z100" s="143">
        <v>392.64689999999996</v>
      </c>
      <c r="AA100" s="143">
        <v>605.74169999999992</v>
      </c>
      <c r="AB100" s="143">
        <v>2876.7797999999998</v>
      </c>
      <c r="AC100" s="143">
        <v>2724.8510999999999</v>
      </c>
      <c r="AD100" s="145">
        <v>19731</v>
      </c>
      <c r="AF100" s="2">
        <v>108049</v>
      </c>
      <c r="AG100" s="75">
        <v>56.1</v>
      </c>
      <c r="AH100" s="75">
        <v>58.3</v>
      </c>
      <c r="AI100" s="75">
        <v>114.4</v>
      </c>
      <c r="AJ100" s="81">
        <v>55900.093167459454</v>
      </c>
      <c r="AK100" s="81">
        <v>58092.25368383043</v>
      </c>
      <c r="AL100" s="81">
        <v>113992.34685128988</v>
      </c>
      <c r="AM100" s="183">
        <f t="shared" si="78"/>
        <v>5.5006032922932038</v>
      </c>
      <c r="AO100" s="157">
        <f t="shared" si="89"/>
        <v>2808.1221124027606</v>
      </c>
      <c r="AP100" s="157">
        <f t="shared" si="90"/>
        <v>2593.7139748360551</v>
      </c>
      <c r="AQ100" s="157">
        <f t="shared" si="91"/>
        <v>29.142853649843317</v>
      </c>
      <c r="AR100" s="157">
        <f t="shared" si="92"/>
        <v>185.26528391686094</v>
      </c>
      <c r="AS100"/>
      <c r="AT100" s="157">
        <f t="shared" si="93"/>
        <v>8.3265296142409486</v>
      </c>
      <c r="AU100" s="157">
        <f t="shared" si="94"/>
        <v>4269.4280597020461</v>
      </c>
      <c r="AV100" s="157">
        <f t="shared" si="95"/>
        <v>584.93870540042667</v>
      </c>
      <c r="AW100" s="157"/>
      <c r="AX100" s="157"/>
      <c r="AY100" s="157">
        <f t="shared" si="96"/>
        <v>684.85706077131806</v>
      </c>
      <c r="AZ100" s="157">
        <f t="shared" si="97"/>
        <v>1694.4487764980333</v>
      </c>
      <c r="BA100" s="157">
        <f t="shared" si="98"/>
        <v>137.38773863497565</v>
      </c>
      <c r="BB100" s="157">
        <f t="shared" si="99"/>
        <v>191.51018112754178</v>
      </c>
      <c r="BC100" s="157">
        <f t="shared" si="100"/>
        <v>976.28559726975107</v>
      </c>
      <c r="BD100" s="157"/>
      <c r="BE100" s="157">
        <f t="shared" si="101"/>
        <v>882.61213910954064</v>
      </c>
      <c r="BF100" s="157">
        <f t="shared" si="102"/>
        <v>1423.8365640352022</v>
      </c>
      <c r="BG100" s="157">
        <f t="shared" si="103"/>
        <v>3155.7547237973195</v>
      </c>
      <c r="BH100" s="157">
        <f t="shared" si="104"/>
        <v>8268.243906941263</v>
      </c>
      <c r="BI100" s="157">
        <f t="shared" si="105"/>
        <v>1305.1835170322688</v>
      </c>
      <c r="BJ100" s="157">
        <f t="shared" si="106"/>
        <v>414.24484830848718</v>
      </c>
      <c r="BK100" s="157">
        <f t="shared" si="107"/>
        <v>639.06114789299284</v>
      </c>
      <c r="BL100" s="157">
        <f t="shared" si="108"/>
        <v>3035.0200443908252</v>
      </c>
      <c r="BM100" s="157">
        <f t="shared" si="109"/>
        <v>2874.7343493166873</v>
      </c>
      <c r="BN100" s="170">
        <f t="shared" si="79"/>
        <v>20816.324035602374</v>
      </c>
      <c r="BP100" s="94">
        <f t="shared" si="80"/>
        <v>12.786656738469514</v>
      </c>
      <c r="BQ100" s="178">
        <f t="shared" si="81"/>
        <v>3.9999999999999994E-2</v>
      </c>
      <c r="BR100" s="94">
        <f t="shared" si="82"/>
        <v>20.509999999999994</v>
      </c>
      <c r="BS100" s="94">
        <f t="shared" si="83"/>
        <v>21.999999999999996</v>
      </c>
      <c r="BT100" s="94">
        <f t="shared" si="84"/>
        <v>6.27</v>
      </c>
      <c r="BU100" s="94">
        <f t="shared" si="85"/>
        <v>1.9899999999999998</v>
      </c>
      <c r="BV100" s="94">
        <f t="shared" si="86"/>
        <v>3.0699999999999994</v>
      </c>
      <c r="BW100" s="94">
        <f t="shared" si="87"/>
        <v>14.579999999999995</v>
      </c>
    </row>
    <row r="101" spans="1:75" ht="15.6" x14ac:dyDescent="0.3">
      <c r="A101" s="1">
        <f t="shared" si="88"/>
        <v>91</v>
      </c>
      <c r="B101" s="25">
        <v>40</v>
      </c>
      <c r="C101" s="135" t="s">
        <v>350</v>
      </c>
      <c r="D101" s="20" t="s">
        <v>376</v>
      </c>
      <c r="E101" s="82">
        <v>726.23099999999999</v>
      </c>
      <c r="F101" s="82">
        <v>640.56299999999999</v>
      </c>
      <c r="G101" s="82">
        <v>21.417000000000002</v>
      </c>
      <c r="H101" s="82">
        <v>64.250999999999991</v>
      </c>
      <c r="I101" s="3"/>
      <c r="J101" s="143">
        <v>3.8940000000000006</v>
      </c>
      <c r="K101" s="143">
        <v>4429.4250000000002</v>
      </c>
      <c r="L101" s="143">
        <v>700.92000000000007</v>
      </c>
      <c r="M101" s="143"/>
      <c r="N101" s="143"/>
      <c r="O101" s="143">
        <v>584.1</v>
      </c>
      <c r="P101" s="143">
        <v>1633.5330000000001</v>
      </c>
      <c r="Q101" s="143">
        <v>169.38900000000001</v>
      </c>
      <c r="R101" s="143">
        <v>276.47399999999999</v>
      </c>
      <c r="S101" s="143">
        <v>1065.009</v>
      </c>
      <c r="T101" s="3"/>
      <c r="U101" s="143">
        <v>617.19899999999996</v>
      </c>
      <c r="V101" s="143">
        <v>1495.2959999999998</v>
      </c>
      <c r="W101" s="143">
        <v>3506.547</v>
      </c>
      <c r="X101" s="143">
        <v>8691.4079999999994</v>
      </c>
      <c r="Y101" s="143">
        <v>967.65899999999999</v>
      </c>
      <c r="Z101" s="143">
        <v>383.55900000000003</v>
      </c>
      <c r="AA101" s="143">
        <v>568.524</v>
      </c>
      <c r="AB101" s="143">
        <v>2575.8810000000003</v>
      </c>
      <c r="AC101" s="143">
        <v>4195.7849999999989</v>
      </c>
      <c r="AD101" s="145">
        <v>19470</v>
      </c>
      <c r="AF101" s="2">
        <v>120895</v>
      </c>
      <c r="AG101" s="75">
        <v>67.400000000000006</v>
      </c>
      <c r="AH101" s="75">
        <v>60.8</v>
      </c>
      <c r="AI101" s="75">
        <v>128.19999999999999</v>
      </c>
      <c r="AJ101" s="81">
        <v>67153.308792720374</v>
      </c>
      <c r="AK101" s="81">
        <v>60577.465498477701</v>
      </c>
      <c r="AL101" s="81">
        <v>127730.77429119807</v>
      </c>
      <c r="AM101" s="183">
        <f t="shared" si="78"/>
        <v>5.6543068705885888</v>
      </c>
      <c r="AO101" s="157">
        <f t="shared" si="89"/>
        <v>767.29432932934424</v>
      </c>
      <c r="AP101" s="157">
        <f t="shared" si="90"/>
        <v>676.78239771944834</v>
      </c>
      <c r="AQ101" s="157">
        <f t="shared" si="91"/>
        <v>22.62798290247396</v>
      </c>
      <c r="AR101" s="157">
        <f t="shared" si="92"/>
        <v>67.883948707421865</v>
      </c>
      <c r="AS101"/>
      <c r="AT101" s="157">
        <f t="shared" si="93"/>
        <v>4.1141787095407203</v>
      </c>
      <c r="AU101" s="157">
        <f t="shared" si="94"/>
        <v>4679.8782821025688</v>
      </c>
      <c r="AV101" s="157">
        <f t="shared" si="95"/>
        <v>740.55216771732955</v>
      </c>
      <c r="AW101" s="157"/>
      <c r="AX101" s="157"/>
      <c r="AY101" s="157">
        <f t="shared" si="96"/>
        <v>617.12680643110798</v>
      </c>
      <c r="AZ101" s="157">
        <f t="shared" si="97"/>
        <v>1725.8979686523321</v>
      </c>
      <c r="BA101" s="157">
        <f t="shared" si="98"/>
        <v>178.96677386502131</v>
      </c>
      <c r="BB101" s="157">
        <f t="shared" si="99"/>
        <v>292.10668837739109</v>
      </c>
      <c r="BC101" s="157">
        <f t="shared" si="100"/>
        <v>1125.2278770593866</v>
      </c>
      <c r="BD101" s="157"/>
      <c r="BE101" s="157">
        <f t="shared" si="101"/>
        <v>652.09732546220391</v>
      </c>
      <c r="BF101" s="157">
        <f t="shared" si="102"/>
        <v>1579.8446244636361</v>
      </c>
      <c r="BG101" s="157">
        <f t="shared" si="103"/>
        <v>3704.817927941418</v>
      </c>
      <c r="BH101" s="157">
        <f t="shared" si="104"/>
        <v>9182.8468796948855</v>
      </c>
      <c r="BI101" s="157">
        <f t="shared" si="105"/>
        <v>1022.3734093208689</v>
      </c>
      <c r="BJ101" s="157">
        <f t="shared" si="106"/>
        <v>405.24660288976088</v>
      </c>
      <c r="BK101" s="157">
        <f t="shared" si="107"/>
        <v>600.67009159294503</v>
      </c>
      <c r="BL101" s="157">
        <f t="shared" si="108"/>
        <v>2721.5292163611862</v>
      </c>
      <c r="BM101" s="157">
        <f t="shared" si="109"/>
        <v>4433.0275595301246</v>
      </c>
      <c r="BN101" s="170">
        <f t="shared" si="79"/>
        <v>20570.893547703599</v>
      </c>
      <c r="BP101" s="94">
        <f t="shared" si="80"/>
        <v>3.5303814018378983</v>
      </c>
      <c r="BQ101" s="178">
        <f t="shared" si="81"/>
        <v>2.0000000000000004E-2</v>
      </c>
      <c r="BR101" s="94">
        <f t="shared" si="82"/>
        <v>22.75</v>
      </c>
      <c r="BS101" s="94">
        <f t="shared" si="83"/>
        <v>25.689999999999998</v>
      </c>
      <c r="BT101" s="94">
        <f t="shared" si="84"/>
        <v>4.97</v>
      </c>
      <c r="BU101" s="94">
        <f t="shared" si="85"/>
        <v>1.97</v>
      </c>
      <c r="BV101" s="94">
        <f t="shared" si="86"/>
        <v>2.9199999999999995</v>
      </c>
      <c r="BW101" s="94">
        <f t="shared" si="87"/>
        <v>13.23</v>
      </c>
    </row>
    <row r="102" spans="1:75" ht="15.6" x14ac:dyDescent="0.3">
      <c r="A102" s="1">
        <f t="shared" si="88"/>
        <v>92</v>
      </c>
      <c r="B102" s="25">
        <v>41</v>
      </c>
      <c r="C102" s="135" t="s">
        <v>350</v>
      </c>
      <c r="D102" s="20" t="s">
        <v>377</v>
      </c>
      <c r="E102" s="82">
        <v>4647.46</v>
      </c>
      <c r="F102" s="82">
        <v>3559.4076000000005</v>
      </c>
      <c r="G102" s="82">
        <v>153.09280000000001</v>
      </c>
      <c r="H102" s="82">
        <v>934.95960000000002</v>
      </c>
      <c r="I102" s="3"/>
      <c r="J102" s="143">
        <v>153.09280000000001</v>
      </c>
      <c r="K102" s="143">
        <v>10432.180799999998</v>
      </c>
      <c r="L102" s="143">
        <v>1979.2712000000001</v>
      </c>
      <c r="M102" s="143"/>
      <c r="N102" s="143"/>
      <c r="O102" s="143">
        <v>1530.9279999999999</v>
      </c>
      <c r="P102" s="143">
        <v>3931.2044000000001</v>
      </c>
      <c r="Q102" s="143">
        <v>382.73199999999997</v>
      </c>
      <c r="R102" s="143">
        <v>224.17160000000001</v>
      </c>
      <c r="S102" s="143">
        <v>2383.873599999999</v>
      </c>
      <c r="T102" s="3"/>
      <c r="U102" s="143">
        <v>2870.4900000000002</v>
      </c>
      <c r="V102" s="143">
        <v>4554.5108</v>
      </c>
      <c r="W102" s="143">
        <v>10022.110799999999</v>
      </c>
      <c r="X102" s="143">
        <v>21996.1548</v>
      </c>
      <c r="Y102" s="143">
        <v>1519.9928</v>
      </c>
      <c r="Z102" s="143">
        <v>546.76</v>
      </c>
      <c r="AA102" s="143">
        <v>1427.0436000000002</v>
      </c>
      <c r="AB102" s="143">
        <v>8983.2667999999994</v>
      </c>
      <c r="AC102" s="143">
        <v>9519.0915999999997</v>
      </c>
      <c r="AD102" s="145">
        <v>54675.999999999993</v>
      </c>
      <c r="AF102" s="2">
        <v>289316</v>
      </c>
      <c r="AG102" s="75">
        <v>123.2</v>
      </c>
      <c r="AH102" s="75">
        <v>113.5</v>
      </c>
      <c r="AI102" s="75">
        <v>236.7</v>
      </c>
      <c r="AJ102" s="81">
        <v>124755.32587307181</v>
      </c>
      <c r="AK102" s="81">
        <v>114932.86920936404</v>
      </c>
      <c r="AL102" s="81">
        <v>239688.19508243585</v>
      </c>
      <c r="AM102" s="183">
        <f t="shared" si="78"/>
        <v>-17.153494766125672</v>
      </c>
      <c r="AO102" s="157">
        <f t="shared" si="89"/>
        <v>3850.2581921422161</v>
      </c>
      <c r="AP102" s="157">
        <f t="shared" si="90"/>
        <v>2948.844803628921</v>
      </c>
      <c r="AQ102" s="157">
        <f t="shared" si="91"/>
        <v>126.83203456468478</v>
      </c>
      <c r="AR102" s="157">
        <f t="shared" si="92"/>
        <v>774.58135394861051</v>
      </c>
      <c r="AS102"/>
      <c r="AT102" s="157">
        <f t="shared" si="93"/>
        <v>126.83203456468478</v>
      </c>
      <c r="AU102" s="157">
        <f t="shared" si="94"/>
        <v>8642.6972124792319</v>
      </c>
      <c r="AV102" s="157">
        <f t="shared" si="95"/>
        <v>1639.7570183005673</v>
      </c>
      <c r="AW102" s="157"/>
      <c r="AX102" s="157"/>
      <c r="AY102" s="157">
        <f t="shared" si="96"/>
        <v>1268.3203456468475</v>
      </c>
      <c r="AZ102" s="157">
        <f t="shared" si="97"/>
        <v>3256.865459000298</v>
      </c>
      <c r="BA102" s="157">
        <f t="shared" si="98"/>
        <v>317.08008641171187</v>
      </c>
      <c r="BB102" s="157">
        <f t="shared" si="99"/>
        <v>185.71833632685983</v>
      </c>
      <c r="BC102" s="157">
        <f t="shared" si="100"/>
        <v>1974.9559667929477</v>
      </c>
      <c r="BD102" s="157"/>
      <c r="BE102" s="157">
        <f t="shared" si="101"/>
        <v>2378.1006480878391</v>
      </c>
      <c r="BF102" s="157">
        <f t="shared" si="102"/>
        <v>3773.2530282993721</v>
      </c>
      <c r="BG102" s="157">
        <f t="shared" si="103"/>
        <v>8302.9685484666825</v>
      </c>
      <c r="BH102" s="157">
        <f t="shared" si="104"/>
        <v>18223.045537633097</v>
      </c>
      <c r="BI102" s="157">
        <f t="shared" si="105"/>
        <v>1259.2609146065129</v>
      </c>
      <c r="BJ102" s="157">
        <f t="shared" si="106"/>
        <v>452.97155201673127</v>
      </c>
      <c r="BK102" s="157">
        <f t="shared" si="107"/>
        <v>1182.2557507636686</v>
      </c>
      <c r="BL102" s="157">
        <f t="shared" si="108"/>
        <v>7442.3225996348947</v>
      </c>
      <c r="BM102" s="157">
        <f t="shared" si="109"/>
        <v>7886.2347206112909</v>
      </c>
      <c r="BN102" s="170">
        <f t="shared" si="79"/>
        <v>45297.155201673122</v>
      </c>
      <c r="BP102" s="94">
        <f t="shared" si="80"/>
        <v>10.259937912896435</v>
      </c>
      <c r="BQ102" s="178">
        <f t="shared" si="81"/>
        <v>0.28000000000000008</v>
      </c>
      <c r="BR102" s="94">
        <f t="shared" si="82"/>
        <v>19.080000000000002</v>
      </c>
      <c r="BS102" s="94">
        <f t="shared" si="83"/>
        <v>26.66</v>
      </c>
      <c r="BT102" s="94">
        <f t="shared" si="84"/>
        <v>2.7800000000000002</v>
      </c>
      <c r="BU102" s="94">
        <f t="shared" si="85"/>
        <v>1.0000000000000002</v>
      </c>
      <c r="BV102" s="94">
        <f t="shared" si="86"/>
        <v>2.6100000000000003</v>
      </c>
      <c r="BW102" s="94">
        <f t="shared" si="87"/>
        <v>16.430000000000003</v>
      </c>
    </row>
    <row r="103" spans="1:75" ht="15.6" x14ac:dyDescent="0.3">
      <c r="A103" s="1">
        <f t="shared" si="88"/>
        <v>93</v>
      </c>
      <c r="B103" s="25">
        <v>42</v>
      </c>
      <c r="C103" s="135" t="s">
        <v>350</v>
      </c>
      <c r="D103" s="20" t="s">
        <v>248</v>
      </c>
      <c r="E103" s="82">
        <v>6431.4124000000011</v>
      </c>
      <c r="F103" s="82">
        <v>6155.1420000000007</v>
      </c>
      <c r="G103" s="82">
        <v>20.314000000000004</v>
      </c>
      <c r="H103" s="82">
        <v>255.95639999999989</v>
      </c>
      <c r="I103" s="3"/>
      <c r="J103" s="143">
        <v>16.251200000000001</v>
      </c>
      <c r="K103" s="143">
        <v>8885.343600000002</v>
      </c>
      <c r="L103" s="143">
        <v>1698.2504000000001</v>
      </c>
      <c r="M103" s="143"/>
      <c r="N103" s="143"/>
      <c r="O103" s="143">
        <v>1312.2844</v>
      </c>
      <c r="P103" s="143">
        <v>2925.2160000000003</v>
      </c>
      <c r="Q103" s="143">
        <v>333.14960000000002</v>
      </c>
      <c r="R103" s="143">
        <v>471.28479999999996</v>
      </c>
      <c r="S103" s="143">
        <v>2145.1584000000012</v>
      </c>
      <c r="T103" s="3"/>
      <c r="U103" s="143">
        <v>1779.5064000000002</v>
      </c>
      <c r="V103" s="143">
        <v>3242.1144000000004</v>
      </c>
      <c r="W103" s="143">
        <v>7524.3056000000006</v>
      </c>
      <c r="X103" s="143">
        <v>12749.0664</v>
      </c>
      <c r="Y103" s="143">
        <v>1478.8592000000003</v>
      </c>
      <c r="Z103" s="143">
        <v>861.31360000000006</v>
      </c>
      <c r="AA103" s="143">
        <v>922.25560000000019</v>
      </c>
      <c r="AB103" s="143">
        <v>4188.7468000000008</v>
      </c>
      <c r="AC103" s="143">
        <v>5297.8911999999982</v>
      </c>
      <c r="AD103" s="145">
        <v>40628</v>
      </c>
      <c r="AF103" s="2">
        <v>226264</v>
      </c>
      <c r="AG103" s="75">
        <v>122.9</v>
      </c>
      <c r="AH103" s="75">
        <v>121.7</v>
      </c>
      <c r="AI103" s="75">
        <v>244.60000000000002</v>
      </c>
      <c r="AJ103" s="81">
        <v>122302.9185556061</v>
      </c>
      <c r="AK103" s="81">
        <v>121108.74848020557</v>
      </c>
      <c r="AL103" s="81">
        <v>243411.66703581167</v>
      </c>
      <c r="AM103" s="183">
        <f t="shared" si="78"/>
        <v>7.5786104001571921</v>
      </c>
      <c r="AO103" s="157">
        <f t="shared" si="89"/>
        <v>6918.8240890234001</v>
      </c>
      <c r="AP103" s="157">
        <f t="shared" si="90"/>
        <v>6621.616231756444</v>
      </c>
      <c r="AQ103" s="157">
        <f t="shared" si="91"/>
        <v>21.853518916687939</v>
      </c>
      <c r="AR103" s="157">
        <f t="shared" si="92"/>
        <v>275.35433835026782</v>
      </c>
      <c r="AS103"/>
      <c r="AT103" s="157">
        <f t="shared" si="93"/>
        <v>17.482815133350346</v>
      </c>
      <c r="AU103" s="157">
        <f t="shared" si="94"/>
        <v>9558.7291741593017</v>
      </c>
      <c r="AV103" s="157">
        <f t="shared" si="95"/>
        <v>1826.9541814351112</v>
      </c>
      <c r="AW103" s="157"/>
      <c r="AX103" s="157"/>
      <c r="AY103" s="157">
        <f t="shared" si="96"/>
        <v>1411.7373220180405</v>
      </c>
      <c r="AZ103" s="157">
        <f t="shared" si="97"/>
        <v>3146.9067240030627</v>
      </c>
      <c r="BA103" s="157">
        <f t="shared" si="98"/>
        <v>358.39771023368212</v>
      </c>
      <c r="BB103" s="157">
        <f t="shared" si="99"/>
        <v>507.00163886715995</v>
      </c>
      <c r="BC103" s="157">
        <f t="shared" si="100"/>
        <v>2307.7315976022469</v>
      </c>
      <c r="BD103" s="157"/>
      <c r="BE103" s="157">
        <f t="shared" si="101"/>
        <v>1914.368257101863</v>
      </c>
      <c r="BF103" s="157">
        <f t="shared" si="102"/>
        <v>3487.8216191033944</v>
      </c>
      <c r="BG103" s="157">
        <f t="shared" si="103"/>
        <v>8094.5434067412107</v>
      </c>
      <c r="BH103" s="157">
        <f t="shared" si="104"/>
        <v>13715.268472113346</v>
      </c>
      <c r="BI103" s="157">
        <f t="shared" si="105"/>
        <v>1590.936177134882</v>
      </c>
      <c r="BJ103" s="157">
        <f t="shared" si="106"/>
        <v>926.58920206756841</v>
      </c>
      <c r="BK103" s="157">
        <f t="shared" si="107"/>
        <v>992.14975881763235</v>
      </c>
      <c r="BL103" s="157">
        <f t="shared" si="108"/>
        <v>4506.1956006210521</v>
      </c>
      <c r="BM103" s="157">
        <f t="shared" si="109"/>
        <v>5699.3977334722103</v>
      </c>
      <c r="BN103" s="170">
        <f t="shared" si="79"/>
        <v>43707.037833375864</v>
      </c>
      <c r="BP103" s="94">
        <f t="shared" si="80"/>
        <v>14.714821042136153</v>
      </c>
      <c r="BQ103" s="178">
        <f t="shared" si="81"/>
        <v>0.04</v>
      </c>
      <c r="BR103" s="94">
        <f t="shared" si="82"/>
        <v>21.87</v>
      </c>
      <c r="BS103" s="94">
        <f t="shared" si="83"/>
        <v>26.5</v>
      </c>
      <c r="BT103" s="94">
        <f t="shared" si="84"/>
        <v>3.6400000000000015</v>
      </c>
      <c r="BU103" s="94">
        <f t="shared" si="85"/>
        <v>2.12</v>
      </c>
      <c r="BV103" s="94">
        <f t="shared" si="86"/>
        <v>2.2700000000000005</v>
      </c>
      <c r="BW103" s="94">
        <f t="shared" si="87"/>
        <v>10.31</v>
      </c>
    </row>
    <row r="104" spans="1:75" ht="15.6" x14ac:dyDescent="0.3">
      <c r="A104" s="1">
        <f t="shared" si="88"/>
        <v>94</v>
      </c>
      <c r="B104" s="25">
        <v>43</v>
      </c>
      <c r="C104" s="135" t="s">
        <v>350</v>
      </c>
      <c r="D104" s="20" t="s">
        <v>249</v>
      </c>
      <c r="E104" s="82">
        <v>1473.6575</v>
      </c>
      <c r="F104" s="82">
        <v>1289.106</v>
      </c>
      <c r="G104" s="82">
        <v>19.281500000000005</v>
      </c>
      <c r="H104" s="82">
        <v>165.26999999999998</v>
      </c>
      <c r="I104" s="3"/>
      <c r="J104" s="143">
        <v>13.772500000000001</v>
      </c>
      <c r="K104" s="143">
        <v>9632.4865000000009</v>
      </c>
      <c r="L104" s="143">
        <v>892.4580000000002</v>
      </c>
      <c r="M104" s="143"/>
      <c r="N104" s="143"/>
      <c r="O104" s="143">
        <v>534.37300000000005</v>
      </c>
      <c r="P104" s="143">
        <v>2277.9715000000001</v>
      </c>
      <c r="Q104" s="143">
        <v>388.3845</v>
      </c>
      <c r="R104" s="143">
        <v>3881.0905000000002</v>
      </c>
      <c r="S104" s="143">
        <v>1658.2090000000007</v>
      </c>
      <c r="T104" s="3"/>
      <c r="U104" s="143">
        <v>842.87700000000018</v>
      </c>
      <c r="V104" s="143">
        <v>1429.5855000000001</v>
      </c>
      <c r="W104" s="143">
        <v>4148.277</v>
      </c>
      <c r="X104" s="143">
        <v>10004.344000000001</v>
      </c>
      <c r="Y104" s="143">
        <v>1231.2615000000001</v>
      </c>
      <c r="Z104" s="143">
        <v>931.02099999999996</v>
      </c>
      <c r="AA104" s="143">
        <v>639.04399999999998</v>
      </c>
      <c r="AB104" s="143">
        <v>3294.382000000001</v>
      </c>
      <c r="AC104" s="143">
        <v>3908.6355000000003</v>
      </c>
      <c r="AD104" s="145">
        <v>27545</v>
      </c>
      <c r="AF104" s="2">
        <v>154769</v>
      </c>
      <c r="AG104" s="75">
        <v>79.900000000000006</v>
      </c>
      <c r="AH104" s="75">
        <v>79.400000000000006</v>
      </c>
      <c r="AI104" s="75">
        <v>159.30000000000001</v>
      </c>
      <c r="AJ104" s="81">
        <v>79756.032535612016</v>
      </c>
      <c r="AK104" s="81">
        <v>79256.93345841796</v>
      </c>
      <c r="AL104" s="81">
        <v>159012.96599402998</v>
      </c>
      <c r="AM104" s="183">
        <f t="shared" si="78"/>
        <v>2.7421292339098757</v>
      </c>
      <c r="AO104" s="157">
        <f t="shared" si="89"/>
        <v>1514.0670931152056</v>
      </c>
      <c r="AP104" s="157">
        <f t="shared" si="90"/>
        <v>1324.4549524820864</v>
      </c>
      <c r="AQ104" s="157">
        <f t="shared" si="91"/>
        <v>19.810223648236338</v>
      </c>
      <c r="AR104" s="157">
        <f t="shared" si="92"/>
        <v>169.80191698488284</v>
      </c>
      <c r="AS104"/>
      <c r="AT104" s="157">
        <f t="shared" si="93"/>
        <v>14.150159748740238</v>
      </c>
      <c r="AU104" s="157">
        <f t="shared" si="94"/>
        <v>9896.6217282689231</v>
      </c>
      <c r="AV104" s="157">
        <f t="shared" si="95"/>
        <v>916.93035171836766</v>
      </c>
      <c r="AW104" s="157"/>
      <c r="AX104" s="157"/>
      <c r="AY104" s="157">
        <f t="shared" si="96"/>
        <v>549.02619825112129</v>
      </c>
      <c r="AZ104" s="157">
        <f t="shared" si="97"/>
        <v>2340.4364224416354</v>
      </c>
      <c r="BA104" s="157">
        <f t="shared" si="98"/>
        <v>399.03450491447467</v>
      </c>
      <c r="BB104" s="157">
        <f t="shared" si="99"/>
        <v>3987.515017194999</v>
      </c>
      <c r="BC104" s="157">
        <f t="shared" si="100"/>
        <v>1703.6792337483253</v>
      </c>
      <c r="BD104" s="157"/>
      <c r="BE104" s="157">
        <f t="shared" si="101"/>
        <v>865.9897766229027</v>
      </c>
      <c r="BF104" s="157">
        <f t="shared" si="102"/>
        <v>1468.7865819192368</v>
      </c>
      <c r="BG104" s="157">
        <f t="shared" si="103"/>
        <v>4262.02811632056</v>
      </c>
      <c r="BH104" s="157">
        <f t="shared" si="104"/>
        <v>10278.676041484909</v>
      </c>
      <c r="BI104" s="157">
        <f t="shared" si="105"/>
        <v>1265.0242815373772</v>
      </c>
      <c r="BJ104" s="157">
        <f t="shared" si="106"/>
        <v>956.55079901483998</v>
      </c>
      <c r="BK104" s="157">
        <f t="shared" si="107"/>
        <v>656.56741234154697</v>
      </c>
      <c r="BL104" s="157">
        <f t="shared" si="108"/>
        <v>3384.7182118986657</v>
      </c>
      <c r="BM104" s="157">
        <f t="shared" si="109"/>
        <v>4015.8153366924794</v>
      </c>
      <c r="BN104" s="170">
        <f t="shared" si="79"/>
        <v>28300.319497480479</v>
      </c>
      <c r="BP104" s="94">
        <f t="shared" si="80"/>
        <v>5.2072115303546198</v>
      </c>
      <c r="BQ104" s="178">
        <f t="shared" si="81"/>
        <v>4.9999999999999996E-2</v>
      </c>
      <c r="BR104" s="94">
        <f t="shared" si="82"/>
        <v>34.97</v>
      </c>
      <c r="BS104" s="94">
        <f t="shared" si="83"/>
        <v>20.25</v>
      </c>
      <c r="BT104" s="94">
        <f t="shared" si="84"/>
        <v>4.47</v>
      </c>
      <c r="BU104" s="94">
        <f t="shared" si="85"/>
        <v>3.3799999999999994</v>
      </c>
      <c r="BV104" s="94">
        <f t="shared" si="86"/>
        <v>2.3199999999999998</v>
      </c>
      <c r="BW104" s="94">
        <f t="shared" si="87"/>
        <v>11.96</v>
      </c>
    </row>
    <row r="105" spans="1:75" ht="15.6" x14ac:dyDescent="0.3">
      <c r="A105" s="1">
        <f t="shared" si="88"/>
        <v>95</v>
      </c>
      <c r="B105" s="25">
        <v>44</v>
      </c>
      <c r="C105" s="135" t="s">
        <v>350</v>
      </c>
      <c r="D105" s="20" t="s">
        <v>18</v>
      </c>
      <c r="E105" s="82">
        <v>2237.4300000000003</v>
      </c>
      <c r="F105" s="82">
        <v>2165.7175000000002</v>
      </c>
      <c r="G105" s="82">
        <v>11.474</v>
      </c>
      <c r="H105" s="82">
        <v>60.238499999999995</v>
      </c>
      <c r="I105" s="3"/>
      <c r="J105" s="143">
        <v>5.7370000000000001</v>
      </c>
      <c r="K105" s="143">
        <v>12225.546999999999</v>
      </c>
      <c r="L105" s="143">
        <v>7455.2314999999999</v>
      </c>
      <c r="M105" s="143"/>
      <c r="N105" s="143"/>
      <c r="O105" s="143">
        <v>613.85900000000004</v>
      </c>
      <c r="P105" s="143">
        <v>1678.0724999999998</v>
      </c>
      <c r="Q105" s="143">
        <v>149.16200000000001</v>
      </c>
      <c r="R105" s="143">
        <v>295.45550000000003</v>
      </c>
      <c r="S105" s="143">
        <v>2033.7664999999979</v>
      </c>
      <c r="T105" s="3"/>
      <c r="U105" s="143">
        <v>579.43700000000001</v>
      </c>
      <c r="V105" s="143">
        <v>989.63250000000005</v>
      </c>
      <c r="W105" s="143">
        <v>4236.7745000000004</v>
      </c>
      <c r="X105" s="143">
        <v>8410.4419999999991</v>
      </c>
      <c r="Y105" s="143">
        <v>969.553</v>
      </c>
      <c r="Z105" s="143">
        <v>576.56849999999997</v>
      </c>
      <c r="AA105" s="143">
        <v>590.91100000000006</v>
      </c>
      <c r="AB105" s="143">
        <v>2839.8150000000001</v>
      </c>
      <c r="AC105" s="143">
        <v>3433.5944999999992</v>
      </c>
      <c r="AD105" s="145">
        <v>28685</v>
      </c>
      <c r="AF105" s="2">
        <v>171980</v>
      </c>
      <c r="AG105" s="75">
        <v>97.3</v>
      </c>
      <c r="AH105" s="75">
        <v>89</v>
      </c>
      <c r="AI105" s="75">
        <v>186.3</v>
      </c>
      <c r="AJ105" s="81">
        <v>96814.834719756094</v>
      </c>
      <c r="AK105" s="81">
        <v>88556.220863908471</v>
      </c>
      <c r="AL105" s="81">
        <v>185371.05558366457</v>
      </c>
      <c r="AM105" s="183">
        <f t="shared" si="78"/>
        <v>7.7864028280407984</v>
      </c>
      <c r="AO105" s="157">
        <f t="shared" si="89"/>
        <v>2411.6453127954337</v>
      </c>
      <c r="AP105" s="157">
        <f t="shared" si="90"/>
        <v>2334.3489886673747</v>
      </c>
      <c r="AQ105" s="157">
        <f t="shared" si="91"/>
        <v>12.367411860489401</v>
      </c>
      <c r="AR105" s="157">
        <f t="shared" si="92"/>
        <v>64.928912267569345</v>
      </c>
      <c r="AS105"/>
      <c r="AT105" s="157">
        <f t="shared" si="93"/>
        <v>6.1837059302447006</v>
      </c>
      <c r="AU105" s="157">
        <f t="shared" si="94"/>
        <v>13177.477337351454</v>
      </c>
      <c r="AV105" s="157">
        <f t="shared" si="95"/>
        <v>8035.7258563529876</v>
      </c>
      <c r="AW105" s="157"/>
      <c r="AX105" s="157"/>
      <c r="AY105" s="157">
        <f t="shared" si="96"/>
        <v>661.65653453618302</v>
      </c>
      <c r="AZ105" s="157">
        <f t="shared" si="97"/>
        <v>1808.7339845965748</v>
      </c>
      <c r="BA105" s="157">
        <f t="shared" si="98"/>
        <v>160.77635418636223</v>
      </c>
      <c r="BB105" s="157">
        <f t="shared" si="99"/>
        <v>318.46085540760214</v>
      </c>
      <c r="BC105" s="157">
        <f t="shared" si="100"/>
        <v>2192.1237522717438</v>
      </c>
      <c r="BD105" s="157"/>
      <c r="BE105" s="157">
        <f t="shared" si="101"/>
        <v>624.5542989547148</v>
      </c>
      <c r="BF105" s="157">
        <f t="shared" si="102"/>
        <v>1066.6892729672109</v>
      </c>
      <c r="BG105" s="157">
        <f t="shared" si="103"/>
        <v>4566.6668294857118</v>
      </c>
      <c r="BH105" s="157">
        <f t="shared" si="104"/>
        <v>9065.3128937387301</v>
      </c>
      <c r="BI105" s="157">
        <f t="shared" si="105"/>
        <v>1045.0463022113545</v>
      </c>
      <c r="BJ105" s="157">
        <f t="shared" si="106"/>
        <v>621.46244598959231</v>
      </c>
      <c r="BK105" s="157">
        <f t="shared" si="107"/>
        <v>636.92171081520428</v>
      </c>
      <c r="BL105" s="157">
        <f t="shared" si="108"/>
        <v>3060.9344354711266</v>
      </c>
      <c r="BM105" s="157">
        <f t="shared" si="109"/>
        <v>3700.9479992514525</v>
      </c>
      <c r="BN105" s="170">
        <f t="shared" si="79"/>
        <v>30918.5296512235</v>
      </c>
      <c r="BP105" s="94">
        <f t="shared" si="80"/>
        <v>7.236534289435272</v>
      </c>
      <c r="BQ105" s="178">
        <f t="shared" si="81"/>
        <v>0.02</v>
      </c>
      <c r="BR105" s="94">
        <f t="shared" si="82"/>
        <v>42.62</v>
      </c>
      <c r="BS105" s="94">
        <f t="shared" si="83"/>
        <v>18.220000000000006</v>
      </c>
      <c r="BT105" s="94">
        <f t="shared" si="84"/>
        <v>3.3800000000000008</v>
      </c>
      <c r="BU105" s="94">
        <f t="shared" si="85"/>
        <v>2.0099999999999998</v>
      </c>
      <c r="BV105" s="94">
        <f t="shared" si="86"/>
        <v>2.0600000000000005</v>
      </c>
      <c r="BW105" s="94">
        <f t="shared" si="87"/>
        <v>9.9</v>
      </c>
    </row>
    <row r="106" spans="1:75" ht="15.6" x14ac:dyDescent="0.3">
      <c r="A106" s="1">
        <f t="shared" si="88"/>
        <v>96</v>
      </c>
      <c r="B106" s="25">
        <v>45</v>
      </c>
      <c r="C106" s="135" t="s">
        <v>350</v>
      </c>
      <c r="D106" s="20" t="s">
        <v>116</v>
      </c>
      <c r="E106" s="82">
        <v>1989.6030000000001</v>
      </c>
      <c r="F106" s="82">
        <v>1761.837</v>
      </c>
      <c r="G106" s="82">
        <v>13.398000000000001</v>
      </c>
      <c r="H106" s="82">
        <v>214.36800000000011</v>
      </c>
      <c r="I106" s="3"/>
      <c r="J106" s="143">
        <v>866.40400000000022</v>
      </c>
      <c r="K106" s="143">
        <v>4836.6779999999999</v>
      </c>
      <c r="L106" s="143">
        <v>1321.9360000000001</v>
      </c>
      <c r="M106" s="143"/>
      <c r="N106" s="143"/>
      <c r="O106" s="143">
        <v>451.06599999999997</v>
      </c>
      <c r="P106" s="143">
        <v>1422.421</v>
      </c>
      <c r="Q106" s="143">
        <v>341.649</v>
      </c>
      <c r="R106" s="143">
        <v>200.97</v>
      </c>
      <c r="S106" s="143">
        <v>1098.636</v>
      </c>
      <c r="T106" s="3"/>
      <c r="U106" s="143">
        <v>1442.518</v>
      </c>
      <c r="V106" s="143">
        <v>1817.6620000000003</v>
      </c>
      <c r="W106" s="143">
        <v>2809.114</v>
      </c>
      <c r="X106" s="143">
        <v>8568.0210000000006</v>
      </c>
      <c r="Y106" s="143">
        <v>1179.0240000000003</v>
      </c>
      <c r="Z106" s="143">
        <v>372.911</v>
      </c>
      <c r="AA106" s="143">
        <v>477.86200000000002</v>
      </c>
      <c r="AB106" s="143">
        <v>4211.4380000000001</v>
      </c>
      <c r="AC106" s="143">
        <v>2326.7860000000001</v>
      </c>
      <c r="AD106" s="145">
        <v>22330</v>
      </c>
      <c r="AF106" s="2">
        <v>107303</v>
      </c>
      <c r="AG106" s="75">
        <v>59.4</v>
      </c>
      <c r="AH106" s="75">
        <v>60.1</v>
      </c>
      <c r="AI106" s="75">
        <v>119.5</v>
      </c>
      <c r="AJ106" s="81">
        <v>59001.654811965935</v>
      </c>
      <c r="AK106" s="81">
        <v>59696.960508403245</v>
      </c>
      <c r="AL106" s="81">
        <v>118698.61532036918</v>
      </c>
      <c r="AM106" s="183">
        <f t="shared" si="78"/>
        <v>10.620034221195288</v>
      </c>
      <c r="AO106" s="157">
        <f t="shared" si="89"/>
        <v>2200.8995194659283</v>
      </c>
      <c r="AP106" s="157">
        <f t="shared" si="90"/>
        <v>1948.9446923216803</v>
      </c>
      <c r="AQ106" s="157">
        <f t="shared" si="91"/>
        <v>14.820872184955746</v>
      </c>
      <c r="AR106" s="157">
        <f t="shared" si="92"/>
        <v>237.13395495929203</v>
      </c>
      <c r="AS106"/>
      <c r="AT106" s="157">
        <f t="shared" si="93"/>
        <v>958.41640129380517</v>
      </c>
      <c r="AU106" s="157">
        <f t="shared" si="94"/>
        <v>5350.3348587690243</v>
      </c>
      <c r="AV106" s="157">
        <f t="shared" si="95"/>
        <v>1462.3260555823003</v>
      </c>
      <c r="AW106" s="157"/>
      <c r="AX106" s="157"/>
      <c r="AY106" s="157">
        <f t="shared" si="96"/>
        <v>498.9693635601767</v>
      </c>
      <c r="AZ106" s="157">
        <f t="shared" si="97"/>
        <v>1573.4825969694682</v>
      </c>
      <c r="BA106" s="157">
        <f t="shared" si="98"/>
        <v>377.9322407163715</v>
      </c>
      <c r="BB106" s="157">
        <f t="shared" si="99"/>
        <v>222.31308277433615</v>
      </c>
      <c r="BC106" s="157">
        <f t="shared" si="100"/>
        <v>1215.311519166371</v>
      </c>
      <c r="BD106" s="157"/>
      <c r="BE106" s="157">
        <f t="shared" si="101"/>
        <v>1595.7139052469017</v>
      </c>
      <c r="BF106" s="157">
        <f t="shared" si="102"/>
        <v>2010.698326425663</v>
      </c>
      <c r="BG106" s="157">
        <f t="shared" si="103"/>
        <v>3107.4428681123877</v>
      </c>
      <c r="BH106" s="157">
        <f t="shared" si="104"/>
        <v>9477.9477622792001</v>
      </c>
      <c r="BI106" s="157">
        <f t="shared" si="105"/>
        <v>1304.2367522761058</v>
      </c>
      <c r="BJ106" s="157">
        <f t="shared" si="106"/>
        <v>412.51427581460155</v>
      </c>
      <c r="BK106" s="157">
        <f t="shared" si="107"/>
        <v>528.61110793008822</v>
      </c>
      <c r="BL106" s="157">
        <f t="shared" si="108"/>
        <v>4658.6941568044222</v>
      </c>
      <c r="BM106" s="157">
        <f t="shared" si="109"/>
        <v>2573.8914694539812</v>
      </c>
      <c r="BN106" s="170">
        <f t="shared" si="79"/>
        <v>24701.453641592911</v>
      </c>
      <c r="BP106" s="94">
        <f t="shared" si="80"/>
        <v>8.0545988461580169</v>
      </c>
      <c r="BQ106" s="178">
        <f t="shared" si="81"/>
        <v>3.8800000000000008</v>
      </c>
      <c r="BR106" s="94">
        <f t="shared" si="82"/>
        <v>21.66</v>
      </c>
      <c r="BS106" s="94">
        <f t="shared" si="83"/>
        <v>20.719999999999995</v>
      </c>
      <c r="BT106" s="94">
        <f t="shared" si="84"/>
        <v>5.28</v>
      </c>
      <c r="BU106" s="94">
        <f t="shared" si="85"/>
        <v>1.67</v>
      </c>
      <c r="BV106" s="94">
        <f t="shared" si="86"/>
        <v>2.1399999999999997</v>
      </c>
      <c r="BW106" s="94">
        <f t="shared" si="87"/>
        <v>18.86</v>
      </c>
    </row>
    <row r="107" spans="1:75" ht="15.6" x14ac:dyDescent="0.3">
      <c r="A107" s="1">
        <f t="shared" si="88"/>
        <v>97</v>
      </c>
      <c r="B107" s="25">
        <v>46</v>
      </c>
      <c r="C107" s="135" t="s">
        <v>350</v>
      </c>
      <c r="D107" s="20" t="s">
        <v>257</v>
      </c>
      <c r="E107" s="82">
        <v>11518.478000000003</v>
      </c>
      <c r="F107" s="82">
        <v>11289.3812</v>
      </c>
      <c r="G107" s="82">
        <v>95.456999999999994</v>
      </c>
      <c r="H107" s="82">
        <v>133.63980000000191</v>
      </c>
      <c r="I107" s="3"/>
      <c r="J107" s="143">
        <v>108.1846</v>
      </c>
      <c r="K107" s="143">
        <v>17303.172200000001</v>
      </c>
      <c r="L107" s="143">
        <v>2520.0648000000001</v>
      </c>
      <c r="M107" s="143"/>
      <c r="N107" s="143"/>
      <c r="O107" s="143">
        <v>1921.8676000000003</v>
      </c>
      <c r="P107" s="143">
        <v>7471.1012000000001</v>
      </c>
      <c r="Q107" s="143">
        <v>617.28859999999997</v>
      </c>
      <c r="R107" s="143">
        <v>445.46599999999995</v>
      </c>
      <c r="S107" s="143">
        <v>4327.384</v>
      </c>
      <c r="T107" s="3"/>
      <c r="U107" s="143">
        <v>2895.5289999999995</v>
      </c>
      <c r="V107" s="143">
        <v>3563.7279999999996</v>
      </c>
      <c r="W107" s="143">
        <v>7362.9165999999996</v>
      </c>
      <c r="X107" s="143">
        <v>20885.991599999998</v>
      </c>
      <c r="Y107" s="143">
        <v>1813.683</v>
      </c>
      <c r="Z107" s="143">
        <v>540.923</v>
      </c>
      <c r="AA107" s="143">
        <v>1934.5952</v>
      </c>
      <c r="AB107" s="143">
        <v>8603.8575999999994</v>
      </c>
      <c r="AC107" s="143">
        <v>7992.9327999999987</v>
      </c>
      <c r="AD107" s="145">
        <v>63638</v>
      </c>
      <c r="AF107" s="2">
        <v>367343</v>
      </c>
      <c r="AG107" s="75">
        <v>214.3</v>
      </c>
      <c r="AH107" s="75">
        <v>197.4</v>
      </c>
      <c r="AI107" s="75">
        <v>411.70000000000005</v>
      </c>
      <c r="AJ107" s="81">
        <v>212778.5536059108</v>
      </c>
      <c r="AK107" s="81">
        <v>195998.53701263084</v>
      </c>
      <c r="AL107" s="81">
        <v>408777.09061854164</v>
      </c>
      <c r="AM107" s="183">
        <f t="shared" si="78"/>
        <v>11.279401164182152</v>
      </c>
      <c r="AO107" s="157">
        <f t="shared" si="89"/>
        <v>12817.69334162807</v>
      </c>
      <c r="AP107" s="157">
        <f t="shared" si="90"/>
        <v>12562.75579450176</v>
      </c>
      <c r="AQ107" s="157">
        <f t="shared" si="91"/>
        <v>106.22397796929336</v>
      </c>
      <c r="AR107" s="157">
        <f t="shared" si="92"/>
        <v>148.71356915701284</v>
      </c>
      <c r="AS107"/>
      <c r="AT107" s="157">
        <f t="shared" si="93"/>
        <v>120.38717503186579</v>
      </c>
      <c r="AU107" s="157">
        <f t="shared" si="94"/>
        <v>19254.866406567242</v>
      </c>
      <c r="AV107" s="157">
        <f t="shared" si="95"/>
        <v>2804.3130183893445</v>
      </c>
      <c r="AW107" s="157"/>
      <c r="AX107" s="157"/>
      <c r="AY107" s="157">
        <f t="shared" si="96"/>
        <v>2138.6427564484397</v>
      </c>
      <c r="AZ107" s="157">
        <f t="shared" si="97"/>
        <v>8313.7966757300255</v>
      </c>
      <c r="BA107" s="157">
        <f t="shared" si="98"/>
        <v>686.9150575347636</v>
      </c>
      <c r="BB107" s="157">
        <f t="shared" si="99"/>
        <v>495.71189719003559</v>
      </c>
      <c r="BC107" s="157">
        <f t="shared" si="100"/>
        <v>4815.4870012746323</v>
      </c>
      <c r="BD107" s="157"/>
      <c r="BE107" s="157">
        <f t="shared" si="101"/>
        <v>3222.1273317352316</v>
      </c>
      <c r="BF107" s="157">
        <f t="shared" si="102"/>
        <v>3965.6951775202847</v>
      </c>
      <c r="BG107" s="157">
        <f t="shared" si="103"/>
        <v>8193.4095006981606</v>
      </c>
      <c r="BH107" s="157">
        <f t="shared" si="104"/>
        <v>23241.806379681384</v>
      </c>
      <c r="BI107" s="157">
        <f t="shared" si="105"/>
        <v>2018.2555814165737</v>
      </c>
      <c r="BJ107" s="157">
        <f t="shared" si="106"/>
        <v>601.93587515932904</v>
      </c>
      <c r="BK107" s="157">
        <f t="shared" si="107"/>
        <v>2152.8059535110119</v>
      </c>
      <c r="BL107" s="157">
        <f t="shared" si="108"/>
        <v>9574.3212142989742</v>
      </c>
      <c r="BM107" s="157">
        <f t="shared" si="109"/>
        <v>8894.4877552954949</v>
      </c>
      <c r="BN107" s="170">
        <f t="shared" si="79"/>
        <v>70815.985312862234</v>
      </c>
      <c r="BP107" s="94">
        <f t="shared" si="80"/>
        <v>16.265364308795281</v>
      </c>
      <c r="BQ107" s="178">
        <f t="shared" si="81"/>
        <v>0.16999999999999998</v>
      </c>
      <c r="BR107" s="94">
        <f t="shared" si="82"/>
        <v>27.189999999999998</v>
      </c>
      <c r="BS107" s="94">
        <f t="shared" si="83"/>
        <v>17.170000000000002</v>
      </c>
      <c r="BT107" s="94">
        <f t="shared" si="84"/>
        <v>2.85</v>
      </c>
      <c r="BU107" s="94">
        <f t="shared" si="85"/>
        <v>0.85</v>
      </c>
      <c r="BV107" s="94">
        <f t="shared" si="86"/>
        <v>3.04</v>
      </c>
      <c r="BW107" s="94">
        <f t="shared" si="87"/>
        <v>13.52</v>
      </c>
    </row>
    <row r="108" spans="1:75" ht="15.6" x14ac:dyDescent="0.3">
      <c r="A108" s="1">
        <f t="shared" si="88"/>
        <v>98</v>
      </c>
      <c r="B108" s="25">
        <v>47</v>
      </c>
      <c r="C108" s="135" t="s">
        <v>350</v>
      </c>
      <c r="D108" s="20" t="s">
        <v>258</v>
      </c>
      <c r="E108" s="82">
        <v>17040.9512</v>
      </c>
      <c r="F108" s="82">
        <v>16197.481300000001</v>
      </c>
      <c r="G108" s="82">
        <v>71.480500000000006</v>
      </c>
      <c r="H108" s="82">
        <v>771.9893999999997</v>
      </c>
      <c r="I108" s="3"/>
      <c r="J108" s="143">
        <v>671.91669999999988</v>
      </c>
      <c r="K108" s="143">
        <v>31637.2693</v>
      </c>
      <c r="L108" s="143">
        <v>5861.4009999999989</v>
      </c>
      <c r="M108" s="143"/>
      <c r="N108" s="143"/>
      <c r="O108" s="143">
        <v>4331.7182999999995</v>
      </c>
      <c r="P108" s="143">
        <v>10807.8516</v>
      </c>
      <c r="Q108" s="143">
        <v>843.46989999999994</v>
      </c>
      <c r="R108" s="143">
        <v>586.14009999999996</v>
      </c>
      <c r="S108" s="143">
        <v>9206.6883999999991</v>
      </c>
      <c r="T108" s="3"/>
      <c r="U108" s="143">
        <v>6418.9489000000003</v>
      </c>
      <c r="V108" s="143">
        <v>8906.4703000000009</v>
      </c>
      <c r="W108" s="143">
        <v>27620.065200000001</v>
      </c>
      <c r="X108" s="143">
        <v>50665.378400000001</v>
      </c>
      <c r="Y108" s="143">
        <v>3202.3264000000004</v>
      </c>
      <c r="Z108" s="143">
        <v>1172.2801999999999</v>
      </c>
      <c r="AA108" s="143">
        <v>4174.4611999999997</v>
      </c>
      <c r="AB108" s="143">
        <v>24088.928500000002</v>
      </c>
      <c r="AC108" s="143">
        <v>18027.382099999999</v>
      </c>
      <c r="AD108" s="145">
        <v>142961</v>
      </c>
      <c r="AF108" s="2">
        <v>788960</v>
      </c>
      <c r="AG108" s="75">
        <v>460.6</v>
      </c>
      <c r="AH108" s="75">
        <v>426</v>
      </c>
      <c r="AI108" s="75">
        <v>886.6</v>
      </c>
      <c r="AJ108" s="81">
        <v>457253.34085259167</v>
      </c>
      <c r="AK108" s="81">
        <v>422904.73991142865</v>
      </c>
      <c r="AL108" s="81">
        <v>880158.08076402033</v>
      </c>
      <c r="AM108" s="183">
        <f t="shared" si="78"/>
        <v>11.559278133748267</v>
      </c>
      <c r="AO108" s="157">
        <f t="shared" si="89"/>
        <v>19010.762145844314</v>
      </c>
      <c r="AP108" s="157">
        <f t="shared" si="90"/>
        <v>18069.793214128866</v>
      </c>
      <c r="AQ108" s="157">
        <f t="shared" si="91"/>
        <v>79.743129806393938</v>
      </c>
      <c r="AR108" s="157">
        <f t="shared" si="92"/>
        <v>861.22580190905398</v>
      </c>
      <c r="AS108"/>
      <c r="AT108" s="157">
        <f t="shared" si="93"/>
        <v>749.5854201801028</v>
      </c>
      <c r="AU108" s="157">
        <f t="shared" si="94"/>
        <v>35294.309252309955</v>
      </c>
      <c r="AV108" s="157">
        <f t="shared" si="95"/>
        <v>6538.936644124301</v>
      </c>
      <c r="AW108" s="157"/>
      <c r="AX108" s="157"/>
      <c r="AY108" s="157">
        <f t="shared" si="96"/>
        <v>4832.4336662674723</v>
      </c>
      <c r="AZ108" s="157">
        <f t="shared" si="97"/>
        <v>12057.161226726763</v>
      </c>
      <c r="BA108" s="157">
        <f t="shared" si="98"/>
        <v>940.96893171544832</v>
      </c>
      <c r="BB108" s="157">
        <f t="shared" si="99"/>
        <v>653.89366441243021</v>
      </c>
      <c r="BC108" s="157">
        <f t="shared" si="100"/>
        <v>10270.915119063537</v>
      </c>
      <c r="BD108" s="157"/>
      <c r="BE108" s="157">
        <f t="shared" si="101"/>
        <v>7160.9330566141762</v>
      </c>
      <c r="BF108" s="157">
        <f t="shared" si="102"/>
        <v>9935.9939738766843</v>
      </c>
      <c r="BG108" s="157">
        <f t="shared" si="103"/>
        <v>30812.745357190619</v>
      </c>
      <c r="BH108" s="157">
        <f t="shared" si="104"/>
        <v>56521.930406772022</v>
      </c>
      <c r="BI108" s="157">
        <f t="shared" si="105"/>
        <v>3572.4922153264483</v>
      </c>
      <c r="BJ108" s="157">
        <f t="shared" si="106"/>
        <v>1307.7873288248604</v>
      </c>
      <c r="BK108" s="157">
        <f t="shared" si="107"/>
        <v>4656.998780693405</v>
      </c>
      <c r="BL108" s="157">
        <f t="shared" si="108"/>
        <v>26873.434744754759</v>
      </c>
      <c r="BM108" s="157">
        <f t="shared" si="109"/>
        <v>20111.217337172548</v>
      </c>
      <c r="BN108" s="170">
        <f t="shared" si="79"/>
        <v>159486.25961278786</v>
      </c>
      <c r="BP108" s="94">
        <f t="shared" si="80"/>
        <v>10.68490241189005</v>
      </c>
      <c r="BQ108" s="178">
        <f t="shared" si="81"/>
        <v>0.46999999999999992</v>
      </c>
      <c r="BR108" s="94">
        <f t="shared" si="82"/>
        <v>22.13</v>
      </c>
      <c r="BS108" s="94">
        <f t="shared" si="83"/>
        <v>25.550000000000004</v>
      </c>
      <c r="BT108" s="94">
        <f t="shared" si="84"/>
        <v>2.2400000000000002</v>
      </c>
      <c r="BU108" s="94">
        <f t="shared" si="85"/>
        <v>0.82</v>
      </c>
      <c r="BV108" s="94">
        <f t="shared" si="86"/>
        <v>2.9199999999999995</v>
      </c>
      <c r="BW108" s="94">
        <f t="shared" si="87"/>
        <v>16.850000000000001</v>
      </c>
    </row>
    <row r="109" spans="1:75" ht="15.6" x14ac:dyDescent="0.3">
      <c r="A109" s="1">
        <f t="shared" si="88"/>
        <v>99</v>
      </c>
      <c r="B109" s="25">
        <v>48</v>
      </c>
      <c r="C109" s="135" t="s">
        <v>350</v>
      </c>
      <c r="D109" s="20" t="s">
        <v>259</v>
      </c>
      <c r="E109" s="82">
        <v>4768.7760000000007</v>
      </c>
      <c r="F109" s="82">
        <v>4560.7919999999995</v>
      </c>
      <c r="G109" s="82">
        <v>37.140000000000008</v>
      </c>
      <c r="H109" s="82">
        <v>170.84400000000019</v>
      </c>
      <c r="I109" s="3"/>
      <c r="J109" s="143">
        <v>11.142000000000001</v>
      </c>
      <c r="K109" s="143">
        <v>11465.118</v>
      </c>
      <c r="L109" s="143">
        <v>991.63799999999992</v>
      </c>
      <c r="M109" s="143"/>
      <c r="N109" s="143"/>
      <c r="O109" s="143">
        <v>839.36399999999992</v>
      </c>
      <c r="P109" s="143">
        <v>5886.69</v>
      </c>
      <c r="Q109" s="143">
        <v>412.25400000000002</v>
      </c>
      <c r="R109" s="143">
        <v>1203.336</v>
      </c>
      <c r="S109" s="143">
        <v>2131.8360000000011</v>
      </c>
      <c r="T109" s="3"/>
      <c r="U109" s="143">
        <v>2009.2739999999999</v>
      </c>
      <c r="V109" s="143">
        <v>1704.7260000000001</v>
      </c>
      <c r="W109" s="143">
        <v>6336.0839999999998</v>
      </c>
      <c r="X109" s="143">
        <v>10844.88</v>
      </c>
      <c r="Y109" s="143">
        <v>1418.748</v>
      </c>
      <c r="Z109" s="143">
        <v>601.66800000000001</v>
      </c>
      <c r="AA109" s="143">
        <v>1121.6280000000002</v>
      </c>
      <c r="AB109" s="143">
        <v>3717.7139999999999</v>
      </c>
      <c r="AC109" s="143">
        <v>3985.1219999999994</v>
      </c>
      <c r="AD109" s="145">
        <v>37140</v>
      </c>
      <c r="AF109" s="2">
        <v>209453</v>
      </c>
      <c r="AG109" s="75">
        <v>113</v>
      </c>
      <c r="AH109" s="75">
        <v>119.3</v>
      </c>
      <c r="AI109" s="75">
        <v>232.3</v>
      </c>
      <c r="AJ109" s="81">
        <v>112271.17798938774</v>
      </c>
      <c r="AK109" s="81">
        <v>118530.54454985805</v>
      </c>
      <c r="AL109" s="81">
        <v>230801.72253924579</v>
      </c>
      <c r="AM109" s="183">
        <f t="shared" si="78"/>
        <v>10.192607668186081</v>
      </c>
      <c r="AO109" s="157">
        <f t="shared" si="89"/>
        <v>5254.838628254618</v>
      </c>
      <c r="AP109" s="157">
        <f t="shared" si="90"/>
        <v>5025.655635122017</v>
      </c>
      <c r="AQ109" s="157">
        <f t="shared" si="91"/>
        <v>40.925534487964313</v>
      </c>
      <c r="AR109" s="157">
        <f t="shared" si="92"/>
        <v>188.25745864463602</v>
      </c>
      <c r="AS109"/>
      <c r="AT109" s="157">
        <f t="shared" si="93"/>
        <v>12.277660346389293</v>
      </c>
      <c r="AU109" s="157">
        <f t="shared" si="94"/>
        <v>12633.712496434584</v>
      </c>
      <c r="AV109" s="157">
        <f t="shared" si="95"/>
        <v>1092.7117708286469</v>
      </c>
      <c r="AW109" s="157"/>
      <c r="AX109" s="157"/>
      <c r="AY109" s="157">
        <f t="shared" si="96"/>
        <v>924.91707942799326</v>
      </c>
      <c r="AZ109" s="157">
        <f t="shared" si="97"/>
        <v>6486.6972163423434</v>
      </c>
      <c r="BA109" s="157">
        <f t="shared" si="98"/>
        <v>454.2734328164039</v>
      </c>
      <c r="BB109" s="157">
        <f t="shared" si="99"/>
        <v>1325.9873174100437</v>
      </c>
      <c r="BC109" s="157">
        <f t="shared" si="100"/>
        <v>2349.1256796091525</v>
      </c>
      <c r="BD109" s="157"/>
      <c r="BE109" s="157">
        <f t="shared" si="101"/>
        <v>2214.0714157988691</v>
      </c>
      <c r="BF109" s="157">
        <f t="shared" si="102"/>
        <v>1878.4820329975621</v>
      </c>
      <c r="BG109" s="157">
        <f t="shared" si="103"/>
        <v>6981.8961836467115</v>
      </c>
      <c r="BH109" s="157">
        <f t="shared" si="104"/>
        <v>11950.256070485579</v>
      </c>
      <c r="BI109" s="157">
        <f t="shared" si="105"/>
        <v>1563.3554174402368</v>
      </c>
      <c r="BJ109" s="157">
        <f t="shared" si="106"/>
        <v>662.99365870502186</v>
      </c>
      <c r="BK109" s="157">
        <f t="shared" si="107"/>
        <v>1235.9511415365223</v>
      </c>
      <c r="BL109" s="157">
        <f t="shared" si="108"/>
        <v>4096.6460022452275</v>
      </c>
      <c r="BM109" s="157">
        <f t="shared" si="109"/>
        <v>4391.3098505585704</v>
      </c>
      <c r="BN109" s="170">
        <f t="shared" si="79"/>
        <v>40925.534487964309</v>
      </c>
      <c r="BP109" s="94">
        <f t="shared" si="80"/>
        <v>11.652324299887736</v>
      </c>
      <c r="BQ109" s="178">
        <f t="shared" si="81"/>
        <v>3.0000000000000002E-2</v>
      </c>
      <c r="BR109" s="94">
        <f t="shared" si="82"/>
        <v>30.87</v>
      </c>
      <c r="BS109" s="94">
        <f t="shared" si="83"/>
        <v>21.650000000000002</v>
      </c>
      <c r="BT109" s="94">
        <f t="shared" si="84"/>
        <v>3.8200000000000003</v>
      </c>
      <c r="BU109" s="94">
        <f t="shared" si="85"/>
        <v>1.62</v>
      </c>
      <c r="BV109" s="94">
        <f t="shared" si="86"/>
        <v>3.0200000000000005</v>
      </c>
      <c r="BW109" s="94">
        <f t="shared" si="87"/>
        <v>10.01</v>
      </c>
    </row>
    <row r="110" spans="1:75" ht="15.6" x14ac:dyDescent="0.3">
      <c r="A110" s="1">
        <f t="shared" si="88"/>
        <v>100</v>
      </c>
      <c r="B110" s="25">
        <v>49</v>
      </c>
      <c r="C110" s="135" t="s">
        <v>350</v>
      </c>
      <c r="D110" s="20" t="s">
        <v>221</v>
      </c>
      <c r="E110" s="82">
        <v>489.16480000000007</v>
      </c>
      <c r="F110" s="82">
        <v>374.27199999999999</v>
      </c>
      <c r="G110" s="82">
        <v>17.408000000000001</v>
      </c>
      <c r="H110" s="82">
        <v>97.484800000000035</v>
      </c>
      <c r="I110" s="3"/>
      <c r="J110" s="143">
        <v>12.185599999999999</v>
      </c>
      <c r="K110" s="143">
        <v>4085.6575999999995</v>
      </c>
      <c r="L110" s="143">
        <v>964.40320000000008</v>
      </c>
      <c r="M110" s="143"/>
      <c r="N110" s="143"/>
      <c r="O110" s="143">
        <v>309.86239999999998</v>
      </c>
      <c r="P110" s="143">
        <v>1187.2256000000002</v>
      </c>
      <c r="Q110" s="143">
        <v>78.336000000000013</v>
      </c>
      <c r="R110" s="143">
        <v>160.15360000000001</v>
      </c>
      <c r="S110" s="143">
        <v>1385.6767999999988</v>
      </c>
      <c r="T110" s="3"/>
      <c r="U110" s="143">
        <v>856.47360000000003</v>
      </c>
      <c r="V110" s="143">
        <v>1417.0112000000001</v>
      </c>
      <c r="W110" s="143">
        <v>1873.1008000000002</v>
      </c>
      <c r="X110" s="143">
        <v>8674.4063999999998</v>
      </c>
      <c r="Y110" s="143">
        <v>765.95200000000011</v>
      </c>
      <c r="Z110" s="143">
        <v>106.18879999999999</v>
      </c>
      <c r="AA110" s="143">
        <v>515.27679999999998</v>
      </c>
      <c r="AB110" s="143">
        <v>3700.9408000000003</v>
      </c>
      <c r="AC110" s="143">
        <v>3586.0479999999989</v>
      </c>
      <c r="AD110" s="145">
        <v>17408</v>
      </c>
      <c r="AF110" s="2">
        <v>77081</v>
      </c>
      <c r="AG110" s="75">
        <v>41.4</v>
      </c>
      <c r="AH110" s="75">
        <v>40.6</v>
      </c>
      <c r="AI110" s="75">
        <v>82</v>
      </c>
      <c r="AJ110" s="81">
        <v>41240.240008868685</v>
      </c>
      <c r="AK110" s="81">
        <v>40443.327158455766</v>
      </c>
      <c r="AL110" s="81">
        <v>81683.567167324451</v>
      </c>
      <c r="AM110" s="183">
        <f t="shared" si="78"/>
        <v>5.9710786929651283</v>
      </c>
      <c r="AO110" s="157">
        <f t="shared" si="89"/>
        <v>518.37321514628559</v>
      </c>
      <c r="AP110" s="157">
        <f t="shared" si="90"/>
        <v>396.62007564573446</v>
      </c>
      <c r="AQ110" s="157">
        <f t="shared" si="91"/>
        <v>18.447445378871372</v>
      </c>
      <c r="AR110" s="157">
        <f t="shared" si="92"/>
        <v>103.30569412167971</v>
      </c>
      <c r="AS110"/>
      <c r="AT110" s="157">
        <f t="shared" si="93"/>
        <v>12.913211765209958</v>
      </c>
      <c r="AU110" s="157">
        <f t="shared" si="94"/>
        <v>4329.6154304211104</v>
      </c>
      <c r="AV110" s="157">
        <f t="shared" si="95"/>
        <v>1021.988473989474</v>
      </c>
      <c r="AW110" s="157"/>
      <c r="AX110" s="157"/>
      <c r="AY110" s="157">
        <f t="shared" si="96"/>
        <v>328.3645277439104</v>
      </c>
      <c r="AZ110" s="157">
        <f t="shared" si="97"/>
        <v>1258.1157748390276</v>
      </c>
      <c r="BA110" s="157">
        <f t="shared" si="98"/>
        <v>83.013504204921176</v>
      </c>
      <c r="BB110" s="157">
        <f t="shared" si="99"/>
        <v>169.7164974856166</v>
      </c>
      <c r="BC110" s="157">
        <f t="shared" si="100"/>
        <v>1468.4166521581599</v>
      </c>
      <c r="BD110" s="157"/>
      <c r="BE110" s="157">
        <f t="shared" si="101"/>
        <v>907.61431264047133</v>
      </c>
      <c r="BF110" s="157">
        <f t="shared" si="102"/>
        <v>1501.6220538401296</v>
      </c>
      <c r="BG110" s="157">
        <f t="shared" si="103"/>
        <v>1984.9451227665595</v>
      </c>
      <c r="BH110" s="157">
        <f t="shared" si="104"/>
        <v>9192.3620322916049</v>
      </c>
      <c r="BI110" s="157">
        <f t="shared" si="105"/>
        <v>811.68759667034033</v>
      </c>
      <c r="BJ110" s="157">
        <f t="shared" si="106"/>
        <v>112.52941681111534</v>
      </c>
      <c r="BK110" s="157">
        <f t="shared" si="107"/>
        <v>546.04438321459259</v>
      </c>
      <c r="BL110" s="157">
        <f t="shared" si="108"/>
        <v>3921.9268875480539</v>
      </c>
      <c r="BM110" s="157">
        <f t="shared" si="109"/>
        <v>3800.1737480475008</v>
      </c>
      <c r="BN110" s="170">
        <f t="shared" si="79"/>
        <v>18447.445378871373</v>
      </c>
      <c r="BP110" s="94">
        <f t="shared" si="80"/>
        <v>2.6516668836990345</v>
      </c>
      <c r="BQ110" s="178">
        <f t="shared" si="81"/>
        <v>6.9999999999999979E-2</v>
      </c>
      <c r="BR110" s="94">
        <f t="shared" si="82"/>
        <v>23.469999999999995</v>
      </c>
      <c r="BS110" s="94">
        <f t="shared" si="83"/>
        <v>18.899999999999999</v>
      </c>
      <c r="BT110" s="94">
        <f t="shared" si="84"/>
        <v>4.3999999999999995</v>
      </c>
      <c r="BU110" s="94">
        <f t="shared" si="85"/>
        <v>0.60999999999999976</v>
      </c>
      <c r="BV110" s="94">
        <f t="shared" si="86"/>
        <v>2.96</v>
      </c>
      <c r="BW110" s="94">
        <f t="shared" si="87"/>
        <v>21.259999999999998</v>
      </c>
    </row>
    <row r="111" spans="1:75" ht="15.6" x14ac:dyDescent="0.3">
      <c r="A111" s="1">
        <f t="shared" si="88"/>
        <v>101</v>
      </c>
      <c r="B111" s="25">
        <v>50</v>
      </c>
      <c r="C111" s="135" t="s">
        <v>350</v>
      </c>
      <c r="D111" s="20" t="s">
        <v>325</v>
      </c>
      <c r="E111" s="82">
        <v>778.74500000000012</v>
      </c>
      <c r="F111" s="82">
        <v>668.3048</v>
      </c>
      <c r="G111" s="82">
        <v>25.4862</v>
      </c>
      <c r="H111" s="82">
        <v>84.95400000000005</v>
      </c>
      <c r="I111" s="3"/>
      <c r="J111" s="143">
        <v>11.327200000000003</v>
      </c>
      <c r="K111" s="143">
        <v>9098.5734000000011</v>
      </c>
      <c r="L111" s="143">
        <v>883.52160000000015</v>
      </c>
      <c r="M111" s="143"/>
      <c r="N111" s="143"/>
      <c r="O111" s="143">
        <v>957.14840000000015</v>
      </c>
      <c r="P111" s="143">
        <v>2021.9052000000001</v>
      </c>
      <c r="Q111" s="143">
        <v>215.21680000000003</v>
      </c>
      <c r="R111" s="143">
        <v>2896.9314000000004</v>
      </c>
      <c r="S111" s="143">
        <v>2123.8500000000004</v>
      </c>
      <c r="T111" s="3"/>
      <c r="U111" s="143">
        <v>860.86720000000014</v>
      </c>
      <c r="V111" s="143">
        <v>1724.5662000000002</v>
      </c>
      <c r="W111" s="143">
        <v>4712.1152000000002</v>
      </c>
      <c r="X111" s="143">
        <v>11131.805800000002</v>
      </c>
      <c r="Y111" s="143">
        <v>1245.9920000000002</v>
      </c>
      <c r="Z111" s="143">
        <v>758.92240000000015</v>
      </c>
      <c r="AA111" s="143">
        <v>722.10900000000004</v>
      </c>
      <c r="AB111" s="143">
        <v>3859.7434000000003</v>
      </c>
      <c r="AC111" s="143">
        <v>4545.0390000000007</v>
      </c>
      <c r="AD111" s="145">
        <v>28318.000000000007</v>
      </c>
      <c r="AF111" s="2">
        <v>146310</v>
      </c>
      <c r="AG111" s="75">
        <v>78</v>
      </c>
      <c r="AH111" s="75">
        <v>76.400000000000006</v>
      </c>
      <c r="AI111" s="75">
        <v>154.4</v>
      </c>
      <c r="AJ111" s="81">
        <v>77738.073243067469</v>
      </c>
      <c r="AK111" s="81">
        <v>76143.446099619949</v>
      </c>
      <c r="AL111" s="81">
        <v>153881.51934268742</v>
      </c>
      <c r="AM111" s="183">
        <f t="shared" si="78"/>
        <v>5.1749841724334749</v>
      </c>
      <c r="AO111" s="157">
        <f t="shared" si="89"/>
        <v>819.04493049361713</v>
      </c>
      <c r="AP111" s="157">
        <f t="shared" si="90"/>
        <v>702.8894676236132</v>
      </c>
      <c r="AQ111" s="157">
        <f t="shared" si="91"/>
        <v>26.805106816154741</v>
      </c>
      <c r="AR111" s="157">
        <f t="shared" si="92"/>
        <v>89.350356053849183</v>
      </c>
      <c r="AS111"/>
      <c r="AT111" s="157">
        <f t="shared" si="93"/>
        <v>11.913380807179887</v>
      </c>
      <c r="AU111" s="157">
        <f t="shared" si="94"/>
        <v>9569.4231333672451</v>
      </c>
      <c r="AV111" s="157">
        <f t="shared" si="95"/>
        <v>929.24370296003121</v>
      </c>
      <c r="AW111" s="157"/>
      <c r="AX111" s="157"/>
      <c r="AY111" s="157">
        <f t="shared" si="96"/>
        <v>1006.6806782067003</v>
      </c>
      <c r="AZ111" s="157">
        <f t="shared" si="97"/>
        <v>2126.5384740816098</v>
      </c>
      <c r="BA111" s="157">
        <f t="shared" si="98"/>
        <v>226.35423533641784</v>
      </c>
      <c r="BB111" s="157">
        <f t="shared" si="99"/>
        <v>3046.8471414362557</v>
      </c>
      <c r="BC111" s="157">
        <f t="shared" si="100"/>
        <v>2233.7589013462289</v>
      </c>
      <c r="BD111" s="157"/>
      <c r="BE111" s="157">
        <f t="shared" si="101"/>
        <v>905.41694134567138</v>
      </c>
      <c r="BF111" s="157">
        <f t="shared" si="102"/>
        <v>1813.8122278931376</v>
      </c>
      <c r="BG111" s="157">
        <f t="shared" si="103"/>
        <v>4955.9664157868319</v>
      </c>
      <c r="BH111" s="157">
        <f t="shared" si="104"/>
        <v>11707.874988256033</v>
      </c>
      <c r="BI111" s="157">
        <f t="shared" si="105"/>
        <v>1310.4718887897875</v>
      </c>
      <c r="BJ111" s="157">
        <f t="shared" si="106"/>
        <v>798.19651408105244</v>
      </c>
      <c r="BK111" s="157">
        <f t="shared" si="107"/>
        <v>759.47802645771765</v>
      </c>
      <c r="BL111" s="157">
        <f t="shared" si="108"/>
        <v>4059.4845100465463</v>
      </c>
      <c r="BM111" s="157">
        <f t="shared" si="109"/>
        <v>4780.2440488809298</v>
      </c>
      <c r="BN111" s="170">
        <f t="shared" si="79"/>
        <v>29783.452017949719</v>
      </c>
      <c r="BP111" s="94">
        <f t="shared" si="80"/>
        <v>2.6146901961890467</v>
      </c>
      <c r="BQ111" s="178">
        <f t="shared" si="81"/>
        <v>0.04</v>
      </c>
      <c r="BR111" s="94">
        <f t="shared" si="82"/>
        <v>32.130000000000003</v>
      </c>
      <c r="BS111" s="94">
        <f t="shared" si="83"/>
        <v>22.729999999999993</v>
      </c>
      <c r="BT111" s="94">
        <f t="shared" si="84"/>
        <v>4.3999999999999995</v>
      </c>
      <c r="BU111" s="94">
        <f t="shared" si="85"/>
        <v>2.6799999999999997</v>
      </c>
      <c r="BV111" s="94">
        <f t="shared" si="86"/>
        <v>2.5499999999999994</v>
      </c>
      <c r="BW111" s="94">
        <f t="shared" si="87"/>
        <v>13.629999999999999</v>
      </c>
    </row>
    <row r="112" spans="1:75" ht="15.6" x14ac:dyDescent="0.3">
      <c r="A112" s="1">
        <f t="shared" si="88"/>
        <v>102</v>
      </c>
      <c r="B112" s="52">
        <v>0</v>
      </c>
      <c r="C112" s="135" t="s">
        <v>348</v>
      </c>
      <c r="D112" s="52" t="s">
        <v>297</v>
      </c>
      <c r="E112" s="149">
        <f>SUM(E62:E111)</f>
        <v>183201.12390000001</v>
      </c>
      <c r="F112" s="149">
        <f>SUM(F62:F111)</f>
        <v>168712.38380000001</v>
      </c>
      <c r="G112" s="149">
        <f>SUM(G62:G111)</f>
        <v>2196.3107</v>
      </c>
      <c r="H112" s="149">
        <f>SUM(H62:H111)</f>
        <v>12292.429400000008</v>
      </c>
      <c r="I112" s="3"/>
      <c r="J112" s="149">
        <f>SUM(J62:J111)</f>
        <v>4270.7476999999999</v>
      </c>
      <c r="K112" s="149">
        <f>SUM(K62:K111)</f>
        <v>526245.80260000005</v>
      </c>
      <c r="L112" s="149">
        <f>SUM(L62:L111)</f>
        <v>90440.794600000008</v>
      </c>
      <c r="M112" s="157"/>
      <c r="N112" s="157"/>
      <c r="O112" s="149">
        <f t="shared" ref="O112:AD112" si="110">SUM(O62:O111)</f>
        <v>55912.487599999979</v>
      </c>
      <c r="P112" s="149">
        <f t="shared" si="110"/>
        <v>170264.12610000005</v>
      </c>
      <c r="Q112" s="149">
        <f t="shared" si="110"/>
        <v>19867.253999999997</v>
      </c>
      <c r="R112" s="149">
        <f t="shared" si="110"/>
        <v>53879.600400000003</v>
      </c>
      <c r="S112" s="149">
        <f t="shared" si="110"/>
        <v>135881.5399</v>
      </c>
      <c r="T112" s="3"/>
      <c r="U112" s="149">
        <f t="shared" si="110"/>
        <v>90117.881500000003</v>
      </c>
      <c r="V112" s="149">
        <f t="shared" si="110"/>
        <v>127136.10880000002</v>
      </c>
      <c r="W112" s="149">
        <f t="shared" si="110"/>
        <v>338018.06660000002</v>
      </c>
      <c r="X112" s="149">
        <f t="shared" si="110"/>
        <v>752049.29890000017</v>
      </c>
      <c r="Y112" s="149">
        <f t="shared" si="110"/>
        <v>74477.561800000025</v>
      </c>
      <c r="Z112" s="149">
        <f t="shared" si="110"/>
        <v>28705.426100000001</v>
      </c>
      <c r="AA112" s="149">
        <f t="shared" si="110"/>
        <v>61952.795699999995</v>
      </c>
      <c r="AB112" s="149">
        <f t="shared" si="110"/>
        <v>294447.76299999992</v>
      </c>
      <c r="AC112" s="149">
        <f t="shared" si="110"/>
        <v>292445.99420000002</v>
      </c>
      <c r="AD112" s="149">
        <f t="shared" si="110"/>
        <v>2021039.03</v>
      </c>
      <c r="AF112" s="149">
        <f t="shared" ref="AF112:AL112" si="111">SUM(AF62:AF111)</f>
        <v>12051904</v>
      </c>
      <c r="AG112" s="149">
        <f t="shared" si="111"/>
        <v>6870.7999999999993</v>
      </c>
      <c r="AH112" s="149">
        <f t="shared" si="111"/>
        <v>6345.2999999999993</v>
      </c>
      <c r="AI112" s="149">
        <f t="shared" si="111"/>
        <v>13216.099999999999</v>
      </c>
      <c r="AJ112" s="149">
        <f t="shared" si="111"/>
        <v>6829868.7002037438</v>
      </c>
      <c r="AK112" s="149">
        <f t="shared" si="111"/>
        <v>6308225.5855656359</v>
      </c>
      <c r="AL112" s="149">
        <f t="shared" si="111"/>
        <v>13138094.285769377</v>
      </c>
      <c r="AM112" s="184">
        <f t="shared" si="78"/>
        <v>9.0126032016964039</v>
      </c>
      <c r="AO112" s="149">
        <f>SUM(AO62:AO111)</f>
        <v>198922.00379963228</v>
      </c>
      <c r="AP112" s="149">
        <f>SUM(AP62:AP111)</f>
        <v>183016.08464694218</v>
      </c>
      <c r="AQ112" s="149">
        <f>SUM(AQ62:AQ111)</f>
        <v>2388.4051622946749</v>
      </c>
      <c r="AR112" s="149">
        <f>SUM(AR62:AR111)</f>
        <v>13517.513990395348</v>
      </c>
      <c r="AS112"/>
      <c r="AT112" s="149">
        <f>SUM(AT62:AT111)</f>
        <v>4511.0281036903389</v>
      </c>
      <c r="AU112" s="149">
        <f>SUM(AU62:AU111)</f>
        <v>572893.35513651231</v>
      </c>
      <c r="AV112" s="149">
        <f>SUM(AV62:AV111)</f>
        <v>99019.94810647839</v>
      </c>
      <c r="AW112" s="82"/>
      <c r="AX112" s="82"/>
      <c r="AY112" s="149">
        <f>SUM(AY62:AY111)</f>
        <v>60706.527161114536</v>
      </c>
      <c r="AZ112" s="149">
        <f>SUM(AZ62:AZ111)</f>
        <v>185240.25059071148</v>
      </c>
      <c r="BA112" s="149">
        <f>SUM(BA62:BA111)</f>
        <v>21485.138238832187</v>
      </c>
      <c r="BB112" s="149">
        <f>SUM(BB62:BB111)</f>
        <v>57795.66337912828</v>
      </c>
      <c r="BC112" s="149">
        <f>SUM(BC62:BC111)</f>
        <v>148594.1240674</v>
      </c>
      <c r="BD112" s="82"/>
      <c r="BE112" s="149">
        <f t="shared" ref="BE112:BN112" si="112">SUM(BE62:BE111)</f>
        <v>97777.527103887871</v>
      </c>
      <c r="BF112" s="149">
        <f t="shared" si="112"/>
        <v>137999.31810305931</v>
      </c>
      <c r="BG112" s="149">
        <f t="shared" si="112"/>
        <v>366623.38557517657</v>
      </c>
      <c r="BH112" s="149">
        <f t="shared" si="112"/>
        <v>818548.57111351588</v>
      </c>
      <c r="BI112" s="149">
        <f t="shared" si="112"/>
        <v>80957.184639209445</v>
      </c>
      <c r="BJ112" s="149">
        <f t="shared" si="112"/>
        <v>30878.868578946847</v>
      </c>
      <c r="BK112" s="149">
        <f t="shared" si="112"/>
        <v>67467.753993046703</v>
      </c>
      <c r="BL112" s="149">
        <f t="shared" si="112"/>
        <v>321191.54603398027</v>
      </c>
      <c r="BM112" s="149">
        <f t="shared" si="112"/>
        <v>317743.15287616447</v>
      </c>
      <c r="BN112" s="171">
        <f t="shared" si="112"/>
        <v>2197275.188935475</v>
      </c>
      <c r="BO112" s="23" t="s">
        <v>375</v>
      </c>
      <c r="BP112" s="186">
        <f t="shared" si="80"/>
        <v>8.3376504145917369</v>
      </c>
      <c r="BQ112" s="178">
        <f t="shared" si="81"/>
        <v>0.20530100764828732</v>
      </c>
      <c r="BR112" s="187">
        <f t="shared" si="82"/>
        <v>26.072899654142311</v>
      </c>
      <c r="BS112" s="187">
        <f t="shared" si="83"/>
        <v>22.965839973950327</v>
      </c>
      <c r="BT112" s="187">
        <f t="shared" si="84"/>
        <v>3.684435388287945</v>
      </c>
      <c r="BU112" s="187">
        <f t="shared" si="85"/>
        <v>1.4053255019871629</v>
      </c>
      <c r="BV112" s="187">
        <f t="shared" si="86"/>
        <v>3.0705190834896356</v>
      </c>
      <c r="BW112" s="188">
        <f t="shared" si="87"/>
        <v>14.617720513632593</v>
      </c>
    </row>
    <row r="113" spans="1:75" ht="15.6" x14ac:dyDescent="0.3">
      <c r="A113" s="1">
        <f t="shared" si="88"/>
        <v>103</v>
      </c>
      <c r="B113" s="25">
        <v>1</v>
      </c>
      <c r="C113" s="133" t="s">
        <v>349</v>
      </c>
      <c r="D113" s="4" t="s">
        <v>231</v>
      </c>
      <c r="E113" s="82">
        <f t="shared" ref="E113:E160" si="113">E11-E62</f>
        <v>52373.032000000007</v>
      </c>
      <c r="F113" s="82">
        <f t="shared" ref="F113:AD113" si="114">F11-F62</f>
        <v>45304.146999999997</v>
      </c>
      <c r="G113" s="82">
        <f t="shared" si="114"/>
        <v>2210.9790000000003</v>
      </c>
      <c r="H113" s="166">
        <f t="shared" si="114"/>
        <v>4857.9059999999981</v>
      </c>
      <c r="I113" s="167"/>
      <c r="J113" s="166">
        <f t="shared" si="114"/>
        <v>0</v>
      </c>
      <c r="K113" s="166">
        <f t="shared" si="114"/>
        <v>1927.8420000000003</v>
      </c>
      <c r="L113" s="166">
        <f t="shared" si="114"/>
        <v>126.02700000000004</v>
      </c>
      <c r="M113" s="166"/>
      <c r="N113" s="166"/>
      <c r="O113" s="166">
        <f t="shared" si="114"/>
        <v>56.190999999999988</v>
      </c>
      <c r="P113" s="166">
        <f t="shared" si="114"/>
        <v>272.32500000000005</v>
      </c>
      <c r="Q113" s="166">
        <f t="shared" si="114"/>
        <v>134.30500000000001</v>
      </c>
      <c r="R113" s="166">
        <f t="shared" si="114"/>
        <v>321.80700000000002</v>
      </c>
      <c r="S113" s="166">
        <f t="shared" si="114"/>
        <v>1017.1870000000001</v>
      </c>
      <c r="T113" s="167"/>
      <c r="U113" s="166">
        <f t="shared" si="114"/>
        <v>562.24399999999991</v>
      </c>
      <c r="V113" s="166">
        <f t="shared" si="114"/>
        <v>1473.8539999999998</v>
      </c>
      <c r="W113" s="166">
        <f t="shared" si="114"/>
        <v>500.34499999999991</v>
      </c>
      <c r="X113" s="166">
        <f t="shared" si="114"/>
        <v>3592.683</v>
      </c>
      <c r="Y113" s="166">
        <f t="shared" si="114"/>
        <v>318.40999999999997</v>
      </c>
      <c r="Z113" s="166">
        <f t="shared" si="114"/>
        <v>570.96700000000021</v>
      </c>
      <c r="AA113" s="166">
        <f t="shared" si="114"/>
        <v>146.46699999999998</v>
      </c>
      <c r="AB113" s="166">
        <f t="shared" si="114"/>
        <v>909.83100000000036</v>
      </c>
      <c r="AC113" s="166">
        <f t="shared" si="114"/>
        <v>1647.0079999999994</v>
      </c>
      <c r="AD113" s="166">
        <f t="shared" si="114"/>
        <v>60430</v>
      </c>
      <c r="AE113" s="166"/>
      <c r="AF113" s="166">
        <f t="shared" ref="AF113:AF160" si="115">AF11-AF62</f>
        <v>312492</v>
      </c>
      <c r="AG113" s="166">
        <f t="shared" ref="AG113:AL113" si="116">AG11-AG62</f>
        <v>168.89999999999998</v>
      </c>
      <c r="AH113" s="166">
        <f t="shared" si="116"/>
        <v>187.29999999999998</v>
      </c>
      <c r="AI113" s="166">
        <f t="shared" si="116"/>
        <v>356.19999999999993</v>
      </c>
      <c r="AJ113" s="166">
        <f t="shared" si="116"/>
        <v>167529.84994464123</v>
      </c>
      <c r="AK113" s="166">
        <f t="shared" si="116"/>
        <v>185786.90519738873</v>
      </c>
      <c r="AL113" s="166">
        <f t="shared" si="116"/>
        <v>353316.75514202996</v>
      </c>
      <c r="AM113" s="183">
        <f t="shared" si="78"/>
        <v>13.0642560904055</v>
      </c>
      <c r="AN113" s="166"/>
      <c r="AO113" s="166">
        <f t="shared" ref="AO113:AO144" si="117">AO11-AO62</f>
        <v>58599.065826329708</v>
      </c>
      <c r="AP113" s="166">
        <f t="shared" ref="AP113:BN113" si="118">AP11-AP62</f>
        <v>50686.042135279058</v>
      </c>
      <c r="AQ113" s="166">
        <f t="shared" si="118"/>
        <v>2470.8709420109471</v>
      </c>
      <c r="AR113" s="166">
        <f t="shared" si="118"/>
        <v>5442.1527490396857</v>
      </c>
      <c r="AS113" s="168"/>
      <c r="AT113" s="166">
        <f t="shared" si="118"/>
        <v>0</v>
      </c>
      <c r="AU113" s="166">
        <f t="shared" si="118"/>
        <v>2312.6927602720207</v>
      </c>
      <c r="AV113" s="166">
        <f t="shared" si="118"/>
        <v>158.09060693802212</v>
      </c>
      <c r="AW113" s="166"/>
      <c r="AX113" s="166"/>
      <c r="AY113" s="166">
        <f t="shared" si="118"/>
        <v>74.460431275584725</v>
      </c>
      <c r="AZ113" s="166">
        <f t="shared" si="118"/>
        <v>346.54430792856306</v>
      </c>
      <c r="BA113" s="166">
        <f t="shared" si="118"/>
        <v>154.20396544314639</v>
      </c>
      <c r="BB113" s="166">
        <f t="shared" si="118"/>
        <v>364.40091603067845</v>
      </c>
      <c r="BC113" s="166">
        <f t="shared" si="118"/>
        <v>1214.9925326560265</v>
      </c>
      <c r="BD113" s="166"/>
      <c r="BE113" s="166">
        <f t="shared" si="118"/>
        <v>652.73548839224941</v>
      </c>
      <c r="BF113" s="166">
        <f t="shared" si="118"/>
        <v>1682.4453980253159</v>
      </c>
      <c r="BG113" s="166">
        <f t="shared" si="118"/>
        <v>640.70884253244742</v>
      </c>
      <c r="BH113" s="166">
        <f t="shared" si="118"/>
        <v>4419.8867429967995</v>
      </c>
      <c r="BI113" s="166">
        <f t="shared" si="118"/>
        <v>435.14912688744732</v>
      </c>
      <c r="BJ113" s="166">
        <f t="shared" si="118"/>
        <v>657.90510830592541</v>
      </c>
      <c r="BK113" s="166">
        <f t="shared" si="118"/>
        <v>186.89729289657257</v>
      </c>
      <c r="BL113" s="166">
        <f t="shared" si="118"/>
        <v>1154.6182272840965</v>
      </c>
      <c r="BM113" s="166">
        <f t="shared" si="118"/>
        <v>1985.316987622758</v>
      </c>
      <c r="BN113" s="172">
        <f t="shared" si="118"/>
        <v>68307.535058548543</v>
      </c>
      <c r="BP113" s="94">
        <f t="shared" si="80"/>
        <v>76.672408036843123</v>
      </c>
      <c r="BQ113" s="178">
        <f t="shared" si="81"/>
        <v>0</v>
      </c>
      <c r="BR113" s="94">
        <f t="shared" si="82"/>
        <v>3.385706654895011</v>
      </c>
      <c r="BS113" s="94">
        <f t="shared" si="83"/>
        <v>3.4010219202998826</v>
      </c>
      <c r="BT113" s="94">
        <f t="shared" si="84"/>
        <v>0.63704410723424187</v>
      </c>
      <c r="BU113" s="94">
        <f t="shared" si="85"/>
        <v>0.96315158751082752</v>
      </c>
      <c r="BV113" s="94">
        <f t="shared" si="86"/>
        <v>0.27361153163611746</v>
      </c>
      <c r="BW113" s="94">
        <f t="shared" si="87"/>
        <v>1.6903233681239365</v>
      </c>
    </row>
    <row r="114" spans="1:75" ht="15.6" x14ac:dyDescent="0.3">
      <c r="A114" s="1">
        <f t="shared" si="88"/>
        <v>104</v>
      </c>
      <c r="B114" s="25">
        <v>2</v>
      </c>
      <c r="C114" s="133" t="s">
        <v>349</v>
      </c>
      <c r="D114" s="4" t="s">
        <v>332</v>
      </c>
      <c r="E114" s="82">
        <f t="shared" si="113"/>
        <v>88624.593100000013</v>
      </c>
      <c r="F114" s="82">
        <f t="shared" ref="F114:S114" si="119">F12-F63</f>
        <v>36496.221300000005</v>
      </c>
      <c r="G114" s="82">
        <f t="shared" si="119"/>
        <v>37895.268700000001</v>
      </c>
      <c r="H114" s="166">
        <f t="shared" si="119"/>
        <v>14233.103100000009</v>
      </c>
      <c r="I114" s="167"/>
      <c r="J114" s="166">
        <f t="shared" si="119"/>
        <v>148.42070000000004</v>
      </c>
      <c r="K114" s="166">
        <f t="shared" si="119"/>
        <v>1194.2937999999995</v>
      </c>
      <c r="L114" s="166">
        <f t="shared" si="119"/>
        <v>126.26209999999992</v>
      </c>
      <c r="M114" s="166"/>
      <c r="N114" s="166"/>
      <c r="O114" s="166">
        <f t="shared" si="119"/>
        <v>37.836599999999862</v>
      </c>
      <c r="P114" s="166">
        <f t="shared" si="119"/>
        <v>529.01790000000051</v>
      </c>
      <c r="Q114" s="166">
        <f t="shared" si="119"/>
        <v>86.51219999999995</v>
      </c>
      <c r="R114" s="166">
        <f t="shared" si="119"/>
        <v>184.83120000000005</v>
      </c>
      <c r="S114" s="166">
        <f t="shared" si="119"/>
        <v>229.83379999999897</v>
      </c>
      <c r="T114" s="167"/>
      <c r="U114" s="166">
        <f t="shared" ref="U114:AD114" si="120">U12-U63</f>
        <v>0</v>
      </c>
      <c r="V114" s="166">
        <f t="shared" si="120"/>
        <v>465.86580000000095</v>
      </c>
      <c r="W114" s="166">
        <f t="shared" si="120"/>
        <v>0</v>
      </c>
      <c r="X114" s="166">
        <f t="shared" si="120"/>
        <v>6737.3966</v>
      </c>
      <c r="Y114" s="166">
        <f t="shared" si="120"/>
        <v>116.85580000000004</v>
      </c>
      <c r="Z114" s="166">
        <f t="shared" si="120"/>
        <v>423.69969999999995</v>
      </c>
      <c r="AA114" s="169">
        <f t="shared" si="120"/>
        <v>0</v>
      </c>
      <c r="AB114" s="166">
        <f t="shared" si="120"/>
        <v>6042.3444</v>
      </c>
      <c r="AC114" s="166">
        <f t="shared" si="120"/>
        <v>174.25480000000061</v>
      </c>
      <c r="AD114" s="166">
        <f t="shared" si="120"/>
        <v>97170.569999999992</v>
      </c>
      <c r="AE114" s="166"/>
      <c r="AF114" s="166">
        <f t="shared" si="115"/>
        <v>868476</v>
      </c>
      <c r="AG114" s="166">
        <f t="shared" ref="AG114:AL123" si="121">AG12-AG63</f>
        <v>494.9</v>
      </c>
      <c r="AH114" s="166">
        <f t="shared" si="121"/>
        <v>474.90000000000003</v>
      </c>
      <c r="AI114" s="166">
        <f t="shared" si="121"/>
        <v>969.80000000000007</v>
      </c>
      <c r="AJ114" s="166">
        <f t="shared" si="121"/>
        <v>491551.25068931462</v>
      </c>
      <c r="AK114" s="166">
        <f t="shared" si="121"/>
        <v>471689.45428710879</v>
      </c>
      <c r="AL114" s="166">
        <f t="shared" si="121"/>
        <v>963240.70497642341</v>
      </c>
      <c r="AM114" s="183">
        <f t="shared" si="78"/>
        <v>10.911608953664054</v>
      </c>
      <c r="AN114" s="166"/>
      <c r="AO114" s="166">
        <f t="shared" si="117"/>
        <v>99879.100163919924</v>
      </c>
      <c r="AP114" s="166">
        <f t="shared" ref="AP114:AR133" si="122">AP12-AP63</f>
        <v>41140.608623946384</v>
      </c>
      <c r="AQ114" s="166">
        <f t="shared" si="122"/>
        <v>42903.659777515088</v>
      </c>
      <c r="AR114" s="166">
        <f t="shared" si="122"/>
        <v>15834.831762458465</v>
      </c>
      <c r="AS114" s="168"/>
      <c r="AT114" s="166">
        <f t="shared" ref="AT114:AV133" si="123">AT12-AT63</f>
        <v>165.99735738060031</v>
      </c>
      <c r="AU114" s="166">
        <f t="shared" si="123"/>
        <v>559.40207357396775</v>
      </c>
      <c r="AV114" s="169">
        <f t="shared" si="123"/>
        <v>0</v>
      </c>
      <c r="AW114" s="166"/>
      <c r="AX114" s="166"/>
      <c r="AY114" s="169">
        <f t="shared" ref="AY114:BC123" si="124">AY12-AY63</f>
        <v>0</v>
      </c>
      <c r="AZ114" s="166">
        <f t="shared" si="124"/>
        <v>321.54577515735855</v>
      </c>
      <c r="BA114" s="166">
        <f t="shared" si="124"/>
        <v>53.390529073138453</v>
      </c>
      <c r="BB114" s="166">
        <f t="shared" si="124"/>
        <v>185.81074256298496</v>
      </c>
      <c r="BC114" s="166">
        <f t="shared" si="124"/>
        <v>50.35861962805393</v>
      </c>
      <c r="BD114" s="166"/>
      <c r="BE114" s="169">
        <f t="shared" ref="BE114:BN114" si="125">BE12-BE63</f>
        <v>0</v>
      </c>
      <c r="BF114" s="166">
        <f t="shared" si="125"/>
        <v>89.358681984796021</v>
      </c>
      <c r="BG114" s="169">
        <f t="shared" si="125"/>
        <v>0</v>
      </c>
      <c r="BH114" s="166">
        <f t="shared" si="125"/>
        <v>6115.8908845577516</v>
      </c>
      <c r="BI114" s="169">
        <f t="shared" si="125"/>
        <v>0</v>
      </c>
      <c r="BJ114" s="166">
        <f t="shared" si="125"/>
        <v>431.5418571556263</v>
      </c>
      <c r="BK114" s="166">
        <f t="shared" si="125"/>
        <v>0</v>
      </c>
      <c r="BL114" s="166">
        <f t="shared" si="125"/>
        <v>5994.4140195704013</v>
      </c>
      <c r="BM114" s="169">
        <f t="shared" si="125"/>
        <v>0</v>
      </c>
      <c r="BN114" s="172">
        <f t="shared" si="125"/>
        <v>106809.74916141704</v>
      </c>
      <c r="BP114" s="94">
        <f t="shared" si="80"/>
        <v>82.974254499994586</v>
      </c>
      <c r="BQ114" s="178">
        <f t="shared" si="81"/>
        <v>0.15541405038760603</v>
      </c>
      <c r="BR114" s="94">
        <f t="shared" si="82"/>
        <v>0.52373690413650087</v>
      </c>
      <c r="BS114" s="94">
        <f t="shared" si="83"/>
        <v>8.3661540904615403E-2</v>
      </c>
      <c r="BT114" s="94">
        <f t="shared" si="84"/>
        <v>0</v>
      </c>
      <c r="BU114" s="94">
        <f t="shared" si="85"/>
        <v>0.40402852786729737</v>
      </c>
      <c r="BV114" s="94">
        <f t="shared" si="86"/>
        <v>0</v>
      </c>
      <c r="BW114" s="94">
        <f t="shared" si="87"/>
        <v>5.6122349004970484</v>
      </c>
    </row>
    <row r="115" spans="1:75" ht="15.6" x14ac:dyDescent="0.3">
      <c r="A115" s="1">
        <f t="shared" si="88"/>
        <v>105</v>
      </c>
      <c r="B115" s="25">
        <v>3</v>
      </c>
      <c r="C115" s="133" t="s">
        <v>349</v>
      </c>
      <c r="D115" s="4" t="s">
        <v>232</v>
      </c>
      <c r="E115" s="82">
        <f t="shared" si="113"/>
        <v>277475.01270000002</v>
      </c>
      <c r="F115" s="82">
        <f t="shared" ref="F115:S115" si="126">F13-F64</f>
        <v>274623.41490000009</v>
      </c>
      <c r="G115" s="82">
        <f t="shared" si="126"/>
        <v>1721.1950999999999</v>
      </c>
      <c r="H115" s="166">
        <f t="shared" si="126"/>
        <v>1130.4026999999746</v>
      </c>
      <c r="I115" s="167"/>
      <c r="J115" s="166">
        <f t="shared" si="126"/>
        <v>53.184899999999999</v>
      </c>
      <c r="K115" s="166">
        <f t="shared" si="126"/>
        <v>13611.4791</v>
      </c>
      <c r="L115" s="166">
        <f t="shared" si="126"/>
        <v>3017.7264000000005</v>
      </c>
      <c r="M115" s="166"/>
      <c r="N115" s="166"/>
      <c r="O115" s="166">
        <f t="shared" si="126"/>
        <v>1553.9504999999999</v>
      </c>
      <c r="P115" s="166">
        <f t="shared" si="126"/>
        <v>4854.6833999999999</v>
      </c>
      <c r="Q115" s="166">
        <f t="shared" si="126"/>
        <v>1079.1491999999998</v>
      </c>
      <c r="R115" s="166">
        <f t="shared" si="126"/>
        <v>525.64710000000014</v>
      </c>
      <c r="S115" s="166">
        <f t="shared" si="126"/>
        <v>2580.3224999999993</v>
      </c>
      <c r="T115" s="167"/>
      <c r="U115" s="166">
        <f t="shared" ref="U115:AD115" si="127">U13-U64</f>
        <v>1534.8224999999998</v>
      </c>
      <c r="V115" s="166">
        <f t="shared" si="127"/>
        <v>2149.0490999999993</v>
      </c>
      <c r="W115" s="166">
        <f t="shared" si="127"/>
        <v>13217.789100000002</v>
      </c>
      <c r="X115" s="166">
        <f t="shared" si="127"/>
        <v>18793.662600000007</v>
      </c>
      <c r="Y115" s="166">
        <f t="shared" si="127"/>
        <v>1279.1487</v>
      </c>
      <c r="Z115" s="166">
        <f t="shared" si="127"/>
        <v>2221.3263000000002</v>
      </c>
      <c r="AA115" s="166">
        <f t="shared" si="127"/>
        <v>1368.8799000000001</v>
      </c>
      <c r="AB115" s="166">
        <f t="shared" si="127"/>
        <v>9718.3943999999974</v>
      </c>
      <c r="AC115" s="166">
        <f t="shared" si="127"/>
        <v>4205.9133000000093</v>
      </c>
      <c r="AD115" s="166">
        <f t="shared" si="127"/>
        <v>326835</v>
      </c>
      <c r="AE115" s="166"/>
      <c r="AF115" s="166">
        <f t="shared" si="115"/>
        <v>1642080</v>
      </c>
      <c r="AG115" s="166">
        <f t="shared" si="121"/>
        <v>972.6</v>
      </c>
      <c r="AH115" s="166">
        <f t="shared" si="121"/>
        <v>930.30000000000007</v>
      </c>
      <c r="AI115" s="166">
        <f t="shared" si="121"/>
        <v>1902.9</v>
      </c>
      <c r="AJ115" s="166">
        <f t="shared" si="121"/>
        <v>963680.17084006686</v>
      </c>
      <c r="AK115" s="166">
        <f t="shared" si="121"/>
        <v>921770.62179996469</v>
      </c>
      <c r="AL115" s="166">
        <f t="shared" si="121"/>
        <v>1885450.7926400315</v>
      </c>
      <c r="AM115" s="183">
        <f t="shared" si="78"/>
        <v>14.820885257723834</v>
      </c>
      <c r="AN115" s="166"/>
      <c r="AO115" s="166">
        <f t="shared" si="117"/>
        <v>318006.67060841358</v>
      </c>
      <c r="AP115" s="166">
        <f t="shared" si="122"/>
        <v>314727.42421728006</v>
      </c>
      <c r="AQ115" s="166">
        <f t="shared" si="122"/>
        <v>1972.6454321779495</v>
      </c>
      <c r="AR115" s="166">
        <f t="shared" si="122"/>
        <v>1306.6009589555701</v>
      </c>
      <c r="AS115" s="168"/>
      <c r="AT115" s="166">
        <f t="shared" si="123"/>
        <v>61.898489667384837</v>
      </c>
      <c r="AU115" s="166">
        <f t="shared" si="123"/>
        <v>15752.019316781032</v>
      </c>
      <c r="AV115" s="166">
        <f t="shared" si="123"/>
        <v>3471.7568861540617</v>
      </c>
      <c r="AW115" s="166"/>
      <c r="AX115" s="166"/>
      <c r="AY115" s="166">
        <f t="shared" si="124"/>
        <v>1800.8270654460325</v>
      </c>
      <c r="AZ115" s="166">
        <f t="shared" si="124"/>
        <v>5633.0787650006614</v>
      </c>
      <c r="BA115" s="166">
        <f t="shared" si="124"/>
        <v>1245.6642801368594</v>
      </c>
      <c r="BB115" s="166">
        <f t="shared" si="124"/>
        <v>605.27249455929211</v>
      </c>
      <c r="BC115" s="166">
        <f t="shared" si="124"/>
        <v>2995.4198254841267</v>
      </c>
      <c r="BD115" s="166"/>
      <c r="BE115" s="166">
        <f t="shared" ref="BE115:BN115" si="128">BE13-BE64</f>
        <v>1787.7602689114792</v>
      </c>
      <c r="BF115" s="166">
        <f t="shared" si="128"/>
        <v>2497.3464755991113</v>
      </c>
      <c r="BG115" s="166">
        <f t="shared" si="128"/>
        <v>15329.323003487163</v>
      </c>
      <c r="BH115" s="166">
        <f t="shared" si="128"/>
        <v>21803.163236030752</v>
      </c>
      <c r="BI115" s="166">
        <f t="shared" si="128"/>
        <v>1490.4551563383034</v>
      </c>
      <c r="BJ115" s="166">
        <f t="shared" si="128"/>
        <v>2554.5874161362322</v>
      </c>
      <c r="BK115" s="166">
        <f t="shared" si="128"/>
        <v>1591.8010858428684</v>
      </c>
      <c r="BL115" s="166">
        <f t="shared" si="128"/>
        <v>11245.863957059208</v>
      </c>
      <c r="BM115" s="166">
        <f t="shared" si="128"/>
        <v>4920.4556206541401</v>
      </c>
      <c r="BN115" s="172">
        <f t="shared" si="128"/>
        <v>375238.18139889051</v>
      </c>
      <c r="BP115" s="94">
        <f t="shared" si="80"/>
        <v>73.946369653954534</v>
      </c>
      <c r="BQ115" s="178">
        <f t="shared" si="81"/>
        <v>1.6495786605890381E-2</v>
      </c>
      <c r="BR115" s="94">
        <f t="shared" si="82"/>
        <v>4.1978722042776662</v>
      </c>
      <c r="BS115" s="94">
        <f t="shared" si="83"/>
        <v>4.7507610799701485</v>
      </c>
      <c r="BT115" s="94">
        <f t="shared" si="84"/>
        <v>0.39720242507888626</v>
      </c>
      <c r="BU115" s="94">
        <f t="shared" si="85"/>
        <v>0.68079090635518824</v>
      </c>
      <c r="BV115" s="94">
        <f t="shared" si="86"/>
        <v>0.42421085186710561</v>
      </c>
      <c r="BW115" s="94">
        <f t="shared" si="87"/>
        <v>2.9969935135956982</v>
      </c>
    </row>
    <row r="116" spans="1:75" ht="15.6" x14ac:dyDescent="0.3">
      <c r="A116" s="1">
        <f t="shared" si="88"/>
        <v>106</v>
      </c>
      <c r="B116" s="25">
        <v>4</v>
      </c>
      <c r="C116" s="133" t="s">
        <v>349</v>
      </c>
      <c r="D116" s="4" t="s">
        <v>96</v>
      </c>
      <c r="E116" s="82">
        <f t="shared" si="113"/>
        <v>194707.58039999998</v>
      </c>
      <c r="F116" s="82">
        <f t="shared" ref="F116:S116" si="129">F14-F65</f>
        <v>191480.47699999998</v>
      </c>
      <c r="G116" s="82">
        <f t="shared" si="129"/>
        <v>2450.6763999999998</v>
      </c>
      <c r="H116" s="166">
        <f t="shared" si="129"/>
        <v>776.42700000000582</v>
      </c>
      <c r="I116" s="167"/>
      <c r="J116" s="166">
        <f t="shared" si="129"/>
        <v>100.1284</v>
      </c>
      <c r="K116" s="166">
        <f t="shared" si="129"/>
        <v>11307.898599999999</v>
      </c>
      <c r="L116" s="166">
        <f t="shared" si="129"/>
        <v>2049.0642000000003</v>
      </c>
      <c r="M116" s="166"/>
      <c r="N116" s="166"/>
      <c r="O116" s="166">
        <f t="shared" si="129"/>
        <v>1598.9933999999998</v>
      </c>
      <c r="P116" s="166">
        <f t="shared" si="129"/>
        <v>4056.6083999999992</v>
      </c>
      <c r="Q116" s="166">
        <f t="shared" si="129"/>
        <v>767.3850000000001</v>
      </c>
      <c r="R116" s="166">
        <f t="shared" si="129"/>
        <v>462.23939999999999</v>
      </c>
      <c r="S116" s="166">
        <f t="shared" si="129"/>
        <v>2373.6082000000006</v>
      </c>
      <c r="T116" s="167"/>
      <c r="U116" s="166">
        <f t="shared" ref="U116:AD116" si="130">U14-U65</f>
        <v>2404.2457999999997</v>
      </c>
      <c r="V116" s="166">
        <f t="shared" si="130"/>
        <v>2753.2397999999998</v>
      </c>
      <c r="W116" s="166">
        <f t="shared" si="130"/>
        <v>6611.5537999999988</v>
      </c>
      <c r="X116" s="166">
        <f t="shared" si="130"/>
        <v>15629.353200000003</v>
      </c>
      <c r="Y116" s="166">
        <f t="shared" si="130"/>
        <v>663.68860000000018</v>
      </c>
      <c r="Z116" s="166">
        <f t="shared" si="130"/>
        <v>865.5791999999999</v>
      </c>
      <c r="AA116" s="166">
        <f t="shared" si="130"/>
        <v>1096.5674000000001</v>
      </c>
      <c r="AB116" s="166">
        <f t="shared" si="130"/>
        <v>8605.2863999999972</v>
      </c>
      <c r="AC116" s="166">
        <f t="shared" si="130"/>
        <v>4398.2316000000046</v>
      </c>
      <c r="AD116" s="166">
        <f t="shared" si="130"/>
        <v>233513.99999999994</v>
      </c>
      <c r="AE116" s="166"/>
      <c r="AF116" s="166">
        <f t="shared" si="115"/>
        <v>1393200</v>
      </c>
      <c r="AG116" s="166">
        <f t="shared" si="121"/>
        <v>782.9</v>
      </c>
      <c r="AH116" s="166">
        <f t="shared" si="121"/>
        <v>790.4</v>
      </c>
      <c r="AI116" s="166">
        <f t="shared" si="121"/>
        <v>1573.3</v>
      </c>
      <c r="AJ116" s="166">
        <f t="shared" si="121"/>
        <v>776969.11761039158</v>
      </c>
      <c r="AK116" s="166">
        <f t="shared" si="121"/>
        <v>784432.98796977988</v>
      </c>
      <c r="AL116" s="166">
        <f t="shared" si="121"/>
        <v>1561402.1055801716</v>
      </c>
      <c r="AM116" s="183">
        <f t="shared" si="78"/>
        <v>12.0730767714737</v>
      </c>
      <c r="AN116" s="166"/>
      <c r="AO116" s="166">
        <f t="shared" si="117"/>
        <v>217149.87006364705</v>
      </c>
      <c r="AP116" s="166">
        <f t="shared" si="122"/>
        <v>213540.68480532482</v>
      </c>
      <c r="AQ116" s="166">
        <f t="shared" si="122"/>
        <v>2733.83639311454</v>
      </c>
      <c r="AR116" s="166">
        <f t="shared" si="122"/>
        <v>875.34886520766804</v>
      </c>
      <c r="AS116" s="168"/>
      <c r="AT116" s="166">
        <f t="shared" si="123"/>
        <v>111.91369180269051</v>
      </c>
      <c r="AU116" s="166">
        <f t="shared" si="123"/>
        <v>12943.44711999713</v>
      </c>
      <c r="AV116" s="166">
        <f t="shared" si="123"/>
        <v>2311.9783517823635</v>
      </c>
      <c r="AW116" s="166"/>
      <c r="AX116" s="166"/>
      <c r="AY116" s="166">
        <f t="shared" si="124"/>
        <v>1826.1770131265969</v>
      </c>
      <c r="AZ116" s="166">
        <f t="shared" si="124"/>
        <v>4667.825041099677</v>
      </c>
      <c r="BA116" s="166">
        <f t="shared" si="124"/>
        <v>879.66057340619705</v>
      </c>
      <c r="BB116" s="166">
        <f t="shared" si="124"/>
        <v>526.93400240401115</v>
      </c>
      <c r="BC116" s="166">
        <f t="shared" si="124"/>
        <v>2730.8721381782852</v>
      </c>
      <c r="BD116" s="166"/>
      <c r="BE116" s="166">
        <f t="shared" ref="BE116:BN116" si="131">BE14-BE65</f>
        <v>2741.1341936163162</v>
      </c>
      <c r="BF116" s="166">
        <f t="shared" si="131"/>
        <v>3160.4036077870383</v>
      </c>
      <c r="BG116" s="166">
        <f t="shared" si="131"/>
        <v>7594.6400468763704</v>
      </c>
      <c r="BH116" s="166">
        <f t="shared" si="131"/>
        <v>18022.127810124854</v>
      </c>
      <c r="BI116" s="166">
        <f t="shared" si="131"/>
        <v>785.49455143071418</v>
      </c>
      <c r="BJ116" s="166">
        <f t="shared" si="131"/>
        <v>980.86305868342879</v>
      </c>
      <c r="BK116" s="166">
        <f t="shared" si="131"/>
        <v>1275.4823890267489</v>
      </c>
      <c r="BL116" s="166">
        <f t="shared" si="131"/>
        <v>9815.865782706931</v>
      </c>
      <c r="BM116" s="166">
        <f t="shared" si="131"/>
        <v>5164.4220282770275</v>
      </c>
      <c r="BN116" s="172">
        <f t="shared" si="131"/>
        <v>261723.53653385147</v>
      </c>
      <c r="BP116" s="94">
        <f t="shared" si="80"/>
        <v>74.39437162534918</v>
      </c>
      <c r="BQ116" s="178">
        <f t="shared" si="81"/>
        <v>4.2760270354292543E-2</v>
      </c>
      <c r="BR116" s="94">
        <f t="shared" si="82"/>
        <v>4.9454654676512124</v>
      </c>
      <c r="BS116" s="94">
        <f t="shared" si="83"/>
        <v>4.1093146596971595</v>
      </c>
      <c r="BT116" s="94">
        <f t="shared" si="84"/>
        <v>0.30012377252479849</v>
      </c>
      <c r="BU116" s="94">
        <f t="shared" si="85"/>
        <v>0.3747706727769069</v>
      </c>
      <c r="BV116" s="94">
        <f t="shared" si="86"/>
        <v>0.48733958203326411</v>
      </c>
      <c r="BW116" s="94">
        <f t="shared" si="87"/>
        <v>3.75047116996195</v>
      </c>
    </row>
    <row r="117" spans="1:75" ht="15.6" x14ac:dyDescent="0.3">
      <c r="A117" s="1">
        <f t="shared" si="88"/>
        <v>107</v>
      </c>
      <c r="B117" s="25">
        <v>5</v>
      </c>
      <c r="C117" s="133" t="s">
        <v>349</v>
      </c>
      <c r="D117" s="4" t="s">
        <v>21</v>
      </c>
      <c r="E117" s="82">
        <f t="shared" si="113"/>
        <v>180696.58060000002</v>
      </c>
      <c r="F117" s="82">
        <f t="shared" ref="F117:S117" si="132">F15-F66</f>
        <v>178246.16560000001</v>
      </c>
      <c r="G117" s="82">
        <f t="shared" si="132"/>
        <v>1766.4284000000002</v>
      </c>
      <c r="H117" s="166">
        <f t="shared" si="132"/>
        <v>683.98660000000154</v>
      </c>
      <c r="I117" s="167"/>
      <c r="J117" s="166">
        <f t="shared" si="132"/>
        <v>1.7578999999999994</v>
      </c>
      <c r="K117" s="166">
        <f t="shared" si="132"/>
        <v>6340.7075000000041</v>
      </c>
      <c r="L117" s="166">
        <f t="shared" si="132"/>
        <v>1043.1557999999998</v>
      </c>
      <c r="M117" s="166"/>
      <c r="N117" s="166"/>
      <c r="O117" s="166">
        <f t="shared" si="132"/>
        <v>717.7201</v>
      </c>
      <c r="P117" s="166">
        <f t="shared" si="132"/>
        <v>2451.5183000000002</v>
      </c>
      <c r="Q117" s="166">
        <f t="shared" si="132"/>
        <v>332.23090000000008</v>
      </c>
      <c r="R117" s="166">
        <f t="shared" si="132"/>
        <v>424.63580000000007</v>
      </c>
      <c r="S117" s="166">
        <f t="shared" si="132"/>
        <v>1371.4466000000039</v>
      </c>
      <c r="T117" s="167"/>
      <c r="U117" s="166">
        <f t="shared" ref="U117:AD117" si="133">U15-U66</f>
        <v>2777.8995999999997</v>
      </c>
      <c r="V117" s="166">
        <f t="shared" si="133"/>
        <v>1780.9765999999995</v>
      </c>
      <c r="W117" s="166">
        <f t="shared" si="133"/>
        <v>4714.5715999999993</v>
      </c>
      <c r="X117" s="166">
        <f t="shared" si="133"/>
        <v>11301.506200000003</v>
      </c>
      <c r="Y117" s="166">
        <f t="shared" si="133"/>
        <v>584.69560000000024</v>
      </c>
      <c r="Z117" s="166">
        <f t="shared" si="133"/>
        <v>742.75499999999988</v>
      </c>
      <c r="AA117" s="166">
        <f t="shared" si="133"/>
        <v>671.87529999999992</v>
      </c>
      <c r="AB117" s="166">
        <f t="shared" si="133"/>
        <v>4878.8927000000003</v>
      </c>
      <c r="AC117" s="166">
        <f t="shared" si="133"/>
        <v>4423.2876000000042</v>
      </c>
      <c r="AD117" s="166">
        <f t="shared" si="133"/>
        <v>207614.00000000003</v>
      </c>
      <c r="AE117" s="166"/>
      <c r="AF117" s="166">
        <f t="shared" si="115"/>
        <v>1273327</v>
      </c>
      <c r="AG117" s="166">
        <f t="shared" si="121"/>
        <v>720</v>
      </c>
      <c r="AH117" s="166">
        <f t="shared" si="121"/>
        <v>735.5</v>
      </c>
      <c r="AI117" s="166">
        <f t="shared" si="121"/>
        <v>1455.5</v>
      </c>
      <c r="AJ117" s="166">
        <f t="shared" si="121"/>
        <v>714004.37640988303</v>
      </c>
      <c r="AK117" s="166">
        <f t="shared" si="121"/>
        <v>729387.30832721153</v>
      </c>
      <c r="AL117" s="166">
        <f t="shared" si="121"/>
        <v>1443391.6847370947</v>
      </c>
      <c r="AM117" s="183">
        <f t="shared" si="78"/>
        <v>13.355931723516008</v>
      </c>
      <c r="AN117" s="166"/>
      <c r="AO117" s="166">
        <f t="shared" si="117"/>
        <v>204077.58241011275</v>
      </c>
      <c r="AP117" s="166">
        <f t="shared" si="122"/>
        <v>201301.59297257362</v>
      </c>
      <c r="AQ117" s="166">
        <f t="shared" si="122"/>
        <v>1995.3003514390489</v>
      </c>
      <c r="AR117" s="166">
        <f t="shared" si="122"/>
        <v>780.68908610008725</v>
      </c>
      <c r="AS117" s="168"/>
      <c r="AT117" s="166">
        <f t="shared" si="123"/>
        <v>2.5741195551622091</v>
      </c>
      <c r="AU117" s="166">
        <f t="shared" si="123"/>
        <v>7388.768543500797</v>
      </c>
      <c r="AV117" s="166">
        <f t="shared" si="123"/>
        <v>1202.3583031495614</v>
      </c>
      <c r="AW117" s="166"/>
      <c r="AX117" s="166"/>
      <c r="AY117" s="166">
        <f t="shared" si="124"/>
        <v>836.94527572580773</v>
      </c>
      <c r="AZ117" s="166">
        <f t="shared" si="124"/>
        <v>2865.4093737336398</v>
      </c>
      <c r="BA117" s="166">
        <f t="shared" si="124"/>
        <v>384.96694313103438</v>
      </c>
      <c r="BB117" s="166">
        <f t="shared" si="124"/>
        <v>490.09408783507882</v>
      </c>
      <c r="BC117" s="166">
        <f t="shared" si="124"/>
        <v>1608.9945599256753</v>
      </c>
      <c r="BD117" s="166"/>
      <c r="BE117" s="166">
        <f t="shared" ref="BE117:BN117" si="134">BE15-BE66</f>
        <v>3193.7926512108652</v>
      </c>
      <c r="BF117" s="166">
        <f t="shared" si="134"/>
        <v>2098.9200857017067</v>
      </c>
      <c r="BG117" s="166">
        <f t="shared" si="134"/>
        <v>5541.2790119997662</v>
      </c>
      <c r="BH117" s="166">
        <f t="shared" si="134"/>
        <v>13112.249020980435</v>
      </c>
      <c r="BI117" s="166">
        <f t="shared" si="134"/>
        <v>690.17349652180042</v>
      </c>
      <c r="BJ117" s="166">
        <f t="shared" si="134"/>
        <v>846.16539674267915</v>
      </c>
      <c r="BK117" s="166">
        <f t="shared" si="134"/>
        <v>795.88096034249361</v>
      </c>
      <c r="BL117" s="166">
        <f t="shared" si="134"/>
        <v>5625.4953723244325</v>
      </c>
      <c r="BM117" s="166">
        <f t="shared" si="134"/>
        <v>5154.5337950490293</v>
      </c>
      <c r="BN117" s="172">
        <f t="shared" si="134"/>
        <v>235415.16584306152</v>
      </c>
      <c r="BP117" s="94">
        <f t="shared" si="80"/>
        <v>76.756558972271392</v>
      </c>
      <c r="BQ117" s="178">
        <f t="shared" si="81"/>
        <v>1.0934382863329352E-3</v>
      </c>
      <c r="BR117" s="94">
        <f t="shared" si="82"/>
        <v>3.1386119568976651</v>
      </c>
      <c r="BS117" s="94">
        <f t="shared" si="83"/>
        <v>3.2454149970927437</v>
      </c>
      <c r="BT117" s="94">
        <f t="shared" si="84"/>
        <v>0.29317291180038141</v>
      </c>
      <c r="BU117" s="94">
        <f t="shared" si="85"/>
        <v>0.35943538034706379</v>
      </c>
      <c r="BV117" s="94">
        <f t="shared" si="86"/>
        <v>0.33807548357910983</v>
      </c>
      <c r="BW117" s="94">
        <f t="shared" si="87"/>
        <v>2.389606188785069</v>
      </c>
    </row>
    <row r="118" spans="1:75" ht="15.6" x14ac:dyDescent="0.3">
      <c r="A118" s="1">
        <f t="shared" si="88"/>
        <v>108</v>
      </c>
      <c r="B118" s="25">
        <v>6</v>
      </c>
      <c r="C118" s="133" t="s">
        <v>349</v>
      </c>
      <c r="D118" s="4" t="s">
        <v>22</v>
      </c>
      <c r="E118" s="82">
        <f t="shared" si="113"/>
        <v>170359.4112</v>
      </c>
      <c r="F118" s="82">
        <f t="shared" ref="F118:S118" si="135">F16-F67</f>
        <v>165675.08359999998</v>
      </c>
      <c r="G118" s="82">
        <f t="shared" si="135"/>
        <v>3146.6952000000001</v>
      </c>
      <c r="H118" s="166">
        <f t="shared" si="135"/>
        <v>1537.6324000000016</v>
      </c>
      <c r="I118" s="167"/>
      <c r="J118" s="166">
        <f t="shared" si="135"/>
        <v>1954.0515000000003</v>
      </c>
      <c r="K118" s="166">
        <f t="shared" si="135"/>
        <v>46142.901499999993</v>
      </c>
      <c r="L118" s="166">
        <f t="shared" si="135"/>
        <v>5397.5251000000007</v>
      </c>
      <c r="M118" s="166"/>
      <c r="N118" s="166"/>
      <c r="O118" s="166">
        <f t="shared" si="135"/>
        <v>1349.2154</v>
      </c>
      <c r="P118" s="166">
        <f t="shared" si="135"/>
        <v>3676.3409000000001</v>
      </c>
      <c r="Q118" s="166">
        <f t="shared" si="135"/>
        <v>1188.663</v>
      </c>
      <c r="R118" s="166">
        <f t="shared" si="135"/>
        <v>25290.325000000001</v>
      </c>
      <c r="S118" s="166">
        <f t="shared" si="135"/>
        <v>9240.8320999999869</v>
      </c>
      <c r="T118" s="167"/>
      <c r="U118" s="166">
        <f t="shared" ref="U118:AD118" si="136">U16-U67</f>
        <v>16356.445800000001</v>
      </c>
      <c r="V118" s="166">
        <f t="shared" si="136"/>
        <v>3485.0492000000004</v>
      </c>
      <c r="W118" s="166">
        <f t="shared" si="136"/>
        <v>4378.4809999999989</v>
      </c>
      <c r="X118" s="166">
        <f t="shared" si="136"/>
        <v>18276.659800000001</v>
      </c>
      <c r="Y118" s="166">
        <f t="shared" si="136"/>
        <v>1441.2121999999995</v>
      </c>
      <c r="Z118" s="166">
        <f t="shared" si="136"/>
        <v>2410.2768000000001</v>
      </c>
      <c r="AA118" s="166">
        <f t="shared" si="136"/>
        <v>929.7002</v>
      </c>
      <c r="AB118" s="166">
        <f t="shared" si="136"/>
        <v>7585.9915999999985</v>
      </c>
      <c r="AC118" s="166">
        <f t="shared" si="136"/>
        <v>5909.479000000003</v>
      </c>
      <c r="AD118" s="166">
        <f t="shared" si="136"/>
        <v>260953</v>
      </c>
      <c r="AE118" s="166"/>
      <c r="AF118" s="166">
        <f t="shared" si="115"/>
        <v>1325073</v>
      </c>
      <c r="AG118" s="166">
        <f t="shared" si="121"/>
        <v>687.6</v>
      </c>
      <c r="AH118" s="166">
        <f t="shared" si="121"/>
        <v>818.40000000000009</v>
      </c>
      <c r="AI118" s="166">
        <f t="shared" si="121"/>
        <v>1506</v>
      </c>
      <c r="AJ118" s="166">
        <f t="shared" si="121"/>
        <v>682097.10234267381</v>
      </c>
      <c r="AK118" s="166">
        <f t="shared" si="121"/>
        <v>811918.5413411099</v>
      </c>
      <c r="AL118" s="166">
        <f t="shared" si="121"/>
        <v>1494015.6436837837</v>
      </c>
      <c r="AM118" s="183">
        <f t="shared" si="78"/>
        <v>12.749685767031982</v>
      </c>
      <c r="AN118" s="166"/>
      <c r="AO118" s="166">
        <f t="shared" si="117"/>
        <v>190978.4296557605</v>
      </c>
      <c r="AP118" s="166">
        <f t="shared" si="122"/>
        <v>185722.09454765002</v>
      </c>
      <c r="AQ118" s="166">
        <f t="shared" si="122"/>
        <v>3527.9328156320867</v>
      </c>
      <c r="AR118" s="166">
        <f t="shared" si="122"/>
        <v>1728.4022924783501</v>
      </c>
      <c r="AS118" s="168"/>
      <c r="AT118" s="166">
        <f t="shared" si="123"/>
        <v>2190.702262274322</v>
      </c>
      <c r="AU118" s="166">
        <f t="shared" si="123"/>
        <v>52437.584061665584</v>
      </c>
      <c r="AV118" s="166">
        <f t="shared" si="123"/>
        <v>6126.0758374521602</v>
      </c>
      <c r="AW118" s="166"/>
      <c r="AX118" s="166"/>
      <c r="AY118" s="166">
        <f t="shared" si="124"/>
        <v>1534.464404913135</v>
      </c>
      <c r="AZ118" s="166">
        <f t="shared" si="124"/>
        <v>4214.5114045168384</v>
      </c>
      <c r="BA118" s="166">
        <f t="shared" si="124"/>
        <v>1345.4512930458145</v>
      </c>
      <c r="BB118" s="166">
        <f t="shared" si="124"/>
        <v>28773.606905387576</v>
      </c>
      <c r="BC118" s="166">
        <f t="shared" si="124"/>
        <v>10443.474216350061</v>
      </c>
      <c r="BD118" s="166"/>
      <c r="BE118" s="166">
        <f t="shared" ref="BE118:BN118" si="137">BE16-BE67</f>
        <v>18383.391806193424</v>
      </c>
      <c r="BF118" s="166">
        <f t="shared" si="137"/>
        <v>3974.4524232422418</v>
      </c>
      <c r="BG118" s="166">
        <f t="shared" si="137"/>
        <v>5086.2642040428418</v>
      </c>
      <c r="BH118" s="166">
        <f t="shared" si="137"/>
        <v>20966.731782306379</v>
      </c>
      <c r="BI118" s="166">
        <f t="shared" si="137"/>
        <v>1677.6470619763695</v>
      </c>
      <c r="BJ118" s="166">
        <f t="shared" si="137"/>
        <v>2737.3813778944327</v>
      </c>
      <c r="BK118" s="166">
        <f t="shared" si="137"/>
        <v>1078.5583437634223</v>
      </c>
      <c r="BL118" s="166">
        <f t="shared" si="137"/>
        <v>8665.6005871756224</v>
      </c>
      <c r="BM118" s="166">
        <f t="shared" si="137"/>
        <v>6807.5444114965321</v>
      </c>
      <c r="BN118" s="172">
        <f t="shared" si="137"/>
        <v>294017.55619548529</v>
      </c>
      <c r="BP118" s="94">
        <f t="shared" si="80"/>
        <v>57.941917960413249</v>
      </c>
      <c r="BQ118" s="178">
        <f t="shared" si="81"/>
        <v>0.74509233075108483</v>
      </c>
      <c r="BR118" s="94">
        <f t="shared" si="82"/>
        <v>17.834847939080575</v>
      </c>
      <c r="BS118" s="94">
        <f t="shared" si="83"/>
        <v>3.0816923807300913</v>
      </c>
      <c r="BT118" s="94">
        <f t="shared" si="84"/>
        <v>0.57059417936966383</v>
      </c>
      <c r="BU118" s="94">
        <f t="shared" si="85"/>
        <v>0.93102650512284801</v>
      </c>
      <c r="BV118" s="94">
        <f t="shared" si="86"/>
        <v>0.36683467399692093</v>
      </c>
      <c r="BW118" s="94">
        <f t="shared" si="87"/>
        <v>2.9473071946132601</v>
      </c>
    </row>
    <row r="119" spans="1:75" ht="15.6" x14ac:dyDescent="0.3">
      <c r="A119" s="1">
        <f t="shared" si="88"/>
        <v>109</v>
      </c>
      <c r="B119" s="25">
        <v>7</v>
      </c>
      <c r="C119" s="133" t="s">
        <v>349</v>
      </c>
      <c r="D119" s="4" t="s">
        <v>23</v>
      </c>
      <c r="E119" s="82">
        <f t="shared" si="113"/>
        <v>222708.01589999997</v>
      </c>
      <c r="F119" s="82">
        <f t="shared" ref="F119:S119" si="138">F17-F68</f>
        <v>222019.10320000001</v>
      </c>
      <c r="G119" s="82">
        <f t="shared" si="138"/>
        <v>393.48110000000003</v>
      </c>
      <c r="H119" s="166">
        <f t="shared" si="138"/>
        <v>295.43159999999295</v>
      </c>
      <c r="I119" s="167"/>
      <c r="J119" s="166">
        <f t="shared" si="138"/>
        <v>348.07630000000006</v>
      </c>
      <c r="K119" s="166">
        <f t="shared" si="138"/>
        <v>3787.386199999999</v>
      </c>
      <c r="L119" s="166">
        <f t="shared" si="138"/>
        <v>264.75110000000006</v>
      </c>
      <c r="M119" s="166"/>
      <c r="N119" s="166"/>
      <c r="O119" s="166">
        <f t="shared" si="138"/>
        <v>518.95789999999988</v>
      </c>
      <c r="P119" s="166">
        <f t="shared" si="138"/>
        <v>1132.7121</v>
      </c>
      <c r="Q119" s="166">
        <f t="shared" si="138"/>
        <v>150.55679999999995</v>
      </c>
      <c r="R119" s="166">
        <f t="shared" si="138"/>
        <v>885.99439999999993</v>
      </c>
      <c r="S119" s="166">
        <f t="shared" si="138"/>
        <v>834.41389999999888</v>
      </c>
      <c r="T119" s="167"/>
      <c r="U119" s="166">
        <f t="shared" ref="U119:AD119" si="139">U17-U68</f>
        <v>960.16549999999995</v>
      </c>
      <c r="V119" s="166">
        <f t="shared" si="139"/>
        <v>500.07920000000018</v>
      </c>
      <c r="W119" s="166">
        <f t="shared" si="139"/>
        <v>1067.4971000000003</v>
      </c>
      <c r="X119" s="166">
        <f t="shared" si="139"/>
        <v>8853.7798000000003</v>
      </c>
      <c r="Y119" s="166">
        <f t="shared" si="139"/>
        <v>631.92030000000011</v>
      </c>
      <c r="Z119" s="166">
        <f t="shared" si="139"/>
        <v>1747.4281000000001</v>
      </c>
      <c r="AA119" s="166">
        <f t="shared" si="139"/>
        <v>494.6975999999998</v>
      </c>
      <c r="AB119" s="166">
        <f t="shared" si="139"/>
        <v>1820.5303000000004</v>
      </c>
      <c r="AC119" s="166">
        <f t="shared" si="139"/>
        <v>4159.2035000000005</v>
      </c>
      <c r="AD119" s="166">
        <f t="shared" si="139"/>
        <v>238224.99999999997</v>
      </c>
      <c r="AE119" s="166"/>
      <c r="AF119" s="166">
        <f t="shared" si="115"/>
        <v>1278803</v>
      </c>
      <c r="AG119" s="166">
        <f t="shared" si="121"/>
        <v>679.4</v>
      </c>
      <c r="AH119" s="166">
        <f t="shared" si="121"/>
        <v>747.5</v>
      </c>
      <c r="AI119" s="166">
        <f t="shared" si="121"/>
        <v>1426.9</v>
      </c>
      <c r="AJ119" s="166">
        <f t="shared" si="121"/>
        <v>674760.60452380078</v>
      </c>
      <c r="AK119" s="166">
        <f t="shared" si="121"/>
        <v>742406.69501066057</v>
      </c>
      <c r="AL119" s="166">
        <f t="shared" si="121"/>
        <v>1417167.2995344615</v>
      </c>
      <c r="AM119" s="183">
        <f t="shared" si="78"/>
        <v>10.819829131966491</v>
      </c>
      <c r="AN119" s="166"/>
      <c r="AO119" s="166">
        <f t="shared" si="117"/>
        <v>246267.68019522013</v>
      </c>
      <c r="AP119" s="166">
        <f t="shared" si="122"/>
        <v>245502.80073638516</v>
      </c>
      <c r="AQ119" s="166">
        <f t="shared" si="122"/>
        <v>435.28175349948333</v>
      </c>
      <c r="AR119" s="166">
        <f t="shared" si="122"/>
        <v>329.59770533555519</v>
      </c>
      <c r="AS119" s="168"/>
      <c r="AT119" s="166">
        <f t="shared" si="123"/>
        <v>384.8382775279938</v>
      </c>
      <c r="AU119" s="166">
        <f t="shared" si="123"/>
        <v>4304.5156494487946</v>
      </c>
      <c r="AV119" s="166">
        <f t="shared" si="123"/>
        <v>305.80376608679398</v>
      </c>
      <c r="AW119" s="166"/>
      <c r="AX119" s="166"/>
      <c r="AY119" s="166">
        <f t="shared" si="124"/>
        <v>587.94420922295933</v>
      </c>
      <c r="AZ119" s="166">
        <f t="shared" si="124"/>
        <v>1304.7569349206265</v>
      </c>
      <c r="BA119" s="166">
        <f t="shared" si="124"/>
        <v>170.57973835602917</v>
      </c>
      <c r="BB119" s="166">
        <f t="shared" si="124"/>
        <v>987.07800448580838</v>
      </c>
      <c r="BC119" s="166">
        <f t="shared" si="124"/>
        <v>948.35299637657704</v>
      </c>
      <c r="BD119" s="166"/>
      <c r="BE119" s="166">
        <f t="shared" ref="BE119:BN119" si="140">BE17-BE68</f>
        <v>1081.7052161006982</v>
      </c>
      <c r="BF119" s="166">
        <f t="shared" si="140"/>
        <v>579.33380624838412</v>
      </c>
      <c r="BG119" s="166">
        <f t="shared" si="140"/>
        <v>1276.9233016921144</v>
      </c>
      <c r="BH119" s="166">
        <f t="shared" si="140"/>
        <v>10075.696643641877</v>
      </c>
      <c r="BI119" s="166">
        <f t="shared" si="140"/>
        <v>752.67337115039652</v>
      </c>
      <c r="BJ119" s="166">
        <f t="shared" si="140"/>
        <v>1953.9838346205456</v>
      </c>
      <c r="BK119" s="166">
        <f t="shared" si="140"/>
        <v>569.48714639276886</v>
      </c>
      <c r="BL119" s="166">
        <f t="shared" si="140"/>
        <v>2089.4864099526667</v>
      </c>
      <c r="BM119" s="166">
        <f t="shared" si="140"/>
        <v>4710.0658815254992</v>
      </c>
      <c r="BN119" s="172">
        <f t="shared" si="140"/>
        <v>263970.69308987999</v>
      </c>
      <c r="BP119" s="94">
        <f t="shared" si="80"/>
        <v>84.36846276119357</v>
      </c>
      <c r="BQ119" s="178">
        <f t="shared" si="81"/>
        <v>0.14578825892500094</v>
      </c>
      <c r="BR119" s="94">
        <f t="shared" si="82"/>
        <v>1.6306793754498876</v>
      </c>
      <c r="BS119" s="94">
        <f t="shared" si="83"/>
        <v>0.70320575599218405</v>
      </c>
      <c r="BT119" s="94">
        <f t="shared" si="84"/>
        <v>0.28513520282879168</v>
      </c>
      <c r="BU119" s="94">
        <f t="shared" si="85"/>
        <v>0.74022756532113554</v>
      </c>
      <c r="BV119" s="94">
        <f t="shared" si="86"/>
        <v>0.21573877756151622</v>
      </c>
      <c r="BW119" s="94">
        <f t="shared" si="87"/>
        <v>0.79155999686723277</v>
      </c>
    </row>
    <row r="120" spans="1:75" ht="15.6" x14ac:dyDescent="0.3">
      <c r="A120" s="1">
        <f t="shared" si="88"/>
        <v>110</v>
      </c>
      <c r="B120" s="25">
        <v>8</v>
      </c>
      <c r="C120" s="133" t="s">
        <v>349</v>
      </c>
      <c r="D120" s="4" t="s">
        <v>381</v>
      </c>
      <c r="E120" s="82">
        <f t="shared" si="113"/>
        <v>388496.8652</v>
      </c>
      <c r="F120" s="82">
        <f t="shared" ref="F120:S120" si="141">F18-F69</f>
        <v>385103.41430000006</v>
      </c>
      <c r="G120" s="82">
        <f t="shared" si="141"/>
        <v>1500.0564999999997</v>
      </c>
      <c r="H120" s="166">
        <f t="shared" si="141"/>
        <v>1893.3943999999879</v>
      </c>
      <c r="I120" s="167"/>
      <c r="J120" s="166">
        <f t="shared" si="141"/>
        <v>89.37939999999999</v>
      </c>
      <c r="K120" s="166">
        <f t="shared" si="141"/>
        <v>28138.985000000001</v>
      </c>
      <c r="L120" s="166">
        <f t="shared" si="141"/>
        <v>3588.9793999999997</v>
      </c>
      <c r="M120" s="166"/>
      <c r="N120" s="166"/>
      <c r="O120" s="166">
        <f t="shared" si="141"/>
        <v>4346.0806999999995</v>
      </c>
      <c r="P120" s="166">
        <f t="shared" si="141"/>
        <v>9507.7852999999959</v>
      </c>
      <c r="Q120" s="166">
        <f t="shared" si="141"/>
        <v>1304.7140999999997</v>
      </c>
      <c r="R120" s="166">
        <f t="shared" si="141"/>
        <v>1949.4204999999997</v>
      </c>
      <c r="S120" s="166">
        <f t="shared" si="141"/>
        <v>7442.0050000000083</v>
      </c>
      <c r="T120" s="167"/>
      <c r="U120" s="166">
        <f t="shared" ref="U120:AD120" si="142">U18-U69</f>
        <v>5012.3342000000002</v>
      </c>
      <c r="V120" s="166">
        <f t="shared" si="142"/>
        <v>4004.0210000000006</v>
      </c>
      <c r="W120" s="166">
        <f t="shared" si="142"/>
        <v>22094.568600000002</v>
      </c>
      <c r="X120" s="166">
        <f t="shared" si="142"/>
        <v>36848.84659999999</v>
      </c>
      <c r="Y120" s="166">
        <f t="shared" si="142"/>
        <v>1527.1934999999999</v>
      </c>
      <c r="Z120" s="166">
        <f t="shared" si="142"/>
        <v>3273.0286000000001</v>
      </c>
      <c r="AA120" s="166">
        <f t="shared" si="142"/>
        <v>2733.1594999999998</v>
      </c>
      <c r="AB120" s="166">
        <f t="shared" si="142"/>
        <v>18497.600399999999</v>
      </c>
      <c r="AC120" s="166">
        <f t="shared" si="142"/>
        <v>10817.864599999995</v>
      </c>
      <c r="AD120" s="166">
        <f t="shared" si="142"/>
        <v>484684.99999999994</v>
      </c>
      <c r="AE120" s="166"/>
      <c r="AF120" s="166">
        <f t="shared" si="115"/>
        <v>2755635</v>
      </c>
      <c r="AG120" s="166">
        <f t="shared" si="121"/>
        <v>1620.2</v>
      </c>
      <c r="AH120" s="166">
        <f t="shared" si="121"/>
        <v>1619.6999999999998</v>
      </c>
      <c r="AI120" s="166">
        <f t="shared" si="121"/>
        <v>3239.8999999999996</v>
      </c>
      <c r="AJ120" s="166">
        <f t="shared" si="121"/>
        <v>1603865.2083900061</v>
      </c>
      <c r="AK120" s="166">
        <f t="shared" si="121"/>
        <v>1603434.8237940581</v>
      </c>
      <c r="AL120" s="166">
        <f t="shared" si="121"/>
        <v>3207300.0321840644</v>
      </c>
      <c r="AM120" s="183">
        <f t="shared" si="78"/>
        <v>16.390597164866332</v>
      </c>
      <c r="AN120" s="166"/>
      <c r="AO120" s="166">
        <f t="shared" si="117"/>
        <v>450716.72798412025</v>
      </c>
      <c r="AP120" s="166">
        <f t="shared" si="122"/>
        <v>446770.77549532731</v>
      </c>
      <c r="AQ120" s="166">
        <f t="shared" si="122"/>
        <v>1740.4812459469053</v>
      </c>
      <c r="AR120" s="166">
        <f t="shared" si="122"/>
        <v>2205.4712428460084</v>
      </c>
      <c r="AS120" s="168"/>
      <c r="AT120" s="166">
        <f t="shared" si="123"/>
        <v>104.39461754773269</v>
      </c>
      <c r="AU120" s="166">
        <f t="shared" si="123"/>
        <v>33029.305977301425</v>
      </c>
      <c r="AV120" s="166">
        <f t="shared" si="123"/>
        <v>4196.1943966774925</v>
      </c>
      <c r="AW120" s="166"/>
      <c r="AX120" s="166"/>
      <c r="AY120" s="166">
        <f t="shared" si="124"/>
        <v>5090.7740662577689</v>
      </c>
      <c r="AZ120" s="166">
        <f t="shared" si="124"/>
        <v>11207.077957634923</v>
      </c>
      <c r="BA120" s="166">
        <f t="shared" si="124"/>
        <v>1533.5451132836047</v>
      </c>
      <c r="BB120" s="166">
        <f t="shared" si="124"/>
        <v>2270.2662900368209</v>
      </c>
      <c r="BC120" s="166">
        <f t="shared" si="124"/>
        <v>8731.4481534108163</v>
      </c>
      <c r="BD120" s="166"/>
      <c r="BE120" s="166">
        <f t="shared" ref="BE120:BN120" si="143">BE18-BE69</f>
        <v>5899.6092052783879</v>
      </c>
      <c r="BF120" s="166">
        <f t="shared" si="143"/>
        <v>4718.2609790682118</v>
      </c>
      <c r="BG120" s="166">
        <f t="shared" si="143"/>
        <v>26028.414706409603</v>
      </c>
      <c r="BH120" s="166">
        <f t="shared" si="143"/>
        <v>43468.835658712371</v>
      </c>
      <c r="BI120" s="166">
        <f t="shared" si="143"/>
        <v>1826.4127658106745</v>
      </c>
      <c r="BJ120" s="166">
        <f t="shared" si="143"/>
        <v>3824.8076340153139</v>
      </c>
      <c r="BK120" s="166">
        <f t="shared" si="143"/>
        <v>3237.5464578112033</v>
      </c>
      <c r="BL120" s="166">
        <f t="shared" si="143"/>
        <v>21620.523963017491</v>
      </c>
      <c r="BM120" s="166">
        <f t="shared" si="143"/>
        <v>12959.544838057689</v>
      </c>
      <c r="BN120" s="172">
        <f t="shared" si="143"/>
        <v>563965.549128438</v>
      </c>
      <c r="BP120" s="94">
        <f t="shared" si="80"/>
        <v>68.886630717140392</v>
      </c>
      <c r="BQ120" s="178">
        <f t="shared" si="81"/>
        <v>1.8510814660410713E-2</v>
      </c>
      <c r="BR120" s="94">
        <f t="shared" si="82"/>
        <v>5.8566176654487991</v>
      </c>
      <c r="BS120" s="94">
        <f t="shared" si="83"/>
        <v>5.4518712593338821</v>
      </c>
      <c r="BT120" s="94">
        <f t="shared" si="84"/>
        <v>0.32385183255134004</v>
      </c>
      <c r="BU120" s="94">
        <f t="shared" si="85"/>
        <v>0.67819880840704494</v>
      </c>
      <c r="BV120" s="94">
        <f t="shared" si="86"/>
        <v>0.57406812575955446</v>
      </c>
      <c r="BW120" s="94">
        <f t="shared" si="87"/>
        <v>3.8336604064610365</v>
      </c>
    </row>
    <row r="121" spans="1:75" ht="15.6" x14ac:dyDescent="0.3">
      <c r="A121" s="1">
        <f t="shared" si="88"/>
        <v>111</v>
      </c>
      <c r="B121" s="25">
        <v>9</v>
      </c>
      <c r="C121" s="133" t="s">
        <v>349</v>
      </c>
      <c r="D121" s="4" t="s">
        <v>382</v>
      </c>
      <c r="E121" s="82">
        <f t="shared" si="113"/>
        <v>334510.65490000002</v>
      </c>
      <c r="F121" s="82">
        <f t="shared" ref="F121:S121" si="144">F19-F70</f>
        <v>333224.64160000003</v>
      </c>
      <c r="G121" s="82">
        <f t="shared" si="144"/>
        <v>972.97050000000002</v>
      </c>
      <c r="H121" s="166">
        <f t="shared" si="144"/>
        <v>313.04280000001353</v>
      </c>
      <c r="I121" s="167"/>
      <c r="J121" s="166">
        <f t="shared" si="144"/>
        <v>33.758699999999997</v>
      </c>
      <c r="K121" s="166">
        <f t="shared" si="144"/>
        <v>13229.9632</v>
      </c>
      <c r="L121" s="166">
        <f t="shared" si="144"/>
        <v>1589.0909999999997</v>
      </c>
      <c r="M121" s="166"/>
      <c r="N121" s="166"/>
      <c r="O121" s="166">
        <f t="shared" si="144"/>
        <v>1328.3749</v>
      </c>
      <c r="P121" s="166">
        <f t="shared" si="144"/>
        <v>6161.3448000000008</v>
      </c>
      <c r="Q121" s="166">
        <f t="shared" si="144"/>
        <v>647.5027</v>
      </c>
      <c r="R121" s="166">
        <f t="shared" si="144"/>
        <v>880.76990000000023</v>
      </c>
      <c r="S121" s="166">
        <f t="shared" si="144"/>
        <v>2622.8798999999981</v>
      </c>
      <c r="T121" s="167"/>
      <c r="U121" s="166">
        <f t="shared" ref="U121:AD121" si="145">U19-U70</f>
        <v>1708.6849000000002</v>
      </c>
      <c r="V121" s="166">
        <f t="shared" si="145"/>
        <v>1653.0087000000003</v>
      </c>
      <c r="W121" s="166">
        <f t="shared" si="145"/>
        <v>4011.7674000000006</v>
      </c>
      <c r="X121" s="166">
        <f t="shared" si="145"/>
        <v>13154.162200000001</v>
      </c>
      <c r="Y121" s="166">
        <f t="shared" si="145"/>
        <v>886.16230000000019</v>
      </c>
      <c r="Z121" s="166">
        <f t="shared" si="145"/>
        <v>1893.2251000000003</v>
      </c>
      <c r="AA121" s="166">
        <f t="shared" si="145"/>
        <v>610.19989999999996</v>
      </c>
      <c r="AB121" s="166">
        <f t="shared" si="145"/>
        <v>6596.4969999999985</v>
      </c>
      <c r="AC121" s="166">
        <f t="shared" si="145"/>
        <v>3168.0779000000039</v>
      </c>
      <c r="AD121" s="166">
        <f t="shared" si="145"/>
        <v>368302.00000000006</v>
      </c>
      <c r="AE121" s="166"/>
      <c r="AF121" s="166">
        <f t="shared" si="115"/>
        <v>2361621</v>
      </c>
      <c r="AG121" s="166">
        <f t="shared" si="121"/>
        <v>1416.8</v>
      </c>
      <c r="AH121" s="166">
        <f t="shared" si="121"/>
        <v>1427.8</v>
      </c>
      <c r="AI121" s="166">
        <f t="shared" si="121"/>
        <v>2844.6</v>
      </c>
      <c r="AJ121" s="166">
        <f t="shared" si="121"/>
        <v>1400462.5638297759</v>
      </c>
      <c r="AK121" s="166">
        <f t="shared" si="121"/>
        <v>1411336.4323305122</v>
      </c>
      <c r="AL121" s="166">
        <f t="shared" si="121"/>
        <v>2811798.9961602883</v>
      </c>
      <c r="AM121" s="183">
        <f t="shared" si="78"/>
        <v>19.062245642306209</v>
      </c>
      <c r="AN121" s="166"/>
      <c r="AO121" s="166">
        <f t="shared" si="117"/>
        <v>395852.50864397717</v>
      </c>
      <c r="AP121" s="166">
        <f t="shared" si="122"/>
        <v>394324.16884096613</v>
      </c>
      <c r="AQ121" s="166">
        <f t="shared" si="122"/>
        <v>1152.5665316431755</v>
      </c>
      <c r="AR121" s="166">
        <f t="shared" si="122"/>
        <v>375.77327136789404</v>
      </c>
      <c r="AS121" s="168"/>
      <c r="AT121" s="166">
        <f t="shared" si="123"/>
        <v>40.675834331753649</v>
      </c>
      <c r="AU121" s="166">
        <f t="shared" si="123"/>
        <v>16582.663885458882</v>
      </c>
      <c r="AV121" s="166">
        <f t="shared" si="123"/>
        <v>2033.2843631267497</v>
      </c>
      <c r="AW121" s="166"/>
      <c r="AX121" s="166"/>
      <c r="AY121" s="166">
        <f t="shared" si="124"/>
        <v>1691.8532562011283</v>
      </c>
      <c r="AZ121" s="166">
        <f t="shared" si="124"/>
        <v>7638.3910082343327</v>
      </c>
      <c r="BA121" s="166">
        <f t="shared" si="124"/>
        <v>789.58743841952446</v>
      </c>
      <c r="BB121" s="166">
        <f t="shared" si="124"/>
        <v>1065.944985683698</v>
      </c>
      <c r="BC121" s="166">
        <f t="shared" si="124"/>
        <v>3363.6028337934513</v>
      </c>
      <c r="BD121" s="166"/>
      <c r="BE121" s="166">
        <f t="shared" ref="BE121:BN121" si="146">BE19-BE70</f>
        <v>2195.2655466091519</v>
      </c>
      <c r="BF121" s="166">
        <f t="shared" si="146"/>
        <v>2209.1235173469058</v>
      </c>
      <c r="BG121" s="166">
        <f t="shared" si="146"/>
        <v>5289.781457256222</v>
      </c>
      <c r="BH121" s="166">
        <f t="shared" si="146"/>
        <v>16890.865706207442</v>
      </c>
      <c r="BI121" s="166">
        <f t="shared" si="146"/>
        <v>1211.2675450683419</v>
      </c>
      <c r="BJ121" s="166">
        <f t="shared" si="146"/>
        <v>2342.7934438744205</v>
      </c>
      <c r="BK121" s="166">
        <f t="shared" si="146"/>
        <v>833.11301178294389</v>
      </c>
      <c r="BL121" s="166">
        <f t="shared" si="146"/>
        <v>8282.2364958267244</v>
      </c>
      <c r="BM121" s="166">
        <f t="shared" si="146"/>
        <v>4221.4552096550105</v>
      </c>
      <c r="BN121" s="172">
        <f t="shared" si="146"/>
        <v>439060.88459118753</v>
      </c>
      <c r="BP121" s="94">
        <f t="shared" si="80"/>
        <v>76.18776043132722</v>
      </c>
      <c r="BQ121" s="178">
        <f t="shared" si="81"/>
        <v>9.2642810505944254E-3</v>
      </c>
      <c r="BR121" s="94">
        <f t="shared" si="82"/>
        <v>3.7768483751175217</v>
      </c>
      <c r="BS121" s="94">
        <f t="shared" si="83"/>
        <v>1.7079419364777637</v>
      </c>
      <c r="BT121" s="94">
        <f t="shared" si="84"/>
        <v>0.27587689716339936</v>
      </c>
      <c r="BU121" s="94">
        <f t="shared" si="85"/>
        <v>0.533591929068291</v>
      </c>
      <c r="BV121" s="94">
        <f t="shared" si="86"/>
        <v>0.18974885739563455</v>
      </c>
      <c r="BW121" s="94">
        <f t="shared" si="87"/>
        <v>1.8863526190765931</v>
      </c>
    </row>
    <row r="122" spans="1:75" ht="15.6" x14ac:dyDescent="0.3">
      <c r="A122" s="1">
        <f t="shared" si="88"/>
        <v>112</v>
      </c>
      <c r="B122" s="25">
        <v>10</v>
      </c>
      <c r="C122" s="133" t="s">
        <v>349</v>
      </c>
      <c r="D122" s="4" t="s">
        <v>383</v>
      </c>
      <c r="E122" s="82">
        <f t="shared" si="113"/>
        <v>449979.91139999998</v>
      </c>
      <c r="F122" s="82">
        <f t="shared" ref="F122:S122" si="147">F20-F71</f>
        <v>448927.60279999999</v>
      </c>
      <c r="G122" s="82">
        <f t="shared" si="147"/>
        <v>91.36460000000001</v>
      </c>
      <c r="H122" s="166">
        <f t="shared" si="147"/>
        <v>960.9440000000202</v>
      </c>
      <c r="I122" s="167"/>
      <c r="J122" s="166">
        <f t="shared" si="147"/>
        <v>3026.9168999999997</v>
      </c>
      <c r="K122" s="166">
        <f t="shared" si="147"/>
        <v>16454.572400000005</v>
      </c>
      <c r="L122" s="166">
        <f t="shared" si="147"/>
        <v>7956.4885000000004</v>
      </c>
      <c r="M122" s="166"/>
      <c r="N122" s="166"/>
      <c r="O122" s="166">
        <f t="shared" si="147"/>
        <v>1640.4685999999999</v>
      </c>
      <c r="P122" s="166">
        <f t="shared" si="147"/>
        <v>2294.4748</v>
      </c>
      <c r="Q122" s="166">
        <f t="shared" si="147"/>
        <v>619.01340000000005</v>
      </c>
      <c r="R122" s="166">
        <f t="shared" si="147"/>
        <v>901.60580000000004</v>
      </c>
      <c r="S122" s="166">
        <f t="shared" si="147"/>
        <v>3042.5213000000049</v>
      </c>
      <c r="T122" s="167"/>
      <c r="U122" s="166">
        <f t="shared" ref="U122:AD122" si="148">U20-U71</f>
        <v>1730.6602</v>
      </c>
      <c r="V122" s="166">
        <f t="shared" si="148"/>
        <v>1456.854</v>
      </c>
      <c r="W122" s="166">
        <f t="shared" si="148"/>
        <v>2783.9220000000009</v>
      </c>
      <c r="X122" s="166">
        <f t="shared" si="148"/>
        <v>13704.163099999998</v>
      </c>
      <c r="Y122" s="166">
        <f t="shared" si="148"/>
        <v>1574.2475000000002</v>
      </c>
      <c r="Z122" s="166">
        <f t="shared" si="148"/>
        <v>1814.9641999999999</v>
      </c>
      <c r="AA122" s="166">
        <f t="shared" si="148"/>
        <v>842.86540000000002</v>
      </c>
      <c r="AB122" s="166">
        <f t="shared" si="148"/>
        <v>4109.7039999999997</v>
      </c>
      <c r="AC122" s="166">
        <f t="shared" si="148"/>
        <v>5362.3819999999978</v>
      </c>
      <c r="AD122" s="166">
        <f t="shared" si="148"/>
        <v>489137</v>
      </c>
      <c r="AE122" s="166"/>
      <c r="AF122" s="166">
        <f t="shared" si="115"/>
        <v>2935189</v>
      </c>
      <c r="AG122" s="166">
        <f t="shared" si="121"/>
        <v>1596.1000000000001</v>
      </c>
      <c r="AH122" s="166">
        <f t="shared" si="121"/>
        <v>1806.4</v>
      </c>
      <c r="AI122" s="166">
        <f t="shared" si="121"/>
        <v>3402.5000000000005</v>
      </c>
      <c r="AJ122" s="166">
        <f t="shared" si="121"/>
        <v>1581424.7388619389</v>
      </c>
      <c r="AK122" s="166">
        <f t="shared" si="121"/>
        <v>1789882.6290480797</v>
      </c>
      <c r="AL122" s="166">
        <f t="shared" si="121"/>
        <v>3371307.3679100187</v>
      </c>
      <c r="AM122" s="183">
        <f t="shared" si="78"/>
        <v>14.858272087760572</v>
      </c>
      <c r="AN122" s="166"/>
      <c r="AO122" s="166">
        <f t="shared" si="117"/>
        <v>514582.62230135768</v>
      </c>
      <c r="AP122" s="166">
        <f t="shared" si="122"/>
        <v>513361.6174993593</v>
      </c>
      <c r="AQ122" s="166">
        <f t="shared" si="122"/>
        <v>106.0366490149258</v>
      </c>
      <c r="AR122" s="166">
        <f t="shared" si="122"/>
        <v>1114.9681529834384</v>
      </c>
      <c r="AS122" s="168"/>
      <c r="AT122" s="166">
        <f t="shared" si="123"/>
        <v>3461.3503542727221</v>
      </c>
      <c r="AU122" s="166">
        <f t="shared" si="123"/>
        <v>19623.427249807173</v>
      </c>
      <c r="AV122" s="166">
        <f t="shared" si="123"/>
        <v>9166.7930217052981</v>
      </c>
      <c r="AW122" s="166"/>
      <c r="AX122" s="166"/>
      <c r="AY122" s="166">
        <f t="shared" si="124"/>
        <v>1978.9066528753124</v>
      </c>
      <c r="AZ122" s="166">
        <f t="shared" si="124"/>
        <v>2974.6072237468784</v>
      </c>
      <c r="BA122" s="166">
        <f t="shared" si="124"/>
        <v>821.14134619752838</v>
      </c>
      <c r="BB122" s="166">
        <f t="shared" si="124"/>
        <v>1065.069486255728</v>
      </c>
      <c r="BC122" s="166">
        <f t="shared" si="124"/>
        <v>3616.9095190264297</v>
      </c>
      <c r="BD122" s="166"/>
      <c r="BE122" s="166">
        <f t="shared" ref="BE122:BN122" si="149">BE20-BE71</f>
        <v>2092.0448149235572</v>
      </c>
      <c r="BF122" s="166">
        <f t="shared" si="149"/>
        <v>1749.4636521254342</v>
      </c>
      <c r="BG122" s="166">
        <f t="shared" si="149"/>
        <v>3602.769369582119</v>
      </c>
      <c r="BH122" s="166">
        <f t="shared" si="149"/>
        <v>16738.333866452784</v>
      </c>
      <c r="BI122" s="166">
        <f t="shared" si="149"/>
        <v>2004.773131460898</v>
      </c>
      <c r="BJ122" s="166">
        <f t="shared" si="149"/>
        <v>2149.9071921583318</v>
      </c>
      <c r="BK122" s="166">
        <f t="shared" si="149"/>
        <v>1057.0117380014135</v>
      </c>
      <c r="BL122" s="166">
        <f t="shared" si="149"/>
        <v>5009.2598501717994</v>
      </c>
      <c r="BM122" s="166">
        <f t="shared" si="149"/>
        <v>6517.3819546603372</v>
      </c>
      <c r="BN122" s="172">
        <f t="shared" si="149"/>
        <v>561850.01160852157</v>
      </c>
      <c r="BP122" s="94">
        <f t="shared" si="80"/>
        <v>80.088974299698165</v>
      </c>
      <c r="BQ122" s="178">
        <f t="shared" si="81"/>
        <v>0.61606305646647841</v>
      </c>
      <c r="BR122" s="94">
        <f t="shared" si="82"/>
        <v>3.4926451622964683</v>
      </c>
      <c r="BS122" s="94">
        <f t="shared" si="83"/>
        <v>0.95260886555553048</v>
      </c>
      <c r="BT122" s="94">
        <f t="shared" si="84"/>
        <v>0.35681642609945469</v>
      </c>
      <c r="BU122" s="94">
        <f t="shared" si="85"/>
        <v>0.38264788604406325</v>
      </c>
      <c r="BV122" s="94">
        <f t="shared" si="86"/>
        <v>0.18813058933206966</v>
      </c>
      <c r="BW122" s="94">
        <f t="shared" si="87"/>
        <v>0.89156531933331795</v>
      </c>
    </row>
    <row r="123" spans="1:75" ht="15.6" x14ac:dyDescent="0.3">
      <c r="A123" s="1">
        <f t="shared" si="88"/>
        <v>113</v>
      </c>
      <c r="B123" s="25">
        <v>11</v>
      </c>
      <c r="C123" s="133" t="s">
        <v>349</v>
      </c>
      <c r="D123" s="4" t="s">
        <v>155</v>
      </c>
      <c r="E123" s="82">
        <f t="shared" si="113"/>
        <v>180084.42179999998</v>
      </c>
      <c r="F123" s="82">
        <f t="shared" ref="F123:S123" si="150">F21-F72</f>
        <v>177634.02499999999</v>
      </c>
      <c r="G123" s="82">
        <f t="shared" si="150"/>
        <v>1973.1413999999997</v>
      </c>
      <c r="H123" s="166">
        <f t="shared" si="150"/>
        <v>477.25539999997886</v>
      </c>
      <c r="I123" s="167"/>
      <c r="J123" s="166">
        <f t="shared" si="150"/>
        <v>44.424799999999998</v>
      </c>
      <c r="K123" s="166">
        <f t="shared" si="150"/>
        <v>13540.529399999998</v>
      </c>
      <c r="L123" s="166">
        <f t="shared" si="150"/>
        <v>2076.7939999999999</v>
      </c>
      <c r="M123" s="166"/>
      <c r="N123" s="166"/>
      <c r="O123" s="166">
        <f t="shared" si="150"/>
        <v>1775.66</v>
      </c>
      <c r="P123" s="166">
        <f t="shared" si="150"/>
        <v>3939.927999999999</v>
      </c>
      <c r="Q123" s="166">
        <f t="shared" si="150"/>
        <v>869.46699999999987</v>
      </c>
      <c r="R123" s="166">
        <f t="shared" si="150"/>
        <v>2444.9259999999995</v>
      </c>
      <c r="S123" s="166">
        <f t="shared" si="150"/>
        <v>2433.754399999998</v>
      </c>
      <c r="T123" s="167"/>
      <c r="U123" s="166">
        <f t="shared" ref="U123:AD123" si="151">U21-U72</f>
        <v>1720.3965999999996</v>
      </c>
      <c r="V123" s="166">
        <f t="shared" si="151"/>
        <v>2586.9695999999994</v>
      </c>
      <c r="W123" s="166">
        <f t="shared" si="151"/>
        <v>5968.5628000000015</v>
      </c>
      <c r="X123" s="166">
        <f t="shared" si="151"/>
        <v>18178.695</v>
      </c>
      <c r="Y123" s="166">
        <f t="shared" si="151"/>
        <v>822.63979999999947</v>
      </c>
      <c r="Z123" s="166">
        <f t="shared" si="151"/>
        <v>946.03099999999961</v>
      </c>
      <c r="AA123" s="166">
        <f t="shared" si="151"/>
        <v>1120.7053999999998</v>
      </c>
      <c r="AB123" s="166">
        <f t="shared" si="151"/>
        <v>7789.5910000000003</v>
      </c>
      <c r="AC123" s="166">
        <f t="shared" si="151"/>
        <v>7499.7278000000006</v>
      </c>
      <c r="AD123" s="166">
        <f t="shared" si="151"/>
        <v>222124</v>
      </c>
      <c r="AE123" s="166"/>
      <c r="AF123" s="166">
        <f t="shared" si="115"/>
        <v>1348818</v>
      </c>
      <c r="AG123" s="166">
        <f t="shared" si="121"/>
        <v>777.2</v>
      </c>
      <c r="AH123" s="166">
        <f t="shared" si="121"/>
        <v>758.5</v>
      </c>
      <c r="AI123" s="166">
        <f t="shared" si="121"/>
        <v>1535.7</v>
      </c>
      <c r="AJ123" s="166">
        <f t="shared" si="121"/>
        <v>770914.67311300733</v>
      </c>
      <c r="AK123" s="166">
        <f t="shared" si="121"/>
        <v>752411.24914660165</v>
      </c>
      <c r="AL123" s="166">
        <f t="shared" si="121"/>
        <v>1523325.922259609</v>
      </c>
      <c r="AM123" s="183">
        <f t="shared" si="78"/>
        <v>12.937840558148615</v>
      </c>
      <c r="AN123" s="166"/>
      <c r="AO123" s="166">
        <f t="shared" si="117"/>
        <v>201627.12127225212</v>
      </c>
      <c r="AP123" s="166">
        <f t="shared" si="122"/>
        <v>198868.09146017936</v>
      </c>
      <c r="AQ123" s="166">
        <f t="shared" si="122"/>
        <v>2209.8853710328603</v>
      </c>
      <c r="AR123" s="166">
        <f t="shared" si="122"/>
        <v>549.14444103987171</v>
      </c>
      <c r="AS123" s="168"/>
      <c r="AT123" s="166">
        <f t="shared" si="123"/>
        <v>50.194365023880593</v>
      </c>
      <c r="AU123" s="166">
        <f t="shared" si="123"/>
        <v>15897.374001785058</v>
      </c>
      <c r="AV123" s="166">
        <f t="shared" si="123"/>
        <v>2380.7355865497602</v>
      </c>
      <c r="AW123" s="166"/>
      <c r="AX123" s="166"/>
      <c r="AY123" s="166">
        <f t="shared" si="124"/>
        <v>2091.5266979990638</v>
      </c>
      <c r="AZ123" s="166">
        <f t="shared" si="124"/>
        <v>4679.1691260959851</v>
      </c>
      <c r="BA123" s="166">
        <f t="shared" si="124"/>
        <v>998.89801010629321</v>
      </c>
      <c r="BB123" s="166">
        <f t="shared" si="124"/>
        <v>2862.7220753032921</v>
      </c>
      <c r="BC123" s="166">
        <f t="shared" si="124"/>
        <v>2884.3225057306631</v>
      </c>
      <c r="BD123" s="166"/>
      <c r="BE123" s="166">
        <f t="shared" ref="BE123:BN123" si="152">BE21-BE72</f>
        <v>2041.9947391415958</v>
      </c>
      <c r="BF123" s="166">
        <f t="shared" si="152"/>
        <v>3022.6128473018694</v>
      </c>
      <c r="BG123" s="166">
        <f t="shared" si="152"/>
        <v>7124.3705520200165</v>
      </c>
      <c r="BH123" s="166">
        <f t="shared" si="152"/>
        <v>21208.157341878403</v>
      </c>
      <c r="BI123" s="166">
        <f t="shared" si="152"/>
        <v>979.61175243672051</v>
      </c>
      <c r="BJ123" s="166">
        <f t="shared" si="152"/>
        <v>1090.8091953474573</v>
      </c>
      <c r="BK123" s="166">
        <f t="shared" si="152"/>
        <v>1341.6047968636458</v>
      </c>
      <c r="BL123" s="166">
        <f t="shared" si="152"/>
        <v>8926.4293884041344</v>
      </c>
      <c r="BM123" s="166">
        <f t="shared" si="152"/>
        <v>8869.7022088264475</v>
      </c>
      <c r="BN123" s="172">
        <f t="shared" si="152"/>
        <v>250971.82511940293</v>
      </c>
      <c r="BP123" s="94">
        <f t="shared" si="80"/>
        <v>71.754836111313537</v>
      </c>
      <c r="BQ123" s="178">
        <f t="shared" si="81"/>
        <v>2.0000000000000004E-2</v>
      </c>
      <c r="BR123" s="94">
        <f t="shared" si="82"/>
        <v>6.3343261715619619</v>
      </c>
      <c r="BS123" s="94">
        <f t="shared" si="83"/>
        <v>4.0430767057195895</v>
      </c>
      <c r="BT123" s="94">
        <f t="shared" si="84"/>
        <v>0.39032738115948207</v>
      </c>
      <c r="BU123" s="94">
        <f t="shared" si="85"/>
        <v>0.43463412469845625</v>
      </c>
      <c r="BV123" s="94">
        <f t="shared" si="86"/>
        <v>0.53456390820976052</v>
      </c>
      <c r="BW123" s="94">
        <f t="shared" si="87"/>
        <v>3.5567456164281692</v>
      </c>
    </row>
    <row r="124" spans="1:75" ht="15.6" x14ac:dyDescent="0.3">
      <c r="A124" s="1">
        <f t="shared" si="88"/>
        <v>114</v>
      </c>
      <c r="B124" s="25">
        <v>12</v>
      </c>
      <c r="C124" s="133" t="s">
        <v>349</v>
      </c>
      <c r="D124" s="4" t="s">
        <v>156</v>
      </c>
      <c r="E124" s="82">
        <f t="shared" si="113"/>
        <v>321352.93160000001</v>
      </c>
      <c r="F124" s="82">
        <f t="shared" ref="F124:S124" si="153">F22-F73</f>
        <v>312645.31780000002</v>
      </c>
      <c r="G124" s="82">
        <f t="shared" si="153"/>
        <v>3358.3161000000009</v>
      </c>
      <c r="H124" s="166">
        <f t="shared" si="153"/>
        <v>5349.2977000000201</v>
      </c>
      <c r="I124" s="167"/>
      <c r="J124" s="166">
        <f t="shared" si="153"/>
        <v>4750.2907000000005</v>
      </c>
      <c r="K124" s="166">
        <f t="shared" si="153"/>
        <v>16978.870799999993</v>
      </c>
      <c r="L124" s="166">
        <f t="shared" si="153"/>
        <v>3678.3805000000007</v>
      </c>
      <c r="M124" s="166"/>
      <c r="N124" s="166"/>
      <c r="O124" s="166">
        <f t="shared" si="153"/>
        <v>3001.1719000000003</v>
      </c>
      <c r="P124" s="166">
        <f t="shared" si="153"/>
        <v>5600.4394999999995</v>
      </c>
      <c r="Q124" s="166">
        <f t="shared" si="153"/>
        <v>702.74910000000011</v>
      </c>
      <c r="R124" s="166">
        <f t="shared" si="153"/>
        <v>1107.6668</v>
      </c>
      <c r="S124" s="166">
        <f t="shared" si="153"/>
        <v>2888.4629999999925</v>
      </c>
      <c r="T124" s="167"/>
      <c r="U124" s="166">
        <f t="shared" ref="U124:AD124" si="154">U22-U73</f>
        <v>4740.3868000000002</v>
      </c>
      <c r="V124" s="166">
        <f t="shared" si="154"/>
        <v>4129.2342000000008</v>
      </c>
      <c r="W124" s="166">
        <f t="shared" si="154"/>
        <v>6554.7713000000003</v>
      </c>
      <c r="X124" s="166">
        <f t="shared" si="154"/>
        <v>15413.514600000006</v>
      </c>
      <c r="Y124" s="166">
        <f t="shared" si="154"/>
        <v>940.86350000000039</v>
      </c>
      <c r="Z124" s="166">
        <f t="shared" si="154"/>
        <v>1438.0026000000007</v>
      </c>
      <c r="AA124" s="166">
        <f t="shared" si="154"/>
        <v>741.11490000000026</v>
      </c>
      <c r="AB124" s="166">
        <f t="shared" si="154"/>
        <v>8124.4635999999973</v>
      </c>
      <c r="AC124" s="166">
        <f t="shared" si="154"/>
        <v>4169.0700000000088</v>
      </c>
      <c r="AD124" s="166">
        <f t="shared" si="154"/>
        <v>373920</v>
      </c>
      <c r="AE124" s="166"/>
      <c r="AF124" s="166">
        <f t="shared" si="115"/>
        <v>2245545</v>
      </c>
      <c r="AG124" s="166">
        <f t="shared" ref="AG124:AL133" si="155">AG22-AG73</f>
        <v>1385.4</v>
      </c>
      <c r="AH124" s="166">
        <f t="shared" si="155"/>
        <v>1367.9</v>
      </c>
      <c r="AI124" s="166">
        <f t="shared" si="155"/>
        <v>2753.2999999999997</v>
      </c>
      <c r="AJ124" s="166">
        <f t="shared" si="155"/>
        <v>1368084.1026935924</v>
      </c>
      <c r="AK124" s="166">
        <f t="shared" si="155"/>
        <v>1350787.1333990272</v>
      </c>
      <c r="AL124" s="166">
        <f t="shared" si="155"/>
        <v>2718871.2360926196</v>
      </c>
      <c r="AM124" s="183">
        <f t="shared" si="78"/>
        <v>21.0784569488752</v>
      </c>
      <c r="AN124" s="166"/>
      <c r="AO124" s="166">
        <f t="shared" si="117"/>
        <v>380913.56190731225</v>
      </c>
      <c r="AP124" s="166">
        <f t="shared" si="122"/>
        <v>370526.43752289371</v>
      </c>
      <c r="AQ124" s="166">
        <f t="shared" si="122"/>
        <v>3990.8587738308611</v>
      </c>
      <c r="AR124" s="166">
        <f t="shared" si="122"/>
        <v>6396.2656105876913</v>
      </c>
      <c r="AS124" s="168"/>
      <c r="AT124" s="166">
        <f t="shared" si="123"/>
        <v>5790.2271591728404</v>
      </c>
      <c r="AU124" s="166">
        <f t="shared" si="123"/>
        <v>22587.199876441322</v>
      </c>
      <c r="AV124" s="166">
        <f t="shared" si="123"/>
        <v>4900.4229120505242</v>
      </c>
      <c r="AW124" s="166"/>
      <c r="AX124" s="166"/>
      <c r="AY124" s="166">
        <f t="shared" ref="AY124:BC133" si="156">AY22-AY73</f>
        <v>3941.5941148624588</v>
      </c>
      <c r="AZ124" s="166">
        <f t="shared" si="156"/>
        <v>7488.1368102986817</v>
      </c>
      <c r="BA124" s="166">
        <f t="shared" si="156"/>
        <v>889.08556184063286</v>
      </c>
      <c r="BB124" s="166">
        <f t="shared" si="156"/>
        <v>1338.8344053188798</v>
      </c>
      <c r="BC124" s="166">
        <f t="shared" si="156"/>
        <v>4029.1260720701421</v>
      </c>
      <c r="BD124" s="166"/>
      <c r="BE124" s="166">
        <f t="shared" ref="BE124:BN124" si="157">BE22-BE73</f>
        <v>6177.1302405269289</v>
      </c>
      <c r="BF124" s="166">
        <f t="shared" si="157"/>
        <v>6050.6396373745674</v>
      </c>
      <c r="BG124" s="166">
        <f t="shared" si="157"/>
        <v>9943.7681721726713</v>
      </c>
      <c r="BH124" s="166">
        <f t="shared" si="157"/>
        <v>22307.429475254085</v>
      </c>
      <c r="BI124" s="166">
        <f t="shared" si="157"/>
        <v>1511.155409169427</v>
      </c>
      <c r="BJ124" s="166">
        <f t="shared" si="157"/>
        <v>1801.4987227172646</v>
      </c>
      <c r="BK124" s="166">
        <f t="shared" si="157"/>
        <v>1185.4742136616328</v>
      </c>
      <c r="BL124" s="166">
        <f t="shared" si="157"/>
        <v>11702.259798378947</v>
      </c>
      <c r="BM124" s="166">
        <f t="shared" si="157"/>
        <v>6107.0413313268145</v>
      </c>
      <c r="BN124" s="172">
        <f t="shared" si="157"/>
        <v>453769.95646825468</v>
      </c>
      <c r="BP124" s="94">
        <f t="shared" si="80"/>
        <v>70.818468040750858</v>
      </c>
      <c r="BQ124" s="178">
        <f t="shared" si="81"/>
        <v>1.2760269992837041</v>
      </c>
      <c r="BR124" s="94">
        <f t="shared" si="82"/>
        <v>4.9776763654077438</v>
      </c>
      <c r="BS124" s="94">
        <f t="shared" si="83"/>
        <v>3.5247833360396115</v>
      </c>
      <c r="BT124" s="94">
        <f t="shared" si="84"/>
        <v>0.33302235805361124</v>
      </c>
      <c r="BU124" s="94">
        <f t="shared" si="85"/>
        <v>0.39700705104818806</v>
      </c>
      <c r="BV124" s="94">
        <f t="shared" si="86"/>
        <v>0.26125004460152429</v>
      </c>
      <c r="BW124" s="94">
        <f t="shared" si="87"/>
        <v>2.5788970009074688</v>
      </c>
    </row>
    <row r="125" spans="1:75" ht="15.6" x14ac:dyDescent="0.3">
      <c r="A125" s="1">
        <f t="shared" si="88"/>
        <v>115</v>
      </c>
      <c r="B125" s="25">
        <v>13</v>
      </c>
      <c r="C125" s="133" t="s">
        <v>349</v>
      </c>
      <c r="D125" s="4" t="s">
        <v>201</v>
      </c>
      <c r="E125" s="82">
        <f t="shared" si="113"/>
        <v>254424.56180000002</v>
      </c>
      <c r="F125" s="82">
        <f t="shared" ref="F125:S125" si="158">F23-F74</f>
        <v>252159.01749999999</v>
      </c>
      <c r="G125" s="82">
        <f t="shared" si="158"/>
        <v>1828.1356999999998</v>
      </c>
      <c r="H125" s="166">
        <f t="shared" si="158"/>
        <v>437.4086000000276</v>
      </c>
      <c r="I125" s="167"/>
      <c r="J125" s="166">
        <f t="shared" si="158"/>
        <v>7566.0504000000001</v>
      </c>
      <c r="K125" s="166">
        <f t="shared" si="158"/>
        <v>15983.422099999994</v>
      </c>
      <c r="L125" s="166">
        <f t="shared" si="158"/>
        <v>6239.2645999999986</v>
      </c>
      <c r="M125" s="166"/>
      <c r="N125" s="166"/>
      <c r="O125" s="166">
        <f t="shared" si="158"/>
        <v>1609.1212</v>
      </c>
      <c r="P125" s="166">
        <f t="shared" si="158"/>
        <v>3089.7483999999995</v>
      </c>
      <c r="Q125" s="166">
        <f t="shared" si="158"/>
        <v>341.21829999999994</v>
      </c>
      <c r="R125" s="166">
        <f t="shared" si="158"/>
        <v>331.3338</v>
      </c>
      <c r="S125" s="166">
        <f t="shared" si="158"/>
        <v>4372.7357999999949</v>
      </c>
      <c r="T125" s="167"/>
      <c r="U125" s="166">
        <f t="shared" ref="U125:AD125" si="159">U23-U74</f>
        <v>2805.4925999999996</v>
      </c>
      <c r="V125" s="166">
        <f t="shared" si="159"/>
        <v>5216.2345999999998</v>
      </c>
      <c r="W125" s="166">
        <f t="shared" si="159"/>
        <v>5842.7531999999992</v>
      </c>
      <c r="X125" s="166">
        <f t="shared" si="159"/>
        <v>15096.485299999998</v>
      </c>
      <c r="Y125" s="166">
        <f t="shared" si="159"/>
        <v>835.48900000000003</v>
      </c>
      <c r="Z125" s="166">
        <f t="shared" si="159"/>
        <v>1030.4696000000004</v>
      </c>
      <c r="AA125" s="166">
        <f t="shared" si="159"/>
        <v>1025.9446999999998</v>
      </c>
      <c r="AB125" s="166">
        <f t="shared" si="159"/>
        <v>9429.1032999999989</v>
      </c>
      <c r="AC125" s="166">
        <f t="shared" si="159"/>
        <v>2775.4786999999978</v>
      </c>
      <c r="AD125" s="166">
        <f t="shared" si="159"/>
        <v>306935</v>
      </c>
      <c r="AE125" s="166"/>
      <c r="AF125" s="166">
        <f t="shared" si="115"/>
        <v>1872669</v>
      </c>
      <c r="AG125" s="166">
        <f t="shared" si="155"/>
        <v>1217.7</v>
      </c>
      <c r="AH125" s="166">
        <f t="shared" si="155"/>
        <v>1151.0999999999999</v>
      </c>
      <c r="AI125" s="166">
        <f t="shared" si="155"/>
        <v>2368.8000000000002</v>
      </c>
      <c r="AJ125" s="166">
        <f t="shared" si="155"/>
        <v>1199951.4561759871</v>
      </c>
      <c r="AK125" s="166">
        <f t="shared" si="155"/>
        <v>1134324.7068539523</v>
      </c>
      <c r="AL125" s="166">
        <f t="shared" si="155"/>
        <v>2334276.1630299394</v>
      </c>
      <c r="AM125" s="183">
        <f t="shared" si="78"/>
        <v>24.64969319350827</v>
      </c>
      <c r="AN125" s="166"/>
      <c r="AO125" s="166">
        <f t="shared" si="117"/>
        <v>315749.84326426551</v>
      </c>
      <c r="AP125" s="166">
        <f t="shared" si="122"/>
        <v>312929.90601488581</v>
      </c>
      <c r="AQ125" s="166">
        <f t="shared" si="122"/>
        <v>2268.4519064747433</v>
      </c>
      <c r="AR125" s="166">
        <f t="shared" si="122"/>
        <v>551.48534290494968</v>
      </c>
      <c r="AS125" s="168"/>
      <c r="AT125" s="166">
        <f t="shared" si="123"/>
        <v>9392.7214073794185</v>
      </c>
      <c r="AU125" s="166">
        <f t="shared" si="123"/>
        <v>20390.184177467847</v>
      </c>
      <c r="AV125" s="166">
        <f t="shared" si="123"/>
        <v>7904.6015497532962</v>
      </c>
      <c r="AW125" s="166"/>
      <c r="AX125" s="166"/>
      <c r="AY125" s="166">
        <f t="shared" si="156"/>
        <v>2048.1083753549101</v>
      </c>
      <c r="AZ125" s="166">
        <f t="shared" si="156"/>
        <v>4008.4955885341415</v>
      </c>
      <c r="BA125" s="166">
        <f t="shared" si="156"/>
        <v>431.7804753252509</v>
      </c>
      <c r="BB125" s="166">
        <f t="shared" si="156"/>
        <v>415.06446404071858</v>
      </c>
      <c r="BC125" s="166">
        <f t="shared" si="156"/>
        <v>5582.1337244595325</v>
      </c>
      <c r="BD125" s="166"/>
      <c r="BE125" s="166">
        <f t="shared" ref="BE125:BN125" si="160">BE23-BE74</f>
        <v>3574.1567953177992</v>
      </c>
      <c r="BF125" s="166">
        <f t="shared" si="160"/>
        <v>6628.0488276355372</v>
      </c>
      <c r="BG125" s="166">
        <f t="shared" si="160"/>
        <v>7611.8739256226145</v>
      </c>
      <c r="BH125" s="166">
        <f t="shared" si="160"/>
        <v>19321.95936069532</v>
      </c>
      <c r="BI125" s="166">
        <f t="shared" si="160"/>
        <v>1085.5652034654463</v>
      </c>
      <c r="BJ125" s="166">
        <f t="shared" si="160"/>
        <v>1295.2720509303779</v>
      </c>
      <c r="BK125" s="166">
        <f t="shared" si="160"/>
        <v>1321.0376786139805</v>
      </c>
      <c r="BL125" s="166">
        <f t="shared" si="160"/>
        <v>11988.247674325507</v>
      </c>
      <c r="BM125" s="166">
        <f t="shared" si="160"/>
        <v>3631.8367533600112</v>
      </c>
      <c r="BN125" s="172">
        <f t="shared" si="160"/>
        <v>382668.78775838407</v>
      </c>
      <c r="BP125" s="94">
        <f t="shared" si="80"/>
        <v>66.486886294118904</v>
      </c>
      <c r="BQ125" s="178">
        <f t="shared" si="81"/>
        <v>2.454530316517467</v>
      </c>
      <c r="BR125" s="94">
        <f t="shared" si="82"/>
        <v>5.3284158075474259</v>
      </c>
      <c r="BS125" s="94">
        <f t="shared" si="83"/>
        <v>3.7212135425712316</v>
      </c>
      <c r="BT125" s="94">
        <f t="shared" si="84"/>
        <v>0.28368271418856061</v>
      </c>
      <c r="BU125" s="94">
        <f t="shared" si="85"/>
        <v>0.33848385140525461</v>
      </c>
      <c r="BV125" s="94">
        <f t="shared" si="86"/>
        <v>0.34521699205007539</v>
      </c>
      <c r="BW125" s="94">
        <f t="shared" si="87"/>
        <v>3.1327999716284283</v>
      </c>
    </row>
    <row r="126" spans="1:75" ht="15.6" x14ac:dyDescent="0.3">
      <c r="A126" s="1">
        <f t="shared" si="88"/>
        <v>116</v>
      </c>
      <c r="B126" s="25">
        <v>14</v>
      </c>
      <c r="C126" s="133" t="s">
        <v>349</v>
      </c>
      <c r="D126" s="4" t="s">
        <v>202</v>
      </c>
      <c r="E126" s="82">
        <f t="shared" si="113"/>
        <v>339093.96169999993</v>
      </c>
      <c r="F126" s="82">
        <f t="shared" ref="F126:S126" si="161">F24-F75</f>
        <v>338063.93899999995</v>
      </c>
      <c r="G126" s="82">
        <f t="shared" si="161"/>
        <v>568.19009999999992</v>
      </c>
      <c r="H126" s="166">
        <f t="shared" si="161"/>
        <v>461.83260000000911</v>
      </c>
      <c r="I126" s="167"/>
      <c r="J126" s="166">
        <f t="shared" si="161"/>
        <v>39.667400000000001</v>
      </c>
      <c r="K126" s="166">
        <f t="shared" si="161"/>
        <v>8870.2077000000027</v>
      </c>
      <c r="L126" s="166">
        <f t="shared" si="161"/>
        <v>1595.3515999999995</v>
      </c>
      <c r="M126" s="166"/>
      <c r="N126" s="166"/>
      <c r="O126" s="166">
        <f t="shared" si="161"/>
        <v>1712.2998000000002</v>
      </c>
      <c r="P126" s="166">
        <f t="shared" si="161"/>
        <v>1920.8599000000004</v>
      </c>
      <c r="Q126" s="166">
        <f t="shared" si="161"/>
        <v>510.76099999999997</v>
      </c>
      <c r="R126" s="166">
        <f t="shared" si="161"/>
        <v>793.46690000000001</v>
      </c>
      <c r="S126" s="166">
        <f t="shared" si="161"/>
        <v>2337.4685000000027</v>
      </c>
      <c r="T126" s="167"/>
      <c r="U126" s="166">
        <f t="shared" ref="U126:AD126" si="162">U24-U75</f>
        <v>1110.925</v>
      </c>
      <c r="V126" s="166">
        <f t="shared" si="162"/>
        <v>1008.2718999999995</v>
      </c>
      <c r="W126" s="166">
        <f t="shared" si="162"/>
        <v>2940.4827999999989</v>
      </c>
      <c r="X126" s="166">
        <f t="shared" si="162"/>
        <v>13809.4835</v>
      </c>
      <c r="Y126" s="166">
        <f t="shared" si="162"/>
        <v>1559.3056999999994</v>
      </c>
      <c r="Z126" s="166">
        <f t="shared" si="162"/>
        <v>2221.2914999999998</v>
      </c>
      <c r="AA126" s="166">
        <f t="shared" si="162"/>
        <v>743.85019999999986</v>
      </c>
      <c r="AB126" s="166">
        <f t="shared" si="162"/>
        <v>4754.2717999999977</v>
      </c>
      <c r="AC126" s="166">
        <f t="shared" si="162"/>
        <v>4530.7643000000025</v>
      </c>
      <c r="AD126" s="166">
        <f t="shared" si="162"/>
        <v>366872.99999999994</v>
      </c>
      <c r="AE126" s="166"/>
      <c r="AF126" s="166">
        <f t="shared" si="115"/>
        <v>1985077</v>
      </c>
      <c r="AG126" s="166">
        <f t="shared" si="155"/>
        <v>1112.5</v>
      </c>
      <c r="AH126" s="166">
        <f t="shared" si="155"/>
        <v>1158.9000000000001</v>
      </c>
      <c r="AI126" s="166">
        <f t="shared" si="155"/>
        <v>2271.4</v>
      </c>
      <c r="AJ126" s="166">
        <f t="shared" si="155"/>
        <v>1103166.9939094705</v>
      </c>
      <c r="AK126" s="166">
        <f t="shared" si="155"/>
        <v>1149242.6242241198</v>
      </c>
      <c r="AL126" s="166">
        <f t="shared" si="155"/>
        <v>2252409.6181335906</v>
      </c>
      <c r="AM126" s="183">
        <f t="shared" si="78"/>
        <v>13.467115791155232</v>
      </c>
      <c r="AN126" s="166"/>
      <c r="AO126" s="166">
        <f t="shared" si="117"/>
        <v>381922.29715070938</v>
      </c>
      <c r="AP126" s="166">
        <f t="shared" si="122"/>
        <v>380743.60224641621</v>
      </c>
      <c r="AQ126" s="166">
        <f t="shared" si="122"/>
        <v>642.17533089850622</v>
      </c>
      <c r="AR126" s="166">
        <f t="shared" si="122"/>
        <v>536.51957339464741</v>
      </c>
      <c r="AS126" s="168"/>
      <c r="AT126" s="166">
        <f t="shared" si="123"/>
        <v>44.652194258349347</v>
      </c>
      <c r="AU126" s="166">
        <f t="shared" si="123"/>
        <v>10685.653058014004</v>
      </c>
      <c r="AV126" s="166">
        <f t="shared" si="123"/>
        <v>1867.6021563333338</v>
      </c>
      <c r="AW126" s="166"/>
      <c r="AX126" s="166"/>
      <c r="AY126" s="166">
        <f t="shared" si="156"/>
        <v>2003.2658042918124</v>
      </c>
      <c r="AZ126" s="166">
        <f t="shared" si="156"/>
        <v>2389.9021687295017</v>
      </c>
      <c r="BA126" s="166">
        <f t="shared" si="156"/>
        <v>628.91751168365568</v>
      </c>
      <c r="BB126" s="166">
        <f t="shared" si="156"/>
        <v>942.84331552830861</v>
      </c>
      <c r="BC126" s="166">
        <f t="shared" si="156"/>
        <v>2853.1221014473913</v>
      </c>
      <c r="BD126" s="166"/>
      <c r="BE126" s="166">
        <f t="shared" ref="BE126:BN126" si="163">BE24-BE75</f>
        <v>1349.8602999564248</v>
      </c>
      <c r="BF126" s="166">
        <f t="shared" si="163"/>
        <v>1263.3028400648232</v>
      </c>
      <c r="BG126" s="166">
        <f t="shared" si="163"/>
        <v>3810.0987623537703</v>
      </c>
      <c r="BH126" s="166">
        <f t="shared" si="163"/>
        <v>16770.986081765623</v>
      </c>
      <c r="BI126" s="166">
        <f t="shared" si="163"/>
        <v>1903.1039040381374</v>
      </c>
      <c r="BJ126" s="166">
        <f t="shared" si="163"/>
        <v>2561.5785228184486</v>
      </c>
      <c r="BK126" s="166">
        <f t="shared" si="163"/>
        <v>945.26966355886589</v>
      </c>
      <c r="BL126" s="166">
        <f t="shared" si="163"/>
        <v>5795.5485914114734</v>
      </c>
      <c r="BM126" s="166">
        <f t="shared" si="163"/>
        <v>5565.4853999386942</v>
      </c>
      <c r="BN126" s="172">
        <f t="shared" si="163"/>
        <v>415846.85038712237</v>
      </c>
      <c r="BP126" s="94">
        <f t="shared" si="80"/>
        <v>81.542991460516959</v>
      </c>
      <c r="BQ126" s="178">
        <f t="shared" si="81"/>
        <v>1.0737653589724555E-2</v>
      </c>
      <c r="BR126" s="94">
        <f t="shared" si="82"/>
        <v>2.5696125985002554</v>
      </c>
      <c r="BS126" s="94">
        <f t="shared" si="83"/>
        <v>1.2200168397802305</v>
      </c>
      <c r="BT126" s="94">
        <f t="shared" si="84"/>
        <v>0.45764538129036925</v>
      </c>
      <c r="BU126" s="94">
        <f t="shared" si="85"/>
        <v>0.61599084384883762</v>
      </c>
      <c r="BV126" s="94">
        <f t="shared" si="86"/>
        <v>0.2273119689806212</v>
      </c>
      <c r="BW126" s="94">
        <f t="shared" si="87"/>
        <v>1.3936737974608322</v>
      </c>
    </row>
    <row r="127" spans="1:75" ht="15.6" x14ac:dyDescent="0.3">
      <c r="A127" s="1">
        <f t="shared" si="88"/>
        <v>117</v>
      </c>
      <c r="B127" s="25">
        <v>15</v>
      </c>
      <c r="C127" s="133" t="s">
        <v>349</v>
      </c>
      <c r="D127" s="4" t="s">
        <v>203</v>
      </c>
      <c r="E127" s="82">
        <f t="shared" si="113"/>
        <v>150313.29809999996</v>
      </c>
      <c r="F127" s="82">
        <f t="shared" ref="F127:S127" si="164">F25-F76</f>
        <v>148557.70769999997</v>
      </c>
      <c r="G127" s="82">
        <f t="shared" si="164"/>
        <v>622.67489999999987</v>
      </c>
      <c r="H127" s="166">
        <f t="shared" si="164"/>
        <v>1132.9154999999851</v>
      </c>
      <c r="I127" s="167"/>
      <c r="J127" s="166">
        <f t="shared" si="164"/>
        <v>289.5378</v>
      </c>
      <c r="K127" s="166">
        <f t="shared" si="164"/>
        <v>11672.279399999998</v>
      </c>
      <c r="L127" s="166">
        <f t="shared" si="164"/>
        <v>3676.8068999999996</v>
      </c>
      <c r="M127" s="166"/>
      <c r="N127" s="166"/>
      <c r="O127" s="166">
        <f t="shared" si="164"/>
        <v>943.11599999999999</v>
      </c>
      <c r="P127" s="166">
        <f t="shared" si="164"/>
        <v>1783.9001999999998</v>
      </c>
      <c r="Q127" s="166">
        <f t="shared" si="164"/>
        <v>218.76150000000001</v>
      </c>
      <c r="R127" s="166">
        <f t="shared" si="164"/>
        <v>1671.8912999999995</v>
      </c>
      <c r="S127" s="166">
        <f t="shared" si="164"/>
        <v>3377.8034999999991</v>
      </c>
      <c r="T127" s="167"/>
      <c r="U127" s="166">
        <f t="shared" ref="U127:AD127" si="165">U25-U76</f>
        <v>4291.1502</v>
      </c>
      <c r="V127" s="166">
        <f t="shared" si="165"/>
        <v>817.80119999999965</v>
      </c>
      <c r="W127" s="166">
        <f t="shared" si="165"/>
        <v>2039.7566999999999</v>
      </c>
      <c r="X127" s="166">
        <f t="shared" si="165"/>
        <v>9394.1765999999989</v>
      </c>
      <c r="Y127" s="166">
        <f t="shared" si="165"/>
        <v>550.75049999999987</v>
      </c>
      <c r="Z127" s="166">
        <f t="shared" si="165"/>
        <v>1402.6442999999999</v>
      </c>
      <c r="AA127" s="166">
        <f t="shared" si="165"/>
        <v>383.1549</v>
      </c>
      <c r="AB127" s="166">
        <f t="shared" si="165"/>
        <v>3744.0401999999999</v>
      </c>
      <c r="AC127" s="166">
        <f t="shared" si="165"/>
        <v>3313.5867000000003</v>
      </c>
      <c r="AD127" s="166">
        <f t="shared" si="165"/>
        <v>178817.99999999994</v>
      </c>
      <c r="AE127" s="166"/>
      <c r="AF127" s="166">
        <f t="shared" si="115"/>
        <v>1037548</v>
      </c>
      <c r="AG127" s="166">
        <f t="shared" si="155"/>
        <v>523.69999999999993</v>
      </c>
      <c r="AH127" s="166">
        <f t="shared" si="155"/>
        <v>655.1</v>
      </c>
      <c r="AI127" s="166">
        <f t="shared" si="155"/>
        <v>1178.8</v>
      </c>
      <c r="AJ127" s="166">
        <f t="shared" si="155"/>
        <v>519515.04866731068</v>
      </c>
      <c r="AK127" s="166">
        <f t="shared" si="155"/>
        <v>649939.62233386235</v>
      </c>
      <c r="AL127" s="166">
        <f t="shared" si="155"/>
        <v>1169454.6710011731</v>
      </c>
      <c r="AM127" s="183">
        <f t="shared" si="78"/>
        <v>12.713307818161001</v>
      </c>
      <c r="AN127" s="166"/>
      <c r="AO127" s="166">
        <f t="shared" si="117"/>
        <v>168398.70300734785</v>
      </c>
      <c r="AP127" s="166">
        <f t="shared" si="122"/>
        <v>166427.59180510527</v>
      </c>
      <c r="AQ127" s="166">
        <f t="shared" si="122"/>
        <v>699.13941327786642</v>
      </c>
      <c r="AR127" s="166">
        <f t="shared" si="122"/>
        <v>1271.9717889647143</v>
      </c>
      <c r="AS127" s="168"/>
      <c r="AT127" s="166">
        <f t="shared" si="123"/>
        <v>326.13707124368602</v>
      </c>
      <c r="AU127" s="166">
        <f t="shared" si="123"/>
        <v>13447.208036188862</v>
      </c>
      <c r="AV127" s="166">
        <f t="shared" si="123"/>
        <v>4157.2179753726923</v>
      </c>
      <c r="AW127" s="166"/>
      <c r="AX127" s="166"/>
      <c r="AY127" s="166">
        <f t="shared" si="156"/>
        <v>1090.8213438758005</v>
      </c>
      <c r="AZ127" s="166">
        <f t="shared" si="156"/>
        <v>2113.6198373922452</v>
      </c>
      <c r="BA127" s="166">
        <f t="shared" si="156"/>
        <v>259.01774104094022</v>
      </c>
      <c r="BB127" s="166">
        <f t="shared" si="156"/>
        <v>1936.7741798123084</v>
      </c>
      <c r="BC127" s="166">
        <f t="shared" si="156"/>
        <v>3889.7569586948734</v>
      </c>
      <c r="BD127" s="166"/>
      <c r="BE127" s="166">
        <f t="shared" ref="BE127:BN127" si="166">BE25-BE76</f>
        <v>4844.5198471729082</v>
      </c>
      <c r="BF127" s="166">
        <f t="shared" si="166"/>
        <v>1030.7963864145452</v>
      </c>
      <c r="BG127" s="166">
        <f t="shared" si="166"/>
        <v>2498.7783166430763</v>
      </c>
      <c r="BH127" s="166">
        <f t="shared" si="166"/>
        <v>11064.173598615136</v>
      </c>
      <c r="BI127" s="166">
        <f t="shared" si="166"/>
        <v>691.36708833287662</v>
      </c>
      <c r="BJ127" s="166">
        <f t="shared" si="166"/>
        <v>1601.4368559655795</v>
      </c>
      <c r="BK127" s="166">
        <f t="shared" si="166"/>
        <v>466.3607724716145</v>
      </c>
      <c r="BL127" s="166">
        <f t="shared" si="166"/>
        <v>4324.2121858483642</v>
      </c>
      <c r="BM127" s="166">
        <f t="shared" si="166"/>
        <v>3980.7966959967007</v>
      </c>
      <c r="BN127" s="172">
        <f t="shared" si="166"/>
        <v>201610.31626362607</v>
      </c>
      <c r="BP127" s="94">
        <f t="shared" si="80"/>
        <v>74.556352514942716</v>
      </c>
      <c r="BQ127" s="178">
        <f t="shared" si="81"/>
        <v>0.16176606301099616</v>
      </c>
      <c r="BR127" s="94">
        <f t="shared" si="82"/>
        <v>6.6699007696636246</v>
      </c>
      <c r="BS127" s="94">
        <f t="shared" si="83"/>
        <v>1.750691516421383</v>
      </c>
      <c r="BT127" s="94">
        <f t="shared" si="84"/>
        <v>0.34292247596538838</v>
      </c>
      <c r="BU127" s="94">
        <f t="shared" si="85"/>
        <v>0.79432287277975266</v>
      </c>
      <c r="BV127" s="94">
        <f t="shared" si="86"/>
        <v>0.23131791126293366</v>
      </c>
      <c r="BW127" s="94">
        <f t="shared" si="87"/>
        <v>2.1448367652942992</v>
      </c>
    </row>
    <row r="128" spans="1:75" ht="15.6" x14ac:dyDescent="0.3">
      <c r="A128" s="1">
        <f t="shared" si="88"/>
        <v>118</v>
      </c>
      <c r="B128" s="25">
        <v>16</v>
      </c>
      <c r="C128" s="133" t="s">
        <v>349</v>
      </c>
      <c r="D128" s="4" t="s">
        <v>204</v>
      </c>
      <c r="E128" s="82">
        <f t="shared" si="113"/>
        <v>451527.4298000001</v>
      </c>
      <c r="F128" s="82">
        <f t="shared" ref="F128:S128" si="167">F26-F77</f>
        <v>449009.9155</v>
      </c>
      <c r="G128" s="82">
        <f t="shared" si="167"/>
        <v>919.25699999999995</v>
      </c>
      <c r="H128" s="166">
        <f t="shared" si="167"/>
        <v>1598.2573000000511</v>
      </c>
      <c r="I128" s="167"/>
      <c r="J128" s="166">
        <f t="shared" si="167"/>
        <v>114.43160000000003</v>
      </c>
      <c r="K128" s="166">
        <f t="shared" si="167"/>
        <v>35117.366299999994</v>
      </c>
      <c r="L128" s="166">
        <f t="shared" si="167"/>
        <v>4947.5319999999992</v>
      </c>
      <c r="M128" s="166"/>
      <c r="N128" s="166"/>
      <c r="O128" s="166">
        <f t="shared" si="167"/>
        <v>5908.7115999999996</v>
      </c>
      <c r="P128" s="166">
        <f t="shared" si="167"/>
        <v>12481.626900000003</v>
      </c>
      <c r="Q128" s="166">
        <f t="shared" si="167"/>
        <v>1533.4903999999999</v>
      </c>
      <c r="R128" s="166">
        <f t="shared" si="167"/>
        <v>2120.8078999999998</v>
      </c>
      <c r="S128" s="166">
        <f t="shared" si="167"/>
        <v>8125.1974999999875</v>
      </c>
      <c r="T128" s="167"/>
      <c r="U128" s="166">
        <f t="shared" ref="U128:AD128" si="168">U26-U77</f>
        <v>6111.1172999999999</v>
      </c>
      <c r="V128" s="166">
        <f t="shared" si="168"/>
        <v>5790.7432000000008</v>
      </c>
      <c r="W128" s="166">
        <f t="shared" si="168"/>
        <v>29074.896499999995</v>
      </c>
      <c r="X128" s="166">
        <f t="shared" si="168"/>
        <v>44422.015300000021</v>
      </c>
      <c r="Y128" s="166">
        <f t="shared" si="168"/>
        <v>1731.9773000000002</v>
      </c>
      <c r="Z128" s="166">
        <f t="shared" si="168"/>
        <v>3711.5141000000003</v>
      </c>
      <c r="AA128" s="166">
        <f t="shared" si="168"/>
        <v>3234.9576999999999</v>
      </c>
      <c r="AB128" s="166">
        <f t="shared" si="168"/>
        <v>26553.1005</v>
      </c>
      <c r="AC128" s="166">
        <f t="shared" si="168"/>
        <v>9190.4657000000225</v>
      </c>
      <c r="AD128" s="166">
        <f t="shared" si="168"/>
        <v>572158.00000000012</v>
      </c>
      <c r="AE128" s="166"/>
      <c r="AF128" s="166">
        <f t="shared" si="115"/>
        <v>3099976</v>
      </c>
      <c r="AG128" s="166">
        <f t="shared" si="155"/>
        <v>1805.7000000000003</v>
      </c>
      <c r="AH128" s="166">
        <f t="shared" si="155"/>
        <v>1825.8999999999999</v>
      </c>
      <c r="AI128" s="166">
        <f t="shared" si="155"/>
        <v>3631.5999999999995</v>
      </c>
      <c r="AJ128" s="166">
        <f t="shared" si="155"/>
        <v>1787911.2754351508</v>
      </c>
      <c r="AK128" s="166">
        <f t="shared" si="155"/>
        <v>1807960.9307710202</v>
      </c>
      <c r="AL128" s="166">
        <f t="shared" si="155"/>
        <v>3595872.2062061713</v>
      </c>
      <c r="AM128" s="183">
        <f t="shared" si="78"/>
        <v>15.996775659107403</v>
      </c>
      <c r="AN128" s="166"/>
      <c r="AO128" s="166">
        <f t="shared" si="117"/>
        <v>521475.00157558924</v>
      </c>
      <c r="AP128" s="166">
        <f t="shared" si="122"/>
        <v>518551.39555207838</v>
      </c>
      <c r="AQ128" s="166">
        <f t="shared" si="122"/>
        <v>1063.2855291599767</v>
      </c>
      <c r="AR128" s="166">
        <f t="shared" si="122"/>
        <v>1860.3204943507715</v>
      </c>
      <c r="AS128" s="168"/>
      <c r="AT128" s="166">
        <f t="shared" si="123"/>
        <v>132.67497850079317</v>
      </c>
      <c r="AU128" s="166">
        <f t="shared" si="123"/>
        <v>41242.13371289213</v>
      </c>
      <c r="AV128" s="166">
        <f t="shared" si="123"/>
        <v>5803.8409204878471</v>
      </c>
      <c r="AW128" s="166"/>
      <c r="AX128" s="166"/>
      <c r="AY128" s="166">
        <f t="shared" si="156"/>
        <v>6906.8951483107339</v>
      </c>
      <c r="AZ128" s="166">
        <f t="shared" si="156"/>
        <v>14707.925380048964</v>
      </c>
      <c r="BA128" s="166">
        <f t="shared" si="156"/>
        <v>1804.4810922727725</v>
      </c>
      <c r="BB128" s="166">
        <f t="shared" si="156"/>
        <v>2461.1292999115444</v>
      </c>
      <c r="BC128" s="166">
        <f t="shared" si="156"/>
        <v>9557.8618718602629</v>
      </c>
      <c r="BD128" s="166"/>
      <c r="BE128" s="166">
        <f t="shared" ref="BE128:BN128" si="169">BE26-BE77</f>
        <v>7201.8536656760589</v>
      </c>
      <c r="BF128" s="166">
        <f t="shared" si="169"/>
        <v>6838.9254195616732</v>
      </c>
      <c r="BG128" s="166">
        <f t="shared" si="169"/>
        <v>34117.031136420599</v>
      </c>
      <c r="BH128" s="166">
        <f t="shared" si="169"/>
        <v>52367.272015325347</v>
      </c>
      <c r="BI128" s="166">
        <f t="shared" si="169"/>
        <v>2069.0149295250253</v>
      </c>
      <c r="BJ128" s="166">
        <f t="shared" si="169"/>
        <v>4331.9478814347149</v>
      </c>
      <c r="BK128" s="166">
        <f t="shared" si="169"/>
        <v>3839.3844265957832</v>
      </c>
      <c r="BL128" s="166">
        <f t="shared" si="169"/>
        <v>31072.626999425287</v>
      </c>
      <c r="BM128" s="166">
        <f t="shared" si="169"/>
        <v>11054.297778344531</v>
      </c>
      <c r="BN128" s="172">
        <f t="shared" si="169"/>
        <v>663374.89250396588</v>
      </c>
      <c r="BP128" s="94">
        <f t="shared" si="80"/>
        <v>68.065197357058665</v>
      </c>
      <c r="BQ128" s="178">
        <f t="shared" si="81"/>
        <v>0.02</v>
      </c>
      <c r="BR128" s="94">
        <f t="shared" si="82"/>
        <v>6.2170175837104917</v>
      </c>
      <c r="BS128" s="94">
        <f t="shared" si="83"/>
        <v>6.1738780015310013</v>
      </c>
      <c r="BT128" s="94">
        <f t="shared" si="84"/>
        <v>0.3118922577421267</v>
      </c>
      <c r="BU128" s="94">
        <f t="shared" si="85"/>
        <v>0.65301655675924108</v>
      </c>
      <c r="BV128" s="94">
        <f t="shared" si="86"/>
        <v>0.57876541153128291</v>
      </c>
      <c r="BW128" s="94">
        <f t="shared" si="87"/>
        <v>4.6840221646223252</v>
      </c>
    </row>
    <row r="129" spans="1:75" ht="15.6" x14ac:dyDescent="0.3">
      <c r="A129" s="1">
        <f t="shared" si="88"/>
        <v>119</v>
      </c>
      <c r="B129" s="25">
        <v>17</v>
      </c>
      <c r="C129" s="133" t="s">
        <v>349</v>
      </c>
      <c r="D129" s="4" t="s">
        <v>199</v>
      </c>
      <c r="E129" s="82">
        <f t="shared" si="113"/>
        <v>198699.69500000001</v>
      </c>
      <c r="F129" s="82">
        <f t="shared" ref="F129:S129" si="170">F27-F78</f>
        <v>194311.64590000003</v>
      </c>
      <c r="G129" s="82">
        <f t="shared" si="170"/>
        <v>3756.9447</v>
      </c>
      <c r="H129" s="166">
        <f t="shared" si="170"/>
        <v>631.10440000000654</v>
      </c>
      <c r="I129" s="167"/>
      <c r="J129" s="166">
        <f t="shared" si="170"/>
        <v>42.485799999999998</v>
      </c>
      <c r="K129" s="166">
        <f t="shared" si="170"/>
        <v>15318.033599999999</v>
      </c>
      <c r="L129" s="166">
        <f t="shared" si="170"/>
        <v>2537.7127999999998</v>
      </c>
      <c r="M129" s="166"/>
      <c r="N129" s="166"/>
      <c r="O129" s="166">
        <f t="shared" si="170"/>
        <v>2497.6207999999997</v>
      </c>
      <c r="P129" s="166">
        <f t="shared" si="170"/>
        <v>34.839399999999991</v>
      </c>
      <c r="Q129" s="166">
        <f t="shared" si="170"/>
        <v>769.7645</v>
      </c>
      <c r="R129" s="166">
        <f t="shared" si="170"/>
        <v>1685.2067999999999</v>
      </c>
      <c r="S129" s="166">
        <f t="shared" si="170"/>
        <v>7792.8892999999989</v>
      </c>
      <c r="T129" s="167"/>
      <c r="U129" s="166">
        <f t="shared" ref="U129:AD129" si="171">U27-U78</f>
        <v>6797.5643</v>
      </c>
      <c r="V129" s="166">
        <f t="shared" si="171"/>
        <v>3474.329200000001</v>
      </c>
      <c r="W129" s="166">
        <f t="shared" si="171"/>
        <v>11510.5605</v>
      </c>
      <c r="X129" s="166">
        <f t="shared" si="171"/>
        <v>29112.331600000005</v>
      </c>
      <c r="Y129" s="166">
        <f t="shared" si="171"/>
        <v>1039.8344999999999</v>
      </c>
      <c r="Z129" s="166">
        <f t="shared" si="171"/>
        <v>1524.5374999999999</v>
      </c>
      <c r="AA129" s="166">
        <f t="shared" si="171"/>
        <v>1259.2123999999999</v>
      </c>
      <c r="AB129" s="166">
        <f t="shared" si="171"/>
        <v>15962.243400000001</v>
      </c>
      <c r="AC129" s="166">
        <f t="shared" si="171"/>
        <v>9326.503800000004</v>
      </c>
      <c r="AD129" s="166">
        <f t="shared" si="171"/>
        <v>264955</v>
      </c>
      <c r="AE129" s="166"/>
      <c r="AF129" s="166">
        <f t="shared" si="115"/>
        <v>1401420</v>
      </c>
      <c r="AG129" s="166">
        <f t="shared" si="155"/>
        <v>740.9</v>
      </c>
      <c r="AH129" s="166">
        <f t="shared" si="155"/>
        <v>786.5</v>
      </c>
      <c r="AI129" s="166">
        <f t="shared" si="155"/>
        <v>1527.4</v>
      </c>
      <c r="AJ129" s="166">
        <f t="shared" si="155"/>
        <v>736919.03731533291</v>
      </c>
      <c r="AK129" s="166">
        <f t="shared" si="155"/>
        <v>782286.14954179386</v>
      </c>
      <c r="AL129" s="166">
        <f t="shared" si="155"/>
        <v>1519205.1868571269</v>
      </c>
      <c r="AM129" s="183">
        <f t="shared" si="78"/>
        <v>8.4047028626055624</v>
      </c>
      <c r="AN129" s="166"/>
      <c r="AO129" s="166">
        <f t="shared" si="117"/>
        <v>215183.85511454157</v>
      </c>
      <c r="AP129" s="166">
        <f t="shared" si="122"/>
        <v>210430.31869524583</v>
      </c>
      <c r="AQ129" s="166">
        <f t="shared" si="122"/>
        <v>4068.6931925819731</v>
      </c>
      <c r="AR129" s="166">
        <f t="shared" si="122"/>
        <v>684.84322671378322</v>
      </c>
      <c r="AS129" s="168"/>
      <c r="AT129" s="166">
        <f t="shared" si="123"/>
        <v>46.185685974827656</v>
      </c>
      <c r="AU129" s="166">
        <f t="shared" si="123"/>
        <v>16639.797693801222</v>
      </c>
      <c r="AV129" s="166">
        <f t="shared" si="123"/>
        <v>2757.5704749782863</v>
      </c>
      <c r="AW129" s="166"/>
      <c r="AX129" s="166"/>
      <c r="AY129" s="166">
        <f t="shared" si="156"/>
        <v>2713.6207387283494</v>
      </c>
      <c r="AZ129" s="166">
        <f t="shared" si="156"/>
        <v>38.321115647202078</v>
      </c>
      <c r="BA129" s="166">
        <f t="shared" si="156"/>
        <v>836.39260757315628</v>
      </c>
      <c r="BB129" s="166">
        <f t="shared" si="156"/>
        <v>1826.91642856402</v>
      </c>
      <c r="BC129" s="166">
        <f t="shared" si="156"/>
        <v>8466.9763283102111</v>
      </c>
      <c r="BD129" s="166"/>
      <c r="BE129" s="166">
        <f t="shared" ref="BE129:BN129" si="172">BE27-BE78</f>
        <v>7385.5837393560796</v>
      </c>
      <c r="BF129" s="166">
        <f t="shared" si="172"/>
        <v>3774.7347949964351</v>
      </c>
      <c r="BG129" s="166">
        <f t="shared" si="172"/>
        <v>12512.349867723977</v>
      </c>
      <c r="BH129" s="166">
        <f t="shared" si="172"/>
        <v>31672.129005088551</v>
      </c>
      <c r="BI129" s="166">
        <f t="shared" si="172"/>
        <v>1136.3311761571128</v>
      </c>
      <c r="BJ129" s="166">
        <f t="shared" si="172"/>
        <v>1654.0867790276677</v>
      </c>
      <c r="BK129" s="166">
        <f t="shared" si="172"/>
        <v>1373.3890946294482</v>
      </c>
      <c r="BL129" s="166">
        <f t="shared" si="172"/>
        <v>17327.491143325751</v>
      </c>
      <c r="BM129" s="166">
        <f t="shared" si="172"/>
        <v>10180.830811948574</v>
      </c>
      <c r="BN129" s="172">
        <f t="shared" si="172"/>
        <v>287214.63590148266</v>
      </c>
      <c r="BP129" s="94">
        <f t="shared" si="80"/>
        <v>69.181605030795112</v>
      </c>
      <c r="BQ129" s="178">
        <f t="shared" si="81"/>
        <v>1.6080547507568446E-2</v>
      </c>
      <c r="BR129" s="94">
        <f t="shared" si="82"/>
        <v>5.7935061845207745</v>
      </c>
      <c r="BS129" s="94">
        <f t="shared" si="83"/>
        <v>5.670701498758941</v>
      </c>
      <c r="BT129" s="94">
        <f t="shared" si="84"/>
        <v>0.39563832552979128</v>
      </c>
      <c r="BU129" s="94">
        <f t="shared" si="85"/>
        <v>0.57590615946014501</v>
      </c>
      <c r="BV129" s="94">
        <f t="shared" si="86"/>
        <v>0.47817517736127263</v>
      </c>
      <c r="BW129" s="94">
        <f t="shared" si="87"/>
        <v>6.0329415626539467</v>
      </c>
    </row>
    <row r="130" spans="1:75" ht="15.6" x14ac:dyDescent="0.3">
      <c r="A130" s="1">
        <f t="shared" si="88"/>
        <v>120</v>
      </c>
      <c r="B130" s="25">
        <v>18</v>
      </c>
      <c r="C130" s="133" t="s">
        <v>349</v>
      </c>
      <c r="D130" s="4" t="s">
        <v>337</v>
      </c>
      <c r="E130" s="82">
        <f t="shared" si="113"/>
        <v>215778.06899999996</v>
      </c>
      <c r="F130" s="82">
        <f t="shared" ref="F130:S130" si="173">F28-F79</f>
        <v>214544.31300000002</v>
      </c>
      <c r="G130" s="82">
        <f t="shared" si="173"/>
        <v>773.18499999999995</v>
      </c>
      <c r="H130" s="166">
        <f t="shared" si="173"/>
        <v>460.57099999997831</v>
      </c>
      <c r="I130" s="167"/>
      <c r="J130" s="166">
        <f t="shared" si="173"/>
        <v>0</v>
      </c>
      <c r="K130" s="166">
        <f t="shared" si="173"/>
        <v>17102.399000000001</v>
      </c>
      <c r="L130" s="166">
        <f t="shared" si="173"/>
        <v>907.70200000000023</v>
      </c>
      <c r="M130" s="166"/>
      <c r="N130" s="166"/>
      <c r="O130" s="166">
        <f t="shared" si="173"/>
        <v>735.41600000000005</v>
      </c>
      <c r="P130" s="166">
        <f t="shared" si="173"/>
        <v>2384.6279999999997</v>
      </c>
      <c r="Q130" s="166">
        <f t="shared" si="173"/>
        <v>326.10100000000006</v>
      </c>
      <c r="R130" s="166">
        <f t="shared" si="173"/>
        <v>9308.405999999999</v>
      </c>
      <c r="S130" s="166">
        <f t="shared" si="173"/>
        <v>3440.1460000000015</v>
      </c>
      <c r="T130" s="167"/>
      <c r="U130" s="166">
        <f t="shared" ref="U130:AD130" si="174">U28-U79</f>
        <v>5662.9290000000001</v>
      </c>
      <c r="V130" s="166">
        <f t="shared" si="174"/>
        <v>1141.5660000000003</v>
      </c>
      <c r="W130" s="166">
        <f t="shared" si="174"/>
        <v>2118.8759999999997</v>
      </c>
      <c r="X130" s="166">
        <f t="shared" si="174"/>
        <v>12586.161</v>
      </c>
      <c r="Y130" s="166">
        <f t="shared" si="174"/>
        <v>1006.9540000000004</v>
      </c>
      <c r="Z130" s="166">
        <f t="shared" si="174"/>
        <v>2501.5960000000005</v>
      </c>
      <c r="AA130" s="166">
        <f t="shared" si="174"/>
        <v>515.60600000000011</v>
      </c>
      <c r="AB130" s="166">
        <f t="shared" si="174"/>
        <v>3947.0360000000014</v>
      </c>
      <c r="AC130" s="166">
        <f t="shared" si="174"/>
        <v>4614.9689999999973</v>
      </c>
      <c r="AD130" s="166">
        <f t="shared" si="174"/>
        <v>254389.99999999994</v>
      </c>
      <c r="AE130" s="166"/>
      <c r="AF130" s="166">
        <f t="shared" si="115"/>
        <v>1292650</v>
      </c>
      <c r="AG130" s="166">
        <f t="shared" si="155"/>
        <v>666.5</v>
      </c>
      <c r="AH130" s="166">
        <f t="shared" si="155"/>
        <v>800.3</v>
      </c>
      <c r="AI130" s="166">
        <f t="shared" si="155"/>
        <v>1466.8</v>
      </c>
      <c r="AJ130" s="166">
        <f t="shared" si="155"/>
        <v>661248.23035048088</v>
      </c>
      <c r="AK130" s="166">
        <f t="shared" si="155"/>
        <v>794020.92059860006</v>
      </c>
      <c r="AL130" s="166">
        <f t="shared" si="155"/>
        <v>1455269.1509490809</v>
      </c>
      <c r="AM130" s="183">
        <f t="shared" si="78"/>
        <v>12.580292495964178</v>
      </c>
      <c r="AN130" s="166"/>
      <c r="AO130" s="166">
        <f t="shared" si="117"/>
        <v>242083.51680625154</v>
      </c>
      <c r="AP130" s="166">
        <f t="shared" si="122"/>
        <v>240685.84519895326</v>
      </c>
      <c r="AQ130" s="166">
        <f t="shared" si="122"/>
        <v>868.27054870675408</v>
      </c>
      <c r="AR130" s="166">
        <f t="shared" si="122"/>
        <v>529.4010585915612</v>
      </c>
      <c r="AS130" s="168"/>
      <c r="AT130" s="166">
        <f t="shared" si="123"/>
        <v>0</v>
      </c>
      <c r="AU130" s="166">
        <f t="shared" si="123"/>
        <v>19520.4790784502</v>
      </c>
      <c r="AV130" s="166">
        <f t="shared" si="123"/>
        <v>1053.9718989708635</v>
      </c>
      <c r="AW130" s="166"/>
      <c r="AX130" s="166"/>
      <c r="AY130" s="166">
        <f t="shared" si="156"/>
        <v>854.91577147877251</v>
      </c>
      <c r="AZ130" s="166">
        <f t="shared" si="156"/>
        <v>2773.4419645585363</v>
      </c>
      <c r="BA130" s="166">
        <f t="shared" si="156"/>
        <v>373.72923983231533</v>
      </c>
      <c r="BB130" s="166">
        <f t="shared" si="156"/>
        <v>10536.563366118407</v>
      </c>
      <c r="BC130" s="166">
        <f t="shared" si="156"/>
        <v>3927.8568374913011</v>
      </c>
      <c r="BD130" s="166"/>
      <c r="BE130" s="166">
        <f t="shared" ref="BE130:BN130" si="175">BE28-BE79</f>
        <v>6407.6324842019512</v>
      </c>
      <c r="BF130" s="166">
        <f t="shared" si="175"/>
        <v>1318.5345524270051</v>
      </c>
      <c r="BG130" s="166">
        <f t="shared" si="175"/>
        <v>2557.0061828695789</v>
      </c>
      <c r="BH130" s="166">
        <f t="shared" si="175"/>
        <v>14510.993006624489</v>
      </c>
      <c r="BI130" s="166">
        <f t="shared" si="175"/>
        <v>1197.4248179110925</v>
      </c>
      <c r="BJ130" s="166">
        <f t="shared" si="175"/>
        <v>2834.7574308468315</v>
      </c>
      <c r="BK130" s="166">
        <f t="shared" si="175"/>
        <v>611.61520952422268</v>
      </c>
      <c r="BL130" s="166">
        <f t="shared" si="175"/>
        <v>4545.9786890981341</v>
      </c>
      <c r="BM130" s="166">
        <f t="shared" si="175"/>
        <v>5321.2168592442049</v>
      </c>
      <c r="BN130" s="172">
        <f t="shared" si="175"/>
        <v>286398.16211082478</v>
      </c>
      <c r="BP130" s="94">
        <f t="shared" si="80"/>
        <v>75.341988024525918</v>
      </c>
      <c r="BQ130" s="178">
        <f t="shared" si="81"/>
        <v>0</v>
      </c>
      <c r="BR130" s="94">
        <f t="shared" si="82"/>
        <v>6.8158534728643074</v>
      </c>
      <c r="BS130" s="94">
        <f t="shared" si="83"/>
        <v>1.3532002812912265</v>
      </c>
      <c r="BT130" s="94">
        <f t="shared" si="84"/>
        <v>0.41809794067314454</v>
      </c>
      <c r="BU130" s="94">
        <f t="shared" si="85"/>
        <v>0.98979595747192406</v>
      </c>
      <c r="BV130" s="94">
        <f t="shared" si="86"/>
        <v>0.21355416704369484</v>
      </c>
      <c r="BW130" s="94">
        <f t="shared" si="87"/>
        <v>1.5872932478313251</v>
      </c>
    </row>
    <row r="131" spans="1:75" ht="15.6" x14ac:dyDescent="0.3">
      <c r="A131" s="1">
        <f t="shared" si="88"/>
        <v>121</v>
      </c>
      <c r="B131" s="25">
        <v>19</v>
      </c>
      <c r="C131" s="133" t="s">
        <v>349</v>
      </c>
      <c r="D131" s="20" t="s">
        <v>338</v>
      </c>
      <c r="E131" s="82">
        <f t="shared" si="113"/>
        <v>74826.813600000009</v>
      </c>
      <c r="F131" s="82">
        <f t="shared" ref="F131:S131" si="176">F29-F80</f>
        <v>70983.984899999996</v>
      </c>
      <c r="G131" s="82">
        <f t="shared" si="176"/>
        <v>2214.8101999999999</v>
      </c>
      <c r="H131" s="166">
        <f t="shared" si="176"/>
        <v>1628.0185000000031</v>
      </c>
      <c r="I131" s="167"/>
      <c r="J131" s="166">
        <f t="shared" si="176"/>
        <v>48.485500000000009</v>
      </c>
      <c r="K131" s="166">
        <f t="shared" si="176"/>
        <v>7375.5321000000004</v>
      </c>
      <c r="L131" s="166">
        <f t="shared" si="176"/>
        <v>1415.1881000000008</v>
      </c>
      <c r="M131" s="166"/>
      <c r="N131" s="166"/>
      <c r="O131" s="166">
        <f t="shared" si="176"/>
        <v>731.27379999999994</v>
      </c>
      <c r="P131" s="166">
        <f t="shared" si="176"/>
        <v>2174.7813999999998</v>
      </c>
      <c r="Q131" s="166">
        <f t="shared" si="176"/>
        <v>233.33130000000003</v>
      </c>
      <c r="R131" s="166">
        <f t="shared" si="176"/>
        <v>727.63669999999979</v>
      </c>
      <c r="S131" s="166">
        <f t="shared" si="176"/>
        <v>2093.3207999999995</v>
      </c>
      <c r="T131" s="167"/>
      <c r="U131" s="166">
        <f t="shared" ref="U131:AD131" si="177">U29-U80</f>
        <v>1558.1776000000007</v>
      </c>
      <c r="V131" s="166">
        <f t="shared" si="177"/>
        <v>936.15880000000016</v>
      </c>
      <c r="W131" s="166">
        <f t="shared" si="177"/>
        <v>2485.0375999999987</v>
      </c>
      <c r="X131" s="166">
        <f t="shared" si="177"/>
        <v>9740.7948000000015</v>
      </c>
      <c r="Y131" s="166">
        <f t="shared" si="177"/>
        <v>574.99420000000009</v>
      </c>
      <c r="Z131" s="166">
        <f t="shared" si="177"/>
        <v>226.94880000000009</v>
      </c>
      <c r="AA131" s="166">
        <f t="shared" si="177"/>
        <v>501.11790000000008</v>
      </c>
      <c r="AB131" s="166">
        <f t="shared" si="177"/>
        <v>5242.5876999999991</v>
      </c>
      <c r="AC131" s="166">
        <f t="shared" si="177"/>
        <v>3195.146200000001</v>
      </c>
      <c r="AD131" s="166">
        <f t="shared" si="177"/>
        <v>96971</v>
      </c>
      <c r="AE131" s="166"/>
      <c r="AF131" s="166">
        <f t="shared" si="115"/>
        <v>518273</v>
      </c>
      <c r="AG131" s="166">
        <f t="shared" si="155"/>
        <v>257.5</v>
      </c>
      <c r="AH131" s="166">
        <f t="shared" si="155"/>
        <v>281.39999999999998</v>
      </c>
      <c r="AI131" s="166">
        <f t="shared" si="155"/>
        <v>538.90000000000009</v>
      </c>
      <c r="AJ131" s="166">
        <f t="shared" si="155"/>
        <v>256888.49580737972</v>
      </c>
      <c r="AK131" s="166">
        <f t="shared" si="155"/>
        <v>280706.95023807947</v>
      </c>
      <c r="AL131" s="166">
        <f t="shared" si="155"/>
        <v>537595.44604545925</v>
      </c>
      <c r="AM131" s="183">
        <f t="shared" si="78"/>
        <v>3.7282370575853361</v>
      </c>
      <c r="AN131" s="166"/>
      <c r="AO131" s="166">
        <f t="shared" si="117"/>
        <v>78365.397915133741</v>
      </c>
      <c r="AP131" s="166">
        <f t="shared" si="122"/>
        <v>74354.339828440978</v>
      </c>
      <c r="AQ131" s="166">
        <f t="shared" si="122"/>
        <v>2320.5931596444566</v>
      </c>
      <c r="AR131" s="166">
        <f t="shared" si="122"/>
        <v>1690.4649270482826</v>
      </c>
      <c r="AS131" s="168"/>
      <c r="AT131" s="166">
        <f t="shared" si="123"/>
        <v>50.220854388689588</v>
      </c>
      <c r="AU131" s="166">
        <f t="shared" si="123"/>
        <v>7429.6628925348923</v>
      </c>
      <c r="AV131" s="166">
        <f t="shared" si="123"/>
        <v>1426.7940898645941</v>
      </c>
      <c r="AW131" s="166"/>
      <c r="AX131" s="166"/>
      <c r="AY131" s="166">
        <f t="shared" si="156"/>
        <v>733.66629566356346</v>
      </c>
      <c r="AZ131" s="166">
        <f t="shared" si="156"/>
        <v>2175.6536145342889</v>
      </c>
      <c r="BA131" s="166">
        <f t="shared" si="156"/>
        <v>236.54074073565653</v>
      </c>
      <c r="BB131" s="166">
        <f t="shared" si="156"/>
        <v>748.0558851294179</v>
      </c>
      <c r="BC131" s="166">
        <f t="shared" si="156"/>
        <v>2108.9522666073685</v>
      </c>
      <c r="BD131" s="166"/>
      <c r="BE131" s="166">
        <f t="shared" ref="BE131:BN131" si="178">BE29-BE80</f>
        <v>1570.0809493219442</v>
      </c>
      <c r="BF131" s="166">
        <f t="shared" si="178"/>
        <v>904.10751733522329</v>
      </c>
      <c r="BG131" s="166">
        <f t="shared" si="178"/>
        <v>2427.4397189777737</v>
      </c>
      <c r="BH131" s="166">
        <f t="shared" si="178"/>
        <v>9694.7989296868764</v>
      </c>
      <c r="BI131" s="166">
        <f t="shared" si="178"/>
        <v>563.27720869360064</v>
      </c>
      <c r="BJ131" s="166">
        <f t="shared" si="178"/>
        <v>230.09048360745524</v>
      </c>
      <c r="BK131" s="166">
        <f t="shared" si="178"/>
        <v>493.98739723477479</v>
      </c>
      <c r="BL131" s="166">
        <f t="shared" si="178"/>
        <v>5240.1415137605536</v>
      </c>
      <c r="BM131" s="166">
        <f t="shared" si="178"/>
        <v>3167.3023263904897</v>
      </c>
      <c r="BN131" s="172">
        <f t="shared" si="178"/>
        <v>100441.70877737913</v>
      </c>
      <c r="BP131" s="94">
        <f t="shared" si="80"/>
        <v>74.497750497104306</v>
      </c>
      <c r="BQ131" s="178">
        <f t="shared" si="81"/>
        <v>5.0000000000000024E-2</v>
      </c>
      <c r="BR131" s="94">
        <f t="shared" si="82"/>
        <v>7.3969897395932751</v>
      </c>
      <c r="BS131" s="94">
        <f t="shared" si="83"/>
        <v>3.3168962145965679</v>
      </c>
      <c r="BT131" s="94">
        <f t="shared" si="84"/>
        <v>0.56080010540447767</v>
      </c>
      <c r="BU131" s="94">
        <f t="shared" si="85"/>
        <v>0.22907862322158623</v>
      </c>
      <c r="BV131" s="94">
        <f t="shared" si="86"/>
        <v>0.4918150071795947</v>
      </c>
      <c r="BW131" s="94">
        <f t="shared" si="87"/>
        <v>5.2170971377785902</v>
      </c>
    </row>
    <row r="132" spans="1:75" ht="15.6" x14ac:dyDescent="0.3">
      <c r="A132" s="1">
        <f t="shared" si="88"/>
        <v>122</v>
      </c>
      <c r="B132" s="25">
        <v>20</v>
      </c>
      <c r="C132" s="133" t="s">
        <v>349</v>
      </c>
      <c r="D132" s="21" t="s">
        <v>151</v>
      </c>
      <c r="E132" s="82">
        <f t="shared" si="113"/>
        <v>295417.17479999998</v>
      </c>
      <c r="F132" s="82">
        <f t="shared" ref="F132:S132" si="179">F30-F81</f>
        <v>293970.60470000003</v>
      </c>
      <c r="G132" s="82">
        <f t="shared" si="179"/>
        <v>943.47149999999988</v>
      </c>
      <c r="H132" s="166">
        <f t="shared" si="179"/>
        <v>503.09859999997298</v>
      </c>
      <c r="I132" s="167"/>
      <c r="J132" s="166">
        <f t="shared" si="179"/>
        <v>46.90349999999998</v>
      </c>
      <c r="K132" s="166">
        <f t="shared" si="179"/>
        <v>12051.481399999999</v>
      </c>
      <c r="L132" s="166">
        <f t="shared" si="179"/>
        <v>1613.5235000000002</v>
      </c>
      <c r="M132" s="166"/>
      <c r="N132" s="166"/>
      <c r="O132" s="166">
        <f t="shared" si="179"/>
        <v>1571.1594999999998</v>
      </c>
      <c r="P132" s="166">
        <f t="shared" si="179"/>
        <v>4316.595800000001</v>
      </c>
      <c r="Q132" s="166">
        <f t="shared" si="179"/>
        <v>759.96599999999989</v>
      </c>
      <c r="R132" s="166">
        <f t="shared" si="179"/>
        <v>827.23119999999994</v>
      </c>
      <c r="S132" s="166">
        <f t="shared" si="179"/>
        <v>2963.0053999999982</v>
      </c>
      <c r="T132" s="167"/>
      <c r="U132" s="166">
        <f t="shared" ref="U132:AD132" si="180">U30-U81</f>
        <v>4061.5845000000004</v>
      </c>
      <c r="V132" s="166">
        <f t="shared" si="180"/>
        <v>1104.3769</v>
      </c>
      <c r="W132" s="166">
        <f t="shared" si="180"/>
        <v>2667.1666000000005</v>
      </c>
      <c r="X132" s="166">
        <f t="shared" si="180"/>
        <v>13191.312300000001</v>
      </c>
      <c r="Y132" s="166">
        <f t="shared" si="180"/>
        <v>682.46090000000027</v>
      </c>
      <c r="Z132" s="166">
        <f t="shared" si="180"/>
        <v>1851.4542999999999</v>
      </c>
      <c r="AA132" s="166">
        <f t="shared" si="180"/>
        <v>545.16369999999995</v>
      </c>
      <c r="AB132" s="166">
        <f t="shared" si="180"/>
        <v>7202.9927999999991</v>
      </c>
      <c r="AC132" s="166">
        <f t="shared" si="180"/>
        <v>2909.2406000000019</v>
      </c>
      <c r="AD132" s="166">
        <f t="shared" si="180"/>
        <v>328539.99999999994</v>
      </c>
      <c r="AE132" s="166"/>
      <c r="AF132" s="166">
        <f t="shared" si="115"/>
        <v>2149485</v>
      </c>
      <c r="AG132" s="166">
        <f t="shared" si="155"/>
        <v>1251.3</v>
      </c>
      <c r="AH132" s="166">
        <f t="shared" si="155"/>
        <v>1244.8000000000002</v>
      </c>
      <c r="AI132" s="166">
        <f t="shared" si="155"/>
        <v>2496.1</v>
      </c>
      <c r="AJ132" s="166">
        <f t="shared" si="155"/>
        <v>1239688.9178631108</v>
      </c>
      <c r="AK132" s="166">
        <f t="shared" si="155"/>
        <v>1233244.7671224189</v>
      </c>
      <c r="AL132" s="166">
        <f t="shared" si="155"/>
        <v>2472933.6849855296</v>
      </c>
      <c r="AM132" s="183">
        <f t="shared" si="78"/>
        <v>15.047729339145405</v>
      </c>
      <c r="AN132" s="166"/>
      <c r="AO132" s="166">
        <f t="shared" si="117"/>
        <v>338032.95418555196</v>
      </c>
      <c r="AP132" s="166">
        <f t="shared" si="122"/>
        <v>336370.43458323518</v>
      </c>
      <c r="AQ132" s="166">
        <f t="shared" si="122"/>
        <v>1081.202117722552</v>
      </c>
      <c r="AR132" s="166">
        <f t="shared" si="122"/>
        <v>581.31748459421158</v>
      </c>
      <c r="AS132" s="168"/>
      <c r="AT132" s="166">
        <f t="shared" si="123"/>
        <v>55.710549634120582</v>
      </c>
      <c r="AU132" s="166">
        <f t="shared" si="123"/>
        <v>14413.063778663049</v>
      </c>
      <c r="AV132" s="166">
        <f t="shared" si="123"/>
        <v>1914.104729842642</v>
      </c>
      <c r="AW132" s="166"/>
      <c r="AX132" s="166"/>
      <c r="AY132" s="166">
        <f t="shared" si="156"/>
        <v>1872.1488566708088</v>
      </c>
      <c r="AZ132" s="166">
        <f t="shared" si="156"/>
        <v>5201.4305217785841</v>
      </c>
      <c r="BA132" s="166">
        <f t="shared" si="156"/>
        <v>895.49637135943158</v>
      </c>
      <c r="BB132" s="166">
        <f t="shared" si="156"/>
        <v>990.68389928765259</v>
      </c>
      <c r="BC132" s="166">
        <f t="shared" si="156"/>
        <v>3539.1993997239297</v>
      </c>
      <c r="BD132" s="166"/>
      <c r="BE132" s="166">
        <f t="shared" ref="BE132:BN132" si="181">BE30-BE81</f>
        <v>4838.5626637414898</v>
      </c>
      <c r="BF132" s="166">
        <f t="shared" si="181"/>
        <v>1400.8687837748696</v>
      </c>
      <c r="BG132" s="166">
        <f t="shared" si="181"/>
        <v>3571.066096383378</v>
      </c>
      <c r="BH132" s="166">
        <f t="shared" si="181"/>
        <v>15970.733525558368</v>
      </c>
      <c r="BI132" s="166">
        <f t="shared" si="181"/>
        <v>887.78294921224756</v>
      </c>
      <c r="BJ132" s="166">
        <f t="shared" si="181"/>
        <v>2163.4994427528986</v>
      </c>
      <c r="BK132" s="166">
        <f t="shared" si="181"/>
        <v>691.49326504954001</v>
      </c>
      <c r="BL132" s="166">
        <f t="shared" si="181"/>
        <v>8528.2567775049356</v>
      </c>
      <c r="BM132" s="166">
        <f t="shared" si="181"/>
        <v>3699.7010910387517</v>
      </c>
      <c r="BN132" s="172">
        <f t="shared" si="181"/>
        <v>378282.95958330727</v>
      </c>
      <c r="BP132" s="94">
        <f t="shared" si="80"/>
        <v>78.094232720768858</v>
      </c>
      <c r="BQ132" s="178">
        <f t="shared" si="81"/>
        <v>1.4727216286847237E-2</v>
      </c>
      <c r="BR132" s="94">
        <f t="shared" si="82"/>
        <v>3.8101276870995124</v>
      </c>
      <c r="BS132" s="94">
        <f t="shared" si="83"/>
        <v>1.3143428098466341</v>
      </c>
      <c r="BT132" s="94">
        <f t="shared" si="84"/>
        <v>0.23468753395346528</v>
      </c>
      <c r="BU132" s="94">
        <f t="shared" si="85"/>
        <v>0.57192622293535866</v>
      </c>
      <c r="BV132" s="94">
        <f t="shared" si="86"/>
        <v>0.18279788912808698</v>
      </c>
      <c r="BW132" s="94">
        <f t="shared" si="87"/>
        <v>2.2544649610701808</v>
      </c>
    </row>
    <row r="133" spans="1:75" ht="15.6" x14ac:dyDescent="0.3">
      <c r="A133" s="1">
        <f t="shared" si="88"/>
        <v>123</v>
      </c>
      <c r="B133" s="25">
        <v>21</v>
      </c>
      <c r="C133" s="133" t="s">
        <v>349</v>
      </c>
      <c r="D133" s="20" t="s">
        <v>339</v>
      </c>
      <c r="E133" s="82">
        <f t="shared" si="113"/>
        <v>136149.18169999999</v>
      </c>
      <c r="F133" s="82">
        <f t="shared" ref="F133:S133" si="182">F31-F82</f>
        <v>128715.4725</v>
      </c>
      <c r="G133" s="82">
        <f t="shared" si="182"/>
        <v>4235.66</v>
      </c>
      <c r="H133" s="166">
        <f t="shared" si="182"/>
        <v>3198.0491999999913</v>
      </c>
      <c r="I133" s="167"/>
      <c r="J133" s="166">
        <f t="shared" si="182"/>
        <v>104.11319999999998</v>
      </c>
      <c r="K133" s="166">
        <f t="shared" si="182"/>
        <v>14135.769999999997</v>
      </c>
      <c r="L133" s="166">
        <f t="shared" si="182"/>
        <v>1913.9008999999996</v>
      </c>
      <c r="M133" s="166"/>
      <c r="N133" s="166"/>
      <c r="O133" s="166">
        <f t="shared" si="182"/>
        <v>1415.1032999999995</v>
      </c>
      <c r="P133" s="166">
        <f t="shared" si="182"/>
        <v>4077.0697</v>
      </c>
      <c r="Q133" s="166">
        <f t="shared" si="182"/>
        <v>242.15869999999984</v>
      </c>
      <c r="R133" s="166">
        <f t="shared" si="182"/>
        <v>2595.4295999999995</v>
      </c>
      <c r="S133" s="166">
        <f t="shared" si="182"/>
        <v>3892.1078000000016</v>
      </c>
      <c r="T133" s="167"/>
      <c r="U133" s="166">
        <f t="shared" ref="U133:AD133" si="183">U31-U82</f>
        <v>5213.2954999999993</v>
      </c>
      <c r="V133" s="166">
        <f t="shared" si="183"/>
        <v>1581.4599999999991</v>
      </c>
      <c r="W133" s="166">
        <f t="shared" si="183"/>
        <v>2266.282799999999</v>
      </c>
      <c r="X133" s="166">
        <f t="shared" si="183"/>
        <v>14071.896799999995</v>
      </c>
      <c r="Y133" s="166">
        <f t="shared" si="183"/>
        <v>762.94110000000001</v>
      </c>
      <c r="Z133" s="166">
        <f t="shared" si="183"/>
        <v>434.00269999999989</v>
      </c>
      <c r="AA133" s="166">
        <f t="shared" si="183"/>
        <v>928.86499999999978</v>
      </c>
      <c r="AB133" s="166">
        <f t="shared" si="183"/>
        <v>7759.1717999999983</v>
      </c>
      <c r="AC133" s="166">
        <f t="shared" si="183"/>
        <v>4186.9161999999997</v>
      </c>
      <c r="AD133" s="166">
        <f t="shared" si="183"/>
        <v>173522</v>
      </c>
      <c r="AE133" s="166"/>
      <c r="AF133" s="166">
        <f t="shared" si="115"/>
        <v>918584</v>
      </c>
      <c r="AG133" s="166">
        <f t="shared" si="155"/>
        <v>476.99999999999994</v>
      </c>
      <c r="AH133" s="166">
        <f t="shared" si="155"/>
        <v>513.6</v>
      </c>
      <c r="AI133" s="166">
        <f t="shared" si="155"/>
        <v>990.6</v>
      </c>
      <c r="AJ133" s="166">
        <f t="shared" si="155"/>
        <v>474753.65248895966</v>
      </c>
      <c r="AK133" s="166">
        <f t="shared" si="155"/>
        <v>511184.60476075322</v>
      </c>
      <c r="AL133" s="166">
        <f t="shared" si="155"/>
        <v>985938.25724971294</v>
      </c>
      <c r="AM133" s="183">
        <f t="shared" si="78"/>
        <v>7.3324004391229263</v>
      </c>
      <c r="AN133" s="166"/>
      <c r="AO133" s="166">
        <f t="shared" si="117"/>
        <v>145929.85520402947</v>
      </c>
      <c r="AP133" s="166">
        <f t="shared" si="122"/>
        <v>137960.77629193733</v>
      </c>
      <c r="AQ133" s="166">
        <f t="shared" si="122"/>
        <v>4540.2129933940114</v>
      </c>
      <c r="AR133" s="166">
        <f t="shared" si="122"/>
        <v>3428.8659186981122</v>
      </c>
      <c r="AS133" s="168"/>
      <c r="AT133" s="166">
        <f t="shared" si="123"/>
        <v>111.76578692640146</v>
      </c>
      <c r="AU133" s="166">
        <f t="shared" si="123"/>
        <v>15251.341324018365</v>
      </c>
      <c r="AV133" s="166">
        <f t="shared" si="123"/>
        <v>2073.8746966229746</v>
      </c>
      <c r="AW133" s="166"/>
      <c r="AX133" s="166"/>
      <c r="AY133" s="166">
        <f t="shared" si="156"/>
        <v>1523.7718405075054</v>
      </c>
      <c r="AZ133" s="166">
        <f t="shared" si="156"/>
        <v>4394.5054018307028</v>
      </c>
      <c r="BA133" s="166">
        <f t="shared" si="156"/>
        <v>261.63010558082829</v>
      </c>
      <c r="BB133" s="166">
        <f t="shared" si="156"/>
        <v>2788.0080229061828</v>
      </c>
      <c r="BC133" s="166">
        <f t="shared" si="156"/>
        <v>4209.5512565701702</v>
      </c>
      <c r="BD133" s="166"/>
      <c r="BE133" s="166">
        <f t="shared" ref="BE133:BN133" si="184">BE31-BE82</f>
        <v>5603.3101354782939</v>
      </c>
      <c r="BF133" s="166">
        <f t="shared" si="184"/>
        <v>1712.795640702021</v>
      </c>
      <c r="BG133" s="166">
        <f t="shared" si="184"/>
        <v>2468.0201199087296</v>
      </c>
      <c r="BH133" s="166">
        <f t="shared" si="184"/>
        <v>15199.223332939164</v>
      </c>
      <c r="BI133" s="166">
        <f t="shared" si="184"/>
        <v>825.30097633534842</v>
      </c>
      <c r="BJ133" s="166">
        <f t="shared" si="184"/>
        <v>466.49051220066343</v>
      </c>
      <c r="BK133" s="166">
        <f t="shared" si="184"/>
        <v>1004.6409042848386</v>
      </c>
      <c r="BL133" s="166">
        <f t="shared" si="184"/>
        <v>8373.3274844821499</v>
      </c>
      <c r="BM133" s="166">
        <f t="shared" si="184"/>
        <v>4529.4634556361671</v>
      </c>
      <c r="BN133" s="172">
        <f t="shared" si="184"/>
        <v>186276.31154400247</v>
      </c>
      <c r="BP133" s="94">
        <f t="shared" si="80"/>
        <v>73.089906371610013</v>
      </c>
      <c r="BQ133" s="178">
        <f t="shared" si="81"/>
        <v>5.9999999999999984E-2</v>
      </c>
      <c r="BR133" s="94">
        <f t="shared" si="82"/>
        <v>8.1874829910488494</v>
      </c>
      <c r="BS133" s="94">
        <f t="shared" si="83"/>
        <v>2.2444162255291125</v>
      </c>
      <c r="BT133" s="94">
        <f t="shared" si="84"/>
        <v>0.44305202819113937</v>
      </c>
      <c r="BU133" s="94">
        <f t="shared" si="85"/>
        <v>0.25042932637758847</v>
      </c>
      <c r="BV133" s="94">
        <f t="shared" si="86"/>
        <v>0.53932832143689979</v>
      </c>
      <c r="BW133" s="94">
        <f t="shared" si="87"/>
        <v>4.4951112758662228</v>
      </c>
    </row>
    <row r="134" spans="1:75" ht="15.6" x14ac:dyDescent="0.3">
      <c r="A134" s="1">
        <f t="shared" si="88"/>
        <v>124</v>
      </c>
      <c r="B134" s="25">
        <v>22</v>
      </c>
      <c r="C134" s="133" t="s">
        <v>349</v>
      </c>
      <c r="D134" s="20" t="s">
        <v>340</v>
      </c>
      <c r="E134" s="82">
        <f t="shared" si="113"/>
        <v>257300.68509999997</v>
      </c>
      <c r="F134" s="82">
        <f t="shared" ref="F134:S134" si="185">F32-F83</f>
        <v>254243.94320000001</v>
      </c>
      <c r="G134" s="82">
        <f t="shared" si="185"/>
        <v>1780.6261999999999</v>
      </c>
      <c r="H134" s="166">
        <f t="shared" si="185"/>
        <v>1276.1157000000312</v>
      </c>
      <c r="I134" s="167"/>
      <c r="J134" s="166">
        <f t="shared" si="185"/>
        <v>23.008099999999999</v>
      </c>
      <c r="K134" s="166">
        <f t="shared" si="185"/>
        <v>17076.359499999999</v>
      </c>
      <c r="L134" s="166">
        <f t="shared" si="185"/>
        <v>2808.4285999999993</v>
      </c>
      <c r="M134" s="166"/>
      <c r="N134" s="166"/>
      <c r="O134" s="166">
        <f t="shared" si="185"/>
        <v>2648.4522000000006</v>
      </c>
      <c r="P134" s="166">
        <f t="shared" si="185"/>
        <v>6746.8692999999985</v>
      </c>
      <c r="Q134" s="166">
        <f t="shared" si="185"/>
        <v>540.15020000000004</v>
      </c>
      <c r="R134" s="166">
        <f t="shared" si="185"/>
        <v>610.97499999999991</v>
      </c>
      <c r="S134" s="166">
        <f t="shared" si="185"/>
        <v>3721.4841999999981</v>
      </c>
      <c r="T134" s="167"/>
      <c r="U134" s="166">
        <f t="shared" ref="U134:AD134" si="186">U32-U83</f>
        <v>2322.6713999999993</v>
      </c>
      <c r="V134" s="166">
        <f t="shared" si="186"/>
        <v>4218.7927000000009</v>
      </c>
      <c r="W134" s="166">
        <f t="shared" si="186"/>
        <v>9997.8149999999987</v>
      </c>
      <c r="X134" s="166">
        <f t="shared" si="186"/>
        <v>17035.6682</v>
      </c>
      <c r="Y134" s="166">
        <f t="shared" si="186"/>
        <v>728.33700000000022</v>
      </c>
      <c r="Z134" s="166">
        <f t="shared" si="186"/>
        <v>1336.6303999999998</v>
      </c>
      <c r="AA134" s="166">
        <f t="shared" si="186"/>
        <v>1743.8678999999997</v>
      </c>
      <c r="AB134" s="166">
        <f t="shared" si="186"/>
        <v>8789.4542999999976</v>
      </c>
      <c r="AC134" s="166">
        <f t="shared" si="186"/>
        <v>4437.3786000000036</v>
      </c>
      <c r="AD134" s="166">
        <f t="shared" si="186"/>
        <v>307975</v>
      </c>
      <c r="AE134" s="166"/>
      <c r="AF134" s="166">
        <f t="shared" si="115"/>
        <v>1922676</v>
      </c>
      <c r="AG134" s="166">
        <f t="shared" ref="AG134:AL143" si="187">AG32-AG83</f>
        <v>1143.3999999999999</v>
      </c>
      <c r="AH134" s="166">
        <f t="shared" si="187"/>
        <v>1142.7</v>
      </c>
      <c r="AI134" s="166">
        <f t="shared" si="187"/>
        <v>2286.1</v>
      </c>
      <c r="AJ134" s="166">
        <f t="shared" si="187"/>
        <v>1131090.3997303925</v>
      </c>
      <c r="AK134" s="166">
        <f t="shared" si="187"/>
        <v>1130426.7527328788</v>
      </c>
      <c r="AL134" s="166">
        <f t="shared" si="187"/>
        <v>2261517.1524632713</v>
      </c>
      <c r="AM134" s="183">
        <f t="shared" si="78"/>
        <v>17.623414057452806</v>
      </c>
      <c r="AN134" s="166"/>
      <c r="AO134" s="166">
        <f t="shared" si="117"/>
        <v>301155.04698538018</v>
      </c>
      <c r="AP134" s="166">
        <f t="shared" ref="AP134:AR153" si="188">AP32-AP83</f>
        <v>297558.52447605378</v>
      </c>
      <c r="AQ134" s="166">
        <f t="shared" si="188"/>
        <v>2084.5402116076075</v>
      </c>
      <c r="AR134" s="166">
        <f t="shared" si="188"/>
        <v>1511.9822977188232</v>
      </c>
      <c r="AS134" s="168"/>
      <c r="AT134" s="166">
        <f t="shared" ref="AT134:AV153" si="189">AT32-AT83</f>
        <v>27.54389529830059</v>
      </c>
      <c r="AU134" s="166">
        <f t="shared" si="189"/>
        <v>20520.362973496281</v>
      </c>
      <c r="AV134" s="166">
        <f t="shared" si="189"/>
        <v>3354.5408701748247</v>
      </c>
      <c r="AW134" s="166"/>
      <c r="AX134" s="166"/>
      <c r="AY134" s="166">
        <f t="shared" ref="AY134:BC143" si="190">AY32-AY83</f>
        <v>3157.3728359233378</v>
      </c>
      <c r="AZ134" s="166">
        <f t="shared" si="190"/>
        <v>8128.4553534228862</v>
      </c>
      <c r="BA134" s="166">
        <f t="shared" si="190"/>
        <v>649.46192309175603</v>
      </c>
      <c r="BB134" s="166">
        <f t="shared" si="190"/>
        <v>724.8256637143503</v>
      </c>
      <c r="BC134" s="166">
        <f t="shared" si="190"/>
        <v>4505.7063271691268</v>
      </c>
      <c r="BD134" s="166"/>
      <c r="BE134" s="166">
        <f t="shared" ref="BE134:BN134" si="191">BE32-BE83</f>
        <v>2806.632056264792</v>
      </c>
      <c r="BF134" s="166">
        <f t="shared" si="191"/>
        <v>5107.3360221471812</v>
      </c>
      <c r="BG134" s="166">
        <f t="shared" si="191"/>
        <v>12105.099993232334</v>
      </c>
      <c r="BH134" s="166">
        <f t="shared" si="191"/>
        <v>20684.618536650429</v>
      </c>
      <c r="BI134" s="166">
        <f t="shared" si="191"/>
        <v>913.3836087437719</v>
      </c>
      <c r="BJ134" s="166">
        <f t="shared" si="191"/>
        <v>1588.8243929746645</v>
      </c>
      <c r="BK134" s="166">
        <f t="shared" si="191"/>
        <v>2132.5705643518936</v>
      </c>
      <c r="BL134" s="166">
        <f t="shared" si="191"/>
        <v>10520.31441489636</v>
      </c>
      <c r="BM134" s="166">
        <f t="shared" si="191"/>
        <v>5529.5255556837419</v>
      </c>
      <c r="BN134" s="172">
        <f t="shared" si="191"/>
        <v>362406.64046246948</v>
      </c>
      <c r="BP134" s="94">
        <f t="shared" si="80"/>
        <v>70.997784359485493</v>
      </c>
      <c r="BQ134" s="178">
        <f t="shared" si="81"/>
        <v>7.600273345750962E-3</v>
      </c>
      <c r="BR134" s="94">
        <f t="shared" si="82"/>
        <v>5.662248061268996</v>
      </c>
      <c r="BS134" s="94">
        <f t="shared" si="83"/>
        <v>4.7494814094506133</v>
      </c>
      <c r="BT134" s="94">
        <f t="shared" si="84"/>
        <v>0.25203280149011537</v>
      </c>
      <c r="BU134" s="94">
        <f t="shared" si="85"/>
        <v>0.43840929375553256</v>
      </c>
      <c r="BV134" s="94">
        <f t="shared" si="86"/>
        <v>0.58844687879628976</v>
      </c>
      <c r="BW134" s="94">
        <f t="shared" si="87"/>
        <v>2.9029033246938627</v>
      </c>
    </row>
    <row r="135" spans="1:75" ht="15.6" x14ac:dyDescent="0.3">
      <c r="A135" s="1">
        <f t="shared" si="88"/>
        <v>125</v>
      </c>
      <c r="B135" s="25">
        <v>23</v>
      </c>
      <c r="C135" s="133" t="s">
        <v>349</v>
      </c>
      <c r="D135" s="20" t="s">
        <v>341</v>
      </c>
      <c r="E135" s="82">
        <f t="shared" si="113"/>
        <v>167430.3854</v>
      </c>
      <c r="F135" s="82">
        <f t="shared" ref="F135:S135" si="192">F33-F84</f>
        <v>166206.74100000001</v>
      </c>
      <c r="G135" s="82">
        <f t="shared" si="192"/>
        <v>911.79600000000005</v>
      </c>
      <c r="H135" s="166">
        <f t="shared" si="192"/>
        <v>311.84840000000122</v>
      </c>
      <c r="I135" s="167"/>
      <c r="J135" s="166">
        <f t="shared" si="192"/>
        <v>0</v>
      </c>
      <c r="K135" s="166">
        <f t="shared" si="192"/>
        <v>6942.2333999999992</v>
      </c>
      <c r="L135" s="166">
        <f t="shared" si="192"/>
        <v>1007.7653999999998</v>
      </c>
      <c r="M135" s="166"/>
      <c r="N135" s="166"/>
      <c r="O135" s="166">
        <f t="shared" si="192"/>
        <v>1256.1537999999996</v>
      </c>
      <c r="P135" s="166">
        <f t="shared" si="192"/>
        <v>2477.8542000000011</v>
      </c>
      <c r="Q135" s="166">
        <f t="shared" si="192"/>
        <v>197.58219999999994</v>
      </c>
      <c r="R135" s="166">
        <f t="shared" si="192"/>
        <v>610.07039999999995</v>
      </c>
      <c r="S135" s="166">
        <f t="shared" si="192"/>
        <v>1392.8073999999988</v>
      </c>
      <c r="T135" s="167"/>
      <c r="U135" s="166">
        <f t="shared" ref="U135:AD135" si="193">U33-U84</f>
        <v>1207.8782000000003</v>
      </c>
      <c r="V135" s="166">
        <f t="shared" si="193"/>
        <v>1179.2636</v>
      </c>
      <c r="W135" s="166">
        <f t="shared" si="193"/>
        <v>5525.2892000000002</v>
      </c>
      <c r="X135" s="166">
        <f t="shared" si="193"/>
        <v>6545.9045999999971</v>
      </c>
      <c r="Y135" s="166">
        <f t="shared" si="193"/>
        <v>150.66959999999983</v>
      </c>
      <c r="Z135" s="166">
        <f t="shared" si="193"/>
        <v>858.65379999999982</v>
      </c>
      <c r="AA135" s="166">
        <f t="shared" si="193"/>
        <v>709.15459999999962</v>
      </c>
      <c r="AB135" s="166">
        <f t="shared" si="193"/>
        <v>3058.3349999999996</v>
      </c>
      <c r="AC135" s="166">
        <f t="shared" si="193"/>
        <v>1769.091599999997</v>
      </c>
      <c r="AD135" s="166">
        <f t="shared" si="193"/>
        <v>188830.95440000002</v>
      </c>
      <c r="AE135" s="166"/>
      <c r="AF135" s="166">
        <f t="shared" si="115"/>
        <v>1539577</v>
      </c>
      <c r="AG135" s="166">
        <f t="shared" si="187"/>
        <v>899.3</v>
      </c>
      <c r="AH135" s="166">
        <f t="shared" si="187"/>
        <v>927.09999999999991</v>
      </c>
      <c r="AI135" s="166">
        <f t="shared" si="187"/>
        <v>1826.3999999999999</v>
      </c>
      <c r="AJ135" s="166">
        <f t="shared" si="187"/>
        <v>889743.98326232482</v>
      </c>
      <c r="AK135" s="166">
        <f t="shared" si="187"/>
        <v>917269.38947054103</v>
      </c>
      <c r="AL135" s="166">
        <f t="shared" si="187"/>
        <v>1807013.3727328659</v>
      </c>
      <c r="AM135" s="183">
        <f t="shared" si="78"/>
        <v>17.370769551173201</v>
      </c>
      <c r="AN135" s="166"/>
      <c r="AO135" s="166">
        <f t="shared" si="117"/>
        <v>195861.15285043101</v>
      </c>
      <c r="AP135" s="166">
        <f t="shared" si="188"/>
        <v>194423.50883156768</v>
      </c>
      <c r="AQ135" s="166">
        <f t="shared" si="188"/>
        <v>1067.4303491677711</v>
      </c>
      <c r="AR135" s="166">
        <f t="shared" si="188"/>
        <v>370.21366969552685</v>
      </c>
      <c r="AS135" s="168"/>
      <c r="AT135" s="166">
        <f t="shared" si="189"/>
        <v>1.4710502589113688</v>
      </c>
      <c r="AU135" s="166">
        <f t="shared" si="189"/>
        <v>8418.6706876497738</v>
      </c>
      <c r="AV135" s="166">
        <f t="shared" si="189"/>
        <v>1217.5054659635985</v>
      </c>
      <c r="AW135" s="166"/>
      <c r="AX135" s="166"/>
      <c r="AY135" s="166">
        <f t="shared" si="190"/>
        <v>1505.1935879349498</v>
      </c>
      <c r="AZ135" s="166">
        <f t="shared" si="190"/>
        <v>3028.8279375689267</v>
      </c>
      <c r="BA135" s="166">
        <f t="shared" si="190"/>
        <v>246.31215191416487</v>
      </c>
      <c r="BB135" s="166">
        <f t="shared" si="190"/>
        <v>722.04528460345693</v>
      </c>
      <c r="BC135" s="166">
        <f t="shared" si="190"/>
        <v>1698.7862596646796</v>
      </c>
      <c r="BD135" s="166"/>
      <c r="BE135" s="166">
        <f t="shared" ref="BE135:BN135" si="194">BE33-BE84</f>
        <v>1466.6534954095755</v>
      </c>
      <c r="BF135" s="166">
        <f t="shared" si="194"/>
        <v>1456.3698798639527</v>
      </c>
      <c r="BG135" s="166">
        <f t="shared" si="194"/>
        <v>6734.3271192323182</v>
      </c>
      <c r="BH135" s="166">
        <f t="shared" si="194"/>
        <v>8045.0660573036712</v>
      </c>
      <c r="BI135" s="166">
        <f t="shared" si="194"/>
        <v>221.74685037111658</v>
      </c>
      <c r="BJ135" s="166">
        <f t="shared" si="194"/>
        <v>1021.3620160036864</v>
      </c>
      <c r="BK135" s="166">
        <f t="shared" si="194"/>
        <v>882.87191720980218</v>
      </c>
      <c r="BL135" s="166">
        <f t="shared" si="194"/>
        <v>3682.4465594823682</v>
      </c>
      <c r="BM135" s="166">
        <f t="shared" si="194"/>
        <v>2236.6387142366953</v>
      </c>
      <c r="BN135" s="172">
        <f t="shared" si="194"/>
        <v>221983.71114014921</v>
      </c>
      <c r="BP135" s="94">
        <f t="shared" si="80"/>
        <v>75.42462667195116</v>
      </c>
      <c r="BQ135" s="178">
        <f t="shared" si="81"/>
        <v>6.6268387502658815E-4</v>
      </c>
      <c r="BR135" s="94">
        <f t="shared" si="82"/>
        <v>3.7924722694336133</v>
      </c>
      <c r="BS135" s="94">
        <f t="shared" si="83"/>
        <v>3.6897738834202487</v>
      </c>
      <c r="BT135" s="94">
        <f t="shared" si="84"/>
        <v>9.9893298130833086E-2</v>
      </c>
      <c r="BU135" s="94">
        <f t="shared" si="85"/>
        <v>0.46010673970526172</v>
      </c>
      <c r="BV135" s="94">
        <f t="shared" si="86"/>
        <v>0.39771923474709447</v>
      </c>
      <c r="BW135" s="94">
        <f t="shared" si="87"/>
        <v>1.65888142898803</v>
      </c>
    </row>
    <row r="136" spans="1:75" ht="15.6" x14ac:dyDescent="0.3">
      <c r="A136" s="1">
        <f t="shared" si="88"/>
        <v>126</v>
      </c>
      <c r="B136" s="25">
        <v>24</v>
      </c>
      <c r="C136" s="133" t="s">
        <v>349</v>
      </c>
      <c r="D136" s="20" t="s">
        <v>122</v>
      </c>
      <c r="E136" s="82">
        <f t="shared" si="113"/>
        <v>103430.64100000002</v>
      </c>
      <c r="F136" s="82">
        <f t="shared" ref="F136:S136" si="195">F34-F85</f>
        <v>102425.65600000002</v>
      </c>
      <c r="G136" s="82">
        <f t="shared" si="195"/>
        <v>603.34420000000011</v>
      </c>
      <c r="H136" s="166">
        <f t="shared" si="195"/>
        <v>401.64079999999666</v>
      </c>
      <c r="I136" s="167"/>
      <c r="J136" s="166">
        <f t="shared" si="195"/>
        <v>237.70160000000001</v>
      </c>
      <c r="K136" s="166">
        <f t="shared" si="195"/>
        <v>79533.822600000014</v>
      </c>
      <c r="L136" s="166">
        <f t="shared" si="195"/>
        <v>7668.8454000000002</v>
      </c>
      <c r="M136" s="166"/>
      <c r="N136" s="166"/>
      <c r="O136" s="166">
        <f t="shared" si="195"/>
        <v>2586.2567999999997</v>
      </c>
      <c r="P136" s="166">
        <f t="shared" si="195"/>
        <v>8926.8115999999991</v>
      </c>
      <c r="Q136" s="166">
        <f t="shared" si="195"/>
        <v>2316.2938000000008</v>
      </c>
      <c r="R136" s="166">
        <f t="shared" si="195"/>
        <v>44143.875399999997</v>
      </c>
      <c r="S136" s="166">
        <f t="shared" si="195"/>
        <v>13891.73960000003</v>
      </c>
      <c r="T136" s="167"/>
      <c r="U136" s="166">
        <f t="shared" ref="U136:AD136" si="196">U34-U85</f>
        <v>4769.5163999999995</v>
      </c>
      <c r="V136" s="166">
        <f t="shared" si="196"/>
        <v>7697.2122000000018</v>
      </c>
      <c r="W136" s="166">
        <f t="shared" si="196"/>
        <v>14210.962600000003</v>
      </c>
      <c r="X136" s="166">
        <f t="shared" si="196"/>
        <v>38938.14360000001</v>
      </c>
      <c r="Y136" s="166">
        <f t="shared" si="196"/>
        <v>2127.2679999999996</v>
      </c>
      <c r="Z136" s="166">
        <f t="shared" si="196"/>
        <v>3202.6882000000005</v>
      </c>
      <c r="AA136" s="166">
        <f t="shared" si="196"/>
        <v>2806.8188</v>
      </c>
      <c r="AB136" s="166">
        <f t="shared" si="196"/>
        <v>17279.055400000008</v>
      </c>
      <c r="AC136" s="166">
        <f t="shared" si="196"/>
        <v>13522.313199999997</v>
      </c>
      <c r="AD136" s="166">
        <f t="shared" si="196"/>
        <v>248818.00000000006</v>
      </c>
      <c r="AE136" s="166"/>
      <c r="AF136" s="166">
        <f t="shared" si="115"/>
        <v>1296199</v>
      </c>
      <c r="AG136" s="166">
        <f t="shared" si="187"/>
        <v>667.00000000000011</v>
      </c>
      <c r="AH136" s="166">
        <f t="shared" si="187"/>
        <v>805.2</v>
      </c>
      <c r="AI136" s="166">
        <f t="shared" si="187"/>
        <v>1472.2000000000003</v>
      </c>
      <c r="AJ136" s="166">
        <f t="shared" si="187"/>
        <v>661419.70841514075</v>
      </c>
      <c r="AK136" s="166">
        <f t="shared" si="187"/>
        <v>799248.27044539701</v>
      </c>
      <c r="AL136" s="166">
        <f t="shared" si="187"/>
        <v>1460667.9788605378</v>
      </c>
      <c r="AM136" s="183">
        <f t="shared" si="78"/>
        <v>12.688559307678663</v>
      </c>
      <c r="AN136" s="166"/>
      <c r="AO136" s="166">
        <f t="shared" si="117"/>
        <v>112496.922197904</v>
      </c>
      <c r="AP136" s="166">
        <f t="shared" si="188"/>
        <v>111400.55837001024</v>
      </c>
      <c r="AQ136" s="166">
        <f t="shared" si="188"/>
        <v>657.49439399826463</v>
      </c>
      <c r="AR136" s="166">
        <f t="shared" si="188"/>
        <v>438.8694338954927</v>
      </c>
      <c r="AS136" s="168"/>
      <c r="AT136" s="166">
        <f t="shared" si="189"/>
        <v>261.28726361480847</v>
      </c>
      <c r="AU136" s="166">
        <f t="shared" si="189"/>
        <v>88477.110575914223</v>
      </c>
      <c r="AV136" s="166">
        <f t="shared" si="189"/>
        <v>8631.8966431272565</v>
      </c>
      <c r="AW136" s="166"/>
      <c r="AX136" s="166"/>
      <c r="AY136" s="166">
        <f t="shared" si="190"/>
        <v>2975.9344529584723</v>
      </c>
      <c r="AZ136" s="166">
        <f t="shared" si="190"/>
        <v>10202.559113894848</v>
      </c>
      <c r="BA136" s="166">
        <f t="shared" si="190"/>
        <v>2592.8835242954851</v>
      </c>
      <c r="BB136" s="166">
        <f t="shared" si="190"/>
        <v>48460.56242746122</v>
      </c>
      <c r="BC136" s="166">
        <f t="shared" si="190"/>
        <v>15613.274414176945</v>
      </c>
      <c r="BD136" s="166"/>
      <c r="BE136" s="166">
        <f t="shared" ref="BE136:BN136" si="197">BE34-BE85</f>
        <v>5362.8943173989683</v>
      </c>
      <c r="BF136" s="166">
        <f t="shared" si="197"/>
        <v>8782.4566992224263</v>
      </c>
      <c r="BG136" s="166">
        <f t="shared" si="197"/>
        <v>16455.648178102518</v>
      </c>
      <c r="BH136" s="166">
        <f t="shared" si="197"/>
        <v>44481.469064978293</v>
      </c>
      <c r="BI136" s="166">
        <f t="shared" si="197"/>
        <v>2463.5319093413018</v>
      </c>
      <c r="BJ136" s="166">
        <f t="shared" si="197"/>
        <v>3570.9775237928843</v>
      </c>
      <c r="BK136" s="166">
        <f t="shared" si="197"/>
        <v>3278.1644602949664</v>
      </c>
      <c r="BL136" s="166">
        <f t="shared" si="197"/>
        <v>19746.459221574165</v>
      </c>
      <c r="BM136" s="166">
        <f t="shared" si="197"/>
        <v>15422.335949974968</v>
      </c>
      <c r="BN136" s="172">
        <f t="shared" si="197"/>
        <v>276317.78829713521</v>
      </c>
      <c r="BP136" s="94">
        <f t="shared" si="80"/>
        <v>37.431770729424429</v>
      </c>
      <c r="BQ136" s="178">
        <f t="shared" si="81"/>
        <v>9.4560420892568872E-2</v>
      </c>
      <c r="BR136" s="94">
        <f t="shared" si="82"/>
        <v>32.020056009123579</v>
      </c>
      <c r="BS136" s="94">
        <f t="shared" si="83"/>
        <v>9.1337242646808647</v>
      </c>
      <c r="BT136" s="94">
        <f t="shared" si="84"/>
        <v>0.89155747971323895</v>
      </c>
      <c r="BU136" s="94">
        <f t="shared" si="85"/>
        <v>1.2923444219062994</v>
      </c>
      <c r="BV136" s="94">
        <f t="shared" si="86"/>
        <v>1.1863747464458672</v>
      </c>
      <c r="BW136" s="94">
        <f t="shared" si="87"/>
        <v>7.1462859279765345</v>
      </c>
    </row>
    <row r="137" spans="1:75" ht="15.6" x14ac:dyDescent="0.3">
      <c r="A137" s="1">
        <f t="shared" si="88"/>
        <v>127</v>
      </c>
      <c r="B137" s="25">
        <v>25</v>
      </c>
      <c r="C137" s="133" t="s">
        <v>349</v>
      </c>
      <c r="D137" s="20" t="s">
        <v>121</v>
      </c>
      <c r="E137" s="82">
        <f t="shared" si="113"/>
        <v>211084.87419999996</v>
      </c>
      <c r="F137" s="82">
        <f t="shared" ref="F137:S137" si="198">F35-F86</f>
        <v>208250.16820000001</v>
      </c>
      <c r="G137" s="82">
        <f t="shared" si="198"/>
        <v>934.90039999999988</v>
      </c>
      <c r="H137" s="166">
        <f t="shared" si="198"/>
        <v>1899.8055999999838</v>
      </c>
      <c r="I137" s="167"/>
      <c r="J137" s="166">
        <f t="shared" si="198"/>
        <v>1587.0274000000002</v>
      </c>
      <c r="K137" s="166">
        <f t="shared" si="198"/>
        <v>31719.725799999993</v>
      </c>
      <c r="L137" s="166">
        <f t="shared" si="198"/>
        <v>12036.383599999999</v>
      </c>
      <c r="M137" s="166"/>
      <c r="N137" s="166"/>
      <c r="O137" s="166">
        <f t="shared" si="198"/>
        <v>1597.8071999999997</v>
      </c>
      <c r="P137" s="166">
        <f t="shared" si="198"/>
        <v>4398.9705999999996</v>
      </c>
      <c r="Q137" s="166">
        <f t="shared" si="198"/>
        <v>3000.3029999999999</v>
      </c>
      <c r="R137" s="166">
        <f t="shared" si="198"/>
        <v>4462.9225999999999</v>
      </c>
      <c r="S137" s="166">
        <f t="shared" si="198"/>
        <v>6223.3387999999941</v>
      </c>
      <c r="T137" s="167"/>
      <c r="U137" s="166">
        <f t="shared" ref="U137:AD137" si="199">U35-U86</f>
        <v>7320.8065999999999</v>
      </c>
      <c r="V137" s="166">
        <f t="shared" si="199"/>
        <v>5884.9860000000008</v>
      </c>
      <c r="W137" s="166">
        <f t="shared" si="199"/>
        <v>5269.2240000000011</v>
      </c>
      <c r="X137" s="166">
        <f t="shared" si="199"/>
        <v>17987.356000000003</v>
      </c>
      <c r="Y137" s="166">
        <f t="shared" si="199"/>
        <v>1692.5111999999999</v>
      </c>
      <c r="Z137" s="166">
        <f t="shared" si="199"/>
        <v>2598.880000000001</v>
      </c>
      <c r="AA137" s="166">
        <f t="shared" si="199"/>
        <v>673.49979999999982</v>
      </c>
      <c r="AB137" s="166">
        <f t="shared" si="199"/>
        <v>6755.3845999999994</v>
      </c>
      <c r="AC137" s="166">
        <f t="shared" si="199"/>
        <v>6267.0804000000016</v>
      </c>
      <c r="AD137" s="166">
        <f t="shared" si="199"/>
        <v>280853.99999999994</v>
      </c>
      <c r="AE137" s="166"/>
      <c r="AF137" s="166">
        <f t="shared" si="115"/>
        <v>1441743</v>
      </c>
      <c r="AG137" s="166">
        <f t="shared" si="187"/>
        <v>776.2</v>
      </c>
      <c r="AH137" s="166">
        <f t="shared" si="187"/>
        <v>873</v>
      </c>
      <c r="AI137" s="166">
        <f t="shared" si="187"/>
        <v>1649.2</v>
      </c>
      <c r="AJ137" s="166">
        <f t="shared" si="187"/>
        <v>769690.14393055451</v>
      </c>
      <c r="AK137" s="166">
        <f t="shared" si="187"/>
        <v>865740.32829592447</v>
      </c>
      <c r="AL137" s="166">
        <f t="shared" si="187"/>
        <v>1635430.4722264791</v>
      </c>
      <c r="AM137" s="183">
        <f t="shared" si="78"/>
        <v>13.434257855004608</v>
      </c>
      <c r="AN137" s="166"/>
      <c r="AO137" s="166">
        <f t="shared" si="117"/>
        <v>237983.80738814033</v>
      </c>
      <c r="AP137" s="166">
        <f t="shared" si="188"/>
        <v>234774.57262273389</v>
      </c>
      <c r="AQ137" s="166">
        <f t="shared" si="188"/>
        <v>1056.8465264976146</v>
      </c>
      <c r="AR137" s="166">
        <f t="shared" si="188"/>
        <v>2152.3882389088799</v>
      </c>
      <c r="AS137" s="168"/>
      <c r="AT137" s="166">
        <f t="shared" si="189"/>
        <v>1788.4158125533099</v>
      </c>
      <c r="AU137" s="166">
        <f t="shared" si="189"/>
        <v>36218.601318809102</v>
      </c>
      <c r="AV137" s="166">
        <f t="shared" si="189"/>
        <v>13642.733356036924</v>
      </c>
      <c r="AW137" s="166"/>
      <c r="AX137" s="166"/>
      <c r="AY137" s="166">
        <f t="shared" si="190"/>
        <v>1852.9707276699435</v>
      </c>
      <c r="AZ137" s="166">
        <f t="shared" si="190"/>
        <v>5102.1186987446226</v>
      </c>
      <c r="BA137" s="166">
        <f t="shared" si="190"/>
        <v>3399.6563957309154</v>
      </c>
      <c r="BB137" s="166">
        <f t="shared" si="190"/>
        <v>5079.5353972420335</v>
      </c>
      <c r="BC137" s="166">
        <f t="shared" si="190"/>
        <v>7141.5867433846661</v>
      </c>
      <c r="BD137" s="166"/>
      <c r="BE137" s="166">
        <f t="shared" ref="BE137:BN137" si="200">BE35-BE86</f>
        <v>8332.4188658894491</v>
      </c>
      <c r="BF137" s="166">
        <f t="shared" si="200"/>
        <v>6767.7702209684703</v>
      </c>
      <c r="BG137" s="166">
        <f t="shared" si="200"/>
        <v>6280.0820518638202</v>
      </c>
      <c r="BH137" s="166">
        <f t="shared" si="200"/>
        <v>21053.409373165792</v>
      </c>
      <c r="BI137" s="166">
        <f t="shared" si="200"/>
        <v>2015.126215201361</v>
      </c>
      <c r="BJ137" s="166">
        <f t="shared" si="200"/>
        <v>2986.4005504783931</v>
      </c>
      <c r="BK137" s="166">
        <f t="shared" si="200"/>
        <v>824.16821550887812</v>
      </c>
      <c r="BL137" s="166">
        <f t="shared" si="200"/>
        <v>7907.1494524022146</v>
      </c>
      <c r="BM137" s="166">
        <f t="shared" si="200"/>
        <v>7320.5649395749442</v>
      </c>
      <c r="BN137" s="172">
        <f t="shared" si="200"/>
        <v>318424.50503139023</v>
      </c>
      <c r="BP137" s="94">
        <f t="shared" si="80"/>
        <v>66.290398780455433</v>
      </c>
      <c r="BQ137" s="178">
        <f t="shared" si="81"/>
        <v>0.56164515742185361</v>
      </c>
      <c r="BR137" s="94">
        <f t="shared" si="82"/>
        <v>11.374313454688005</v>
      </c>
      <c r="BS137" s="94">
        <f t="shared" si="83"/>
        <v>4.0976281871101703</v>
      </c>
      <c r="BT137" s="94">
        <f t="shared" si="84"/>
        <v>0.63284269375019053</v>
      </c>
      <c r="BU137" s="94">
        <f t="shared" si="85"/>
        <v>0.93786769023445415</v>
      </c>
      <c r="BV137" s="94">
        <f t="shared" si="86"/>
        <v>0.25882688125011977</v>
      </c>
      <c r="BW137" s="94">
        <f t="shared" si="87"/>
        <v>2.4832100945317412</v>
      </c>
    </row>
    <row r="138" spans="1:75" ht="15.6" x14ac:dyDescent="0.3">
      <c r="A138" s="1">
        <f t="shared" si="88"/>
        <v>128</v>
      </c>
      <c r="B138" s="25">
        <v>26</v>
      </c>
      <c r="C138" s="133" t="s">
        <v>349</v>
      </c>
      <c r="D138" s="20" t="s">
        <v>365</v>
      </c>
      <c r="E138" s="82">
        <f t="shared" si="113"/>
        <v>207179.51869999999</v>
      </c>
      <c r="F138" s="82">
        <f t="shared" ref="F138:S138" si="201">F36-F87</f>
        <v>205170.31959999996</v>
      </c>
      <c r="G138" s="82">
        <f t="shared" si="201"/>
        <v>869.75229999999976</v>
      </c>
      <c r="H138" s="166">
        <f t="shared" si="201"/>
        <v>1139.4468000000188</v>
      </c>
      <c r="I138" s="167"/>
      <c r="J138" s="166">
        <f t="shared" si="201"/>
        <v>70.328799999999987</v>
      </c>
      <c r="K138" s="166">
        <f t="shared" si="201"/>
        <v>8648.5089000000007</v>
      </c>
      <c r="L138" s="166">
        <f t="shared" si="201"/>
        <v>811.50189999999986</v>
      </c>
      <c r="M138" s="166"/>
      <c r="N138" s="166"/>
      <c r="O138" s="166">
        <f t="shared" si="201"/>
        <v>620.58699999999999</v>
      </c>
      <c r="P138" s="166">
        <f t="shared" si="201"/>
        <v>1905.5316000000003</v>
      </c>
      <c r="Q138" s="166">
        <f t="shared" si="201"/>
        <v>125.56639999999999</v>
      </c>
      <c r="R138" s="166">
        <f t="shared" si="201"/>
        <v>640.35449999999992</v>
      </c>
      <c r="S138" s="166">
        <f t="shared" si="201"/>
        <v>4544.9675000000016</v>
      </c>
      <c r="T138" s="167"/>
      <c r="U138" s="166">
        <f t="shared" ref="U138:AD138" si="202">U36-U87</f>
        <v>1226.3867999999998</v>
      </c>
      <c r="V138" s="166">
        <f t="shared" si="202"/>
        <v>3522.1853999999994</v>
      </c>
      <c r="W138" s="166">
        <f t="shared" si="202"/>
        <v>2091.4763999999991</v>
      </c>
      <c r="X138" s="166">
        <f t="shared" si="202"/>
        <v>17224.595000000001</v>
      </c>
      <c r="Y138" s="166">
        <f t="shared" si="202"/>
        <v>630.70810000000006</v>
      </c>
      <c r="Z138" s="166">
        <f t="shared" si="202"/>
        <v>1889.6752999999994</v>
      </c>
      <c r="AA138" s="166">
        <f t="shared" si="202"/>
        <v>709.33059999999978</v>
      </c>
      <c r="AB138" s="166">
        <f t="shared" si="202"/>
        <v>5491.7060000000001</v>
      </c>
      <c r="AC138" s="166">
        <f t="shared" si="202"/>
        <v>8503.1750000000029</v>
      </c>
      <c r="AD138" s="166">
        <f t="shared" si="202"/>
        <v>239963</v>
      </c>
      <c r="AE138" s="166"/>
      <c r="AF138" s="166">
        <f t="shared" si="115"/>
        <v>1281552</v>
      </c>
      <c r="AG138" s="166">
        <f t="shared" si="187"/>
        <v>689.2</v>
      </c>
      <c r="AH138" s="166">
        <f t="shared" si="187"/>
        <v>755.5</v>
      </c>
      <c r="AI138" s="166">
        <f t="shared" si="187"/>
        <v>1444.7</v>
      </c>
      <c r="AJ138" s="166">
        <f t="shared" si="187"/>
        <v>684058.37956107245</v>
      </c>
      <c r="AK138" s="166">
        <f t="shared" si="187"/>
        <v>749886.18837912369</v>
      </c>
      <c r="AL138" s="166">
        <f t="shared" si="187"/>
        <v>1433944.5679401963</v>
      </c>
      <c r="AM138" s="183">
        <f t="shared" si="78"/>
        <v>11.891251228213623</v>
      </c>
      <c r="AN138" s="166"/>
      <c r="AO138" s="166">
        <f t="shared" si="117"/>
        <v>230641.88447248202</v>
      </c>
      <c r="AP138" s="166">
        <f t="shared" si="188"/>
        <v>228397.41524806264</v>
      </c>
      <c r="AQ138" s="166">
        <f t="shared" si="188"/>
        <v>970.41654541103901</v>
      </c>
      <c r="AR138" s="166">
        <f t="shared" si="188"/>
        <v>1274.0526790083336</v>
      </c>
      <c r="AS138" s="168"/>
      <c r="AT138" s="166">
        <f t="shared" si="189"/>
        <v>78.872484765040198</v>
      </c>
      <c r="AU138" s="166">
        <f t="shared" si="189"/>
        <v>9918.0863440981666</v>
      </c>
      <c r="AV138" s="166">
        <f t="shared" si="189"/>
        <v>941.90700874268646</v>
      </c>
      <c r="AW138" s="166"/>
      <c r="AX138" s="166"/>
      <c r="AY138" s="166">
        <f t="shared" si="190"/>
        <v>721.0083960808422</v>
      </c>
      <c r="AZ138" s="166">
        <f t="shared" si="190"/>
        <v>2240.9607834353774</v>
      </c>
      <c r="BA138" s="166">
        <f t="shared" si="190"/>
        <v>147.10633023804166</v>
      </c>
      <c r="BB138" s="166">
        <f t="shared" si="190"/>
        <v>719.77365026305483</v>
      </c>
      <c r="BC138" s="166">
        <f t="shared" si="190"/>
        <v>5147.3301753381629</v>
      </c>
      <c r="BD138" s="166"/>
      <c r="BE138" s="166">
        <f t="shared" ref="BE138:BN138" si="203">BE36-BE87</f>
        <v>1448.3317403207084</v>
      </c>
      <c r="BF138" s="166">
        <f t="shared" si="203"/>
        <v>4030.3246935925217</v>
      </c>
      <c r="BG138" s="166">
        <f t="shared" si="203"/>
        <v>2535.2517624992142</v>
      </c>
      <c r="BH138" s="166">
        <f t="shared" si="203"/>
        <v>19900.200320417949</v>
      </c>
      <c r="BI138" s="166">
        <f t="shared" si="203"/>
        <v>805.0394017748747</v>
      </c>
      <c r="BJ138" s="166">
        <f t="shared" si="203"/>
        <v>2148.7018911440637</v>
      </c>
      <c r="BK138" s="166">
        <f t="shared" si="203"/>
        <v>840.06384461315622</v>
      </c>
      <c r="BL138" s="166">
        <f t="shared" si="203"/>
        <v>6334.1804232079412</v>
      </c>
      <c r="BM138" s="166">
        <f t="shared" si="203"/>
        <v>9772.2147596779123</v>
      </c>
      <c r="BN138" s="172">
        <f t="shared" si="203"/>
        <v>268552.95181817561</v>
      </c>
      <c r="BP138" s="94">
        <f t="shared" si="80"/>
        <v>77.146617565489038</v>
      </c>
      <c r="BQ138" s="178">
        <f t="shared" si="81"/>
        <v>2.9369435052213091E-2</v>
      </c>
      <c r="BR138" s="94">
        <f t="shared" si="82"/>
        <v>3.6931585659178419</v>
      </c>
      <c r="BS138" s="94">
        <f t="shared" si="83"/>
        <v>2.4447977248587365</v>
      </c>
      <c r="BT138" s="94">
        <f t="shared" si="84"/>
        <v>0.29976933648449655</v>
      </c>
      <c r="BU138" s="94">
        <f t="shared" si="85"/>
        <v>0.80010362075589736</v>
      </c>
      <c r="BV138" s="94">
        <f t="shared" si="86"/>
        <v>0.31281124967187973</v>
      </c>
      <c r="BW138" s="94">
        <f t="shared" si="87"/>
        <v>2.3586336997317803</v>
      </c>
    </row>
    <row r="139" spans="1:75" ht="15.6" x14ac:dyDescent="0.3">
      <c r="A139" s="1">
        <f t="shared" si="88"/>
        <v>129</v>
      </c>
      <c r="B139" s="25">
        <v>27</v>
      </c>
      <c r="C139" s="133" t="s">
        <v>349</v>
      </c>
      <c r="D139" s="20" t="s">
        <v>278</v>
      </c>
      <c r="E139" s="82">
        <f t="shared" si="113"/>
        <v>57010.313000000009</v>
      </c>
      <c r="F139" s="82">
        <f t="shared" ref="F139:S139" si="204">F37-F88</f>
        <v>56548.002799999995</v>
      </c>
      <c r="G139" s="82">
        <f t="shared" si="204"/>
        <v>52.854399999999998</v>
      </c>
      <c r="H139" s="166">
        <f t="shared" si="204"/>
        <v>409.455800000007</v>
      </c>
      <c r="I139" s="167"/>
      <c r="J139" s="166">
        <f t="shared" si="204"/>
        <v>117.92959999999999</v>
      </c>
      <c r="K139" s="166">
        <f t="shared" si="204"/>
        <v>1238.4298000000001</v>
      </c>
      <c r="L139" s="166">
        <f t="shared" si="204"/>
        <v>121.96699999999987</v>
      </c>
      <c r="M139" s="166"/>
      <c r="N139" s="166"/>
      <c r="O139" s="166">
        <f t="shared" si="204"/>
        <v>32.430799999999991</v>
      </c>
      <c r="P139" s="166">
        <f t="shared" si="204"/>
        <v>482.92099999999999</v>
      </c>
      <c r="Q139" s="166">
        <f t="shared" si="204"/>
        <v>44.320999999999998</v>
      </c>
      <c r="R139" s="166">
        <f t="shared" si="204"/>
        <v>127.172</v>
      </c>
      <c r="S139" s="166">
        <f t="shared" si="204"/>
        <v>429.61800000000062</v>
      </c>
      <c r="T139" s="167"/>
      <c r="U139" s="166">
        <f t="shared" ref="U139:AD139" si="205">U37-U88</f>
        <v>543.43499999999995</v>
      </c>
      <c r="V139" s="166">
        <f t="shared" si="205"/>
        <v>920.90859999999975</v>
      </c>
      <c r="W139" s="166">
        <f t="shared" si="205"/>
        <v>424.91239999999999</v>
      </c>
      <c r="X139" s="166">
        <f t="shared" si="205"/>
        <v>3330.0715999999998</v>
      </c>
      <c r="Y139" s="166">
        <f t="shared" si="205"/>
        <v>252.25979999999981</v>
      </c>
      <c r="Z139" s="166">
        <f t="shared" si="205"/>
        <v>540.24399999999991</v>
      </c>
      <c r="AA139" s="166">
        <f t="shared" si="205"/>
        <v>248.22039999999998</v>
      </c>
      <c r="AB139" s="166">
        <f t="shared" si="205"/>
        <v>1026.1892</v>
      </c>
      <c r="AC139" s="166">
        <f t="shared" si="205"/>
        <v>1263.1581999999996</v>
      </c>
      <c r="AD139" s="166">
        <f t="shared" si="205"/>
        <v>63586</v>
      </c>
      <c r="AE139" s="166"/>
      <c r="AF139" s="166">
        <f t="shared" si="115"/>
        <v>338648</v>
      </c>
      <c r="AG139" s="166">
        <f t="shared" si="187"/>
        <v>176.1</v>
      </c>
      <c r="AH139" s="166">
        <f t="shared" si="187"/>
        <v>196.1</v>
      </c>
      <c r="AI139" s="166">
        <f t="shared" si="187"/>
        <v>372.2</v>
      </c>
      <c r="AJ139" s="166">
        <f t="shared" si="187"/>
        <v>175064.07940584188</v>
      </c>
      <c r="AK139" s="166">
        <f t="shared" si="187"/>
        <v>194948.12178200329</v>
      </c>
      <c r="AL139" s="166">
        <f t="shared" si="187"/>
        <v>370012.20118784514</v>
      </c>
      <c r="AM139" s="183">
        <f t="shared" si="78"/>
        <v>9.2615935094390469</v>
      </c>
      <c r="AN139" s="166"/>
      <c r="AO139" s="166">
        <f t="shared" si="117"/>
        <v>62054.733517660425</v>
      </c>
      <c r="AP139" s="166">
        <f t="shared" si="188"/>
        <v>61547.687242219377</v>
      </c>
      <c r="AQ139" s="166">
        <f t="shared" si="188"/>
        <v>57.624844191488769</v>
      </c>
      <c r="AR139" s="166">
        <f t="shared" si="188"/>
        <v>449.4214312495597</v>
      </c>
      <c r="AS139" s="168"/>
      <c r="AT139" s="166">
        <f t="shared" si="189"/>
        <v>128.63787055593983</v>
      </c>
      <c r="AU139" s="166">
        <f t="shared" si="189"/>
        <v>1425.4150720752912</v>
      </c>
      <c r="AV139" s="166">
        <f t="shared" si="189"/>
        <v>175.19091157834418</v>
      </c>
      <c r="AW139" s="166"/>
      <c r="AX139" s="166"/>
      <c r="AY139" s="166">
        <f t="shared" si="190"/>
        <v>39.252730403055281</v>
      </c>
      <c r="AZ139" s="166">
        <f t="shared" si="190"/>
        <v>542.74692946087998</v>
      </c>
      <c r="BA139" s="166">
        <f t="shared" si="190"/>
        <v>49.303009373048624</v>
      </c>
      <c r="BB139" s="166">
        <f t="shared" si="190"/>
        <v>138.97196610417234</v>
      </c>
      <c r="BC139" s="166">
        <f t="shared" si="190"/>
        <v>479.94952515579121</v>
      </c>
      <c r="BD139" s="166"/>
      <c r="BE139" s="166">
        <f t="shared" ref="BE139:BN139" si="206">BE37-BE88</f>
        <v>600.51455577253341</v>
      </c>
      <c r="BF139" s="166">
        <f t="shared" si="206"/>
        <v>1015.8558167326306</v>
      </c>
      <c r="BG139" s="166">
        <f t="shared" si="206"/>
        <v>489.6904428654268</v>
      </c>
      <c r="BH139" s="166">
        <f t="shared" si="206"/>
        <v>3771.1357764239356</v>
      </c>
      <c r="BI139" s="166">
        <f t="shared" si="206"/>
        <v>312.22200801280655</v>
      </c>
      <c r="BJ139" s="166">
        <f t="shared" si="206"/>
        <v>595.95722285546628</v>
      </c>
      <c r="BK139" s="166">
        <f t="shared" si="206"/>
        <v>283.66032845839607</v>
      </c>
      <c r="BL139" s="166">
        <f t="shared" si="206"/>
        <v>1155.0860547329241</v>
      </c>
      <c r="BM139" s="166">
        <f t="shared" si="206"/>
        <v>1424.2101623643421</v>
      </c>
      <c r="BN139" s="172">
        <f t="shared" si="206"/>
        <v>69485.983052086187</v>
      </c>
      <c r="BP139" s="94">
        <f t="shared" si="80"/>
        <v>82.045774551776134</v>
      </c>
      <c r="BQ139" s="178">
        <f t="shared" si="81"/>
        <v>0.18512779830647833</v>
      </c>
      <c r="BR139" s="94">
        <f t="shared" si="82"/>
        <v>2.0513706642198763</v>
      </c>
      <c r="BS139" s="94">
        <f t="shared" si="83"/>
        <v>2.1666905949499355</v>
      </c>
      <c r="BT139" s="94">
        <f t="shared" si="84"/>
        <v>0.44933092157416438</v>
      </c>
      <c r="BU139" s="94">
        <f t="shared" si="85"/>
        <v>0.85766538325973041</v>
      </c>
      <c r="BV139" s="94">
        <f t="shared" si="86"/>
        <v>0.40822668975664683</v>
      </c>
      <c r="BW139" s="94">
        <f t="shared" si="87"/>
        <v>1.6623295864823269</v>
      </c>
    </row>
    <row r="140" spans="1:75" ht="15.6" x14ac:dyDescent="0.3">
      <c r="A140" s="1">
        <f t="shared" si="88"/>
        <v>130</v>
      </c>
      <c r="B140" s="25">
        <v>28</v>
      </c>
      <c r="C140" s="133" t="s">
        <v>349</v>
      </c>
      <c r="D140" s="20" t="s">
        <v>279</v>
      </c>
      <c r="E140" s="82">
        <f t="shared" si="113"/>
        <v>134919.84</v>
      </c>
      <c r="F140" s="82">
        <f t="shared" ref="F140:S140" si="207">F38-F89</f>
        <v>131093.9786</v>
      </c>
      <c r="G140" s="82">
        <f t="shared" si="207"/>
        <v>1324.3852000000002</v>
      </c>
      <c r="H140" s="166">
        <f t="shared" si="207"/>
        <v>2501.4762000000042</v>
      </c>
      <c r="I140" s="167"/>
      <c r="J140" s="166">
        <f t="shared" si="207"/>
        <v>4836.1083999999992</v>
      </c>
      <c r="K140" s="166">
        <f t="shared" si="207"/>
        <v>3862.7763999999988</v>
      </c>
      <c r="L140" s="166">
        <f t="shared" si="207"/>
        <v>932.17659999999978</v>
      </c>
      <c r="M140" s="166"/>
      <c r="N140" s="166"/>
      <c r="O140" s="166">
        <f t="shared" si="207"/>
        <v>437.32639999999992</v>
      </c>
      <c r="P140" s="166">
        <f t="shared" si="207"/>
        <v>755.48919999999976</v>
      </c>
      <c r="Q140" s="166">
        <f t="shared" si="207"/>
        <v>224.28059999999999</v>
      </c>
      <c r="R140" s="166">
        <f t="shared" si="207"/>
        <v>688.20499999999993</v>
      </c>
      <c r="S140" s="166">
        <f t="shared" si="207"/>
        <v>825.29859999999962</v>
      </c>
      <c r="T140" s="167"/>
      <c r="U140" s="166">
        <f t="shared" ref="U140:AD140" si="208">U38-U89</f>
        <v>1440.9695999999994</v>
      </c>
      <c r="V140" s="166">
        <f t="shared" si="208"/>
        <v>1847.1375999999991</v>
      </c>
      <c r="W140" s="166">
        <f t="shared" si="208"/>
        <v>1096.0177999999987</v>
      </c>
      <c r="X140" s="166">
        <f t="shared" si="208"/>
        <v>3511.1501999999964</v>
      </c>
      <c r="Y140" s="166">
        <f t="shared" si="208"/>
        <v>182.35259999999971</v>
      </c>
      <c r="Z140" s="166">
        <f t="shared" si="208"/>
        <v>584.06819999999993</v>
      </c>
      <c r="AA140" s="166">
        <f t="shared" si="208"/>
        <v>153.24179999999996</v>
      </c>
      <c r="AB140" s="166">
        <f t="shared" si="208"/>
        <v>1992.0145999999986</v>
      </c>
      <c r="AC140" s="166">
        <f t="shared" si="208"/>
        <v>599.47299999999814</v>
      </c>
      <c r="AD140" s="166">
        <f t="shared" si="208"/>
        <v>151514</v>
      </c>
      <c r="AE140" s="166"/>
      <c r="AF140" s="166">
        <f t="shared" si="115"/>
        <v>1447544</v>
      </c>
      <c r="AG140" s="166">
        <f t="shared" si="187"/>
        <v>816.7</v>
      </c>
      <c r="AH140" s="166">
        <f t="shared" si="187"/>
        <v>807.5</v>
      </c>
      <c r="AI140" s="166">
        <f t="shared" si="187"/>
        <v>1624.2</v>
      </c>
      <c r="AJ140" s="166">
        <f t="shared" si="187"/>
        <v>810843.60285576992</v>
      </c>
      <c r="AK140" s="166">
        <f t="shared" si="187"/>
        <v>801709.49199858413</v>
      </c>
      <c r="AL140" s="166">
        <f t="shared" si="187"/>
        <v>1612553.0948543542</v>
      </c>
      <c r="AM140" s="183">
        <f t="shared" ref="AM140:AM163" si="209">100*(AL140-AF140)/AF140</f>
        <v>11.399245539641914</v>
      </c>
      <c r="AN140" s="166"/>
      <c r="AO140" s="166">
        <f t="shared" si="117"/>
        <v>150303.662269241</v>
      </c>
      <c r="AP140" s="166">
        <f t="shared" si="188"/>
        <v>146041.62251611755</v>
      </c>
      <c r="AQ140" s="166">
        <f t="shared" si="188"/>
        <v>1475.3900939510336</v>
      </c>
      <c r="AR140" s="166">
        <f t="shared" si="188"/>
        <v>2786.6496591723926</v>
      </c>
      <c r="AS140" s="168"/>
      <c r="AT140" s="166">
        <f t="shared" si="189"/>
        <v>5387.5813013727593</v>
      </c>
      <c r="AU140" s="166">
        <f t="shared" si="189"/>
        <v>4301.4401453034725</v>
      </c>
      <c r="AV140" s="166">
        <f t="shared" si="189"/>
        <v>1038.2839085510604</v>
      </c>
      <c r="AW140" s="166"/>
      <c r="AX140" s="166"/>
      <c r="AY140" s="166">
        <f t="shared" si="190"/>
        <v>486.89193492315758</v>
      </c>
      <c r="AZ140" s="166">
        <f t="shared" si="190"/>
        <v>841.01102816096954</v>
      </c>
      <c r="BA140" s="166">
        <f t="shared" si="190"/>
        <v>249.6618881141884</v>
      </c>
      <c r="BB140" s="166">
        <f t="shared" si="190"/>
        <v>766.56624442355519</v>
      </c>
      <c r="BC140" s="166">
        <f t="shared" si="190"/>
        <v>919.02514113054053</v>
      </c>
      <c r="BD140" s="166"/>
      <c r="BE140" s="166">
        <f t="shared" ref="BE140:BN140" si="210">BE38-BE89</f>
        <v>1604.6814861958123</v>
      </c>
      <c r="BF140" s="166">
        <f t="shared" si="210"/>
        <v>2057.1152992897159</v>
      </c>
      <c r="BG140" s="166">
        <f t="shared" si="210"/>
        <v>1219.1156127695649</v>
      </c>
      <c r="BH140" s="166">
        <f t="shared" si="210"/>
        <v>3907.88813101505</v>
      </c>
      <c r="BI140" s="166">
        <f t="shared" si="210"/>
        <v>202.7129340011511</v>
      </c>
      <c r="BJ140" s="166">
        <f t="shared" si="210"/>
        <v>650.52528706882879</v>
      </c>
      <c r="BK140" s="166">
        <f t="shared" si="210"/>
        <v>170.50715788270168</v>
      </c>
      <c r="BL140" s="166">
        <f t="shared" si="210"/>
        <v>2217.500739204057</v>
      </c>
      <c r="BM140" s="166">
        <f t="shared" si="210"/>
        <v>666.64201285830995</v>
      </c>
      <c r="BN140" s="172">
        <f t="shared" si="210"/>
        <v>168781.48424518737</v>
      </c>
      <c r="BP140" s="94">
        <f t="shared" ref="BP140:BP163" si="211">100*E140/$BN140</f>
        <v>79.937583558634401</v>
      </c>
      <c r="BQ140" s="178">
        <f t="shared" ref="BQ140:BQ163" si="212">100*AT140/$BN140</f>
        <v>3.1920452207579046</v>
      </c>
      <c r="BR140" s="94">
        <f t="shared" ref="BR140:BR163" si="213">100*AU140/$BN140</f>
        <v>2.5485260806539705</v>
      </c>
      <c r="BS140" s="94">
        <f t="shared" ref="BS140:BS163" si="214">100*(BF140+BG140)/$BN140</f>
        <v>1.9411080111725578</v>
      </c>
      <c r="BT140" s="94">
        <f t="shared" ref="BT140:BT163" si="215">100*BI140/$BN140</f>
        <v>0.1201037749535795</v>
      </c>
      <c r="BU140" s="94">
        <f t="shared" ref="BU140:BU163" si="216">100*BJ140/$BN140</f>
        <v>0.38542455647789919</v>
      </c>
      <c r="BV140" s="94">
        <f t="shared" ref="BV140:BV163" si="217">100*BK140/$BN140</f>
        <v>0.10102243065655676</v>
      </c>
      <c r="BW140" s="94">
        <f t="shared" ref="BW140:BW163" si="218">100*BL140/$BN140</f>
        <v>1.3138293866302972</v>
      </c>
    </row>
    <row r="141" spans="1:75" ht="15.6" x14ac:dyDescent="0.3">
      <c r="A141" s="1">
        <f t="shared" ref="A141:A162" si="219">A140+1</f>
        <v>131</v>
      </c>
      <c r="B141" s="25">
        <v>29</v>
      </c>
      <c r="C141" s="133" t="s">
        <v>349</v>
      </c>
      <c r="D141" s="20" t="s">
        <v>280</v>
      </c>
      <c r="E141" s="82">
        <f t="shared" si="113"/>
        <v>257310.8357</v>
      </c>
      <c r="F141" s="82">
        <f t="shared" ref="F141:S141" si="220">F39-F90</f>
        <v>255656.91999999998</v>
      </c>
      <c r="G141" s="82">
        <f t="shared" si="220"/>
        <v>992.8877</v>
      </c>
      <c r="H141" s="166">
        <f t="shared" si="220"/>
        <v>661.02800000000411</v>
      </c>
      <c r="I141" s="167"/>
      <c r="J141" s="166">
        <f t="shared" si="220"/>
        <v>34.459899999999998</v>
      </c>
      <c r="K141" s="166">
        <f t="shared" si="220"/>
        <v>10103.549000000001</v>
      </c>
      <c r="L141" s="166">
        <f t="shared" si="220"/>
        <v>4191.6774999999998</v>
      </c>
      <c r="M141" s="166"/>
      <c r="N141" s="166"/>
      <c r="O141" s="166">
        <f t="shared" si="220"/>
        <v>1172.0752000000002</v>
      </c>
      <c r="P141" s="166">
        <f t="shared" si="220"/>
        <v>1519.0565999999999</v>
      </c>
      <c r="Q141" s="166">
        <f t="shared" si="220"/>
        <v>71.112800000000107</v>
      </c>
      <c r="R141" s="166">
        <f t="shared" si="220"/>
        <v>330.61369999999988</v>
      </c>
      <c r="S141" s="166">
        <f t="shared" si="220"/>
        <v>2819.0132000000012</v>
      </c>
      <c r="T141" s="167"/>
      <c r="U141" s="166">
        <f t="shared" ref="U141:AD141" si="221">U39-U90</f>
        <v>2090.0023999999999</v>
      </c>
      <c r="V141" s="166">
        <f t="shared" si="221"/>
        <v>1129.0128</v>
      </c>
      <c r="W141" s="166">
        <f t="shared" si="221"/>
        <v>1691.6153000000004</v>
      </c>
      <c r="X141" s="166">
        <f t="shared" si="221"/>
        <v>11832.524899999999</v>
      </c>
      <c r="Y141" s="166">
        <f t="shared" si="221"/>
        <v>626.72760000000039</v>
      </c>
      <c r="Z141" s="166">
        <f t="shared" si="221"/>
        <v>1576.6724999999999</v>
      </c>
      <c r="AA141" s="166">
        <f t="shared" si="221"/>
        <v>446.38380000000029</v>
      </c>
      <c r="AB141" s="166">
        <f t="shared" si="221"/>
        <v>5864.0343000000003</v>
      </c>
      <c r="AC141" s="166">
        <f t="shared" si="221"/>
        <v>3318.7066999999961</v>
      </c>
      <c r="AD141" s="166">
        <f t="shared" si="221"/>
        <v>284192</v>
      </c>
      <c r="AE141" s="166"/>
      <c r="AF141" s="166">
        <f t="shared" si="115"/>
        <v>1789790</v>
      </c>
      <c r="AG141" s="166">
        <f t="shared" si="187"/>
        <v>1007.3</v>
      </c>
      <c r="AH141" s="166">
        <f t="shared" si="187"/>
        <v>1071.0999999999999</v>
      </c>
      <c r="AI141" s="166">
        <f t="shared" si="187"/>
        <v>2078.4</v>
      </c>
      <c r="AJ141" s="166">
        <f t="shared" si="187"/>
        <v>997922.24445632717</v>
      </c>
      <c r="AK141" s="166">
        <f t="shared" si="187"/>
        <v>1061206.3355348052</v>
      </c>
      <c r="AL141" s="166">
        <f t="shared" si="187"/>
        <v>2059128.5799911325</v>
      </c>
      <c r="AM141" s="183">
        <f t="shared" si="209"/>
        <v>15.048613523996249</v>
      </c>
      <c r="AN141" s="166"/>
      <c r="AO141" s="166">
        <f t="shared" si="117"/>
        <v>293520.5513515246</v>
      </c>
      <c r="AP141" s="166">
        <f t="shared" si="188"/>
        <v>291629.1464295247</v>
      </c>
      <c r="AQ141" s="166">
        <f t="shared" si="188"/>
        <v>1133.2041426858639</v>
      </c>
      <c r="AR141" s="166">
        <f t="shared" si="188"/>
        <v>758.20077931400965</v>
      </c>
      <c r="AS141" s="168"/>
      <c r="AT141" s="166">
        <f t="shared" si="189"/>
        <v>41.878933049510422</v>
      </c>
      <c r="AU141" s="166">
        <f t="shared" si="189"/>
        <v>12534.241550121689</v>
      </c>
      <c r="AV141" s="166">
        <f t="shared" si="189"/>
        <v>4908.5353398532998</v>
      </c>
      <c r="AW141" s="166"/>
      <c r="AX141" s="166"/>
      <c r="AY141" s="166">
        <f t="shared" si="190"/>
        <v>1440.8975408843307</v>
      </c>
      <c r="AZ141" s="166">
        <f t="shared" si="190"/>
        <v>2008.4013438728753</v>
      </c>
      <c r="BA141" s="166">
        <f t="shared" si="190"/>
        <v>168.82695210390148</v>
      </c>
      <c r="BB141" s="166">
        <f t="shared" si="190"/>
        <v>608.16120980977757</v>
      </c>
      <c r="BC141" s="166">
        <f t="shared" si="190"/>
        <v>3399.4191635975021</v>
      </c>
      <c r="BD141" s="166"/>
      <c r="BE141" s="166">
        <f t="shared" ref="BE141:BN141" si="222">BE39-BE90</f>
        <v>2481.2111968102827</v>
      </c>
      <c r="BF141" s="166">
        <f t="shared" si="222"/>
        <v>1572.00238200892</v>
      </c>
      <c r="BG141" s="166">
        <f t="shared" si="222"/>
        <v>2565.6406936498333</v>
      </c>
      <c r="BH141" s="166">
        <f t="shared" si="222"/>
        <v>14747.59777903424</v>
      </c>
      <c r="BI141" s="166">
        <f t="shared" si="222"/>
        <v>835.10571064112605</v>
      </c>
      <c r="BJ141" s="166">
        <f t="shared" si="222"/>
        <v>1878.8607828992924</v>
      </c>
      <c r="BK141" s="166">
        <f t="shared" si="222"/>
        <v>595.15472521636275</v>
      </c>
      <c r="BL141" s="166">
        <f t="shared" si="222"/>
        <v>7064.9058525891041</v>
      </c>
      <c r="BM141" s="166">
        <f t="shared" si="222"/>
        <v>4373.5707076883491</v>
      </c>
      <c r="BN141" s="172">
        <f t="shared" si="222"/>
        <v>327463.12388619909</v>
      </c>
      <c r="BP141" s="94">
        <f t="shared" si="211"/>
        <v>78.577041789114972</v>
      </c>
      <c r="BQ141" s="178">
        <f t="shared" si="212"/>
        <v>1.2788900488246826E-2</v>
      </c>
      <c r="BR141" s="94">
        <f t="shared" si="213"/>
        <v>3.827680320571798</v>
      </c>
      <c r="BS141" s="94">
        <f t="shared" si="214"/>
        <v>1.2635447394976538</v>
      </c>
      <c r="BT141" s="94">
        <f t="shared" si="215"/>
        <v>0.25502282538883503</v>
      </c>
      <c r="BU141" s="94">
        <f t="shared" si="216"/>
        <v>0.57376255396385933</v>
      </c>
      <c r="BV141" s="94">
        <f t="shared" si="217"/>
        <v>0.18174709816278201</v>
      </c>
      <c r="BW141" s="94">
        <f t="shared" si="218"/>
        <v>2.1574660892334006</v>
      </c>
    </row>
    <row r="142" spans="1:75" ht="15.6" x14ac:dyDescent="0.3">
      <c r="A142" s="1">
        <f t="shared" si="219"/>
        <v>132</v>
      </c>
      <c r="B142" s="25">
        <v>30</v>
      </c>
      <c r="C142" s="133" t="s">
        <v>349</v>
      </c>
      <c r="D142" s="20" t="s">
        <v>281</v>
      </c>
      <c r="E142" s="82">
        <f t="shared" si="113"/>
        <v>205973.67519999997</v>
      </c>
      <c r="F142" s="82">
        <f t="shared" ref="F142:S142" si="223">F40-F91</f>
        <v>205205.79240000001</v>
      </c>
      <c r="G142" s="82">
        <f t="shared" si="223"/>
        <v>522.35479999999995</v>
      </c>
      <c r="H142" s="166">
        <f t="shared" si="223"/>
        <v>245.52799999999476</v>
      </c>
      <c r="I142" s="167"/>
      <c r="J142" s="166">
        <f t="shared" si="223"/>
        <v>15.316799999999999</v>
      </c>
      <c r="K142" s="166">
        <f t="shared" si="223"/>
        <v>5730.0839999999989</v>
      </c>
      <c r="L142" s="166">
        <f t="shared" si="223"/>
        <v>733.6228000000001</v>
      </c>
      <c r="M142" s="166"/>
      <c r="N142" s="166"/>
      <c r="O142" s="166">
        <f t="shared" si="223"/>
        <v>879.40920000000006</v>
      </c>
      <c r="P142" s="166">
        <f t="shared" si="223"/>
        <v>1460.4819999999995</v>
      </c>
      <c r="Q142" s="166">
        <f t="shared" si="223"/>
        <v>145.28</v>
      </c>
      <c r="R142" s="166">
        <f t="shared" si="223"/>
        <v>1152.1332</v>
      </c>
      <c r="S142" s="166">
        <f t="shared" si="223"/>
        <v>1359.1567999999993</v>
      </c>
      <c r="T142" s="167"/>
      <c r="U142" s="166">
        <f t="shared" ref="U142:AD142" si="224">U40-U91</f>
        <v>1306.2840000000001</v>
      </c>
      <c r="V142" s="166">
        <f t="shared" si="224"/>
        <v>834.44159999999988</v>
      </c>
      <c r="W142" s="166">
        <f t="shared" si="224"/>
        <v>1500.9692</v>
      </c>
      <c r="X142" s="166">
        <f t="shared" si="224"/>
        <v>10035.229200000002</v>
      </c>
      <c r="Y142" s="166">
        <f t="shared" si="224"/>
        <v>756.52719999999977</v>
      </c>
      <c r="Z142" s="166">
        <f t="shared" si="224"/>
        <v>1527.3711999999996</v>
      </c>
      <c r="AA142" s="166">
        <f t="shared" si="224"/>
        <v>427.28679999999986</v>
      </c>
      <c r="AB142" s="166">
        <f t="shared" si="224"/>
        <v>4383.7720000000008</v>
      </c>
      <c r="AC142" s="166">
        <f t="shared" si="224"/>
        <v>2940.2720000000008</v>
      </c>
      <c r="AD142" s="166">
        <f t="shared" si="224"/>
        <v>225395.99999999997</v>
      </c>
      <c r="AE142" s="166"/>
      <c r="AF142" s="166">
        <f t="shared" si="115"/>
        <v>1330636</v>
      </c>
      <c r="AG142" s="166">
        <f t="shared" si="187"/>
        <v>728.4</v>
      </c>
      <c r="AH142" s="166">
        <f t="shared" si="187"/>
        <v>793.3</v>
      </c>
      <c r="AI142" s="166">
        <f t="shared" si="187"/>
        <v>1521.7</v>
      </c>
      <c r="AJ142" s="166">
        <f t="shared" si="187"/>
        <v>722316.54624687624</v>
      </c>
      <c r="AK142" s="166">
        <f t="shared" si="187"/>
        <v>786679.39293623297</v>
      </c>
      <c r="AL142" s="166">
        <f t="shared" si="187"/>
        <v>1508995.9391831094</v>
      </c>
      <c r="AM142" s="183">
        <f t="shared" si="209"/>
        <v>13.404111957222669</v>
      </c>
      <c r="AN142" s="166"/>
      <c r="AO142" s="166">
        <f t="shared" si="117"/>
        <v>233223.94520047476</v>
      </c>
      <c r="AP142" s="166">
        <f t="shared" si="188"/>
        <v>232353.79282189207</v>
      </c>
      <c r="AQ142" s="166">
        <f t="shared" si="188"/>
        <v>591.63324485915155</v>
      </c>
      <c r="AR142" s="166">
        <f t="shared" si="188"/>
        <v>278.51913372351646</v>
      </c>
      <c r="AS142" s="168"/>
      <c r="AT142" s="166">
        <f t="shared" si="189"/>
        <v>17.578387840687906</v>
      </c>
      <c r="AU142" s="166">
        <f t="shared" si="189"/>
        <v>6598.7848587269127</v>
      </c>
      <c r="AV142" s="166">
        <f t="shared" si="189"/>
        <v>849.79455807725674</v>
      </c>
      <c r="AW142" s="166"/>
      <c r="AX142" s="166"/>
      <c r="AY142" s="166">
        <f t="shared" si="190"/>
        <v>1008.3400880561352</v>
      </c>
      <c r="AZ142" s="166">
        <f t="shared" si="190"/>
        <v>1688.8705881011581</v>
      </c>
      <c r="BA142" s="166">
        <f t="shared" si="190"/>
        <v>168.3622203502772</v>
      </c>
      <c r="BB142" s="166">
        <f t="shared" si="190"/>
        <v>1308.4884780613336</v>
      </c>
      <c r="BC142" s="166">
        <f t="shared" si="190"/>
        <v>1574.9289260807511</v>
      </c>
      <c r="BD142" s="166"/>
      <c r="BE142" s="166">
        <f t="shared" ref="BE142:BN142" si="225">BE40-BE91</f>
        <v>1502.2203424032036</v>
      </c>
      <c r="BF142" s="166">
        <f t="shared" si="225"/>
        <v>973.55291046906223</v>
      </c>
      <c r="BG142" s="166">
        <f t="shared" si="225"/>
        <v>1767.3449937091177</v>
      </c>
      <c r="BH142" s="166">
        <f t="shared" si="225"/>
        <v>11535.014971963461</v>
      </c>
      <c r="BI142" s="166">
        <f t="shared" si="225"/>
        <v>886.78456780416059</v>
      </c>
      <c r="BJ142" s="166">
        <f t="shared" si="225"/>
        <v>1742.6997894801441</v>
      </c>
      <c r="BK142" s="166">
        <f t="shared" si="225"/>
        <v>498.22680126349837</v>
      </c>
      <c r="BL142" s="166">
        <f t="shared" si="225"/>
        <v>5015.3550389882676</v>
      </c>
      <c r="BM142" s="166">
        <f t="shared" si="225"/>
        <v>3391.9487744273924</v>
      </c>
      <c r="BN142" s="172">
        <f t="shared" si="225"/>
        <v>255618.44166558719</v>
      </c>
      <c r="BP142" s="94">
        <f t="shared" si="211"/>
        <v>80.578566185559097</v>
      </c>
      <c r="BQ142" s="178">
        <f t="shared" si="212"/>
        <v>6.8768073720145871E-3</v>
      </c>
      <c r="BR142" s="94">
        <f t="shared" si="213"/>
        <v>2.5814979606830453</v>
      </c>
      <c r="BS142" s="94">
        <f t="shared" si="214"/>
        <v>1.0722614089651479</v>
      </c>
      <c r="BT142" s="94">
        <f t="shared" si="215"/>
        <v>0.34691728891935603</v>
      </c>
      <c r="BU142" s="94">
        <f t="shared" si="216"/>
        <v>0.68175824018207221</v>
      </c>
      <c r="BV142" s="94">
        <f t="shared" si="217"/>
        <v>0.19491035076229105</v>
      </c>
      <c r="BW142" s="94">
        <f t="shared" si="218"/>
        <v>1.9620474197044069</v>
      </c>
    </row>
    <row r="143" spans="1:75" ht="15.6" x14ac:dyDescent="0.3">
      <c r="A143" s="1">
        <f t="shared" si="219"/>
        <v>133</v>
      </c>
      <c r="B143" s="25">
        <v>31</v>
      </c>
      <c r="C143" s="133" t="s">
        <v>349</v>
      </c>
      <c r="D143" s="20" t="s">
        <v>282</v>
      </c>
      <c r="E143" s="82">
        <f t="shared" si="113"/>
        <v>413632.44619999995</v>
      </c>
      <c r="F143" s="82">
        <f t="shared" ref="F143:S143" si="226">F41-F92</f>
        <v>405877.598</v>
      </c>
      <c r="G143" s="82">
        <f t="shared" si="226"/>
        <v>212.5104</v>
      </c>
      <c r="H143" s="166">
        <f t="shared" si="226"/>
        <v>7542.3377999999429</v>
      </c>
      <c r="I143" s="167"/>
      <c r="J143" s="166">
        <f t="shared" si="226"/>
        <v>34369.561200000004</v>
      </c>
      <c r="K143" s="166">
        <f t="shared" si="226"/>
        <v>40148.651599999997</v>
      </c>
      <c r="L143" s="166">
        <f t="shared" si="226"/>
        <v>19576.849200000004</v>
      </c>
      <c r="M143" s="166"/>
      <c r="N143" s="166"/>
      <c r="O143" s="166">
        <f t="shared" si="226"/>
        <v>2032.8327999999997</v>
      </c>
      <c r="P143" s="166">
        <f t="shared" si="226"/>
        <v>6920.8554000000004</v>
      </c>
      <c r="Q143" s="166">
        <f t="shared" si="226"/>
        <v>1153.6248000000001</v>
      </c>
      <c r="R143" s="166">
        <f t="shared" si="226"/>
        <v>3157.2966000000001</v>
      </c>
      <c r="S143" s="166">
        <f t="shared" si="226"/>
        <v>7307.1927999999925</v>
      </c>
      <c r="T143" s="167"/>
      <c r="U143" s="166">
        <f t="shared" ref="U143:AD143" si="227">U41-U92</f>
        <v>8176.8783999999996</v>
      </c>
      <c r="V143" s="166">
        <f t="shared" si="227"/>
        <v>12683.351799999999</v>
      </c>
      <c r="W143" s="166">
        <f t="shared" si="227"/>
        <v>8961.7126000000026</v>
      </c>
      <c r="X143" s="166">
        <f t="shared" si="227"/>
        <v>29673.398200000003</v>
      </c>
      <c r="Y143" s="166">
        <f t="shared" si="227"/>
        <v>2425.4024000000009</v>
      </c>
      <c r="Z143" s="166">
        <f t="shared" si="227"/>
        <v>2176.8887999999997</v>
      </c>
      <c r="AA143" s="166">
        <f t="shared" si="227"/>
        <v>1556.0218</v>
      </c>
      <c r="AB143" s="166">
        <f t="shared" si="227"/>
        <v>15171.249000000003</v>
      </c>
      <c r="AC143" s="166">
        <f t="shared" si="227"/>
        <v>8343.8361999999997</v>
      </c>
      <c r="AD143" s="166">
        <f t="shared" si="227"/>
        <v>547646</v>
      </c>
      <c r="AE143" s="166"/>
      <c r="AF143" s="166">
        <f t="shared" si="115"/>
        <v>2814963</v>
      </c>
      <c r="AG143" s="166">
        <f t="shared" si="187"/>
        <v>1562.3</v>
      </c>
      <c r="AH143" s="166">
        <f t="shared" si="187"/>
        <v>1674.1999999999998</v>
      </c>
      <c r="AI143" s="166">
        <f t="shared" si="187"/>
        <v>3236.4999999999995</v>
      </c>
      <c r="AJ143" s="166">
        <f t="shared" si="187"/>
        <v>1548863.6600787933</v>
      </c>
      <c r="AK143" s="166">
        <f t="shared" si="187"/>
        <v>1659713.8892858676</v>
      </c>
      <c r="AL143" s="166">
        <f t="shared" si="187"/>
        <v>3208577.5493646609</v>
      </c>
      <c r="AM143" s="183">
        <f t="shared" si="209"/>
        <v>13.982938651934708</v>
      </c>
      <c r="AN143" s="166"/>
      <c r="AO143" s="166">
        <f t="shared" si="117"/>
        <v>467357.48713299062</v>
      </c>
      <c r="AP143" s="166">
        <f t="shared" si="188"/>
        <v>458570.50111801567</v>
      </c>
      <c r="AQ143" s="166">
        <f t="shared" si="188"/>
        <v>243.29677131922676</v>
      </c>
      <c r="AR143" s="166">
        <f t="shared" si="188"/>
        <v>8543.6892436557355</v>
      </c>
      <c r="AS143" s="168"/>
      <c r="AT143" s="166">
        <f t="shared" si="189"/>
        <v>38891.203220488722</v>
      </c>
      <c r="AU143" s="166">
        <f t="shared" si="189"/>
        <v>46782.665815540808</v>
      </c>
      <c r="AV143" s="166">
        <f t="shared" si="189"/>
        <v>22448.71601416152</v>
      </c>
      <c r="AW143" s="166"/>
      <c r="AX143" s="166"/>
      <c r="AY143" s="166">
        <f t="shared" si="190"/>
        <v>2426.4800711430321</v>
      </c>
      <c r="AZ143" s="166">
        <f t="shared" si="190"/>
        <v>8317.8865339575059</v>
      </c>
      <c r="BA143" s="166">
        <f t="shared" si="190"/>
        <v>1384.7591660817757</v>
      </c>
      <c r="BB143" s="166">
        <f t="shared" si="190"/>
        <v>3630.696204330005</v>
      </c>
      <c r="BC143" s="166">
        <f t="shared" si="190"/>
        <v>8574.1278258669627</v>
      </c>
      <c r="BD143" s="166"/>
      <c r="BE143" s="166">
        <f t="shared" ref="BE143:BN143" si="228">BE41-BE92</f>
        <v>9566.0395130940433</v>
      </c>
      <c r="BF143" s="166">
        <f t="shared" si="228"/>
        <v>14666.063227363875</v>
      </c>
      <c r="BG143" s="166">
        <f t="shared" si="228"/>
        <v>10996.410407230236</v>
      </c>
      <c r="BH143" s="166">
        <f t="shared" si="228"/>
        <v>35585.893939829679</v>
      </c>
      <c r="BI143" s="166">
        <f t="shared" si="228"/>
        <v>3065.4374532263482</v>
      </c>
      <c r="BJ143" s="166">
        <f t="shared" si="228"/>
        <v>2563.7938187775781</v>
      </c>
      <c r="BK143" s="166">
        <f t="shared" si="228"/>
        <v>1921.0696360297206</v>
      </c>
      <c r="BL143" s="166">
        <f t="shared" si="228"/>
        <v>17974.36676279422</v>
      </c>
      <c r="BM143" s="166">
        <f t="shared" si="228"/>
        <v>10061.226269001809</v>
      </c>
      <c r="BN143" s="172">
        <f t="shared" si="228"/>
        <v>623845.76325653796</v>
      </c>
      <c r="BP143" s="94">
        <f t="shared" si="211"/>
        <v>66.303639547185</v>
      </c>
      <c r="BQ143" s="178">
        <f t="shared" si="212"/>
        <v>6.2341055291411633</v>
      </c>
      <c r="BR143" s="94">
        <f t="shared" si="213"/>
        <v>7.4990756643646268</v>
      </c>
      <c r="BS143" s="94">
        <f t="shared" si="214"/>
        <v>4.113592677240189</v>
      </c>
      <c r="BT143" s="94">
        <f t="shared" si="215"/>
        <v>0.49137745798327692</v>
      </c>
      <c r="BU143" s="94">
        <f t="shared" si="216"/>
        <v>0.41096597424887765</v>
      </c>
      <c r="BV143" s="94">
        <f t="shared" si="217"/>
        <v>0.30793983852700113</v>
      </c>
      <c r="BW143" s="94">
        <f t="shared" si="218"/>
        <v>2.8812196573983617</v>
      </c>
    </row>
    <row r="144" spans="1:75" ht="15.6" x14ac:dyDescent="0.3">
      <c r="A144" s="1">
        <f t="shared" si="219"/>
        <v>134</v>
      </c>
      <c r="B144" s="25">
        <v>32</v>
      </c>
      <c r="C144" s="133" t="s">
        <v>349</v>
      </c>
      <c r="D144" s="20" t="s">
        <v>283</v>
      </c>
      <c r="E144" s="82">
        <f t="shared" si="113"/>
        <v>430988.69209999999</v>
      </c>
      <c r="F144" s="82">
        <f t="shared" ref="F144:S144" si="229">F42-F93</f>
        <v>429366.71120000002</v>
      </c>
      <c r="G144" s="82">
        <f t="shared" si="229"/>
        <v>961.3329</v>
      </c>
      <c r="H144" s="166">
        <f t="shared" si="229"/>
        <v>660.64800000001344</v>
      </c>
      <c r="I144" s="167"/>
      <c r="J144" s="166">
        <f t="shared" si="229"/>
        <v>254.90790000000004</v>
      </c>
      <c r="K144" s="166">
        <f t="shared" si="229"/>
        <v>29256.000400000001</v>
      </c>
      <c r="L144" s="166">
        <f t="shared" si="229"/>
        <v>3762.2559999999999</v>
      </c>
      <c r="M144" s="166"/>
      <c r="N144" s="166"/>
      <c r="O144" s="166">
        <f t="shared" si="229"/>
        <v>5338.8517000000002</v>
      </c>
      <c r="P144" s="166">
        <f t="shared" si="229"/>
        <v>10962.748099999997</v>
      </c>
      <c r="Q144" s="166">
        <f t="shared" si="229"/>
        <v>1344.7721999999997</v>
      </c>
      <c r="R144" s="166">
        <f t="shared" si="229"/>
        <v>2112.5596999999998</v>
      </c>
      <c r="S144" s="166">
        <f t="shared" si="229"/>
        <v>5734.8127000000068</v>
      </c>
      <c r="T144" s="167"/>
      <c r="U144" s="166">
        <f t="shared" ref="U144:AD144" si="230">U42-U93</f>
        <v>4220.754899999999</v>
      </c>
      <c r="V144" s="166">
        <f t="shared" si="230"/>
        <v>3794.6023999999989</v>
      </c>
      <c r="W144" s="166">
        <f t="shared" si="230"/>
        <v>28323.558300000004</v>
      </c>
      <c r="X144" s="166">
        <f t="shared" si="230"/>
        <v>43756.483999999997</v>
      </c>
      <c r="Y144" s="166">
        <f t="shared" si="230"/>
        <v>1706.3025</v>
      </c>
      <c r="Z144" s="166">
        <f t="shared" si="230"/>
        <v>3785.1444999999999</v>
      </c>
      <c r="AA144" s="166">
        <f t="shared" si="230"/>
        <v>2899.262999999999</v>
      </c>
      <c r="AB144" s="166">
        <f t="shared" si="230"/>
        <v>24967.347699999998</v>
      </c>
      <c r="AC144" s="166">
        <f t="shared" si="230"/>
        <v>10398.426300000003</v>
      </c>
      <c r="AD144" s="166">
        <f t="shared" si="230"/>
        <v>540595</v>
      </c>
      <c r="AE144" s="166"/>
      <c r="AF144" s="166">
        <f t="shared" si="115"/>
        <v>2796429</v>
      </c>
      <c r="AG144" s="166">
        <f t="shared" ref="AG144:AL153" si="231">AG42-AG93</f>
        <v>1621.8</v>
      </c>
      <c r="AH144" s="166">
        <f t="shared" si="231"/>
        <v>1617.1</v>
      </c>
      <c r="AI144" s="166">
        <f t="shared" si="231"/>
        <v>3238.9</v>
      </c>
      <c r="AJ144" s="166">
        <f t="shared" si="231"/>
        <v>1606979.9796053022</v>
      </c>
      <c r="AK144" s="166">
        <f t="shared" si="231"/>
        <v>1602340.5543516802</v>
      </c>
      <c r="AL144" s="166">
        <f t="shared" si="231"/>
        <v>3209320.5339569827</v>
      </c>
      <c r="AM144" s="183">
        <f t="shared" si="209"/>
        <v>14.76495680587573</v>
      </c>
      <c r="AN144" s="166"/>
      <c r="AO144" s="166">
        <f t="shared" si="117"/>
        <v>493107.79688710696</v>
      </c>
      <c r="AP144" s="166">
        <f t="shared" si="188"/>
        <v>491243.98647132871</v>
      </c>
      <c r="AQ144" s="166">
        <f t="shared" si="188"/>
        <v>1100.4672488701422</v>
      </c>
      <c r="AR144" s="166">
        <f t="shared" si="188"/>
        <v>763.3431669081051</v>
      </c>
      <c r="AS144" s="168"/>
      <c r="AT144" s="166">
        <f t="shared" si="189"/>
        <v>293.30474905308267</v>
      </c>
      <c r="AU144" s="166">
        <f t="shared" si="189"/>
        <v>33895.463636719112</v>
      </c>
      <c r="AV144" s="166">
        <f t="shared" si="189"/>
        <v>4335.6977067036805</v>
      </c>
      <c r="AW144" s="166"/>
      <c r="AX144" s="166"/>
      <c r="AY144" s="166">
        <f t="shared" ref="AY144:BC153" si="232">AY42-AY93</f>
        <v>6162.2260918296606</v>
      </c>
      <c r="AZ144" s="166">
        <f t="shared" si="232"/>
        <v>12760.606690916178</v>
      </c>
      <c r="BA144" s="166">
        <f t="shared" si="232"/>
        <v>1558.4019536557419</v>
      </c>
      <c r="BB144" s="166">
        <f t="shared" si="232"/>
        <v>2429.4379825653605</v>
      </c>
      <c r="BC144" s="166">
        <f t="shared" si="232"/>
        <v>6649.0932110484864</v>
      </c>
      <c r="BD144" s="166"/>
      <c r="BE144" s="166">
        <f t="shared" ref="BE144:BN144" si="233">BE42-BE93</f>
        <v>4906.0502617852126</v>
      </c>
      <c r="BF144" s="166">
        <f t="shared" si="233"/>
        <v>4395.418005841012</v>
      </c>
      <c r="BG144" s="166">
        <f t="shared" si="233"/>
        <v>32857.057602979214</v>
      </c>
      <c r="BH144" s="166">
        <f t="shared" si="233"/>
        <v>50725.497073139632</v>
      </c>
      <c r="BI144" s="166">
        <f t="shared" si="233"/>
        <v>2010.7702476286536</v>
      </c>
      <c r="BJ144" s="166">
        <f t="shared" si="233"/>
        <v>4357.6073731581655</v>
      </c>
      <c r="BK144" s="166">
        <f t="shared" si="233"/>
        <v>3376.0952768406742</v>
      </c>
      <c r="BL144" s="166">
        <f t="shared" si="233"/>
        <v>28756.497722302098</v>
      </c>
      <c r="BM144" s="166">
        <f t="shared" si="233"/>
        <v>12224.526453210037</v>
      </c>
      <c r="BN144" s="172">
        <f t="shared" si="233"/>
        <v>620180.58821662422</v>
      </c>
      <c r="BP144" s="94">
        <f t="shared" si="211"/>
        <v>69.494063549996028</v>
      </c>
      <c r="BQ144" s="178">
        <f t="shared" si="212"/>
        <v>4.7293442365957061E-2</v>
      </c>
      <c r="BR144" s="94">
        <f t="shared" si="213"/>
        <v>5.4654183443870856</v>
      </c>
      <c r="BS144" s="94">
        <f t="shared" si="214"/>
        <v>6.0067142243104561</v>
      </c>
      <c r="BT144" s="94">
        <f t="shared" si="215"/>
        <v>0.32422334491486976</v>
      </c>
      <c r="BU144" s="94">
        <f t="shared" si="216"/>
        <v>0.70263524140424849</v>
      </c>
      <c r="BV144" s="94">
        <f t="shared" si="217"/>
        <v>0.54437293604253068</v>
      </c>
      <c r="BW144" s="94">
        <f t="shared" si="218"/>
        <v>4.6367942287573953</v>
      </c>
    </row>
    <row r="145" spans="1:75" ht="15.6" x14ac:dyDescent="0.3">
      <c r="A145" s="1">
        <f t="shared" si="219"/>
        <v>135</v>
      </c>
      <c r="B145" s="25">
        <v>33</v>
      </c>
      <c r="C145" s="133" t="s">
        <v>349</v>
      </c>
      <c r="D145" s="20" t="s">
        <v>284</v>
      </c>
      <c r="E145" s="82">
        <f t="shared" si="113"/>
        <v>389516.09819999995</v>
      </c>
      <c r="F145" s="82">
        <f t="shared" ref="F145:S145" si="234">F43-F94</f>
        <v>386911.19059999997</v>
      </c>
      <c r="G145" s="82">
        <f t="shared" si="234"/>
        <v>1749.4094</v>
      </c>
      <c r="H145" s="166">
        <f t="shared" si="234"/>
        <v>855.49819999999204</v>
      </c>
      <c r="I145" s="167"/>
      <c r="J145" s="166">
        <f t="shared" si="234"/>
        <v>29.414200000000008</v>
      </c>
      <c r="K145" s="166">
        <f t="shared" si="234"/>
        <v>14711.205600000001</v>
      </c>
      <c r="L145" s="166">
        <f t="shared" si="234"/>
        <v>1823.6804</v>
      </c>
      <c r="M145" s="166"/>
      <c r="N145" s="166"/>
      <c r="O145" s="166">
        <f t="shared" si="234"/>
        <v>1054.4515999999999</v>
      </c>
      <c r="P145" s="166">
        <f t="shared" si="234"/>
        <v>5999.3331999999991</v>
      </c>
      <c r="Q145" s="166">
        <f t="shared" si="234"/>
        <v>704.1844000000001</v>
      </c>
      <c r="R145" s="166">
        <f t="shared" si="234"/>
        <v>2156.4522000000002</v>
      </c>
      <c r="S145" s="166">
        <f t="shared" si="234"/>
        <v>2973.1038000000026</v>
      </c>
      <c r="T145" s="167"/>
      <c r="U145" s="166">
        <f t="shared" ref="U145:AD145" si="235">U43-U94</f>
        <v>3422.8024000000005</v>
      </c>
      <c r="V145" s="166">
        <f t="shared" si="235"/>
        <v>1912.7326000000007</v>
      </c>
      <c r="W145" s="166">
        <f t="shared" si="235"/>
        <v>6285.7306000000008</v>
      </c>
      <c r="X145" s="166">
        <f t="shared" si="235"/>
        <v>20468.416399999998</v>
      </c>
      <c r="Y145" s="166">
        <f t="shared" si="235"/>
        <v>828.64999999999986</v>
      </c>
      <c r="Z145" s="166">
        <f t="shared" si="235"/>
        <v>2175.1112000000003</v>
      </c>
      <c r="AA145" s="166">
        <f t="shared" si="235"/>
        <v>930.28240000000028</v>
      </c>
      <c r="AB145" s="166">
        <f t="shared" si="235"/>
        <v>12346.642000000002</v>
      </c>
      <c r="AC145" s="166">
        <f t="shared" si="235"/>
        <v>4187.7307999999975</v>
      </c>
      <c r="AD145" s="166">
        <f t="shared" si="235"/>
        <v>436346.39999999991</v>
      </c>
      <c r="AE145" s="166"/>
      <c r="AF145" s="166">
        <f t="shared" si="115"/>
        <v>2503857</v>
      </c>
      <c r="AG145" s="166">
        <f t="shared" si="231"/>
        <v>1473.1</v>
      </c>
      <c r="AH145" s="166">
        <f t="shared" si="231"/>
        <v>1477</v>
      </c>
      <c r="AI145" s="166">
        <f t="shared" si="231"/>
        <v>2950.1</v>
      </c>
      <c r="AJ145" s="166">
        <f t="shared" si="231"/>
        <v>1458082.1632252424</v>
      </c>
      <c r="AK145" s="166">
        <f t="shared" si="231"/>
        <v>1461940.5169564276</v>
      </c>
      <c r="AL145" s="166">
        <f t="shared" si="231"/>
        <v>2920022.68018167</v>
      </c>
      <c r="AM145" s="183">
        <f t="shared" si="209"/>
        <v>16.6209843526076</v>
      </c>
      <c r="AN145" s="166"/>
      <c r="AO145" s="166">
        <f t="shared" ref="AO145:AO161" si="236">AO43-AO94</f>
        <v>453145.34538823093</v>
      </c>
      <c r="AP145" s="166">
        <f t="shared" si="188"/>
        <v>450109.91462515196</v>
      </c>
      <c r="AQ145" s="166">
        <f t="shared" si="188"/>
        <v>2035.6903173920105</v>
      </c>
      <c r="AR145" s="166">
        <f t="shared" si="188"/>
        <v>999.74044568697684</v>
      </c>
      <c r="AS145" s="168"/>
      <c r="AT145" s="166">
        <f t="shared" si="189"/>
        <v>34.779612797839647</v>
      </c>
      <c r="AU145" s="166">
        <f t="shared" si="189"/>
        <v>17464.565837776587</v>
      </c>
      <c r="AV145" s="166">
        <f t="shared" si="189"/>
        <v>2156.3359934660575</v>
      </c>
      <c r="AW145" s="166"/>
      <c r="AX145" s="166"/>
      <c r="AY145" s="166">
        <f t="shared" si="232"/>
        <v>1279.1476414800491</v>
      </c>
      <c r="AZ145" s="166">
        <f t="shared" si="232"/>
        <v>7155.068148220309</v>
      </c>
      <c r="BA145" s="166">
        <f t="shared" si="232"/>
        <v>829.79994001623709</v>
      </c>
      <c r="BB145" s="166">
        <f t="shared" si="232"/>
        <v>2517.2175250231189</v>
      </c>
      <c r="BC145" s="166">
        <f t="shared" si="232"/>
        <v>3526.9965895708174</v>
      </c>
      <c r="BD145" s="166"/>
      <c r="BE145" s="166">
        <f t="shared" ref="BE145:BN145" si="237">BE43-BE94</f>
        <v>4040.7756649015109</v>
      </c>
      <c r="BF145" s="166">
        <f t="shared" si="237"/>
        <v>2302.4887140131432</v>
      </c>
      <c r="BG145" s="166">
        <f t="shared" si="237"/>
        <v>7591.9517735767804</v>
      </c>
      <c r="BH145" s="166">
        <f t="shared" si="237"/>
        <v>24298.629992647144</v>
      </c>
      <c r="BI145" s="166">
        <f t="shared" si="237"/>
        <v>1011.685482174626</v>
      </c>
      <c r="BJ145" s="166">
        <f t="shared" si="237"/>
        <v>2545.6565574688452</v>
      </c>
      <c r="BK145" s="166">
        <f t="shared" si="237"/>
        <v>1129.7310516181301</v>
      </c>
      <c r="BL145" s="166">
        <f t="shared" si="237"/>
        <v>14555.32535426852</v>
      </c>
      <c r="BM145" s="166">
        <f t="shared" si="237"/>
        <v>5056.2315471170232</v>
      </c>
      <c r="BN145" s="172">
        <f t="shared" si="237"/>
        <v>508878.53698394389</v>
      </c>
      <c r="BP145" s="94">
        <f t="shared" si="211"/>
        <v>76.544021783392665</v>
      </c>
      <c r="BQ145" s="178">
        <f t="shared" si="212"/>
        <v>6.8345607586387577E-3</v>
      </c>
      <c r="BR145" s="94">
        <f t="shared" si="213"/>
        <v>3.4319713975925903</v>
      </c>
      <c r="BS145" s="94">
        <f t="shared" si="214"/>
        <v>1.9443619191001786</v>
      </c>
      <c r="BT145" s="94">
        <f t="shared" si="215"/>
        <v>0.19880686817148013</v>
      </c>
      <c r="BU145" s="94">
        <f t="shared" si="216"/>
        <v>0.50024836428681319</v>
      </c>
      <c r="BV145" s="94">
        <f t="shared" si="217"/>
        <v>0.22200406767278835</v>
      </c>
      <c r="BW145" s="94">
        <f t="shared" si="218"/>
        <v>2.8602749568759607</v>
      </c>
    </row>
    <row r="146" spans="1:75" ht="15.6" x14ac:dyDescent="0.3">
      <c r="A146" s="1">
        <f t="shared" si="219"/>
        <v>136</v>
      </c>
      <c r="B146" s="25">
        <v>34</v>
      </c>
      <c r="C146" s="133" t="s">
        <v>349</v>
      </c>
      <c r="D146" s="20" t="s">
        <v>285</v>
      </c>
      <c r="E146" s="82">
        <f t="shared" si="113"/>
        <v>159058.67740000002</v>
      </c>
      <c r="F146" s="82">
        <f t="shared" ref="F146:S146" si="238">F44-F95</f>
        <v>157430.16050000003</v>
      </c>
      <c r="G146" s="82">
        <f t="shared" si="238"/>
        <v>597.19110000000012</v>
      </c>
      <c r="H146" s="166">
        <f t="shared" si="238"/>
        <v>1031.325800000003</v>
      </c>
      <c r="I146" s="167"/>
      <c r="J146" s="166">
        <f t="shared" si="238"/>
        <v>0</v>
      </c>
      <c r="K146" s="166">
        <f t="shared" si="238"/>
        <v>2703.4420000000014</v>
      </c>
      <c r="L146" s="166">
        <f t="shared" si="238"/>
        <v>488.83200000000005</v>
      </c>
      <c r="M146" s="166"/>
      <c r="N146" s="166"/>
      <c r="O146" s="166">
        <f t="shared" si="238"/>
        <v>529.24050000000011</v>
      </c>
      <c r="P146" s="166">
        <f t="shared" si="238"/>
        <v>834.22930000000042</v>
      </c>
      <c r="Q146" s="166">
        <f t="shared" si="238"/>
        <v>73.436999999999955</v>
      </c>
      <c r="R146" s="166">
        <f t="shared" si="238"/>
        <v>285.62</v>
      </c>
      <c r="S146" s="166">
        <f t="shared" si="238"/>
        <v>492.08320000000094</v>
      </c>
      <c r="T146" s="167"/>
      <c r="U146" s="166">
        <f t="shared" ref="U146:AD146" si="239">U44-U95</f>
        <v>622.87420000000009</v>
      </c>
      <c r="V146" s="166">
        <f t="shared" si="239"/>
        <v>527.97159999999997</v>
      </c>
      <c r="W146" s="166">
        <f t="shared" si="239"/>
        <v>1085.7746000000002</v>
      </c>
      <c r="X146" s="166">
        <f t="shared" si="239"/>
        <v>7489.5637000000006</v>
      </c>
      <c r="Y146" s="166">
        <f t="shared" si="239"/>
        <v>281.40689999999995</v>
      </c>
      <c r="Z146" s="166">
        <f t="shared" si="239"/>
        <v>793.88559999999984</v>
      </c>
      <c r="AA146" s="166">
        <f t="shared" si="239"/>
        <v>208.66380000000004</v>
      </c>
      <c r="AB146" s="166">
        <f t="shared" si="239"/>
        <v>2405.3770999999997</v>
      </c>
      <c r="AC146" s="166">
        <f t="shared" si="239"/>
        <v>3800.2303000000011</v>
      </c>
      <c r="AD146" s="166">
        <f t="shared" si="239"/>
        <v>171488.30350000004</v>
      </c>
      <c r="AE146" s="166"/>
      <c r="AF146" s="166">
        <f t="shared" si="115"/>
        <v>1049719</v>
      </c>
      <c r="AG146" s="166">
        <f t="shared" si="231"/>
        <v>569.80000000000007</v>
      </c>
      <c r="AH146" s="166">
        <f t="shared" si="231"/>
        <v>613</v>
      </c>
      <c r="AI146" s="166">
        <f t="shared" si="231"/>
        <v>1182.8000000000002</v>
      </c>
      <c r="AJ146" s="166">
        <f t="shared" si="231"/>
        <v>565564.12292619888</v>
      </c>
      <c r="AK146" s="166">
        <f t="shared" si="231"/>
        <v>608445.08756245312</v>
      </c>
      <c r="AL146" s="166">
        <f t="shared" si="231"/>
        <v>1174009.2104886521</v>
      </c>
      <c r="AM146" s="183">
        <f t="shared" si="209"/>
        <v>11.840331601947959</v>
      </c>
      <c r="AN146" s="166"/>
      <c r="AO146" s="166">
        <f t="shared" si="236"/>
        <v>177793.42148953787</v>
      </c>
      <c r="AP146" s="166">
        <f t="shared" si="188"/>
        <v>175972.50147088658</v>
      </c>
      <c r="AQ146" s="166">
        <f t="shared" si="188"/>
        <v>667.61617306058952</v>
      </c>
      <c r="AR146" s="166">
        <f t="shared" si="188"/>
        <v>1153.3038455906976</v>
      </c>
      <c r="AS146" s="168"/>
      <c r="AT146" s="166">
        <f t="shared" si="189"/>
        <v>1.2533979004666795E-2</v>
      </c>
      <c r="AU146" s="166">
        <f t="shared" si="189"/>
        <v>3048.0870997818552</v>
      </c>
      <c r="AV146" s="166">
        <f t="shared" si="189"/>
        <v>549.67015309694727</v>
      </c>
      <c r="AW146" s="166"/>
      <c r="AX146" s="166"/>
      <c r="AY146" s="166">
        <f t="shared" si="232"/>
        <v>594.44772800306851</v>
      </c>
      <c r="AZ146" s="166">
        <f t="shared" si="232"/>
        <v>943.76822593072302</v>
      </c>
      <c r="BA146" s="166">
        <f t="shared" si="232"/>
        <v>84.038648552090109</v>
      </c>
      <c r="BB146" s="166">
        <f t="shared" si="232"/>
        <v>320.05058903122108</v>
      </c>
      <c r="BC146" s="166">
        <f t="shared" si="232"/>
        <v>556.11175516780418</v>
      </c>
      <c r="BD146" s="166"/>
      <c r="BE146" s="166">
        <f t="shared" ref="BE146:BN146" si="240">BE44-BE95</f>
        <v>703.7056713285815</v>
      </c>
      <c r="BF146" s="166">
        <f t="shared" si="240"/>
        <v>595.34821598504664</v>
      </c>
      <c r="BG146" s="166">
        <f t="shared" si="240"/>
        <v>1233.8667699502821</v>
      </c>
      <c r="BH146" s="166">
        <f t="shared" si="240"/>
        <v>8429.9435112712654</v>
      </c>
      <c r="BI146" s="166">
        <f t="shared" si="240"/>
        <v>321.94685271829792</v>
      </c>
      <c r="BJ146" s="166">
        <f t="shared" si="240"/>
        <v>890.01354762532833</v>
      </c>
      <c r="BK146" s="166">
        <f t="shared" si="240"/>
        <v>238.14484167811997</v>
      </c>
      <c r="BL146" s="166">
        <f t="shared" si="240"/>
        <v>2706.7939916140431</v>
      </c>
      <c r="BM146" s="166">
        <f t="shared" si="240"/>
        <v>4273.0442776354766</v>
      </c>
      <c r="BN146" s="172">
        <f t="shared" si="240"/>
        <v>191804.3852918339</v>
      </c>
      <c r="BP146" s="94">
        <f t="shared" si="211"/>
        <v>82.927549940002322</v>
      </c>
      <c r="BQ146" s="178">
        <f t="shared" si="212"/>
        <v>6.5347718643638499E-6</v>
      </c>
      <c r="BR146" s="94">
        <f t="shared" si="213"/>
        <v>1.5891644474885884</v>
      </c>
      <c r="BS146" s="94">
        <f t="shared" si="214"/>
        <v>0.95368778099215235</v>
      </c>
      <c r="BT146" s="94">
        <f t="shared" si="215"/>
        <v>0.16785166419863126</v>
      </c>
      <c r="BU146" s="94">
        <f t="shared" si="216"/>
        <v>0.46402148015080907</v>
      </c>
      <c r="BV146" s="94">
        <f t="shared" si="217"/>
        <v>0.12416026949320175</v>
      </c>
      <c r="BW146" s="94">
        <f t="shared" si="218"/>
        <v>1.41122633223198</v>
      </c>
    </row>
    <row r="147" spans="1:75" ht="15.6" x14ac:dyDescent="0.3">
      <c r="A147" s="1">
        <f t="shared" si="219"/>
        <v>137</v>
      </c>
      <c r="B147" s="25">
        <v>35</v>
      </c>
      <c r="C147" s="133" t="s">
        <v>349</v>
      </c>
      <c r="D147" s="20" t="s">
        <v>286</v>
      </c>
      <c r="E147" s="82">
        <f t="shared" si="113"/>
        <v>217457.58800000002</v>
      </c>
      <c r="F147" s="82">
        <f t="shared" ref="F147:S147" si="241">F45-F96</f>
        <v>215394.54080000002</v>
      </c>
      <c r="G147" s="82">
        <f t="shared" si="241"/>
        <v>1064.2578000000001</v>
      </c>
      <c r="H147" s="166">
        <f t="shared" si="241"/>
        <v>998.78940000000023</v>
      </c>
      <c r="I147" s="167"/>
      <c r="J147" s="166">
        <f t="shared" si="241"/>
        <v>276.77780000000001</v>
      </c>
      <c r="K147" s="166">
        <f t="shared" si="241"/>
        <v>14765.706200000001</v>
      </c>
      <c r="L147" s="166">
        <f t="shared" si="241"/>
        <v>1684.6236000000001</v>
      </c>
      <c r="M147" s="166"/>
      <c r="N147" s="166"/>
      <c r="O147" s="166">
        <f t="shared" si="241"/>
        <v>900.85099999999989</v>
      </c>
      <c r="P147" s="166">
        <f t="shared" si="241"/>
        <v>2572.5457999999994</v>
      </c>
      <c r="Q147" s="166">
        <f t="shared" si="241"/>
        <v>280.54879999999997</v>
      </c>
      <c r="R147" s="166">
        <f t="shared" si="241"/>
        <v>6535.6346000000003</v>
      </c>
      <c r="S147" s="166">
        <f t="shared" si="241"/>
        <v>2791.502400000003</v>
      </c>
      <c r="T147" s="167"/>
      <c r="U147" s="166">
        <f t="shared" ref="U147:AD147" si="242">U45-U96</f>
        <v>6527.4479999999994</v>
      </c>
      <c r="V147" s="166">
        <f t="shared" si="242"/>
        <v>2265.9596000000001</v>
      </c>
      <c r="W147" s="166">
        <f t="shared" si="242"/>
        <v>3140.4991999999988</v>
      </c>
      <c r="X147" s="166">
        <f t="shared" si="242"/>
        <v>12454.021199999996</v>
      </c>
      <c r="Y147" s="166">
        <f t="shared" si="242"/>
        <v>754.26019999999983</v>
      </c>
      <c r="Z147" s="166">
        <f t="shared" si="242"/>
        <v>2001.9307999999999</v>
      </c>
      <c r="AA147" s="166">
        <f t="shared" si="242"/>
        <v>621.46420000000001</v>
      </c>
      <c r="AB147" s="166">
        <f t="shared" si="242"/>
        <v>5603.8242</v>
      </c>
      <c r="AC147" s="166">
        <f t="shared" si="242"/>
        <v>3472.5417999999963</v>
      </c>
      <c r="AD147" s="166">
        <f t="shared" si="242"/>
        <v>256888</v>
      </c>
      <c r="AE147" s="166"/>
      <c r="AF147" s="166">
        <f t="shared" si="115"/>
        <v>1632322</v>
      </c>
      <c r="AG147" s="166">
        <f t="shared" si="231"/>
        <v>888.9</v>
      </c>
      <c r="AH147" s="166">
        <f t="shared" si="231"/>
        <v>1006.8</v>
      </c>
      <c r="AI147" s="166">
        <f t="shared" si="231"/>
        <v>1895.6999999999998</v>
      </c>
      <c r="AJ147" s="166">
        <f t="shared" si="231"/>
        <v>880605.98093645752</v>
      </c>
      <c r="AK147" s="166">
        <f t="shared" si="231"/>
        <v>997500.37747310684</v>
      </c>
      <c r="AL147" s="166">
        <f t="shared" si="231"/>
        <v>1878106.3584095645</v>
      </c>
      <c r="AM147" s="183">
        <f t="shared" si="209"/>
        <v>15.057345205759923</v>
      </c>
      <c r="AN147" s="166"/>
      <c r="AO147" s="166">
        <f t="shared" si="236"/>
        <v>248780.14068954898</v>
      </c>
      <c r="AP147" s="166">
        <f t="shared" si="188"/>
        <v>246419.05610577908</v>
      </c>
      <c r="AQ147" s="166">
        <f t="shared" si="188"/>
        <v>1216.2073383466118</v>
      </c>
      <c r="AR147" s="166">
        <f t="shared" si="188"/>
        <v>1144.8772454232403</v>
      </c>
      <c r="AS147" s="168"/>
      <c r="AT147" s="166">
        <f t="shared" si="189"/>
        <v>316.60090201890421</v>
      </c>
      <c r="AU147" s="166">
        <f t="shared" si="189"/>
        <v>17451.810815862118</v>
      </c>
      <c r="AV147" s="166">
        <f t="shared" si="189"/>
        <v>2015.9585011425577</v>
      </c>
      <c r="AW147" s="166"/>
      <c r="AX147" s="166"/>
      <c r="AY147" s="166">
        <f t="shared" si="232"/>
        <v>1075.9443249327301</v>
      </c>
      <c r="AZ147" s="166">
        <f t="shared" si="232"/>
        <v>3106.9954495750699</v>
      </c>
      <c r="BA147" s="166">
        <f t="shared" si="232"/>
        <v>341.40626961406764</v>
      </c>
      <c r="BB147" s="166">
        <f t="shared" si="232"/>
        <v>7634.5998265354219</v>
      </c>
      <c r="BC147" s="166">
        <f t="shared" si="232"/>
        <v>3276.9064440622715</v>
      </c>
      <c r="BD147" s="166"/>
      <c r="BE147" s="166">
        <f t="shared" ref="BE147:BN147" si="243">BE45-BE96</f>
        <v>7506.1368209780439</v>
      </c>
      <c r="BF147" s="166">
        <f t="shared" si="243"/>
        <v>2727.8334869053315</v>
      </c>
      <c r="BG147" s="166">
        <f t="shared" si="243"/>
        <v>3950.7501109024288</v>
      </c>
      <c r="BH147" s="166">
        <f t="shared" si="243"/>
        <v>14988.680391908794</v>
      </c>
      <c r="BI147" s="166">
        <f t="shared" si="243"/>
        <v>948.12188819218227</v>
      </c>
      <c r="BJ147" s="166">
        <f t="shared" si="243"/>
        <v>2328.1990213314075</v>
      </c>
      <c r="BK147" s="166">
        <f t="shared" si="243"/>
        <v>761.8163810981921</v>
      </c>
      <c r="BL147" s="166">
        <f t="shared" si="243"/>
        <v>6596.5144975489402</v>
      </c>
      <c r="BM147" s="166">
        <f t="shared" si="243"/>
        <v>4354.0286037380729</v>
      </c>
      <c r="BN147" s="172">
        <f t="shared" si="243"/>
        <v>295721.95321812457</v>
      </c>
      <c r="BP147" s="94">
        <f t="shared" si="211"/>
        <v>73.534475757910087</v>
      </c>
      <c r="BQ147" s="178">
        <f t="shared" si="212"/>
        <v>0.10706033102161316</v>
      </c>
      <c r="BR147" s="94">
        <f t="shared" si="213"/>
        <v>5.9014255201370389</v>
      </c>
      <c r="BS147" s="94">
        <f t="shared" si="214"/>
        <v>2.2583996639849175</v>
      </c>
      <c r="BT147" s="94">
        <f t="shared" si="215"/>
        <v>0.32061261528759327</v>
      </c>
      <c r="BU147" s="94">
        <f t="shared" si="216"/>
        <v>0.78729326517538833</v>
      </c>
      <c r="BV147" s="94">
        <f t="shared" si="217"/>
        <v>0.25761238650289725</v>
      </c>
      <c r="BW147" s="94">
        <f t="shared" si="218"/>
        <v>2.2306475477264787</v>
      </c>
    </row>
    <row r="148" spans="1:75" ht="15.6" x14ac:dyDescent="0.3">
      <c r="A148" s="1">
        <f t="shared" si="219"/>
        <v>138</v>
      </c>
      <c r="B148" s="25">
        <v>36</v>
      </c>
      <c r="C148" s="133" t="s">
        <v>349</v>
      </c>
      <c r="D148" s="20" t="s">
        <v>169</v>
      </c>
      <c r="E148" s="82">
        <f t="shared" si="113"/>
        <v>393024.71749999997</v>
      </c>
      <c r="F148" s="82">
        <f t="shared" ref="F148:S148" si="244">F46-F97</f>
        <v>389962.51160000003</v>
      </c>
      <c r="G148" s="82">
        <f t="shared" si="244"/>
        <v>2563.7261999999996</v>
      </c>
      <c r="H148" s="166">
        <f t="shared" si="244"/>
        <v>498.47969999999486</v>
      </c>
      <c r="I148" s="167"/>
      <c r="J148" s="166">
        <f t="shared" si="244"/>
        <v>22.224499999999999</v>
      </c>
      <c r="K148" s="166">
        <f t="shared" si="244"/>
        <v>13251.861799999999</v>
      </c>
      <c r="L148" s="166">
        <f t="shared" si="244"/>
        <v>2015.3195999999996</v>
      </c>
      <c r="M148" s="166"/>
      <c r="N148" s="166"/>
      <c r="O148" s="166">
        <f t="shared" si="244"/>
        <v>3583.1980999999992</v>
      </c>
      <c r="P148" s="166">
        <f t="shared" si="244"/>
        <v>3999.4096999999997</v>
      </c>
      <c r="Q148" s="166">
        <f t="shared" si="244"/>
        <v>734.76790000000005</v>
      </c>
      <c r="R148" s="166">
        <f t="shared" si="244"/>
        <v>860.85329999999999</v>
      </c>
      <c r="S148" s="166">
        <f t="shared" si="244"/>
        <v>2058.313200000001</v>
      </c>
      <c r="T148" s="167"/>
      <c r="U148" s="166">
        <f t="shared" ref="U148:AD148" si="245">U46-U97</f>
        <v>2549.5312999999996</v>
      </c>
      <c r="V148" s="166">
        <f t="shared" si="245"/>
        <v>2595.5719999999997</v>
      </c>
      <c r="W148" s="166">
        <f t="shared" si="245"/>
        <v>5934.3409000000011</v>
      </c>
      <c r="X148" s="166">
        <f t="shared" si="245"/>
        <v>17914.751999999993</v>
      </c>
      <c r="Y148" s="166">
        <f t="shared" si="245"/>
        <v>1909.8112999999996</v>
      </c>
      <c r="Z148" s="166">
        <f t="shared" si="245"/>
        <v>1954.6040000000003</v>
      </c>
      <c r="AA148" s="166">
        <f t="shared" si="245"/>
        <v>880.70270000000005</v>
      </c>
      <c r="AB148" s="166">
        <f t="shared" si="245"/>
        <v>7970.2933000000003</v>
      </c>
      <c r="AC148" s="166">
        <f t="shared" si="245"/>
        <v>5199.3406999999943</v>
      </c>
      <c r="AD148" s="166">
        <f t="shared" si="245"/>
        <v>435293</v>
      </c>
      <c r="AE148" s="166"/>
      <c r="AF148" s="166">
        <f t="shared" si="115"/>
        <v>2592494</v>
      </c>
      <c r="AG148" s="166">
        <f t="shared" si="231"/>
        <v>1498</v>
      </c>
      <c r="AH148" s="166">
        <f t="shared" si="231"/>
        <v>1538.1</v>
      </c>
      <c r="AI148" s="166">
        <f t="shared" si="231"/>
        <v>3036.1000000000004</v>
      </c>
      <c r="AJ148" s="166">
        <f t="shared" si="231"/>
        <v>1483304.5671757062</v>
      </c>
      <c r="AK148" s="166">
        <f t="shared" si="231"/>
        <v>1523005.8465409649</v>
      </c>
      <c r="AL148" s="166">
        <f t="shared" si="231"/>
        <v>3006310.4137166711</v>
      </c>
      <c r="AM148" s="183">
        <f t="shared" si="209"/>
        <v>15.962097259113079</v>
      </c>
      <c r="AN148" s="166"/>
      <c r="AO148" s="166">
        <f t="shared" si="236"/>
        <v>454076.24837095599</v>
      </c>
      <c r="AP148" s="166">
        <f t="shared" si="188"/>
        <v>450518.81772389414</v>
      </c>
      <c r="AQ148" s="166">
        <f t="shared" si="188"/>
        <v>2965.5187085429893</v>
      </c>
      <c r="AR148" s="166">
        <f t="shared" si="188"/>
        <v>591.9119385189058</v>
      </c>
      <c r="AS148" s="168"/>
      <c r="AT148" s="166">
        <f t="shared" si="189"/>
        <v>27.684686854692295</v>
      </c>
      <c r="AU148" s="166">
        <f t="shared" si="189"/>
        <v>15728.805200129791</v>
      </c>
      <c r="AV148" s="166">
        <f t="shared" si="189"/>
        <v>2402.2678177546436</v>
      </c>
      <c r="AW148" s="166"/>
      <c r="AX148" s="166"/>
      <c r="AY148" s="166">
        <f t="shared" si="232"/>
        <v>4212.5100561053223</v>
      </c>
      <c r="AZ148" s="166">
        <f t="shared" si="232"/>
        <v>4751.5839604447901</v>
      </c>
      <c r="BA148" s="166">
        <f t="shared" si="232"/>
        <v>864.24112888641821</v>
      </c>
      <c r="BB148" s="166">
        <f t="shared" si="232"/>
        <v>1003.0391027127646</v>
      </c>
      <c r="BC148" s="166">
        <f t="shared" si="232"/>
        <v>2495.1631342258506</v>
      </c>
      <c r="BD148" s="166"/>
      <c r="BE148" s="166">
        <f t="shared" ref="BE148:BN148" si="246">BE46-BE97</f>
        <v>3059.7649254429543</v>
      </c>
      <c r="BF148" s="166">
        <f t="shared" si="246"/>
        <v>3202.8196787808843</v>
      </c>
      <c r="BG148" s="166">
        <f t="shared" si="246"/>
        <v>7224.1819073183551</v>
      </c>
      <c r="BH148" s="166">
        <f t="shared" si="246"/>
        <v>21452.055001346322</v>
      </c>
      <c r="BI148" s="166">
        <f t="shared" si="246"/>
        <v>2305.0252844315983</v>
      </c>
      <c r="BJ148" s="166">
        <f t="shared" si="246"/>
        <v>2294.3213085336474</v>
      </c>
      <c r="BK148" s="166">
        <f t="shared" si="246"/>
        <v>1063.3575145969771</v>
      </c>
      <c r="BL148" s="166">
        <f t="shared" si="246"/>
        <v>9566.4490322991442</v>
      </c>
      <c r="BM148" s="166">
        <f t="shared" si="246"/>
        <v>6222.9018614849556</v>
      </c>
      <c r="BN148" s="172">
        <f t="shared" si="246"/>
        <v>504771.5597708291</v>
      </c>
      <c r="BP148" s="94">
        <f t="shared" si="211"/>
        <v>77.861898098703662</v>
      </c>
      <c r="BQ148" s="178">
        <f t="shared" si="212"/>
        <v>5.4845972041811146E-3</v>
      </c>
      <c r="BR148" s="94">
        <f t="shared" si="213"/>
        <v>3.1160244462407536</v>
      </c>
      <c r="BS148" s="94">
        <f t="shared" si="214"/>
        <v>2.0656872171707126</v>
      </c>
      <c r="BT148" s="94">
        <f t="shared" si="215"/>
        <v>0.45664721789755763</v>
      </c>
      <c r="BU148" s="94">
        <f t="shared" si="216"/>
        <v>0.45452665946062615</v>
      </c>
      <c r="BV148" s="94">
        <f t="shared" si="217"/>
        <v>0.21066113849198459</v>
      </c>
      <c r="BW148" s="94">
        <f t="shared" si="218"/>
        <v>1.8952036514581763</v>
      </c>
    </row>
    <row r="149" spans="1:75" ht="15.6" x14ac:dyDescent="0.3">
      <c r="A149" s="1">
        <f t="shared" si="219"/>
        <v>139</v>
      </c>
      <c r="B149" s="25">
        <v>37</v>
      </c>
      <c r="C149" s="133" t="s">
        <v>349</v>
      </c>
      <c r="D149" s="20" t="s">
        <v>287</v>
      </c>
      <c r="E149" s="82">
        <f t="shared" si="113"/>
        <v>77573.789600000004</v>
      </c>
      <c r="F149" s="82">
        <f t="shared" ref="F149:S149" si="247">F47-F98</f>
        <v>74996.747200000013</v>
      </c>
      <c r="G149" s="82">
        <f t="shared" si="247"/>
        <v>738.93439999999998</v>
      </c>
      <c r="H149" s="166">
        <f t="shared" si="247"/>
        <v>1838.1080000000004</v>
      </c>
      <c r="I149" s="167"/>
      <c r="J149" s="166">
        <f t="shared" si="247"/>
        <v>119.23740000000001</v>
      </c>
      <c r="K149" s="166">
        <f t="shared" si="247"/>
        <v>15761.333300000006</v>
      </c>
      <c r="L149" s="166">
        <f t="shared" si="247"/>
        <v>4899.1522999999979</v>
      </c>
      <c r="M149" s="166"/>
      <c r="N149" s="166"/>
      <c r="O149" s="166">
        <f t="shared" si="247"/>
        <v>1156.3056999999999</v>
      </c>
      <c r="P149" s="166">
        <f t="shared" si="247"/>
        <v>2970.6010000000006</v>
      </c>
      <c r="Q149" s="166">
        <f t="shared" si="247"/>
        <v>291.69929999999977</v>
      </c>
      <c r="R149" s="166">
        <f t="shared" si="247"/>
        <v>1355.0347000000002</v>
      </c>
      <c r="S149" s="166">
        <f t="shared" si="247"/>
        <v>5088.5403000000078</v>
      </c>
      <c r="T149" s="167"/>
      <c r="U149" s="166">
        <f t="shared" ref="U149:AD149" si="248">U47-U98</f>
        <v>3169.9394999999986</v>
      </c>
      <c r="V149" s="166">
        <f t="shared" si="248"/>
        <v>4826.3212999999978</v>
      </c>
      <c r="W149" s="166">
        <f t="shared" si="248"/>
        <v>5774.100899999994</v>
      </c>
      <c r="X149" s="166">
        <f t="shared" si="248"/>
        <v>25261.277999999991</v>
      </c>
      <c r="Y149" s="166">
        <f t="shared" si="248"/>
        <v>2167.0302000000029</v>
      </c>
      <c r="Z149" s="166">
        <f t="shared" si="248"/>
        <v>808.24130000000014</v>
      </c>
      <c r="AA149" s="166">
        <f t="shared" si="248"/>
        <v>1625.9810999999982</v>
      </c>
      <c r="AB149" s="166">
        <f t="shared" si="248"/>
        <v>10192.319299999996</v>
      </c>
      <c r="AC149" s="166">
        <f t="shared" si="248"/>
        <v>10467.706099999996</v>
      </c>
      <c r="AD149" s="166">
        <f t="shared" si="248"/>
        <v>132486</v>
      </c>
      <c r="AE149" s="166"/>
      <c r="AF149" s="166">
        <f t="shared" si="115"/>
        <v>690280</v>
      </c>
      <c r="AG149" s="166">
        <f t="shared" si="231"/>
        <v>353.89999999999986</v>
      </c>
      <c r="AH149" s="166">
        <f t="shared" si="231"/>
        <v>387.4</v>
      </c>
      <c r="AI149" s="166">
        <f t="shared" si="231"/>
        <v>741.29999999999973</v>
      </c>
      <c r="AJ149" s="166">
        <f t="shared" si="231"/>
        <v>352765.82127817813</v>
      </c>
      <c r="AK149" s="166">
        <f t="shared" si="231"/>
        <v>385486.11564183398</v>
      </c>
      <c r="AL149" s="166">
        <f t="shared" si="231"/>
        <v>738251.93692001211</v>
      </c>
      <c r="AM149" s="183">
        <f t="shared" si="209"/>
        <v>6.9496344845587465</v>
      </c>
      <c r="AN149" s="166"/>
      <c r="AO149" s="166">
        <f t="shared" si="236"/>
        <v>89902.896262695765</v>
      </c>
      <c r="AP149" s="166">
        <f t="shared" si="188"/>
        <v>86926.220365936999</v>
      </c>
      <c r="AQ149" s="166">
        <f t="shared" si="188"/>
        <v>855.05877914749942</v>
      </c>
      <c r="AR149" s="166">
        <f t="shared" si="188"/>
        <v>2121.6171176112812</v>
      </c>
      <c r="AS149" s="168"/>
      <c r="AT149" s="166">
        <f t="shared" si="189"/>
        <v>131.00447793423578</v>
      </c>
      <c r="AU149" s="166">
        <f t="shared" si="189"/>
        <v>15857.715709132099</v>
      </c>
      <c r="AV149" s="166">
        <f t="shared" si="189"/>
        <v>5066.4720649480732</v>
      </c>
      <c r="AW149" s="166"/>
      <c r="AX149" s="166"/>
      <c r="AY149" s="166">
        <f t="shared" si="232"/>
        <v>1138.8479184243915</v>
      </c>
      <c r="AZ149" s="166">
        <f t="shared" si="232"/>
        <v>2890.6516665477648</v>
      </c>
      <c r="BA149" s="166">
        <f t="shared" si="232"/>
        <v>291.03020285966136</v>
      </c>
      <c r="BB149" s="166">
        <f t="shared" si="232"/>
        <v>1357.188714981452</v>
      </c>
      <c r="BC149" s="166">
        <f t="shared" si="232"/>
        <v>5113.5251413707592</v>
      </c>
      <c r="BD149" s="166"/>
      <c r="BE149" s="166">
        <f t="shared" ref="BE149:BN149" si="249">BE47-BE98</f>
        <v>3370.8366338186115</v>
      </c>
      <c r="BF149" s="166">
        <f t="shared" si="249"/>
        <v>5151.4059845620723</v>
      </c>
      <c r="BG149" s="166">
        <f t="shared" si="249"/>
        <v>5619.3125719652126</v>
      </c>
      <c r="BH149" s="166">
        <f t="shared" si="249"/>
        <v>25527.359397931723</v>
      </c>
      <c r="BI149" s="166">
        <f t="shared" si="249"/>
        <v>2098.110609090927</v>
      </c>
      <c r="BJ149" s="166">
        <f t="shared" si="249"/>
        <v>878.18491752403361</v>
      </c>
      <c r="BK149" s="166">
        <f t="shared" si="249"/>
        <v>1568.4701663885753</v>
      </c>
      <c r="BL149" s="166">
        <f t="shared" si="249"/>
        <v>10328.232714014928</v>
      </c>
      <c r="BM149" s="166">
        <f t="shared" si="249"/>
        <v>10654.360990913272</v>
      </c>
      <c r="BN149" s="172">
        <f t="shared" si="249"/>
        <v>145560.53103803971</v>
      </c>
      <c r="BP149" s="94">
        <f t="shared" si="211"/>
        <v>53.293148250281831</v>
      </c>
      <c r="BQ149" s="178">
        <f t="shared" si="212"/>
        <v>9.0000000000000024E-2</v>
      </c>
      <c r="BR149" s="94">
        <f t="shared" si="213"/>
        <v>10.894241451336805</v>
      </c>
      <c r="BS149" s="94">
        <f t="shared" si="214"/>
        <v>7.3994773718656921</v>
      </c>
      <c r="BT149" s="94">
        <f t="shared" si="215"/>
        <v>1.4414007658041743</v>
      </c>
      <c r="BU149" s="94">
        <f t="shared" si="216"/>
        <v>0.60331252659042256</v>
      </c>
      <c r="BV149" s="94">
        <f t="shared" si="217"/>
        <v>1.0775380903073808</v>
      </c>
      <c r="BW149" s="94">
        <f t="shared" si="218"/>
        <v>7.0954898559114383</v>
      </c>
    </row>
    <row r="150" spans="1:75" ht="15.6" x14ac:dyDescent="0.3">
      <c r="A150" s="1">
        <f t="shared" si="219"/>
        <v>140</v>
      </c>
      <c r="B150" s="25">
        <v>38</v>
      </c>
      <c r="C150" s="133" t="s">
        <v>349</v>
      </c>
      <c r="D150" s="20" t="s">
        <v>288</v>
      </c>
      <c r="E150" s="82">
        <f t="shared" si="113"/>
        <v>310981.91570000001</v>
      </c>
      <c r="F150" s="82">
        <f t="shared" ref="F150:S150" si="250">F48-F99</f>
        <v>308519.53589999996</v>
      </c>
      <c r="G150" s="82">
        <f t="shared" si="250"/>
        <v>1498.3513000000003</v>
      </c>
      <c r="H150" s="166">
        <f t="shared" si="250"/>
        <v>964.02850000003707</v>
      </c>
      <c r="I150" s="167"/>
      <c r="J150" s="166">
        <f t="shared" si="250"/>
        <v>23.401599999999998</v>
      </c>
      <c r="K150" s="166">
        <f t="shared" si="250"/>
        <v>15120.461800000003</v>
      </c>
      <c r="L150" s="166">
        <f t="shared" si="250"/>
        <v>1754.2651000000001</v>
      </c>
      <c r="M150" s="166"/>
      <c r="N150" s="166"/>
      <c r="O150" s="166">
        <f t="shared" si="250"/>
        <v>2667.7824000000001</v>
      </c>
      <c r="P150" s="166">
        <f t="shared" si="250"/>
        <v>4172.9008000000022</v>
      </c>
      <c r="Q150" s="166">
        <f t="shared" si="250"/>
        <v>873.10010000000023</v>
      </c>
      <c r="R150" s="166">
        <f t="shared" si="250"/>
        <v>3022.1642000000002</v>
      </c>
      <c r="S150" s="166">
        <f t="shared" si="250"/>
        <v>2630.2492000000038</v>
      </c>
      <c r="T150" s="167"/>
      <c r="U150" s="166">
        <f t="shared" ref="U150:AD150" si="251">U48-U99</f>
        <v>2325.4103999999993</v>
      </c>
      <c r="V150" s="166">
        <f t="shared" si="251"/>
        <v>2016.5648999999994</v>
      </c>
      <c r="W150" s="166">
        <f t="shared" si="251"/>
        <v>3748.6335000000017</v>
      </c>
      <c r="X150" s="166">
        <f t="shared" si="251"/>
        <v>15777.612099999998</v>
      </c>
      <c r="Y150" s="166">
        <f t="shared" si="251"/>
        <v>1362.2367999999994</v>
      </c>
      <c r="Z150" s="166">
        <f t="shared" si="251"/>
        <v>1489.2255</v>
      </c>
      <c r="AA150" s="166">
        <f t="shared" si="251"/>
        <v>722.74070000000029</v>
      </c>
      <c r="AB150" s="166">
        <f t="shared" si="251"/>
        <v>7913.7372000000014</v>
      </c>
      <c r="AC150" s="166">
        <f t="shared" si="251"/>
        <v>4289.6718999999957</v>
      </c>
      <c r="AD150" s="166">
        <f t="shared" si="251"/>
        <v>349994.00000000006</v>
      </c>
      <c r="AE150" s="166"/>
      <c r="AF150" s="166">
        <f t="shared" si="115"/>
        <v>2096280</v>
      </c>
      <c r="AG150" s="166">
        <f t="shared" si="231"/>
        <v>1201.8</v>
      </c>
      <c r="AH150" s="166">
        <f t="shared" si="231"/>
        <v>1251.0999999999999</v>
      </c>
      <c r="AI150" s="166">
        <f t="shared" si="231"/>
        <v>2452.8999999999996</v>
      </c>
      <c r="AJ150" s="166">
        <f t="shared" si="231"/>
        <v>1190056.4491625694</v>
      </c>
      <c r="AK150" s="166">
        <f t="shared" si="231"/>
        <v>1238876.4963132099</v>
      </c>
      <c r="AL150" s="166">
        <f t="shared" si="231"/>
        <v>2428932.945475779</v>
      </c>
      <c r="AM150" s="183">
        <f t="shared" si="209"/>
        <v>15.868726767215211</v>
      </c>
      <c r="AN150" s="166"/>
      <c r="AO150" s="166">
        <f t="shared" si="236"/>
        <v>360037.79124774778</v>
      </c>
      <c r="AP150" s="166">
        <f t="shared" si="188"/>
        <v>357183.29561490536</v>
      </c>
      <c r="AQ150" s="166">
        <f t="shared" si="188"/>
        <v>1735.2106733821013</v>
      </c>
      <c r="AR150" s="166">
        <f t="shared" si="188"/>
        <v>1119.2849594602121</v>
      </c>
      <c r="AS150" s="168"/>
      <c r="AT150" s="166">
        <f t="shared" si="189"/>
        <v>27.213872683954904</v>
      </c>
      <c r="AU150" s="166">
        <f t="shared" si="189"/>
        <v>17604.161400826881</v>
      </c>
      <c r="AV150" s="166">
        <f t="shared" si="189"/>
        <v>2046.9916634871565</v>
      </c>
      <c r="AW150" s="166"/>
      <c r="AX150" s="166"/>
      <c r="AY150" s="166">
        <f t="shared" si="232"/>
        <v>3102.3814859708591</v>
      </c>
      <c r="AZ150" s="166">
        <f t="shared" si="232"/>
        <v>4863.0041209610863</v>
      </c>
      <c r="BA150" s="166">
        <f t="shared" si="232"/>
        <v>1017.2670293305293</v>
      </c>
      <c r="BB150" s="166">
        <f t="shared" si="232"/>
        <v>3502.8948814529103</v>
      </c>
      <c r="BC150" s="166">
        <f t="shared" si="232"/>
        <v>3071.6222196243443</v>
      </c>
      <c r="BD150" s="166"/>
      <c r="BE150" s="166">
        <f t="shared" ref="BE150:BN150" si="252">BE48-BE99</f>
        <v>2716.2639761314986</v>
      </c>
      <c r="BF150" s="166">
        <f t="shared" si="252"/>
        <v>2375.077605806945</v>
      </c>
      <c r="BG150" s="166">
        <f t="shared" si="252"/>
        <v>4406.0662708054406</v>
      </c>
      <c r="BH150" s="166">
        <f t="shared" si="252"/>
        <v>18411.684882944563</v>
      </c>
      <c r="BI150" s="166">
        <f t="shared" si="252"/>
        <v>1591.027804480791</v>
      </c>
      <c r="BJ150" s="166">
        <f t="shared" si="252"/>
        <v>1728.1783145460649</v>
      </c>
      <c r="BK150" s="166">
        <f t="shared" si="252"/>
        <v>844.84756958886237</v>
      </c>
      <c r="BL150" s="166">
        <f t="shared" si="252"/>
        <v>9241.0285991560213</v>
      </c>
      <c r="BM150" s="166">
        <f t="shared" si="252"/>
        <v>5006.6025951728179</v>
      </c>
      <c r="BN150" s="172">
        <f t="shared" si="252"/>
        <v>405578.25925694703</v>
      </c>
      <c r="BP150" s="94">
        <f t="shared" si="211"/>
        <v>76.676179899224536</v>
      </c>
      <c r="BQ150" s="178">
        <f t="shared" si="212"/>
        <v>6.7098943453756553E-3</v>
      </c>
      <c r="BR150" s="94">
        <f t="shared" si="213"/>
        <v>4.3405091370230648</v>
      </c>
      <c r="BS150" s="94">
        <f t="shared" si="214"/>
        <v>1.6719692739536884</v>
      </c>
      <c r="BT150" s="94">
        <f t="shared" si="215"/>
        <v>0.392286264898835</v>
      </c>
      <c r="BU150" s="94">
        <f t="shared" si="216"/>
        <v>0.4261023058070792</v>
      </c>
      <c r="BV150" s="94">
        <f t="shared" si="217"/>
        <v>0.2083069174212378</v>
      </c>
      <c r="BW150" s="94">
        <f t="shared" si="218"/>
        <v>2.2784822381964829</v>
      </c>
    </row>
    <row r="151" spans="1:75" ht="15.6" x14ac:dyDescent="0.3">
      <c r="A151" s="1">
        <f t="shared" si="219"/>
        <v>141</v>
      </c>
      <c r="B151" s="25">
        <v>39</v>
      </c>
      <c r="C151" s="133" t="s">
        <v>349</v>
      </c>
      <c r="D151" s="20" t="s">
        <v>289</v>
      </c>
      <c r="E151" s="82">
        <f t="shared" si="113"/>
        <v>224726.57090000002</v>
      </c>
      <c r="F151" s="82">
        <f t="shared" ref="F151:S151" si="253">F49-F100</f>
        <v>223391.93449999997</v>
      </c>
      <c r="G151" s="82">
        <f t="shared" si="253"/>
        <v>754.79949999999997</v>
      </c>
      <c r="H151" s="166">
        <f t="shared" si="253"/>
        <v>579.83690000002002</v>
      </c>
      <c r="I151" s="167"/>
      <c r="J151" s="166">
        <f t="shared" si="253"/>
        <v>127.00810000000003</v>
      </c>
      <c r="K151" s="166">
        <f t="shared" si="253"/>
        <v>8579.8586999999989</v>
      </c>
      <c r="L151" s="166">
        <f t="shared" si="253"/>
        <v>929.46440000000007</v>
      </c>
      <c r="M151" s="166"/>
      <c r="N151" s="166"/>
      <c r="O151" s="166">
        <f t="shared" si="253"/>
        <v>1212.4769999999999</v>
      </c>
      <c r="P151" s="166">
        <f t="shared" si="253"/>
        <v>1847.3493999999994</v>
      </c>
      <c r="Q151" s="166">
        <f t="shared" si="253"/>
        <v>247.49680000000009</v>
      </c>
      <c r="R151" s="166">
        <f t="shared" si="253"/>
        <v>2651.3853000000004</v>
      </c>
      <c r="S151" s="166">
        <f t="shared" si="253"/>
        <v>1691.6858000000002</v>
      </c>
      <c r="T151" s="167"/>
      <c r="U151" s="166">
        <f t="shared" ref="U151:AD151" si="254">U49-U100</f>
        <v>2023.2962000000002</v>
      </c>
      <c r="V151" s="166">
        <f t="shared" si="254"/>
        <v>1672.1708000000006</v>
      </c>
      <c r="W151" s="166">
        <f t="shared" si="254"/>
        <v>1730.2979</v>
      </c>
      <c r="X151" s="166">
        <f t="shared" si="254"/>
        <v>11210.797399999999</v>
      </c>
      <c r="Y151" s="166">
        <f t="shared" si="254"/>
        <v>1110.135</v>
      </c>
      <c r="Z151" s="166">
        <f t="shared" si="254"/>
        <v>1361.0596</v>
      </c>
      <c r="AA151" s="166">
        <f t="shared" si="254"/>
        <v>581.38270000000023</v>
      </c>
      <c r="AB151" s="166">
        <f t="shared" si="254"/>
        <v>4623.6880000000001</v>
      </c>
      <c r="AC151" s="166">
        <f t="shared" si="254"/>
        <v>3534.5321000000004</v>
      </c>
      <c r="AD151" s="166">
        <f t="shared" si="254"/>
        <v>250070</v>
      </c>
      <c r="AE151" s="166"/>
      <c r="AF151" s="166">
        <f t="shared" si="115"/>
        <v>1419799</v>
      </c>
      <c r="AG151" s="166">
        <f t="shared" si="231"/>
        <v>787.6</v>
      </c>
      <c r="AH151" s="166">
        <f t="shared" si="231"/>
        <v>848.6</v>
      </c>
      <c r="AI151" s="166">
        <f t="shared" si="231"/>
        <v>1636.1999999999998</v>
      </c>
      <c r="AJ151" s="166">
        <f t="shared" si="231"/>
        <v>780653.70570499904</v>
      </c>
      <c r="AK151" s="166">
        <f t="shared" si="231"/>
        <v>841126.23653476941</v>
      </c>
      <c r="AL151" s="166">
        <f t="shared" si="231"/>
        <v>1621779.9422397683</v>
      </c>
      <c r="AM151" s="183">
        <f t="shared" si="209"/>
        <v>14.226023700521578</v>
      </c>
      <c r="AN151" s="166"/>
      <c r="AO151" s="166">
        <f t="shared" si="236"/>
        <v>255525.35094790231</v>
      </c>
      <c r="AP151" s="166">
        <f t="shared" si="188"/>
        <v>253992.60579115979</v>
      </c>
      <c r="AQ151" s="166">
        <f t="shared" si="188"/>
        <v>859.75969959515487</v>
      </c>
      <c r="AR151" s="166">
        <f t="shared" si="188"/>
        <v>672.98545714729812</v>
      </c>
      <c r="AS151" s="168"/>
      <c r="AT151" s="166">
        <f t="shared" si="189"/>
        <v>144.93253129006914</v>
      </c>
      <c r="AU151" s="166">
        <f t="shared" si="189"/>
        <v>10075.620040941374</v>
      </c>
      <c r="AV151" s="166">
        <f t="shared" si="189"/>
        <v>1100.9109645469839</v>
      </c>
      <c r="AW151" s="166"/>
      <c r="AX151" s="166"/>
      <c r="AY151" s="166">
        <f t="shared" si="232"/>
        <v>1430.1179797081604</v>
      </c>
      <c r="AZ151" s="166">
        <f t="shared" si="232"/>
        <v>2228.9831826523041</v>
      </c>
      <c r="BA151" s="166">
        <f t="shared" si="232"/>
        <v>291.73763189709257</v>
      </c>
      <c r="BB151" s="166">
        <f t="shared" si="232"/>
        <v>3026.9300978629699</v>
      </c>
      <c r="BC151" s="166">
        <f t="shared" si="232"/>
        <v>1996.9401842738639</v>
      </c>
      <c r="BD151" s="166"/>
      <c r="BE151" s="166">
        <f t="shared" ref="BE151:BN151" si="255">BE49-BE100</f>
        <v>2366.4799520618326</v>
      </c>
      <c r="BF151" s="166">
        <f t="shared" si="255"/>
        <v>2009.1664002213438</v>
      </c>
      <c r="BG151" s="166">
        <f t="shared" si="255"/>
        <v>2208.312407853532</v>
      </c>
      <c r="BH151" s="166">
        <f t="shared" si="255"/>
        <v>13371.935492747316</v>
      </c>
      <c r="BI151" s="166">
        <f t="shared" si="255"/>
        <v>1361.5241427027263</v>
      </c>
      <c r="BJ151" s="166">
        <f t="shared" si="255"/>
        <v>1578.1229434475435</v>
      </c>
      <c r="BK151" s="166">
        <f t="shared" si="255"/>
        <v>709.61858806493581</v>
      </c>
      <c r="BL151" s="166">
        <f t="shared" si="255"/>
        <v>5486.1837418888135</v>
      </c>
      <c r="BM151" s="166">
        <f t="shared" si="255"/>
        <v>4236.4860766432994</v>
      </c>
      <c r="BN151" s="172">
        <f t="shared" si="255"/>
        <v>285701.79777301772</v>
      </c>
      <c r="BP151" s="94">
        <f t="shared" si="211"/>
        <v>78.657737771233471</v>
      </c>
      <c r="BQ151" s="178">
        <f t="shared" si="212"/>
        <v>5.0728603186884415E-2</v>
      </c>
      <c r="BR151" s="94">
        <f t="shared" si="213"/>
        <v>3.5266211551619917</v>
      </c>
      <c r="BS151" s="94">
        <f t="shared" si="214"/>
        <v>1.476182103490139</v>
      </c>
      <c r="BT151" s="94">
        <f t="shared" si="215"/>
        <v>0.47655427908242287</v>
      </c>
      <c r="BU151" s="94">
        <f t="shared" si="216"/>
        <v>0.55236717295749016</v>
      </c>
      <c r="BV151" s="94">
        <f t="shared" si="217"/>
        <v>0.24837736184940226</v>
      </c>
      <c r="BW151" s="94">
        <f t="shared" si="218"/>
        <v>1.9202482394764058</v>
      </c>
    </row>
    <row r="152" spans="1:75" ht="15.6" x14ac:dyDescent="0.3">
      <c r="A152" s="1">
        <f t="shared" si="219"/>
        <v>142</v>
      </c>
      <c r="B152" s="25">
        <v>40</v>
      </c>
      <c r="C152" s="133" t="s">
        <v>349</v>
      </c>
      <c r="D152" s="20" t="s">
        <v>376</v>
      </c>
      <c r="E152" s="82">
        <f t="shared" si="113"/>
        <v>204327.71370000002</v>
      </c>
      <c r="F152" s="82">
        <f t="shared" ref="F152:S152" si="256">F50-F101</f>
        <v>202497.6783</v>
      </c>
      <c r="G152" s="82">
        <f t="shared" si="256"/>
        <v>1599.5628000000002</v>
      </c>
      <c r="H152" s="166">
        <f t="shared" si="256"/>
        <v>230.47260000000279</v>
      </c>
      <c r="I152" s="167"/>
      <c r="J152" s="166">
        <f t="shared" si="256"/>
        <v>20.666300000000003</v>
      </c>
      <c r="K152" s="166">
        <f t="shared" si="256"/>
        <v>5861.3407000000016</v>
      </c>
      <c r="L152" s="166">
        <f t="shared" si="256"/>
        <v>723.5773999999999</v>
      </c>
      <c r="M152" s="166"/>
      <c r="N152" s="166"/>
      <c r="O152" s="166">
        <f t="shared" si="256"/>
        <v>1061.4401000000003</v>
      </c>
      <c r="P152" s="166">
        <f t="shared" si="256"/>
        <v>1215.4617999999998</v>
      </c>
      <c r="Q152" s="166">
        <f t="shared" si="256"/>
        <v>125.33459999999997</v>
      </c>
      <c r="R152" s="166">
        <f t="shared" si="256"/>
        <v>1098.9028000000003</v>
      </c>
      <c r="S152" s="166">
        <f t="shared" si="256"/>
        <v>1636.6240000000007</v>
      </c>
      <c r="T152" s="167"/>
      <c r="U152" s="166">
        <f t="shared" ref="U152:AD152" si="257">U50-U101</f>
        <v>1200.2632000000003</v>
      </c>
      <c r="V152" s="166">
        <f t="shared" si="257"/>
        <v>1083.5355000000004</v>
      </c>
      <c r="W152" s="166">
        <f t="shared" si="257"/>
        <v>1773.9175000000009</v>
      </c>
      <c r="X152" s="166">
        <f t="shared" si="257"/>
        <v>11865.563099999999</v>
      </c>
      <c r="Y152" s="166">
        <f t="shared" si="257"/>
        <v>505.95900000000017</v>
      </c>
      <c r="Z152" s="166">
        <f t="shared" si="257"/>
        <v>1433.9032000000002</v>
      </c>
      <c r="AA152" s="166">
        <f t="shared" si="257"/>
        <v>463.0086</v>
      </c>
      <c r="AB152" s="166">
        <f t="shared" si="257"/>
        <v>4644.8471999999992</v>
      </c>
      <c r="AC152" s="166">
        <f t="shared" si="257"/>
        <v>4817.8450999999995</v>
      </c>
      <c r="AD152" s="166">
        <f t="shared" si="257"/>
        <v>226133.00000000003</v>
      </c>
      <c r="AE152" s="166"/>
      <c r="AF152" s="166">
        <f t="shared" si="115"/>
        <v>1404384</v>
      </c>
      <c r="AG152" s="166">
        <f t="shared" si="231"/>
        <v>763.7</v>
      </c>
      <c r="AH152" s="166">
        <f t="shared" si="231"/>
        <v>854.30000000000007</v>
      </c>
      <c r="AI152" s="166">
        <f t="shared" si="231"/>
        <v>1618</v>
      </c>
      <c r="AJ152" s="166">
        <f t="shared" si="231"/>
        <v>756950.15399958822</v>
      </c>
      <c r="AK152" s="166">
        <f t="shared" si="231"/>
        <v>846818.851191742</v>
      </c>
      <c r="AL152" s="166">
        <f t="shared" si="231"/>
        <v>1603769.0051913303</v>
      </c>
      <c r="AM152" s="183">
        <f t="shared" si="209"/>
        <v>14.197328166037943</v>
      </c>
      <c r="AN152" s="166"/>
      <c r="AO152" s="166">
        <f t="shared" si="236"/>
        <v>232010.35489423736</v>
      </c>
      <c r="AP152" s="166">
        <f t="shared" si="188"/>
        <v>229926.15648455627</v>
      </c>
      <c r="AQ152" s="166">
        <f t="shared" si="188"/>
        <v>1817.5115366514128</v>
      </c>
      <c r="AR152" s="166">
        <f t="shared" si="188"/>
        <v>266.68687302965157</v>
      </c>
      <c r="AS152" s="168"/>
      <c r="AT152" s="166">
        <f t="shared" si="189"/>
        <v>23.766723101881816</v>
      </c>
      <c r="AU152" s="166">
        <f t="shared" si="189"/>
        <v>7002.2195768834736</v>
      </c>
      <c r="AV152" s="166">
        <f t="shared" si="189"/>
        <v>876.54013734517696</v>
      </c>
      <c r="AW152" s="166"/>
      <c r="AX152" s="166"/>
      <c r="AY152" s="166">
        <f t="shared" si="232"/>
        <v>1250.8936149342014</v>
      </c>
      <c r="AZ152" s="166">
        <f t="shared" si="232"/>
        <v>1508.2866414726809</v>
      </c>
      <c r="BA152" s="166">
        <f t="shared" si="232"/>
        <v>155.60404787204897</v>
      </c>
      <c r="BB152" s="166">
        <f t="shared" si="232"/>
        <v>1269.2238130622709</v>
      </c>
      <c r="BC152" s="166">
        <f t="shared" si="232"/>
        <v>1941.6713221970922</v>
      </c>
      <c r="BD152" s="166"/>
      <c r="BE152" s="166">
        <f t="shared" ref="BE152:BN152" si="258">BE50-BE101</f>
        <v>1411.0894085830632</v>
      </c>
      <c r="BF152" s="166">
        <f t="shared" si="258"/>
        <v>1347.6500657357296</v>
      </c>
      <c r="BG152" s="166">
        <f t="shared" si="258"/>
        <v>2289.5759615144261</v>
      </c>
      <c r="BH152" s="166">
        <f t="shared" si="258"/>
        <v>14153.46793646577</v>
      </c>
      <c r="BI152" s="166">
        <f t="shared" si="258"/>
        <v>650.48069936448292</v>
      </c>
      <c r="BJ152" s="166">
        <f t="shared" si="258"/>
        <v>1657.9401311555064</v>
      </c>
      <c r="BK152" s="166">
        <f t="shared" si="258"/>
        <v>570.32778448680097</v>
      </c>
      <c r="BL152" s="166">
        <f t="shared" si="258"/>
        <v>5475.4559161970355</v>
      </c>
      <c r="BM152" s="166">
        <f t="shared" si="258"/>
        <v>5799.2634052619414</v>
      </c>
      <c r="BN152" s="172">
        <f t="shared" si="258"/>
        <v>258238.12456652164</v>
      </c>
      <c r="BP152" s="94">
        <f t="shared" si="211"/>
        <v>79.123759918480047</v>
      </c>
      <c r="BQ152" s="178">
        <f t="shared" si="212"/>
        <v>9.2034137646316259E-3</v>
      </c>
      <c r="BR152" s="94">
        <f t="shared" si="213"/>
        <v>2.7115359471562903</v>
      </c>
      <c r="BS152" s="94">
        <f t="shared" si="214"/>
        <v>1.4084775566565166</v>
      </c>
      <c r="BT152" s="94">
        <f t="shared" si="215"/>
        <v>0.25189181514401848</v>
      </c>
      <c r="BU152" s="94">
        <f t="shared" si="216"/>
        <v>0.64201989304968954</v>
      </c>
      <c r="BV152" s="94">
        <f t="shared" si="217"/>
        <v>0.22085344115790526</v>
      </c>
      <c r="BW152" s="94">
        <f t="shared" si="218"/>
        <v>2.1203127638059378</v>
      </c>
    </row>
    <row r="153" spans="1:75" ht="15.6" x14ac:dyDescent="0.3">
      <c r="A153" s="1">
        <f t="shared" si="219"/>
        <v>143</v>
      </c>
      <c r="B153" s="25">
        <v>41</v>
      </c>
      <c r="C153" s="133" t="s">
        <v>349</v>
      </c>
      <c r="D153" s="20" t="s">
        <v>377</v>
      </c>
      <c r="E153" s="82">
        <f t="shared" si="113"/>
        <v>156535.95439999999</v>
      </c>
      <c r="F153" s="82">
        <f t="shared" ref="F153:S153" si="259">F51-F102</f>
        <v>152167.02839999998</v>
      </c>
      <c r="G153" s="82">
        <f t="shared" si="259"/>
        <v>2539.652</v>
      </c>
      <c r="H153" s="166">
        <f t="shared" si="259"/>
        <v>1829.2740000000149</v>
      </c>
      <c r="I153" s="167"/>
      <c r="J153" s="166">
        <f t="shared" si="259"/>
        <v>394.98799999999994</v>
      </c>
      <c r="K153" s="166">
        <f t="shared" si="259"/>
        <v>7940.4408000000003</v>
      </c>
      <c r="L153" s="166">
        <f t="shared" si="259"/>
        <v>2476.8640000000005</v>
      </c>
      <c r="M153" s="166"/>
      <c r="N153" s="166"/>
      <c r="O153" s="166">
        <f t="shared" si="259"/>
        <v>1233.3055999999997</v>
      </c>
      <c r="P153" s="166">
        <f t="shared" si="259"/>
        <v>1835.5587999999993</v>
      </c>
      <c r="Q153" s="166">
        <f t="shared" si="259"/>
        <v>332.15599999999995</v>
      </c>
      <c r="R153" s="166">
        <f t="shared" si="259"/>
        <v>180.93160000000006</v>
      </c>
      <c r="S153" s="166">
        <f t="shared" si="259"/>
        <v>1881.6247999999996</v>
      </c>
      <c r="T153" s="167"/>
      <c r="U153" s="166">
        <f t="shared" ref="U153:AD153" si="260">U51-U102</f>
        <v>2062.2371999999991</v>
      </c>
      <c r="V153" s="166">
        <f t="shared" si="260"/>
        <v>1712.674</v>
      </c>
      <c r="W153" s="166">
        <f t="shared" si="260"/>
        <v>3370.1244000000006</v>
      </c>
      <c r="X153" s="166">
        <f t="shared" si="260"/>
        <v>11603.581200000004</v>
      </c>
      <c r="Y153" s="166">
        <f t="shared" si="260"/>
        <v>719.98959999999988</v>
      </c>
      <c r="Z153" s="166">
        <f t="shared" si="260"/>
        <v>1025.9936</v>
      </c>
      <c r="AA153" s="166">
        <f t="shared" si="260"/>
        <v>860.59799999999973</v>
      </c>
      <c r="AB153" s="166">
        <f t="shared" si="260"/>
        <v>7482.9868000000006</v>
      </c>
      <c r="AC153" s="166">
        <f t="shared" si="260"/>
        <v>1514.0132000000049</v>
      </c>
      <c r="AD153" s="166">
        <f t="shared" si="260"/>
        <v>183619.99999999997</v>
      </c>
      <c r="AE153" s="166"/>
      <c r="AF153" s="166">
        <f t="shared" si="115"/>
        <v>1158474</v>
      </c>
      <c r="AG153" s="166">
        <f t="shared" si="231"/>
        <v>704.9</v>
      </c>
      <c r="AH153" s="166">
        <f t="shared" si="231"/>
        <v>661.1</v>
      </c>
      <c r="AI153" s="166">
        <f t="shared" si="231"/>
        <v>1366</v>
      </c>
      <c r="AJ153" s="166">
        <f t="shared" si="231"/>
        <v>698100.25331448845</v>
      </c>
      <c r="AK153" s="166">
        <f t="shared" si="231"/>
        <v>654761.52958146355</v>
      </c>
      <c r="AL153" s="166">
        <f t="shared" si="231"/>
        <v>1352861.782895952</v>
      </c>
      <c r="AM153" s="183">
        <f t="shared" si="209"/>
        <v>16.779641398594361</v>
      </c>
      <c r="AN153" s="166"/>
      <c r="AO153" s="166">
        <f t="shared" si="236"/>
        <v>173449.37991366134</v>
      </c>
      <c r="AP153" s="166">
        <f t="shared" si="188"/>
        <v>168348.18875956241</v>
      </c>
      <c r="AQ153" s="166">
        <f t="shared" si="188"/>
        <v>2835.1518663749666</v>
      </c>
      <c r="AR153" s="166">
        <f t="shared" si="188"/>
        <v>2266.0392877239692</v>
      </c>
      <c r="AS153" s="168"/>
      <c r="AT153" s="166">
        <f t="shared" si="189"/>
        <v>476.04964438763369</v>
      </c>
      <c r="AU153" s="166">
        <f t="shared" si="189"/>
        <v>11566.945155878924</v>
      </c>
      <c r="AV153" s="166">
        <f t="shared" si="189"/>
        <v>3261.9331540508929</v>
      </c>
      <c r="AW153" s="166"/>
      <c r="AX153" s="166"/>
      <c r="AY153" s="166">
        <f t="shared" si="232"/>
        <v>1772.3002960257152</v>
      </c>
      <c r="AZ153" s="166">
        <f t="shared" si="232"/>
        <v>3086.4982934545305</v>
      </c>
      <c r="BA153" s="166">
        <f t="shared" si="232"/>
        <v>469.2873209173992</v>
      </c>
      <c r="BB153" s="166">
        <f t="shared" si="232"/>
        <v>259.88986115963655</v>
      </c>
      <c r="BC153" s="166">
        <f t="shared" si="232"/>
        <v>2717.0362302707463</v>
      </c>
      <c r="BD153" s="166"/>
      <c r="BE153" s="166">
        <f t="shared" ref="BE153:BN153" si="261">BE51-BE102</f>
        <v>3047.8344624830265</v>
      </c>
      <c r="BF153" s="166">
        <f t="shared" si="261"/>
        <v>3120.5679092858345</v>
      </c>
      <c r="BG153" s="166">
        <f t="shared" si="261"/>
        <v>6428.3142154986635</v>
      </c>
      <c r="BH153" s="166">
        <f t="shared" si="261"/>
        <v>18736.222606835126</v>
      </c>
      <c r="BI153" s="166">
        <f t="shared" si="261"/>
        <v>1204.6902950247018</v>
      </c>
      <c r="BJ153" s="166">
        <f t="shared" si="261"/>
        <v>1277.0367441073131</v>
      </c>
      <c r="BK153" s="166">
        <f t="shared" si="261"/>
        <v>1334.1199526894868</v>
      </c>
      <c r="BL153" s="166">
        <f t="shared" si="261"/>
        <v>10670.340015845632</v>
      </c>
      <c r="BM153" s="166">
        <f t="shared" si="261"/>
        <v>4250.0355991679962</v>
      </c>
      <c r="BN153" s="172">
        <f t="shared" si="261"/>
        <v>216825.31390803054</v>
      </c>
      <c r="BP153" s="94">
        <f t="shared" si="211"/>
        <v>72.19450145308997</v>
      </c>
      <c r="BQ153" s="178">
        <f t="shared" si="212"/>
        <v>0.21955445875178425</v>
      </c>
      <c r="BR153" s="94">
        <f t="shared" si="213"/>
        <v>5.3346839201557454</v>
      </c>
      <c r="BS153" s="94">
        <f t="shared" si="214"/>
        <v>4.4039517124069691</v>
      </c>
      <c r="BT153" s="94">
        <f t="shared" si="215"/>
        <v>0.55560408206566136</v>
      </c>
      <c r="BU153" s="94">
        <f t="shared" si="216"/>
        <v>0.58897031951213319</v>
      </c>
      <c r="BV153" s="94">
        <f t="shared" si="217"/>
        <v>0.61529713880888104</v>
      </c>
      <c r="BW153" s="94">
        <f t="shared" si="218"/>
        <v>4.9211689463397272</v>
      </c>
    </row>
    <row r="154" spans="1:75" ht="15.6" x14ac:dyDescent="0.3">
      <c r="A154" s="1">
        <f t="shared" si="219"/>
        <v>144</v>
      </c>
      <c r="B154" s="25">
        <v>42</v>
      </c>
      <c r="C154" s="133" t="s">
        <v>349</v>
      </c>
      <c r="D154" s="20" t="s">
        <v>248</v>
      </c>
      <c r="E154" s="82">
        <f t="shared" si="113"/>
        <v>350251.56889999995</v>
      </c>
      <c r="F154" s="82">
        <f t="shared" ref="F154:S154" si="262">F52-F103</f>
        <v>348617.71980000002</v>
      </c>
      <c r="G154" s="82">
        <f t="shared" si="262"/>
        <v>871.07509999999991</v>
      </c>
      <c r="H154" s="166">
        <f t="shared" si="262"/>
        <v>762.77400000001205</v>
      </c>
      <c r="I154" s="167"/>
      <c r="J154" s="166">
        <f t="shared" si="262"/>
        <v>26.195899999999998</v>
      </c>
      <c r="K154" s="166">
        <f t="shared" si="262"/>
        <v>11446.817299999997</v>
      </c>
      <c r="L154" s="166">
        <f t="shared" si="262"/>
        <v>2206.8827999999994</v>
      </c>
      <c r="M154" s="166"/>
      <c r="N154" s="166"/>
      <c r="O154" s="166">
        <f t="shared" si="262"/>
        <v>1404.33</v>
      </c>
      <c r="P154" s="166">
        <f t="shared" si="262"/>
        <v>3059.8250999999991</v>
      </c>
      <c r="Q154" s="166">
        <f t="shared" si="262"/>
        <v>982.71049999999991</v>
      </c>
      <c r="R154" s="166">
        <f t="shared" si="262"/>
        <v>2330.2238000000002</v>
      </c>
      <c r="S154" s="166">
        <f t="shared" si="262"/>
        <v>1462.8450999999977</v>
      </c>
      <c r="T154" s="167"/>
      <c r="U154" s="166">
        <f t="shared" ref="U154:AD154" si="263">U52-U103</f>
        <v>2337.8622999999998</v>
      </c>
      <c r="V154" s="166">
        <f t="shared" si="263"/>
        <v>2148.6673000000001</v>
      </c>
      <c r="W154" s="166">
        <f t="shared" si="263"/>
        <v>3384.5990999999985</v>
      </c>
      <c r="X154" s="166">
        <f t="shared" si="263"/>
        <v>14247.289200000003</v>
      </c>
      <c r="Y154" s="166">
        <f t="shared" si="263"/>
        <v>1067.9667999999997</v>
      </c>
      <c r="Z154" s="166">
        <f t="shared" si="263"/>
        <v>2619.3486000000003</v>
      </c>
      <c r="AA154" s="166">
        <f t="shared" si="263"/>
        <v>563.3928999999996</v>
      </c>
      <c r="AB154" s="166">
        <f t="shared" si="263"/>
        <v>6720.1578999999983</v>
      </c>
      <c r="AC154" s="166">
        <f t="shared" si="263"/>
        <v>3276.4230000000061</v>
      </c>
      <c r="AD154" s="166">
        <f t="shared" si="263"/>
        <v>383843</v>
      </c>
      <c r="AE154" s="166"/>
      <c r="AF154" s="166">
        <f t="shared" si="115"/>
        <v>2457766</v>
      </c>
      <c r="AG154" s="166">
        <f t="shared" ref="AG154:AL160" si="264">AG52-AG103</f>
        <v>1401.1</v>
      </c>
      <c r="AH154" s="166">
        <f t="shared" si="264"/>
        <v>1478.3999999999999</v>
      </c>
      <c r="AI154" s="166">
        <f t="shared" si="264"/>
        <v>2879.5</v>
      </c>
      <c r="AJ154" s="166">
        <f t="shared" si="264"/>
        <v>1387303.9718181489</v>
      </c>
      <c r="AK154" s="166">
        <f t="shared" si="264"/>
        <v>1463879.4308420024</v>
      </c>
      <c r="AL154" s="166">
        <f t="shared" si="264"/>
        <v>2851183.4026601515</v>
      </c>
      <c r="AM154" s="183">
        <f t="shared" si="209"/>
        <v>16.007113885542868</v>
      </c>
      <c r="AN154" s="166"/>
      <c r="AO154" s="166">
        <f t="shared" si="236"/>
        <v>404324.49114047748</v>
      </c>
      <c r="AP154" s="166">
        <f t="shared" ref="AP154:AR161" si="265">AP52-AP103</f>
        <v>402419.39634567645</v>
      </c>
      <c r="AQ154" s="166">
        <f t="shared" si="265"/>
        <v>1005.887718715053</v>
      </c>
      <c r="AR154" s="166">
        <f t="shared" si="265"/>
        <v>899.20707608602152</v>
      </c>
      <c r="AS154" s="168"/>
      <c r="AT154" s="166">
        <f t="shared" ref="AT154:AV161" si="266">AT52-AT103</f>
        <v>31.45724380149446</v>
      </c>
      <c r="AU154" s="166">
        <f t="shared" si="266"/>
        <v>13883.55905563136</v>
      </c>
      <c r="AV154" s="166">
        <f t="shared" si="266"/>
        <v>2675.5312405706109</v>
      </c>
      <c r="AW154" s="166"/>
      <c r="AX154" s="166"/>
      <c r="AY154" s="166">
        <f t="shared" ref="AY154:BC161" si="267">AY52-AY103</f>
        <v>1720.4264498120272</v>
      </c>
      <c r="AZ154" s="166">
        <f t="shared" si="267"/>
        <v>3753.6415858100545</v>
      </c>
      <c r="BA154" s="166">
        <f t="shared" si="267"/>
        <v>1158.7441167465067</v>
      </c>
      <c r="BB154" s="166">
        <f t="shared" si="267"/>
        <v>2723.0422508325973</v>
      </c>
      <c r="BC154" s="166">
        <f t="shared" si="267"/>
        <v>1852.17341185956</v>
      </c>
      <c r="BD154" s="166"/>
      <c r="BE154" s="166">
        <f t="shared" ref="BE154:BN154" si="268">BE52-BE103</f>
        <v>2832.8174595780833</v>
      </c>
      <c r="BF154" s="166">
        <f t="shared" si="268"/>
        <v>2727.5658656218975</v>
      </c>
      <c r="BG154" s="166">
        <f t="shared" si="268"/>
        <v>4483.0517395139059</v>
      </c>
      <c r="BH154" s="166">
        <f t="shared" si="268"/>
        <v>17410.609010447959</v>
      </c>
      <c r="BI154" s="166">
        <f t="shared" si="268"/>
        <v>1345.4673589558067</v>
      </c>
      <c r="BJ154" s="166">
        <f t="shared" si="268"/>
        <v>3086.4956305897063</v>
      </c>
      <c r="BK154" s="166">
        <f t="shared" si="268"/>
        <v>720.75230390193565</v>
      </c>
      <c r="BL154" s="166">
        <f t="shared" si="268"/>
        <v>8071.3995456340645</v>
      </c>
      <c r="BM154" s="166">
        <f t="shared" si="268"/>
        <v>4186.4941713664475</v>
      </c>
      <c r="BN154" s="172">
        <f t="shared" si="268"/>
        <v>445693.55151507218</v>
      </c>
      <c r="BP154" s="94">
        <f t="shared" si="211"/>
        <v>78.585738498878726</v>
      </c>
      <c r="BQ154" s="178">
        <f t="shared" si="212"/>
        <v>7.0580432888382632E-3</v>
      </c>
      <c r="BR154" s="94">
        <f t="shared" si="213"/>
        <v>3.1150459791119181</v>
      </c>
      <c r="BS154" s="94">
        <f t="shared" si="214"/>
        <v>1.6178420308358352</v>
      </c>
      <c r="BT154" s="94">
        <f t="shared" si="215"/>
        <v>0.30188171993561064</v>
      </c>
      <c r="BU154" s="94">
        <f t="shared" si="216"/>
        <v>0.69251520918299148</v>
      </c>
      <c r="BV154" s="94">
        <f t="shared" si="217"/>
        <v>0.16171477048564875</v>
      </c>
      <c r="BW154" s="94">
        <f t="shared" si="218"/>
        <v>1.8109751685202722</v>
      </c>
    </row>
    <row r="155" spans="1:75" ht="15.6" x14ac:dyDescent="0.3">
      <c r="A155" s="1">
        <f t="shared" si="219"/>
        <v>145</v>
      </c>
      <c r="B155" s="25">
        <v>43</v>
      </c>
      <c r="C155" s="133" t="s">
        <v>349</v>
      </c>
      <c r="D155" s="20" t="s">
        <v>249</v>
      </c>
      <c r="E155" s="82">
        <f t="shared" si="113"/>
        <v>265994.37470000004</v>
      </c>
      <c r="F155" s="82">
        <f t="shared" ref="F155:S155" si="269">F53-F104</f>
        <v>263272.38299999997</v>
      </c>
      <c r="G155" s="82">
        <f t="shared" si="269"/>
        <v>1995.4813999999997</v>
      </c>
      <c r="H155" s="166">
        <f t="shared" si="269"/>
        <v>726.51030000003198</v>
      </c>
      <c r="I155" s="167"/>
      <c r="J155" s="166">
        <f t="shared" si="269"/>
        <v>19.256400000000006</v>
      </c>
      <c r="K155" s="166">
        <f t="shared" si="269"/>
        <v>12199.616400000001</v>
      </c>
      <c r="L155" s="166">
        <f t="shared" si="269"/>
        <v>792.01589999999976</v>
      </c>
      <c r="M155" s="166"/>
      <c r="N155" s="166"/>
      <c r="O155" s="166">
        <f t="shared" si="269"/>
        <v>1017.9852999999998</v>
      </c>
      <c r="P155" s="166">
        <f t="shared" si="269"/>
        <v>4988.3865000000005</v>
      </c>
      <c r="Q155" s="166">
        <f t="shared" si="269"/>
        <v>536.42470000000014</v>
      </c>
      <c r="R155" s="166">
        <f t="shared" si="269"/>
        <v>2031.0825999999997</v>
      </c>
      <c r="S155" s="166">
        <f t="shared" si="269"/>
        <v>2833.7214000000004</v>
      </c>
      <c r="T155" s="167"/>
      <c r="U155" s="166">
        <f t="shared" ref="U155:AD155" si="270">U53-U104</f>
        <v>3417.8510999999999</v>
      </c>
      <c r="V155" s="166">
        <f t="shared" si="270"/>
        <v>1774.2177999999999</v>
      </c>
      <c r="W155" s="166">
        <f t="shared" si="270"/>
        <v>3217.1677000000009</v>
      </c>
      <c r="X155" s="166">
        <f t="shared" si="270"/>
        <v>16121.515900000002</v>
      </c>
      <c r="Y155" s="166">
        <f t="shared" si="270"/>
        <v>783.50139999999965</v>
      </c>
      <c r="Z155" s="166">
        <f t="shared" si="270"/>
        <v>2470.9557000000004</v>
      </c>
      <c r="AA155" s="166">
        <f t="shared" si="270"/>
        <v>814.22760000000005</v>
      </c>
      <c r="AB155" s="166">
        <f t="shared" si="270"/>
        <v>6052.796699999999</v>
      </c>
      <c r="AC155" s="166">
        <f t="shared" si="270"/>
        <v>6000.0345000000016</v>
      </c>
      <c r="AD155" s="166">
        <f t="shared" si="270"/>
        <v>302744</v>
      </c>
      <c r="AE155" s="166"/>
      <c r="AF155" s="166">
        <f t="shared" si="115"/>
        <v>1614366</v>
      </c>
      <c r="AG155" s="166">
        <f t="shared" si="264"/>
        <v>857</v>
      </c>
      <c r="AH155" s="166">
        <f t="shared" si="264"/>
        <v>1020.9</v>
      </c>
      <c r="AI155" s="166">
        <f t="shared" si="264"/>
        <v>1877.8999999999999</v>
      </c>
      <c r="AJ155" s="166">
        <f t="shared" si="264"/>
        <v>848918.84167151782</v>
      </c>
      <c r="AK155" s="166">
        <f t="shared" si="264"/>
        <v>1011383.4380754755</v>
      </c>
      <c r="AL155" s="166">
        <f t="shared" si="264"/>
        <v>1860302.2797469934</v>
      </c>
      <c r="AM155" s="183">
        <f t="shared" si="209"/>
        <v>15.23423311361819</v>
      </c>
      <c r="AN155" s="166"/>
      <c r="AO155" s="166">
        <f t="shared" si="236"/>
        <v>303777.65748969564</v>
      </c>
      <c r="AP155" s="166">
        <f t="shared" si="265"/>
        <v>300649.70087714429</v>
      </c>
      <c r="AQ155" s="166">
        <f t="shared" si="265"/>
        <v>2279.86811662732</v>
      </c>
      <c r="AR155" s="166">
        <f t="shared" si="265"/>
        <v>848.08849592400668</v>
      </c>
      <c r="AS155" s="168"/>
      <c r="AT155" s="166">
        <f t="shared" si="266"/>
        <v>23.549485173809877</v>
      </c>
      <c r="AU155" s="166">
        <f t="shared" si="266"/>
        <v>15022.843565536701</v>
      </c>
      <c r="AV155" s="166">
        <f t="shared" si="266"/>
        <v>1005.7515393316879</v>
      </c>
      <c r="AW155" s="166"/>
      <c r="AX155" s="166"/>
      <c r="AY155" s="166">
        <f t="shared" si="267"/>
        <v>1222.8571131087338</v>
      </c>
      <c r="AZ155" s="166">
        <f t="shared" si="267"/>
        <v>5953.4854605193905</v>
      </c>
      <c r="BA155" s="166">
        <f t="shared" si="267"/>
        <v>656.55555291692872</v>
      </c>
      <c r="BB155" s="166">
        <f t="shared" si="267"/>
        <v>2760.7214239414707</v>
      </c>
      <c r="BC155" s="166">
        <f t="shared" si="267"/>
        <v>3423.4724757184908</v>
      </c>
      <c r="BD155" s="166"/>
      <c r="BE155" s="166">
        <f t="shared" ref="BE155:BN155" si="271">BE53-BE104</f>
        <v>3997.2644183860616</v>
      </c>
      <c r="BF155" s="166">
        <f t="shared" si="271"/>
        <v>2188.0789755681235</v>
      </c>
      <c r="BG155" s="166">
        <f t="shared" si="271"/>
        <v>4144.9927014081168</v>
      </c>
      <c r="BH155" s="166">
        <f t="shared" si="271"/>
        <v>19541.743092252233</v>
      </c>
      <c r="BI155" s="166">
        <f t="shared" si="271"/>
        <v>1034.6540587381792</v>
      </c>
      <c r="BJ155" s="166">
        <f t="shared" si="271"/>
        <v>2926.5126280078221</v>
      </c>
      <c r="BK155" s="166">
        <f t="shared" si="271"/>
        <v>1002.2169642506578</v>
      </c>
      <c r="BL155" s="166">
        <f t="shared" si="271"/>
        <v>7284.2813011830149</v>
      </c>
      <c r="BM155" s="166">
        <f t="shared" si="271"/>
        <v>7294.0781400725555</v>
      </c>
      <c r="BN155" s="172">
        <f t="shared" si="271"/>
        <v>348696.12972802069</v>
      </c>
      <c r="BP155" s="94">
        <f t="shared" si="211"/>
        <v>76.282571563806243</v>
      </c>
      <c r="BQ155" s="178">
        <f t="shared" si="212"/>
        <v>6.7535837556264898E-3</v>
      </c>
      <c r="BR155" s="94">
        <f t="shared" si="213"/>
        <v>4.3082908827391799</v>
      </c>
      <c r="BS155" s="94">
        <f t="shared" si="214"/>
        <v>1.8162150758357913</v>
      </c>
      <c r="BT155" s="94">
        <f t="shared" si="215"/>
        <v>0.2967208324179561</v>
      </c>
      <c r="BU155" s="94">
        <f t="shared" si="216"/>
        <v>0.83927304564305638</v>
      </c>
      <c r="BV155" s="94">
        <f t="shared" si="217"/>
        <v>0.28741843651444493</v>
      </c>
      <c r="BW155" s="94">
        <f t="shared" si="218"/>
        <v>2.0890054922217454</v>
      </c>
    </row>
    <row r="156" spans="1:75" ht="15.6" x14ac:dyDescent="0.3">
      <c r="A156" s="1">
        <f t="shared" si="219"/>
        <v>146</v>
      </c>
      <c r="B156" s="25">
        <v>44</v>
      </c>
      <c r="C156" s="133" t="s">
        <v>349</v>
      </c>
      <c r="D156" s="20" t="s">
        <v>18</v>
      </c>
      <c r="E156" s="82">
        <f t="shared" si="113"/>
        <v>181636.37230000002</v>
      </c>
      <c r="F156" s="82">
        <f t="shared" ref="F156:S156" si="272">F54-F105</f>
        <v>180394.86800000002</v>
      </c>
      <c r="G156" s="82">
        <f t="shared" si="272"/>
        <v>1043.7895000000003</v>
      </c>
      <c r="H156" s="166">
        <f t="shared" si="272"/>
        <v>197.71480000000531</v>
      </c>
      <c r="I156" s="167"/>
      <c r="J156" s="166">
        <f t="shared" si="272"/>
        <v>322.56720000000001</v>
      </c>
      <c r="K156" s="166">
        <f t="shared" si="272"/>
        <v>6675.3948000000055</v>
      </c>
      <c r="L156" s="166">
        <f t="shared" si="272"/>
        <v>2464.2454000000016</v>
      </c>
      <c r="M156" s="166"/>
      <c r="N156" s="166"/>
      <c r="O156" s="166">
        <f t="shared" si="272"/>
        <v>980.76140000000021</v>
      </c>
      <c r="P156" s="166">
        <f t="shared" si="272"/>
        <v>1558.0688999999998</v>
      </c>
      <c r="Q156" s="166">
        <f t="shared" si="272"/>
        <v>272.9434</v>
      </c>
      <c r="R156" s="166">
        <f t="shared" si="272"/>
        <v>431.50379999999996</v>
      </c>
      <c r="S156" s="166">
        <f t="shared" si="272"/>
        <v>967.87190000000373</v>
      </c>
      <c r="T156" s="167"/>
      <c r="U156" s="166">
        <f t="shared" ref="U156:AD156" si="273">U54-U105</f>
        <v>1835.9438999999998</v>
      </c>
      <c r="V156" s="166">
        <f t="shared" si="273"/>
        <v>1519.5496000000003</v>
      </c>
      <c r="W156" s="166">
        <f t="shared" si="273"/>
        <v>1883.7537999999995</v>
      </c>
      <c r="X156" s="166">
        <f t="shared" si="273"/>
        <v>11944.418400000002</v>
      </c>
      <c r="Y156" s="166">
        <f t="shared" si="273"/>
        <v>601.61710000000005</v>
      </c>
      <c r="Z156" s="166">
        <f t="shared" si="273"/>
        <v>1416.7069999999999</v>
      </c>
      <c r="AA156" s="166">
        <f t="shared" si="273"/>
        <v>605.05430000000001</v>
      </c>
      <c r="AB156" s="166">
        <f t="shared" si="273"/>
        <v>5883.6965999999993</v>
      </c>
      <c r="AC156" s="166">
        <f t="shared" si="273"/>
        <v>3437.3434000000016</v>
      </c>
      <c r="AD156" s="166">
        <f t="shared" si="273"/>
        <v>205818.00000000003</v>
      </c>
      <c r="AE156" s="166"/>
      <c r="AF156" s="166">
        <f t="shared" si="115"/>
        <v>1247476</v>
      </c>
      <c r="AG156" s="166">
        <f t="shared" si="264"/>
        <v>670.6</v>
      </c>
      <c r="AH156" s="166">
        <f t="shared" si="264"/>
        <v>769.3</v>
      </c>
      <c r="AI156" s="166">
        <f t="shared" si="264"/>
        <v>1439.8999999999999</v>
      </c>
      <c r="AJ156" s="166">
        <f t="shared" si="264"/>
        <v>664586.99516641814</v>
      </c>
      <c r="AK156" s="166">
        <f t="shared" si="264"/>
        <v>762480.62064058846</v>
      </c>
      <c r="AL156" s="166">
        <f t="shared" si="264"/>
        <v>1427067.6158070066</v>
      </c>
      <c r="AM156" s="183">
        <f t="shared" si="209"/>
        <v>14.396398472355907</v>
      </c>
      <c r="AN156" s="166"/>
      <c r="AO156" s="166">
        <f t="shared" si="236"/>
        <v>206460.78855212391</v>
      </c>
      <c r="AP156" s="166">
        <f t="shared" si="265"/>
        <v>205046.32919503335</v>
      </c>
      <c r="AQ156" s="166">
        <f t="shared" si="265"/>
        <v>1186.3648319759311</v>
      </c>
      <c r="AR156" s="166">
        <f t="shared" si="265"/>
        <v>228.09452511467271</v>
      </c>
      <c r="AS156" s="168"/>
      <c r="AT156" s="166">
        <f t="shared" si="266"/>
        <v>366.75521437441944</v>
      </c>
      <c r="AU156" s="166">
        <f t="shared" si="266"/>
        <v>8293.1490744742114</v>
      </c>
      <c r="AV156" s="166">
        <f t="shared" si="266"/>
        <v>3232.3572357093644</v>
      </c>
      <c r="AW156" s="166"/>
      <c r="AX156" s="166"/>
      <c r="AY156" s="166">
        <f t="shared" si="267"/>
        <v>1149.7610783721857</v>
      </c>
      <c r="AZ156" s="166">
        <f t="shared" si="267"/>
        <v>1867.378229835113</v>
      </c>
      <c r="BA156" s="166">
        <f t="shared" si="267"/>
        <v>318.71654334820585</v>
      </c>
      <c r="BB156" s="166">
        <f t="shared" si="267"/>
        <v>507.33246812415393</v>
      </c>
      <c r="BC156" s="166">
        <f t="shared" si="267"/>
        <v>1217.6035190851867</v>
      </c>
      <c r="BD156" s="166"/>
      <c r="BE156" s="166">
        <f t="shared" ref="BE156:BN156" si="274">BE54-BE105</f>
        <v>2119.2106147153131</v>
      </c>
      <c r="BF156" s="166">
        <f t="shared" si="274"/>
        <v>1783.6296179327223</v>
      </c>
      <c r="BG156" s="166">
        <f t="shared" si="274"/>
        <v>2385.9801847655253</v>
      </c>
      <c r="BH156" s="166">
        <f t="shared" si="274"/>
        <v>14056.900165150444</v>
      </c>
      <c r="BI156" s="166">
        <f t="shared" si="274"/>
        <v>739.7328163895379</v>
      </c>
      <c r="BJ156" s="166">
        <f t="shared" si="274"/>
        <v>1642.8095701458678</v>
      </c>
      <c r="BK156" s="166">
        <f t="shared" si="274"/>
        <v>721.64149886607197</v>
      </c>
      <c r="BL156" s="166">
        <f t="shared" si="274"/>
        <v>6848.5854469099468</v>
      </c>
      <c r="BM156" s="166">
        <f t="shared" si="274"/>
        <v>4104.1308328390178</v>
      </c>
      <c r="BN156" s="172">
        <f t="shared" si="274"/>
        <v>235466.41342353658</v>
      </c>
      <c r="BP156" s="94">
        <f t="shared" si="211"/>
        <v>77.138972670929604</v>
      </c>
      <c r="BQ156" s="178">
        <f t="shared" si="212"/>
        <v>0.15575691201221634</v>
      </c>
      <c r="BR156" s="94">
        <f t="shared" si="213"/>
        <v>3.522009340481699</v>
      </c>
      <c r="BS156" s="94">
        <f t="shared" si="214"/>
        <v>1.7707874945197872</v>
      </c>
      <c r="BT156" s="94">
        <f t="shared" si="215"/>
        <v>0.31415640372411441</v>
      </c>
      <c r="BU156" s="94">
        <f t="shared" si="216"/>
        <v>0.69768318388190853</v>
      </c>
      <c r="BV156" s="94">
        <f t="shared" si="217"/>
        <v>0.3064732198422056</v>
      </c>
      <c r="BW156" s="94">
        <f t="shared" si="218"/>
        <v>2.9085190313708584</v>
      </c>
    </row>
    <row r="157" spans="1:75" ht="15.6" x14ac:dyDescent="0.3">
      <c r="A157" s="1">
        <f t="shared" si="219"/>
        <v>147</v>
      </c>
      <c r="B157" s="25">
        <v>45</v>
      </c>
      <c r="C157" s="133" t="s">
        <v>349</v>
      </c>
      <c r="D157" s="20" t="s">
        <v>116</v>
      </c>
      <c r="E157" s="82">
        <f t="shared" si="113"/>
        <v>339736.69359999994</v>
      </c>
      <c r="F157" s="82">
        <f t="shared" ref="F157:S157" si="275">F55-F106</f>
        <v>333718.39900000003</v>
      </c>
      <c r="G157" s="82">
        <f t="shared" si="275"/>
        <v>654.41980000000001</v>
      </c>
      <c r="H157" s="166">
        <f t="shared" si="275"/>
        <v>5363.8747999999568</v>
      </c>
      <c r="I157" s="167"/>
      <c r="J157" s="166">
        <f t="shared" si="275"/>
        <v>3022.6525999999994</v>
      </c>
      <c r="K157" s="166">
        <f t="shared" si="275"/>
        <v>9776.7468000000008</v>
      </c>
      <c r="L157" s="166">
        <f t="shared" si="275"/>
        <v>2292.1367999999998</v>
      </c>
      <c r="M157" s="166"/>
      <c r="N157" s="166"/>
      <c r="O157" s="166">
        <f t="shared" si="275"/>
        <v>1552.3873999999996</v>
      </c>
      <c r="P157" s="166">
        <f t="shared" si="275"/>
        <v>1602.4008000000001</v>
      </c>
      <c r="Q157" s="166">
        <f t="shared" si="275"/>
        <v>365.45219999999995</v>
      </c>
      <c r="R157" s="166">
        <f t="shared" si="275"/>
        <v>741.83159999999987</v>
      </c>
      <c r="S157" s="166">
        <f t="shared" si="275"/>
        <v>3222.5380000000009</v>
      </c>
      <c r="T157" s="167"/>
      <c r="U157" s="166">
        <f t="shared" ref="U157:AD157" si="276">U55-U106</f>
        <v>1896.5709999999999</v>
      </c>
      <c r="V157" s="166">
        <f t="shared" si="276"/>
        <v>1285.7266000000004</v>
      </c>
      <c r="W157" s="166">
        <f t="shared" si="276"/>
        <v>2337.0113999999999</v>
      </c>
      <c r="X157" s="166">
        <f t="shared" si="276"/>
        <v>12448.597999999998</v>
      </c>
      <c r="Y157" s="166">
        <f t="shared" si="276"/>
        <v>824.4293999999993</v>
      </c>
      <c r="Z157" s="166">
        <f t="shared" si="276"/>
        <v>1944.8096</v>
      </c>
      <c r="AA157" s="166">
        <f t="shared" si="276"/>
        <v>464.93959999999987</v>
      </c>
      <c r="AB157" s="166">
        <f t="shared" si="276"/>
        <v>4666.6103999999996</v>
      </c>
      <c r="AC157" s="166">
        <f t="shared" si="276"/>
        <v>4547.8089999999993</v>
      </c>
      <c r="AD157" s="166">
        <f t="shared" si="276"/>
        <v>370503.99999999994</v>
      </c>
      <c r="AE157" s="166"/>
      <c r="AF157" s="166">
        <f t="shared" si="115"/>
        <v>2089339</v>
      </c>
      <c r="AG157" s="166">
        <f t="shared" si="264"/>
        <v>1222.0999999999999</v>
      </c>
      <c r="AH157" s="166">
        <f t="shared" si="264"/>
        <v>1225.3000000000002</v>
      </c>
      <c r="AI157" s="166">
        <f t="shared" si="264"/>
        <v>2447.4</v>
      </c>
      <c r="AJ157" s="166">
        <f t="shared" si="264"/>
        <v>1210082.7471966431</v>
      </c>
      <c r="AK157" s="166">
        <f t="shared" si="264"/>
        <v>1213249.6570037827</v>
      </c>
      <c r="AL157" s="166">
        <f t="shared" si="264"/>
        <v>2423332.4042004258</v>
      </c>
      <c r="AM157" s="183">
        <f t="shared" si="209"/>
        <v>15.985601388784961</v>
      </c>
      <c r="AN157" s="166"/>
      <c r="AO157" s="166">
        <f t="shared" si="236"/>
        <v>393256.73360562383</v>
      </c>
      <c r="AP157" s="166">
        <f t="shared" si="265"/>
        <v>386280.52845266822</v>
      </c>
      <c r="AQ157" s="166">
        <f t="shared" si="265"/>
        <v>758.0012640521436</v>
      </c>
      <c r="AR157" s="166">
        <f t="shared" si="265"/>
        <v>6218.2038889034875</v>
      </c>
      <c r="AS157" s="168"/>
      <c r="AT157" s="166">
        <f t="shared" si="266"/>
        <v>3542.1360391457729</v>
      </c>
      <c r="AU157" s="166">
        <f t="shared" si="266"/>
        <v>11560.83188712515</v>
      </c>
      <c r="AV157" s="166">
        <f t="shared" si="266"/>
        <v>2720.0055052302373</v>
      </c>
      <c r="AW157" s="166"/>
      <c r="AX157" s="166"/>
      <c r="AY157" s="166">
        <f t="shared" si="267"/>
        <v>1819.4970451511208</v>
      </c>
      <c r="AZ157" s="166">
        <f t="shared" si="267"/>
        <v>1926.9470789279819</v>
      </c>
      <c r="BA157" s="166">
        <f t="shared" si="267"/>
        <v>440.35002118173355</v>
      </c>
      <c r="BB157" s="166">
        <f t="shared" si="267"/>
        <v>868.72993308980381</v>
      </c>
      <c r="BC157" s="166">
        <f t="shared" si="267"/>
        <v>3785.3023035442729</v>
      </c>
      <c r="BD157" s="166"/>
      <c r="BE157" s="166">
        <f t="shared" ref="BE157:BN157" si="277">BE55-BE106</f>
        <v>2268.3967759385951</v>
      </c>
      <c r="BF157" s="166">
        <f t="shared" si="277"/>
        <v>1580.6516007937992</v>
      </c>
      <c r="BG157" s="166">
        <f t="shared" si="277"/>
        <v>2847.8335934793772</v>
      </c>
      <c r="BH157" s="166">
        <f t="shared" si="277"/>
        <v>14843.219466358922</v>
      </c>
      <c r="BI157" s="166">
        <f t="shared" si="277"/>
        <v>1014.2296564351916</v>
      </c>
      <c r="BJ157" s="166">
        <f t="shared" si="277"/>
        <v>2269.6331381847431</v>
      </c>
      <c r="BK157" s="166">
        <f t="shared" si="277"/>
        <v>562.43190793405176</v>
      </c>
      <c r="BL157" s="166">
        <f t="shared" si="277"/>
        <v>5615.2942425828969</v>
      </c>
      <c r="BM157" s="166">
        <f t="shared" si="277"/>
        <v>5381.6305212220414</v>
      </c>
      <c r="BN157" s="172">
        <f t="shared" si="277"/>
        <v>429899.80296846543</v>
      </c>
      <c r="BP157" s="94">
        <f t="shared" si="211"/>
        <v>79.026947966505745</v>
      </c>
      <c r="BQ157" s="178">
        <f t="shared" si="212"/>
        <v>0.82394455979911208</v>
      </c>
      <c r="BR157" s="94">
        <f t="shared" si="213"/>
        <v>2.6891921808982953</v>
      </c>
      <c r="BS157" s="94">
        <f t="shared" si="214"/>
        <v>1.030120312615733</v>
      </c>
      <c r="BT157" s="94">
        <f t="shared" si="215"/>
        <v>0.23592233572379392</v>
      </c>
      <c r="BU157" s="94">
        <f t="shared" si="216"/>
        <v>0.52794467978651949</v>
      </c>
      <c r="BV157" s="94">
        <f t="shared" si="217"/>
        <v>0.13082860332813598</v>
      </c>
      <c r="BW157" s="94">
        <f t="shared" si="218"/>
        <v>1.3061867448668725</v>
      </c>
    </row>
    <row r="158" spans="1:75" ht="15.6" x14ac:dyDescent="0.3">
      <c r="A158" s="1">
        <f t="shared" si="219"/>
        <v>148</v>
      </c>
      <c r="B158" s="25">
        <v>46</v>
      </c>
      <c r="C158" s="133" t="s">
        <v>349</v>
      </c>
      <c r="D158" s="20" t="s">
        <v>257</v>
      </c>
      <c r="E158" s="82">
        <f t="shared" si="113"/>
        <v>302804.39309999999</v>
      </c>
      <c r="F158" s="82">
        <f t="shared" ref="F158:S158" si="278">F56-F107</f>
        <v>301354.11569999997</v>
      </c>
      <c r="G158" s="82">
        <f t="shared" si="278"/>
        <v>1104.096</v>
      </c>
      <c r="H158" s="166">
        <f t="shared" si="278"/>
        <v>346.18140000000488</v>
      </c>
      <c r="I158" s="167"/>
      <c r="J158" s="166">
        <f t="shared" si="278"/>
        <v>171.71110000000004</v>
      </c>
      <c r="K158" s="166">
        <f t="shared" si="278"/>
        <v>11446.114700000002</v>
      </c>
      <c r="L158" s="166">
        <f t="shared" si="278"/>
        <v>1718.3557999999994</v>
      </c>
      <c r="M158" s="166"/>
      <c r="N158" s="166"/>
      <c r="O158" s="166">
        <f t="shared" si="278"/>
        <v>1356.9105999999995</v>
      </c>
      <c r="P158" s="166">
        <f t="shared" si="278"/>
        <v>4004.6224999999986</v>
      </c>
      <c r="Q158" s="166">
        <f t="shared" si="278"/>
        <v>342.35379999999998</v>
      </c>
      <c r="R158" s="166">
        <f t="shared" si="278"/>
        <v>993.99760000000015</v>
      </c>
      <c r="S158" s="166">
        <f t="shared" si="278"/>
        <v>3029.8744000000061</v>
      </c>
      <c r="T158" s="167"/>
      <c r="U158" s="166">
        <f t="shared" ref="U158:AD158" si="279">U56-U107</f>
        <v>1582.802200000001</v>
      </c>
      <c r="V158" s="166">
        <f t="shared" si="279"/>
        <v>2074.1711</v>
      </c>
      <c r="W158" s="166">
        <f t="shared" si="279"/>
        <v>2953.2392000000009</v>
      </c>
      <c r="X158" s="166">
        <f t="shared" si="279"/>
        <v>15180.568600000002</v>
      </c>
      <c r="Y158" s="166">
        <f t="shared" si="279"/>
        <v>985.27399999999989</v>
      </c>
      <c r="Z158" s="166">
        <f t="shared" si="279"/>
        <v>1498.3170999999998</v>
      </c>
      <c r="AA158" s="166">
        <f t="shared" si="279"/>
        <v>584.46609999999987</v>
      </c>
      <c r="AB158" s="166">
        <f t="shared" si="279"/>
        <v>8989.5864000000001</v>
      </c>
      <c r="AC158" s="166">
        <f t="shared" si="279"/>
        <v>3122.9250000000029</v>
      </c>
      <c r="AD158" s="166">
        <f t="shared" si="279"/>
        <v>336213</v>
      </c>
      <c r="AE158" s="166"/>
      <c r="AF158" s="166">
        <f t="shared" si="115"/>
        <v>2124973</v>
      </c>
      <c r="AG158" s="166">
        <f t="shared" si="264"/>
        <v>1262.3</v>
      </c>
      <c r="AH158" s="166">
        <f t="shared" si="264"/>
        <v>1247.6999999999998</v>
      </c>
      <c r="AI158" s="166">
        <f t="shared" si="264"/>
        <v>2510</v>
      </c>
      <c r="AJ158" s="166">
        <f t="shared" si="264"/>
        <v>1249224.6756867259</v>
      </c>
      <c r="AK158" s="166">
        <f t="shared" si="264"/>
        <v>1234816.0821467822</v>
      </c>
      <c r="AL158" s="166">
        <f t="shared" si="264"/>
        <v>2484040.7578335083</v>
      </c>
      <c r="AM158" s="183">
        <f t="shared" si="209"/>
        <v>16.89752094890186</v>
      </c>
      <c r="AN158" s="166"/>
      <c r="AO158" s="166">
        <f t="shared" si="236"/>
        <v>352015.18166088883</v>
      </c>
      <c r="AP158" s="166">
        <f t="shared" si="265"/>
        <v>350320.87855795713</v>
      </c>
      <c r="AQ158" s="166">
        <f t="shared" si="265"/>
        <v>1286.0907720721143</v>
      </c>
      <c r="AR158" s="166">
        <f t="shared" si="265"/>
        <v>408.21233085955822</v>
      </c>
      <c r="AS158" s="168"/>
      <c r="AT158" s="166">
        <f t="shared" si="266"/>
        <v>204.48626664446277</v>
      </c>
      <c r="AU158" s="166">
        <f t="shared" si="266"/>
        <v>14114.277102758504</v>
      </c>
      <c r="AV158" s="166">
        <f t="shared" si="266"/>
        <v>2115.199098423629</v>
      </c>
      <c r="AW158" s="166"/>
      <c r="AX158" s="166"/>
      <c r="AY158" s="166">
        <f t="shared" si="267"/>
        <v>1667.0175603314083</v>
      </c>
      <c r="AZ158" s="166">
        <f t="shared" si="267"/>
        <v>5006.0144329994419</v>
      </c>
      <c r="BA158" s="166">
        <f t="shared" si="267"/>
        <v>426.93674249836283</v>
      </c>
      <c r="BB158" s="166">
        <f t="shared" si="267"/>
        <v>1175.0658028596538</v>
      </c>
      <c r="BC158" s="166">
        <f t="shared" si="267"/>
        <v>3724.0434656460093</v>
      </c>
      <c r="BD158" s="166"/>
      <c r="BE158" s="166">
        <f t="shared" ref="BE158:BN158" si="280">BE56-BE107</f>
        <v>1975.8477350860258</v>
      </c>
      <c r="BF158" s="166">
        <f t="shared" si="280"/>
        <v>2578.1841476743325</v>
      </c>
      <c r="BG158" s="166">
        <f t="shared" si="280"/>
        <v>3780.4973496579478</v>
      </c>
      <c r="BH158" s="166">
        <f t="shared" si="280"/>
        <v>18620.457104896948</v>
      </c>
      <c r="BI158" s="166">
        <f t="shared" si="280"/>
        <v>1230.4788353467113</v>
      </c>
      <c r="BJ158" s="166">
        <f t="shared" si="280"/>
        <v>1764.9991999110644</v>
      </c>
      <c r="BK158" s="166">
        <f t="shared" si="280"/>
        <v>771.05502157594447</v>
      </c>
      <c r="BL158" s="166">
        <f t="shared" si="280"/>
        <v>10846.295119641674</v>
      </c>
      <c r="BM158" s="166">
        <f t="shared" si="280"/>
        <v>4007.6289284215527</v>
      </c>
      <c r="BN158" s="172">
        <f t="shared" si="280"/>
        <v>393288.93136760709</v>
      </c>
      <c r="BP158" s="94">
        <f t="shared" si="211"/>
        <v>76.992859180409724</v>
      </c>
      <c r="BQ158" s="178">
        <f t="shared" si="212"/>
        <v>5.1993903294809359E-2</v>
      </c>
      <c r="BR158" s="94">
        <f t="shared" si="213"/>
        <v>3.5887806589618698</v>
      </c>
      <c r="BS158" s="94">
        <f t="shared" si="214"/>
        <v>1.6167964542558717</v>
      </c>
      <c r="BT158" s="94">
        <f t="shared" si="215"/>
        <v>0.31286892083840084</v>
      </c>
      <c r="BU158" s="94">
        <f t="shared" si="216"/>
        <v>0.44877927120235173</v>
      </c>
      <c r="BV158" s="94">
        <f t="shared" si="217"/>
        <v>0.19605306940490513</v>
      </c>
      <c r="BW158" s="94">
        <f t="shared" si="218"/>
        <v>2.7578439804866117</v>
      </c>
    </row>
    <row r="159" spans="1:75" ht="15.6" x14ac:dyDescent="0.3">
      <c r="A159" s="1">
        <f t="shared" si="219"/>
        <v>149</v>
      </c>
      <c r="B159" s="25">
        <v>47</v>
      </c>
      <c r="C159" s="133" t="s">
        <v>349</v>
      </c>
      <c r="D159" s="20" t="s">
        <v>258</v>
      </c>
      <c r="E159" s="82">
        <f t="shared" si="113"/>
        <v>306634.83009999996</v>
      </c>
      <c r="F159" s="82">
        <f t="shared" ref="F159:S159" si="281">F57-F108</f>
        <v>303679.63589999999</v>
      </c>
      <c r="G159" s="82">
        <f t="shared" si="281"/>
        <v>2296.5178999999998</v>
      </c>
      <c r="H159" s="166">
        <f t="shared" si="281"/>
        <v>658.67629999998076</v>
      </c>
      <c r="I159" s="167"/>
      <c r="J159" s="166">
        <f t="shared" si="281"/>
        <v>512.0825000000001</v>
      </c>
      <c r="K159" s="166">
        <f t="shared" si="281"/>
        <v>12121.367799999993</v>
      </c>
      <c r="L159" s="166">
        <f t="shared" si="281"/>
        <v>2919.9264000000012</v>
      </c>
      <c r="M159" s="166"/>
      <c r="N159" s="166"/>
      <c r="O159" s="166">
        <f t="shared" si="281"/>
        <v>1538.9444000000003</v>
      </c>
      <c r="P159" s="166">
        <f t="shared" si="281"/>
        <v>4041.4716999999964</v>
      </c>
      <c r="Q159" s="166">
        <f t="shared" si="281"/>
        <v>389.86260000000004</v>
      </c>
      <c r="R159" s="166">
        <f t="shared" si="281"/>
        <v>351.19259999999997</v>
      </c>
      <c r="S159" s="166">
        <f t="shared" si="281"/>
        <v>2879.9700999999986</v>
      </c>
      <c r="T159" s="167"/>
      <c r="U159" s="166">
        <f t="shared" ref="U159:AD159" si="282">U57-U108</f>
        <v>2263.7118999999993</v>
      </c>
      <c r="V159" s="166">
        <f t="shared" si="282"/>
        <v>2686.8552</v>
      </c>
      <c r="W159" s="166">
        <f t="shared" si="282"/>
        <v>9873.2427999999964</v>
      </c>
      <c r="X159" s="166">
        <f t="shared" si="282"/>
        <v>16279.909700000004</v>
      </c>
      <c r="Y159" s="166">
        <f t="shared" si="282"/>
        <v>991.00409999999874</v>
      </c>
      <c r="Z159" s="166">
        <f t="shared" si="282"/>
        <v>1442.3847000000003</v>
      </c>
      <c r="AA159" s="166">
        <f t="shared" si="282"/>
        <v>1301.535100000001</v>
      </c>
      <c r="AB159" s="166">
        <f t="shared" si="282"/>
        <v>8372.3829000000005</v>
      </c>
      <c r="AC159" s="166">
        <f t="shared" si="282"/>
        <v>4172.6029000000017</v>
      </c>
      <c r="AD159" s="166">
        <f t="shared" si="282"/>
        <v>350372</v>
      </c>
      <c r="AE159" s="166"/>
      <c r="AF159" s="166">
        <f t="shared" si="115"/>
        <v>1944652</v>
      </c>
      <c r="AG159" s="166">
        <f t="shared" si="264"/>
        <v>1178.8000000000002</v>
      </c>
      <c r="AH159" s="166">
        <f t="shared" si="264"/>
        <v>1150.3</v>
      </c>
      <c r="AI159" s="166">
        <f t="shared" si="264"/>
        <v>2329.1</v>
      </c>
      <c r="AJ159" s="166">
        <f t="shared" si="264"/>
        <v>1165588.7561830487</v>
      </c>
      <c r="AK159" s="166">
        <f t="shared" si="264"/>
        <v>1137474.6656987211</v>
      </c>
      <c r="AL159" s="166">
        <f t="shared" si="264"/>
        <v>2303063.4218817698</v>
      </c>
      <c r="AM159" s="183">
        <f t="shared" si="209"/>
        <v>18.430620074016829</v>
      </c>
      <c r="AN159" s="166"/>
      <c r="AO159" s="166">
        <f t="shared" si="236"/>
        <v>357901.43567880534</v>
      </c>
      <c r="AP159" s="166">
        <f t="shared" si="265"/>
        <v>354418.95708232414</v>
      </c>
      <c r="AQ159" s="166">
        <f t="shared" si="265"/>
        <v>2677.730654004486</v>
      </c>
      <c r="AR159" s="166">
        <f t="shared" si="265"/>
        <v>804.74794247666307</v>
      </c>
      <c r="AS159" s="168"/>
      <c r="AT159" s="166">
        <f t="shared" si="266"/>
        <v>629.15147172533716</v>
      </c>
      <c r="AU159" s="166">
        <f t="shared" si="266"/>
        <v>15661.508377695252</v>
      </c>
      <c r="AV159" s="166">
        <f t="shared" si="266"/>
        <v>3686.6953041743773</v>
      </c>
      <c r="AW159" s="166"/>
      <c r="AX159" s="166"/>
      <c r="AY159" s="166">
        <f t="shared" si="267"/>
        <v>2003.8034227636663</v>
      </c>
      <c r="AZ159" s="166">
        <f t="shared" si="267"/>
        <v>5234.4972925872935</v>
      </c>
      <c r="BA159" s="166">
        <f t="shared" si="267"/>
        <v>495.21533068605152</v>
      </c>
      <c r="BB159" s="166">
        <f t="shared" si="267"/>
        <v>437.60637501270969</v>
      </c>
      <c r="BC159" s="166">
        <f t="shared" si="267"/>
        <v>3803.6906524711594</v>
      </c>
      <c r="BD159" s="166"/>
      <c r="BE159" s="166">
        <f t="shared" ref="BE159:BN159" si="283">BE57-BE108</f>
        <v>2949.8041506923819</v>
      </c>
      <c r="BF159" s="166">
        <f t="shared" si="283"/>
        <v>3564.1380926974161</v>
      </c>
      <c r="BG159" s="166">
        <f t="shared" si="283"/>
        <v>12847.256219814979</v>
      </c>
      <c r="BH159" s="166">
        <f t="shared" si="283"/>
        <v>21434.151356381393</v>
      </c>
      <c r="BI159" s="166">
        <f t="shared" si="283"/>
        <v>1310.5342768386504</v>
      </c>
      <c r="BJ159" s="166">
        <f t="shared" si="283"/>
        <v>1736.9233074663196</v>
      </c>
      <c r="BK159" s="166">
        <f t="shared" si="283"/>
        <v>1719.6593443692555</v>
      </c>
      <c r="BL159" s="166">
        <f t="shared" si="283"/>
        <v>10926.93504165272</v>
      </c>
      <c r="BM159" s="166">
        <f t="shared" si="283"/>
        <v>5740.0993860544513</v>
      </c>
      <c r="BN159" s="172">
        <f t="shared" si="283"/>
        <v>414987.44534781203</v>
      </c>
      <c r="BP159" s="94">
        <f t="shared" si="211"/>
        <v>73.890146205025829</v>
      </c>
      <c r="BQ159" s="178">
        <f t="shared" si="212"/>
        <v>0.15160735072311129</v>
      </c>
      <c r="BR159" s="94">
        <f t="shared" si="213"/>
        <v>3.7739716112541486</v>
      </c>
      <c r="BS159" s="94">
        <f t="shared" si="214"/>
        <v>3.9546724838284129</v>
      </c>
      <c r="BT159" s="94">
        <f t="shared" si="215"/>
        <v>0.31580094567445449</v>
      </c>
      <c r="BU159" s="94">
        <f t="shared" si="216"/>
        <v>0.418548398737836</v>
      </c>
      <c r="BV159" s="94">
        <f t="shared" si="217"/>
        <v>0.41438828177752779</v>
      </c>
      <c r="BW159" s="94">
        <f t="shared" si="218"/>
        <v>2.6330760518537049</v>
      </c>
    </row>
    <row r="160" spans="1:75" ht="15.6" x14ac:dyDescent="0.3">
      <c r="A160" s="1">
        <f t="shared" si="219"/>
        <v>150</v>
      </c>
      <c r="B160" s="25">
        <v>48</v>
      </c>
      <c r="C160" s="133" t="s">
        <v>349</v>
      </c>
      <c r="D160" s="20" t="s">
        <v>259</v>
      </c>
      <c r="E160" s="82">
        <f t="shared" si="113"/>
        <v>311241.23040000006</v>
      </c>
      <c r="F160" s="82">
        <f t="shared" ref="F160:S160" si="284">F58-F109</f>
        <v>309365.71999999991</v>
      </c>
      <c r="G160" s="82">
        <f t="shared" si="284"/>
        <v>644.00240000000008</v>
      </c>
      <c r="H160" s="166">
        <f t="shared" si="284"/>
        <v>1231.5080000000405</v>
      </c>
      <c r="I160" s="167"/>
      <c r="J160" s="166">
        <f t="shared" si="284"/>
        <v>68.992400000000004</v>
      </c>
      <c r="K160" s="166">
        <f t="shared" si="284"/>
        <v>18585.281999999999</v>
      </c>
      <c r="L160" s="166">
        <f t="shared" si="284"/>
        <v>2133.6036000000004</v>
      </c>
      <c r="M160" s="166"/>
      <c r="N160" s="166"/>
      <c r="O160" s="166">
        <f t="shared" si="284"/>
        <v>1925.2727999999997</v>
      </c>
      <c r="P160" s="166">
        <f t="shared" si="284"/>
        <v>6053.3355999999994</v>
      </c>
      <c r="Q160" s="166">
        <f t="shared" si="284"/>
        <v>749.69479999999987</v>
      </c>
      <c r="R160" s="166">
        <f t="shared" si="284"/>
        <v>3123.9216000000006</v>
      </c>
      <c r="S160" s="166">
        <f t="shared" si="284"/>
        <v>4599.4535999999989</v>
      </c>
      <c r="T160" s="167"/>
      <c r="U160" s="166">
        <f t="shared" ref="U160:AD160" si="285">U58-U109</f>
        <v>5042.5532000000003</v>
      </c>
      <c r="V160" s="166">
        <f t="shared" si="285"/>
        <v>3544.0772000000002</v>
      </c>
      <c r="W160" s="166">
        <f t="shared" si="285"/>
        <v>8288.4439999999995</v>
      </c>
      <c r="X160" s="166">
        <f t="shared" si="285"/>
        <v>16761.4208</v>
      </c>
      <c r="Y160" s="166">
        <f t="shared" si="285"/>
        <v>784.94800000000032</v>
      </c>
      <c r="Z160" s="166">
        <f t="shared" si="285"/>
        <v>1802.364</v>
      </c>
      <c r="AA160" s="166">
        <f t="shared" si="285"/>
        <v>1042.0008000000003</v>
      </c>
      <c r="AB160" s="166">
        <f t="shared" si="285"/>
        <v>8783.2524000000012</v>
      </c>
      <c r="AC160" s="166">
        <f t="shared" si="285"/>
        <v>4348.8555999999953</v>
      </c>
      <c r="AD160" s="166">
        <f t="shared" si="285"/>
        <v>363532.00000000006</v>
      </c>
      <c r="AE160" s="166"/>
      <c r="AF160" s="166">
        <f t="shared" si="115"/>
        <v>2088401</v>
      </c>
      <c r="AG160" s="166">
        <f t="shared" si="264"/>
        <v>1217.5999999999999</v>
      </c>
      <c r="AH160" s="166">
        <f t="shared" si="264"/>
        <v>1243.9000000000001</v>
      </c>
      <c r="AI160" s="166">
        <f t="shared" si="264"/>
        <v>2461.5</v>
      </c>
      <c r="AJ160" s="166">
        <f t="shared" si="264"/>
        <v>1205173.3463822093</v>
      </c>
      <c r="AK160" s="166">
        <f t="shared" si="264"/>
        <v>1231191.6677027813</v>
      </c>
      <c r="AL160" s="166">
        <f t="shared" si="264"/>
        <v>2436365.0140849906</v>
      </c>
      <c r="AM160" s="183">
        <f t="shared" si="209"/>
        <v>16.661743318691698</v>
      </c>
      <c r="AN160" s="166"/>
      <c r="AO160" s="166">
        <f t="shared" si="236"/>
        <v>361544.52177953988</v>
      </c>
      <c r="AP160" s="166">
        <f t="shared" si="265"/>
        <v>359355.34966411319</v>
      </c>
      <c r="AQ160" s="166">
        <f t="shared" si="265"/>
        <v>749.69055869480542</v>
      </c>
      <c r="AR160" s="166">
        <f t="shared" si="265"/>
        <v>1439.4815567317019</v>
      </c>
      <c r="AS160" s="168"/>
      <c r="AT160" s="166">
        <f t="shared" si="266"/>
        <v>80.735997675113026</v>
      </c>
      <c r="AU160" s="166">
        <f t="shared" si="266"/>
        <v>22246.409261628782</v>
      </c>
      <c r="AV160" s="166">
        <f t="shared" si="266"/>
        <v>2534.8208920099437</v>
      </c>
      <c r="AW160" s="166"/>
      <c r="AX160" s="166"/>
      <c r="AY160" s="166">
        <f t="shared" si="267"/>
        <v>2284.0541223138371</v>
      </c>
      <c r="AZ160" s="166">
        <f t="shared" si="267"/>
        <v>7372.3378288615022</v>
      </c>
      <c r="BA160" s="166">
        <f t="shared" si="267"/>
        <v>894.42460849537963</v>
      </c>
      <c r="BB160" s="166">
        <f t="shared" si="267"/>
        <v>3696.7502157510826</v>
      </c>
      <c r="BC160" s="166">
        <f t="shared" si="267"/>
        <v>5464.0215941970437</v>
      </c>
      <c r="BD160" s="166"/>
      <c r="BE160" s="166">
        <f t="shared" ref="BE160:BN160" si="286">BE58-BE109</f>
        <v>5971.1304900933355</v>
      </c>
      <c r="BF160" s="166">
        <f t="shared" si="286"/>
        <v>4213.91256741084</v>
      </c>
      <c r="BG160" s="166">
        <f t="shared" si="286"/>
        <v>9993.0964052774634</v>
      </c>
      <c r="BH160" s="166">
        <f t="shared" si="286"/>
        <v>20092.949117921969</v>
      </c>
      <c r="BI160" s="166">
        <f t="shared" si="286"/>
        <v>994.52017815107706</v>
      </c>
      <c r="BJ160" s="166">
        <f t="shared" si="286"/>
        <v>2127.4160819400477</v>
      </c>
      <c r="BK160" s="166">
        <f t="shared" si="286"/>
        <v>1275.417625044041</v>
      </c>
      <c r="BL160" s="166">
        <f t="shared" si="286"/>
        <v>10413.484649109134</v>
      </c>
      <c r="BM160" s="166">
        <f t="shared" si="286"/>
        <v>5282.1105836776651</v>
      </c>
      <c r="BN160" s="172">
        <f t="shared" si="286"/>
        <v>424142.75561954739</v>
      </c>
      <c r="BP160" s="94">
        <f t="shared" si="211"/>
        <v>73.381243997759313</v>
      </c>
      <c r="BQ160" s="178">
        <f t="shared" si="212"/>
        <v>1.9035100000041629E-2</v>
      </c>
      <c r="BR160" s="94">
        <f t="shared" si="213"/>
        <v>5.2450287000972917</v>
      </c>
      <c r="BS160" s="94">
        <f t="shared" si="214"/>
        <v>3.349581900069484</v>
      </c>
      <c r="BT160" s="94">
        <f t="shared" si="215"/>
        <v>0.23447770001361373</v>
      </c>
      <c r="BU160" s="94">
        <f t="shared" si="216"/>
        <v>0.50158020000424641</v>
      </c>
      <c r="BV160" s="94">
        <f t="shared" si="217"/>
        <v>0.30070480001032485</v>
      </c>
      <c r="BW160" s="94">
        <f t="shared" si="218"/>
        <v>2.4551839000286839</v>
      </c>
    </row>
    <row r="161" spans="1:75" ht="15.6" x14ac:dyDescent="0.3">
      <c r="A161" s="1">
        <f t="shared" si="219"/>
        <v>151</v>
      </c>
      <c r="B161" s="25">
        <v>49</v>
      </c>
      <c r="C161" s="133" t="s">
        <v>349</v>
      </c>
      <c r="D161" s="20" t="s">
        <v>221</v>
      </c>
      <c r="E161" s="82">
        <f t="shared" ref="E161:S161" si="287">E59-E110</f>
        <v>51144.519199999995</v>
      </c>
      <c r="F161" s="82">
        <f t="shared" si="287"/>
        <v>48022.673600000002</v>
      </c>
      <c r="G161" s="82">
        <f t="shared" si="287"/>
        <v>1318.3888000000004</v>
      </c>
      <c r="H161" s="166">
        <f t="shared" si="287"/>
        <v>1803.4567999999949</v>
      </c>
      <c r="I161" s="167"/>
      <c r="J161" s="166">
        <f t="shared" si="287"/>
        <v>73.442400000000021</v>
      </c>
      <c r="K161" s="166">
        <f t="shared" si="287"/>
        <v>6420.8979999999983</v>
      </c>
      <c r="L161" s="166">
        <f t="shared" si="287"/>
        <v>748.15679999999986</v>
      </c>
      <c r="M161" s="166"/>
      <c r="N161" s="166"/>
      <c r="O161" s="166">
        <f t="shared" si="287"/>
        <v>726.2364</v>
      </c>
      <c r="P161" s="166">
        <f t="shared" si="287"/>
        <v>1184.67</v>
      </c>
      <c r="Q161" s="166">
        <f t="shared" si="287"/>
        <v>67.231599999999986</v>
      </c>
      <c r="R161" s="166">
        <f t="shared" si="287"/>
        <v>2588.5051999999996</v>
      </c>
      <c r="S161" s="166">
        <f t="shared" si="287"/>
        <v>1106.0979999999986</v>
      </c>
      <c r="T161" s="167"/>
      <c r="U161" s="166">
        <f t="shared" ref="U161:AD161" si="288">U59-U110</f>
        <v>1395.5427999999995</v>
      </c>
      <c r="V161" s="166">
        <f t="shared" si="288"/>
        <v>1143.2660000000003</v>
      </c>
      <c r="W161" s="166">
        <f t="shared" si="288"/>
        <v>704.30199999999968</v>
      </c>
      <c r="X161" s="166">
        <f t="shared" si="288"/>
        <v>7338.0295999999998</v>
      </c>
      <c r="Y161" s="166">
        <f t="shared" si="288"/>
        <v>244.45839999999987</v>
      </c>
      <c r="Z161" s="166">
        <f t="shared" si="288"/>
        <v>176.38360000000003</v>
      </c>
      <c r="AA161" s="166">
        <f t="shared" si="288"/>
        <v>383.81720000000007</v>
      </c>
      <c r="AB161" s="166">
        <f t="shared" si="288"/>
        <v>5110.1803999999993</v>
      </c>
      <c r="AC161" s="166">
        <f t="shared" si="288"/>
        <v>1423.1900000000005</v>
      </c>
      <c r="AD161" s="166">
        <f t="shared" si="288"/>
        <v>68219.999999999985</v>
      </c>
      <c r="AE161" s="166"/>
      <c r="AF161" s="166">
        <f t="shared" ref="AF161:AL161" si="289">AF59-AF110</f>
        <v>335635</v>
      </c>
      <c r="AG161" s="166">
        <f t="shared" si="289"/>
        <v>179.79999999999998</v>
      </c>
      <c r="AH161" s="166">
        <f t="shared" si="289"/>
        <v>187.6</v>
      </c>
      <c r="AI161" s="166">
        <f t="shared" si="289"/>
        <v>367.4</v>
      </c>
      <c r="AJ161" s="166">
        <f t="shared" si="289"/>
        <v>178785.63788644926</v>
      </c>
      <c r="AK161" s="166">
        <f t="shared" si="289"/>
        <v>186545.39497405576</v>
      </c>
      <c r="AL161" s="166">
        <f t="shared" si="289"/>
        <v>365331.03286050505</v>
      </c>
      <c r="AM161" s="183">
        <f t="shared" si="209"/>
        <v>8.8477163765712881</v>
      </c>
      <c r="AN161" s="166"/>
      <c r="AO161" s="166">
        <f t="shared" si="236"/>
        <v>55406.307682185863</v>
      </c>
      <c r="AP161" s="166">
        <f t="shared" si="265"/>
        <v>52022.334556480528</v>
      </c>
      <c r="AQ161" s="166">
        <f t="shared" si="265"/>
        <v>1428.3602196267368</v>
      </c>
      <c r="AR161" s="166">
        <f t="shared" si="265"/>
        <v>1955.6129060786029</v>
      </c>
      <c r="AS161" s="168"/>
      <c r="AT161" s="166">
        <f t="shared" si="266"/>
        <v>79.830869324893143</v>
      </c>
      <c r="AU161" s="166">
        <f t="shared" si="266"/>
        <v>7050.0833193345352</v>
      </c>
      <c r="AV161" s="166">
        <f t="shared" si="266"/>
        <v>832.89314781258736</v>
      </c>
      <c r="AW161" s="166"/>
      <c r="AX161" s="166"/>
      <c r="AY161" s="166">
        <f t="shared" si="267"/>
        <v>793.83885344633677</v>
      </c>
      <c r="AZ161" s="166">
        <f t="shared" si="267"/>
        <v>1310.8952713568281</v>
      </c>
      <c r="BA161" s="166">
        <f t="shared" si="267"/>
        <v>74.651433648254041</v>
      </c>
      <c r="BB161" s="166">
        <f t="shared" si="267"/>
        <v>2807.3685055066921</v>
      </c>
      <c r="BC161" s="166">
        <f t="shared" si="267"/>
        <v>1230.4361075638365</v>
      </c>
      <c r="BD161" s="166"/>
      <c r="BE161" s="166">
        <f t="shared" ref="BE161:BN161" si="290">BE59-BE110</f>
        <v>1531.5550200292391</v>
      </c>
      <c r="BF161" s="166">
        <f t="shared" si="290"/>
        <v>1271.4259707539529</v>
      </c>
      <c r="BG161" s="166">
        <f t="shared" si="290"/>
        <v>806.65171804554257</v>
      </c>
      <c r="BH161" s="166">
        <f t="shared" si="290"/>
        <v>8150.781131557671</v>
      </c>
      <c r="BI161" s="166">
        <f t="shared" si="290"/>
        <v>282.69256019287604</v>
      </c>
      <c r="BJ161" s="166">
        <f t="shared" si="290"/>
        <v>193.52605078622483</v>
      </c>
      <c r="BK161" s="166">
        <f t="shared" si="290"/>
        <v>427.76846823148981</v>
      </c>
      <c r="BL161" s="166">
        <f t="shared" si="290"/>
        <v>5621.4390566235525</v>
      </c>
      <c r="BM161" s="166">
        <f t="shared" si="290"/>
        <v>1625.3549957235286</v>
      </c>
      <c r="BN161" s="172">
        <f t="shared" si="290"/>
        <v>74296.635711231691</v>
      </c>
      <c r="BP161" s="94">
        <f t="shared" si="211"/>
        <v>68.838270683995859</v>
      </c>
      <c r="BQ161" s="178">
        <f t="shared" si="212"/>
        <v>0.10744883474289647</v>
      </c>
      <c r="BR161" s="94">
        <f t="shared" si="213"/>
        <v>9.4891016959853385</v>
      </c>
      <c r="BS161" s="94">
        <f t="shared" si="214"/>
        <v>2.7970010605545421</v>
      </c>
      <c r="BT161" s="94">
        <f t="shared" si="215"/>
        <v>0.38049173759578508</v>
      </c>
      <c r="BU161" s="94">
        <f t="shared" si="216"/>
        <v>0.26047754239963361</v>
      </c>
      <c r="BV161" s="94">
        <f t="shared" si="217"/>
        <v>0.57575752136892855</v>
      </c>
      <c r="BW161" s="94">
        <f t="shared" si="218"/>
        <v>7.5662094290142123</v>
      </c>
    </row>
    <row r="162" spans="1:75" ht="15.6" x14ac:dyDescent="0.3">
      <c r="A162" s="1">
        <f t="shared" si="219"/>
        <v>152</v>
      </c>
      <c r="B162" s="25">
        <v>50</v>
      </c>
      <c r="C162" s="133" t="s">
        <v>349</v>
      </c>
      <c r="D162" s="20" t="s">
        <v>325</v>
      </c>
      <c r="E162" s="82">
        <f t="shared" ref="E162:AD162" si="291">E60-E111</f>
        <v>165752.2568</v>
      </c>
      <c r="F162" s="82">
        <f t="shared" si="291"/>
        <v>164834.1635</v>
      </c>
      <c r="G162" s="82">
        <f t="shared" si="291"/>
        <v>545.92129999999986</v>
      </c>
      <c r="H162" s="166">
        <f t="shared" si="291"/>
        <v>372.17200000000645</v>
      </c>
      <c r="I162" s="167"/>
      <c r="J162" s="166">
        <f t="shared" si="291"/>
        <v>11.529099999999998</v>
      </c>
      <c r="K162" s="166">
        <f t="shared" si="291"/>
        <v>12066.360399999994</v>
      </c>
      <c r="L162" s="166">
        <f t="shared" si="291"/>
        <v>1562.1025000000004</v>
      </c>
      <c r="M162" s="166"/>
      <c r="N162" s="166"/>
      <c r="O162" s="166">
        <f t="shared" si="291"/>
        <v>1397.0505000000003</v>
      </c>
      <c r="P162" s="166">
        <f t="shared" si="291"/>
        <v>2503.6421999999993</v>
      </c>
      <c r="Q162" s="166">
        <f t="shared" si="291"/>
        <v>424.75959999999998</v>
      </c>
      <c r="R162" s="166">
        <f t="shared" si="291"/>
        <v>3365.6947999999993</v>
      </c>
      <c r="S162" s="166">
        <f t="shared" si="291"/>
        <v>2813.1107999999967</v>
      </c>
      <c r="T162" s="167"/>
      <c r="U162" s="166">
        <f t="shared" si="291"/>
        <v>3321.8357000000001</v>
      </c>
      <c r="V162" s="166">
        <f t="shared" si="291"/>
        <v>1978.1543999999999</v>
      </c>
      <c r="W162" s="166">
        <f t="shared" si="291"/>
        <v>3927.5661999999993</v>
      </c>
      <c r="X162" s="166">
        <f t="shared" si="291"/>
        <v>13164.441099999996</v>
      </c>
      <c r="Y162" s="166">
        <f t="shared" si="291"/>
        <v>742.50609999999983</v>
      </c>
      <c r="Z162" s="166">
        <f t="shared" si="291"/>
        <v>2326.6781000000001</v>
      </c>
      <c r="AA162" s="166">
        <f t="shared" si="291"/>
        <v>626.41269999999997</v>
      </c>
      <c r="AB162" s="166">
        <f t="shared" si="291"/>
        <v>4642.8002000000006</v>
      </c>
      <c r="AC162" s="166">
        <f t="shared" si="291"/>
        <v>4826.0439999999962</v>
      </c>
      <c r="AD162" s="166">
        <f t="shared" si="291"/>
        <v>200222.14370000002</v>
      </c>
      <c r="AE162" s="166"/>
      <c r="AF162" s="166">
        <f t="shared" ref="AF162:AL162" si="292">AF60-AF111</f>
        <v>925045</v>
      </c>
      <c r="AG162" s="166">
        <f t="shared" si="292"/>
        <v>435.6</v>
      </c>
      <c r="AH162" s="166">
        <f t="shared" si="292"/>
        <v>576.80000000000007</v>
      </c>
      <c r="AI162" s="166">
        <f t="shared" si="292"/>
        <v>1012.4000000000002</v>
      </c>
      <c r="AJ162" s="166">
        <f t="shared" si="292"/>
        <v>433129.7813040344</v>
      </c>
      <c r="AK162" s="166">
        <f t="shared" si="292"/>
        <v>573581.79258839996</v>
      </c>
      <c r="AL162" s="166">
        <f t="shared" si="292"/>
        <v>1006711.5738924344</v>
      </c>
      <c r="AM162" s="183">
        <f t="shared" si="209"/>
        <v>8.8283893099724189</v>
      </c>
      <c r="AN162" s="166"/>
      <c r="AO162" s="166">
        <f t="shared" ref="AO162:BN162" si="293">AO60-AO111</f>
        <v>179583.09114821572</v>
      </c>
      <c r="AP162" s="166">
        <f t="shared" si="293"/>
        <v>178585.04181784639</v>
      </c>
      <c r="AQ162" s="166">
        <f t="shared" si="293"/>
        <v>592.19755609459628</v>
      </c>
      <c r="AR162" s="166">
        <f t="shared" si="293"/>
        <v>405.8517742747589</v>
      </c>
      <c r="AS162" s="168"/>
      <c r="AT162" s="166">
        <f t="shared" si="293"/>
        <v>12.846725709250162</v>
      </c>
      <c r="AU162" s="166">
        <f t="shared" si="293"/>
        <v>13358.435500846974</v>
      </c>
      <c r="AV162" s="166">
        <f t="shared" si="293"/>
        <v>1720.0876942979842</v>
      </c>
      <c r="AW162" s="166"/>
      <c r="AX162" s="166"/>
      <c r="AY162" s="166">
        <f t="shared" si="293"/>
        <v>1543.6102929855949</v>
      </c>
      <c r="AZ162" s="166">
        <f t="shared" si="293"/>
        <v>2775.9626161715396</v>
      </c>
      <c r="BA162" s="166">
        <f t="shared" si="293"/>
        <v>466.92874712362351</v>
      </c>
      <c r="BB162" s="166">
        <f t="shared" si="293"/>
        <v>3737.4220440655772</v>
      </c>
      <c r="BC162" s="166">
        <f t="shared" si="293"/>
        <v>3114.4241062026581</v>
      </c>
      <c r="BD162" s="166"/>
      <c r="BE162" s="166">
        <f t="shared" si="293"/>
        <v>3625.6825511610277</v>
      </c>
      <c r="BF162" s="166">
        <f t="shared" si="293"/>
        <v>2197.3250277685302</v>
      </c>
      <c r="BG162" s="166">
        <f t="shared" si="293"/>
        <v>4403.3538474237266</v>
      </c>
      <c r="BH162" s="166">
        <f t="shared" si="293"/>
        <v>14612.118238709107</v>
      </c>
      <c r="BI162" s="166">
        <f t="shared" si="293"/>
        <v>843.65737813962687</v>
      </c>
      <c r="BJ162" s="166">
        <f t="shared" si="293"/>
        <v>2544.4178656370041</v>
      </c>
      <c r="BK162" s="166">
        <f t="shared" si="293"/>
        <v>701.36825801165503</v>
      </c>
      <c r="BL162" s="166">
        <f t="shared" si="293"/>
        <v>5151.2751140654327</v>
      </c>
      <c r="BM162" s="166">
        <f t="shared" si="293"/>
        <v>5371.3996228553879</v>
      </c>
      <c r="BN162" s="172">
        <f t="shared" si="293"/>
        <v>217792.8530398343</v>
      </c>
      <c r="BP162" s="94">
        <f t="shared" si="211"/>
        <v>76.105461904061613</v>
      </c>
      <c r="BQ162" s="178">
        <f t="shared" si="212"/>
        <v>5.8985983837130298E-3</v>
      </c>
      <c r="BR162" s="94">
        <f t="shared" si="213"/>
        <v>6.1335509014171903</v>
      </c>
      <c r="BS162" s="94">
        <f t="shared" si="214"/>
        <v>3.0307141777443878</v>
      </c>
      <c r="BT162" s="94">
        <f t="shared" si="215"/>
        <v>0.38736687929117763</v>
      </c>
      <c r="BU162" s="94">
        <f t="shared" si="216"/>
        <v>1.1682742707684859</v>
      </c>
      <c r="BV162" s="94">
        <f t="shared" si="217"/>
        <v>0.32203456092444632</v>
      </c>
      <c r="BW162" s="94">
        <f t="shared" si="218"/>
        <v>2.3652177021269218</v>
      </c>
    </row>
    <row r="163" spans="1:75" ht="15.6" x14ac:dyDescent="0.3">
      <c r="A163" s="1">
        <v>153</v>
      </c>
      <c r="B163" s="52">
        <v>0</v>
      </c>
      <c r="C163" s="135" t="s">
        <v>349</v>
      </c>
      <c r="D163" s="52" t="s">
        <v>411</v>
      </c>
      <c r="E163" s="149">
        <f>SUM(E113:E162)</f>
        <v>11832260.367400002</v>
      </c>
      <c r="F163" s="149">
        <f>SUM(F113:F162)</f>
        <v>11646273.052099999</v>
      </c>
      <c r="G163" s="149">
        <f>SUM(G113:G162)</f>
        <v>106089.22330000001</v>
      </c>
      <c r="H163" s="149">
        <f>SUM(H113:H162)</f>
        <v>79898.092000000164</v>
      </c>
      <c r="I163" s="3"/>
      <c r="J163" s="149">
        <f>SUM(J113:J162)</f>
        <v>65590.56259999999</v>
      </c>
      <c r="K163" s="149">
        <f>SUM(K113:K162)</f>
        <v>743976.31160000025</v>
      </c>
      <c r="L163" s="149">
        <f>SUM(L113:L162)</f>
        <v>143045.90630000003</v>
      </c>
      <c r="M163" s="157"/>
      <c r="N163" s="157"/>
      <c r="O163" s="149">
        <f t="shared" ref="O163:AD163" si="294">SUM(O113:O162)</f>
        <v>78949.55690000004</v>
      </c>
      <c r="P163" s="149">
        <f t="shared" si="294"/>
        <v>177742.63079999998</v>
      </c>
      <c r="Q163" s="149">
        <f t="shared" si="294"/>
        <v>29775.246200000001</v>
      </c>
      <c r="R163" s="149">
        <f t="shared" si="294"/>
        <v>147582.38950000005</v>
      </c>
      <c r="S163" s="149">
        <f t="shared" si="294"/>
        <v>166880.58189999999</v>
      </c>
      <c r="T163" s="3"/>
      <c r="U163" s="149">
        <f t="shared" si="294"/>
        <v>158744.58209999997</v>
      </c>
      <c r="V163" s="149">
        <f t="shared" si="294"/>
        <v>127989.22520000002</v>
      </c>
      <c r="W163" s="149">
        <f t="shared" si="294"/>
        <v>281355.94089999999</v>
      </c>
      <c r="X163" s="149">
        <f t="shared" si="294"/>
        <v>799311.38179999986</v>
      </c>
      <c r="Y163" s="149">
        <f t="shared" si="294"/>
        <v>47475.99530000001</v>
      </c>
      <c r="Z163" s="149">
        <f t="shared" si="294"/>
        <v>82070.562500000015</v>
      </c>
      <c r="AA163" s="149">
        <f t="shared" si="294"/>
        <v>45547.864800000003</v>
      </c>
      <c r="AB163" s="149">
        <f t="shared" si="294"/>
        <v>386457.39539999998</v>
      </c>
      <c r="AC163" s="149">
        <f t="shared" si="294"/>
        <v>237779.3219000001</v>
      </c>
      <c r="AD163" s="154">
        <f t="shared" si="294"/>
        <v>14009228.3716</v>
      </c>
      <c r="AF163" s="149">
        <f t="shared" ref="AF163:AL163" si="295">SUM(AF113:AF162)</f>
        <v>81390960</v>
      </c>
      <c r="AG163" s="149">
        <f t="shared" si="295"/>
        <v>46109.100000000006</v>
      </c>
      <c r="AH163" s="149">
        <f t="shared" si="295"/>
        <v>48282.600000000013</v>
      </c>
      <c r="AI163" s="149">
        <f t="shared" si="295"/>
        <v>94391.699999999968</v>
      </c>
      <c r="AJ163" s="149">
        <f t="shared" si="295"/>
        <v>45682257.565829299</v>
      </c>
      <c r="AK163" s="149">
        <f t="shared" si="295"/>
        <v>47839888.58077769</v>
      </c>
      <c r="AL163" s="149">
        <f t="shared" si="295"/>
        <v>93522146.146606967</v>
      </c>
      <c r="AM163" s="184">
        <f t="shared" si="209"/>
        <v>14.904832362963857</v>
      </c>
      <c r="AO163" s="149">
        <f>SUM(AO113:AO162)</f>
        <v>13522490.493451258</v>
      </c>
      <c r="AP163" s="149">
        <f>SUM(AP113:AP162)</f>
        <v>13311363.138712067</v>
      </c>
      <c r="AQ163" s="149">
        <f>SUM(AQ113:AQ162)</f>
        <v>120181.64138563447</v>
      </c>
      <c r="AR163" s="149">
        <f>SUM(AR113:AR162)</f>
        <v>90945.713353553409</v>
      </c>
      <c r="AS163"/>
      <c r="AT163" s="149">
        <f>SUM(AT113:AT162)</f>
        <v>75595.604324337226</v>
      </c>
      <c r="AU163" s="149">
        <f>SUM(AU113:AU162)</f>
        <v>868519.79522876313</v>
      </c>
      <c r="AV163" s="149">
        <f>SUM(AV113:AV162)</f>
        <v>166758.2964142687</v>
      </c>
      <c r="AW163" s="166"/>
      <c r="AX163" s="166"/>
      <c r="AY163" s="149">
        <f>SUM(AY113:AY162)</f>
        <v>93040.712804464449</v>
      </c>
      <c r="AZ163" s="149">
        <f>SUM(AZ113:AZ162)</f>
        <v>211742.7938092869</v>
      </c>
      <c r="BA163" s="149">
        <f>SUM(BA113:BA162)</f>
        <v>34885.831509383686</v>
      </c>
      <c r="BB163" s="149">
        <f>SUM(BB113:BB162)</f>
        <v>167376.21119674624</v>
      </c>
      <c r="BC163" s="149">
        <f>SUM(BC113:BC162)</f>
        <v>194767.65308746084</v>
      </c>
      <c r="BD163" s="157"/>
      <c r="BE163" s="149">
        <f t="shared" ref="BE163:BN163" si="296">SUM(BE113:BE162)</f>
        <v>184594.36931388147</v>
      </c>
      <c r="BF163" s="149">
        <f t="shared" si="296"/>
        <v>152466.01095973543</v>
      </c>
      <c r="BG163" s="149">
        <f t="shared" si="296"/>
        <v>339682.62140188011</v>
      </c>
      <c r="BH163" s="149">
        <f t="shared" si="296"/>
        <v>944272.33594713931</v>
      </c>
      <c r="BI163" s="149">
        <f t="shared" si="296"/>
        <v>57744.422706036639</v>
      </c>
      <c r="BJ163" s="149">
        <f t="shared" si="296"/>
        <v>95087.501804277956</v>
      </c>
      <c r="BK163" s="149">
        <f t="shared" si="296"/>
        <v>54825.334018414003</v>
      </c>
      <c r="BL163" s="149">
        <f t="shared" si="296"/>
        <v>453107.46053346375</v>
      </c>
      <c r="BM163" s="149">
        <f t="shared" si="296"/>
        <v>283817.68187711539</v>
      </c>
      <c r="BN163" s="156">
        <f t="shared" si="296"/>
        <v>16087621.230627</v>
      </c>
      <c r="BO163" s="23" t="s">
        <v>374</v>
      </c>
      <c r="BP163" s="186">
        <f t="shared" si="211"/>
        <v>73.548849750851886</v>
      </c>
      <c r="BQ163" s="178">
        <f t="shared" si="212"/>
        <v>0.46989920536182933</v>
      </c>
      <c r="BR163" s="187">
        <f t="shared" si="213"/>
        <v>5.3986837629873348</v>
      </c>
      <c r="BS163" s="187">
        <f t="shared" si="214"/>
        <v>3.0591759049167675</v>
      </c>
      <c r="BT163" s="187">
        <f t="shared" si="215"/>
        <v>0.35893698563778348</v>
      </c>
      <c r="BU163" s="187">
        <f t="shared" si="216"/>
        <v>0.59106004822673219</v>
      </c>
      <c r="BV163" s="187">
        <f t="shared" si="217"/>
        <v>0.34079204894530724</v>
      </c>
      <c r="BW163" s="188">
        <f t="shared" si="218"/>
        <v>2.816497566904764</v>
      </c>
    </row>
    <row r="164" spans="1:75" ht="15.6" x14ac:dyDescent="0.3">
      <c r="B164" s="52"/>
      <c r="C164" s="135"/>
      <c r="D164" s="52"/>
      <c r="E164" s="107"/>
      <c r="F164" s="107"/>
      <c r="G164" s="107"/>
      <c r="H164" s="107"/>
      <c r="I164" s="3"/>
      <c r="J164" s="107"/>
      <c r="K164" s="107"/>
      <c r="L164" s="107"/>
      <c r="M164" s="143"/>
      <c r="N164" s="143"/>
      <c r="O164" s="107"/>
      <c r="P164" s="107"/>
      <c r="Q164" s="107"/>
      <c r="R164" s="107"/>
      <c r="S164" s="107"/>
      <c r="T164" s="3"/>
      <c r="U164" s="107"/>
      <c r="V164" s="107"/>
      <c r="W164" s="107"/>
      <c r="X164" s="107"/>
      <c r="Y164" s="107"/>
      <c r="Z164" s="107"/>
      <c r="AA164" s="107"/>
      <c r="AB164" s="107"/>
      <c r="AC164" s="107"/>
      <c r="AG164" s="94"/>
      <c r="AH164" s="94"/>
      <c r="AI164" s="94"/>
      <c r="AM164" s="183"/>
      <c r="AS164"/>
      <c r="AW164" s="166"/>
      <c r="AX164" s="166"/>
      <c r="BD164" s="157"/>
    </row>
    <row r="165" spans="1:75" ht="15.6" x14ac:dyDescent="0.3">
      <c r="A165" s="114" t="s">
        <v>353</v>
      </c>
      <c r="B165" s="101"/>
      <c r="C165" s="136"/>
      <c r="D165" s="101"/>
      <c r="E165" s="164">
        <f>E61-E112-E163</f>
        <v>0</v>
      </c>
      <c r="F165" s="164">
        <f t="shared" ref="F165:BN165" si="297">F61-F112-F163</f>
        <v>0</v>
      </c>
      <c r="G165" s="164">
        <f t="shared" si="297"/>
        <v>0</v>
      </c>
      <c r="H165" s="164">
        <f t="shared" si="297"/>
        <v>0</v>
      </c>
      <c r="I165" s="3"/>
      <c r="J165" s="164">
        <f t="shared" si="297"/>
        <v>0</v>
      </c>
      <c r="K165" s="164">
        <f t="shared" si="297"/>
        <v>0</v>
      </c>
      <c r="L165" s="164">
        <f t="shared" si="297"/>
        <v>0</v>
      </c>
      <c r="M165" s="157"/>
      <c r="N165" s="157"/>
      <c r="O165" s="164">
        <f t="shared" si="297"/>
        <v>0</v>
      </c>
      <c r="P165" s="164">
        <f t="shared" si="297"/>
        <v>0</v>
      </c>
      <c r="Q165" s="164">
        <f t="shared" si="297"/>
        <v>0</v>
      </c>
      <c r="R165" s="164">
        <f t="shared" si="297"/>
        <v>0</v>
      </c>
      <c r="S165" s="164">
        <f t="shared" si="297"/>
        <v>0</v>
      </c>
      <c r="T165" s="3"/>
      <c r="U165" s="164">
        <f t="shared" si="297"/>
        <v>0</v>
      </c>
      <c r="V165" s="164">
        <f t="shared" si="297"/>
        <v>0</v>
      </c>
      <c r="W165" s="164">
        <f t="shared" si="297"/>
        <v>0</v>
      </c>
      <c r="X165" s="164">
        <f t="shared" si="297"/>
        <v>0</v>
      </c>
      <c r="Y165" s="164">
        <f t="shared" si="297"/>
        <v>-5.8207660913467407E-11</v>
      </c>
      <c r="Z165" s="164">
        <f t="shared" si="297"/>
        <v>0</v>
      </c>
      <c r="AA165" s="164">
        <f t="shared" si="297"/>
        <v>0</v>
      </c>
      <c r="AB165" s="164">
        <f t="shared" si="297"/>
        <v>0</v>
      </c>
      <c r="AC165" s="164">
        <f t="shared" si="297"/>
        <v>0</v>
      </c>
      <c r="AD165" s="164">
        <f t="shared" si="297"/>
        <v>0</v>
      </c>
      <c r="AF165" s="164">
        <f t="shared" si="297"/>
        <v>0</v>
      </c>
      <c r="AG165" s="164">
        <f t="shared" si="297"/>
        <v>0</v>
      </c>
      <c r="AH165" s="164">
        <f t="shared" si="297"/>
        <v>0</v>
      </c>
      <c r="AI165" s="164">
        <f t="shared" si="297"/>
        <v>0</v>
      </c>
      <c r="AJ165" s="164">
        <f t="shared" si="297"/>
        <v>0</v>
      </c>
      <c r="AK165" s="164">
        <f t="shared" si="297"/>
        <v>0</v>
      </c>
      <c r="AL165" s="164">
        <f t="shared" si="297"/>
        <v>0</v>
      </c>
      <c r="AM165" s="183"/>
      <c r="AO165" s="164">
        <f t="shared" si="297"/>
        <v>0</v>
      </c>
      <c r="AP165" s="164">
        <f t="shared" si="297"/>
        <v>0</v>
      </c>
      <c r="AQ165" s="164">
        <f t="shared" si="297"/>
        <v>0</v>
      </c>
      <c r="AR165" s="164">
        <f t="shared" si="297"/>
        <v>0</v>
      </c>
      <c r="AS165"/>
      <c r="AT165" s="164">
        <f t="shared" si="297"/>
        <v>0</v>
      </c>
      <c r="AU165" s="164">
        <f t="shared" si="297"/>
        <v>0</v>
      </c>
      <c r="AV165" s="164">
        <f t="shared" si="297"/>
        <v>0</v>
      </c>
      <c r="AW165" s="166"/>
      <c r="AX165" s="166"/>
      <c r="AY165" s="164">
        <f t="shared" si="297"/>
        <v>0</v>
      </c>
      <c r="AZ165" s="164">
        <f t="shared" si="297"/>
        <v>0</v>
      </c>
      <c r="BA165" s="164">
        <f t="shared" si="297"/>
        <v>0</v>
      </c>
      <c r="BB165" s="164">
        <f t="shared" si="297"/>
        <v>0</v>
      </c>
      <c r="BC165" s="164">
        <f t="shared" si="297"/>
        <v>0</v>
      </c>
      <c r="BD165" s="157"/>
      <c r="BE165" s="164">
        <f t="shared" si="297"/>
        <v>0</v>
      </c>
      <c r="BF165" s="164">
        <f t="shared" si="297"/>
        <v>0</v>
      </c>
      <c r="BG165" s="164">
        <f t="shared" si="297"/>
        <v>0</v>
      </c>
      <c r="BH165" s="164">
        <f t="shared" si="297"/>
        <v>0</v>
      </c>
      <c r="BI165" s="164">
        <f t="shared" si="297"/>
        <v>0</v>
      </c>
      <c r="BJ165" s="164">
        <f t="shared" si="297"/>
        <v>0</v>
      </c>
      <c r="BK165" s="164">
        <f t="shared" si="297"/>
        <v>0</v>
      </c>
      <c r="BL165" s="164">
        <f t="shared" si="297"/>
        <v>0</v>
      </c>
      <c r="BM165" s="164">
        <f t="shared" si="297"/>
        <v>0</v>
      </c>
      <c r="BN165" s="164">
        <f t="shared" si="297"/>
        <v>0</v>
      </c>
    </row>
    <row r="166" spans="1:75" ht="15.6" x14ac:dyDescent="0.3">
      <c r="A166" s="114"/>
      <c r="B166" s="101"/>
      <c r="C166" s="136"/>
      <c r="D166" s="122" t="s">
        <v>429</v>
      </c>
      <c r="E166" s="179">
        <v>1.5247115063591183</v>
      </c>
      <c r="F166" s="179">
        <v>1.4279525329533214</v>
      </c>
      <c r="G166" s="179">
        <v>2.0282586407155736</v>
      </c>
      <c r="H166" s="179">
        <v>13.33372369884437</v>
      </c>
      <c r="I166" s="3"/>
      <c r="J166" s="179">
        <v>6.1131800730053021</v>
      </c>
      <c r="K166" s="179">
        <v>41.429431649553322</v>
      </c>
      <c r="L166" s="179">
        <v>38.7348805098475</v>
      </c>
      <c r="M166" s="157"/>
      <c r="N166" s="157"/>
      <c r="O166" s="179">
        <v>41.459024151157656</v>
      </c>
      <c r="P166" s="179">
        <v>48.925523060727706</v>
      </c>
      <c r="Q166" s="179">
        <v>40.020655526934959</v>
      </c>
      <c r="R166" s="179">
        <v>26.74430071237969</v>
      </c>
      <c r="S166" s="179">
        <v>44.880627435211743</v>
      </c>
      <c r="T166" s="3"/>
      <c r="U166" s="179">
        <v>36.211922118093185</v>
      </c>
      <c r="V166" s="179">
        <v>49.832804452105101</v>
      </c>
      <c r="W166" s="179">
        <v>54.574144621333673</v>
      </c>
      <c r="X166" s="179">
        <v>48.476753875227978</v>
      </c>
      <c r="Y166" s="179">
        <v>61.070430064561059</v>
      </c>
      <c r="Z166" s="179">
        <v>25.913039876946755</v>
      </c>
      <c r="AA166" s="179">
        <v>57.630153537521757</v>
      </c>
      <c r="AB166" s="179">
        <v>43.24357942769845</v>
      </c>
      <c r="AC166" s="179">
        <v>55.155041700205217</v>
      </c>
      <c r="AD166" s="179">
        <v>12.607643898680553</v>
      </c>
      <c r="AF166" s="179">
        <v>12.897618377792872</v>
      </c>
      <c r="AG166" s="179">
        <v>12.968691900135713</v>
      </c>
      <c r="AH166" s="179">
        <v>11.615493182055319</v>
      </c>
      <c r="AI166" s="179">
        <v>12.281730506524619</v>
      </c>
      <c r="AJ166" s="179">
        <v>13.006269572103733</v>
      </c>
      <c r="AK166" s="179">
        <v>11.649945123087253</v>
      </c>
      <c r="AL166" s="179">
        <v>12.317705484734072</v>
      </c>
      <c r="AM166" s="183"/>
      <c r="AO166" s="179">
        <v>1.4497195812711461</v>
      </c>
      <c r="AP166" s="179">
        <v>1.3562393765408498</v>
      </c>
      <c r="AQ166" s="179">
        <v>1.948604271240711</v>
      </c>
      <c r="AR166" s="179">
        <v>12.939973552500414</v>
      </c>
      <c r="AS166"/>
      <c r="AT166" s="179">
        <v>5.6312791674813027</v>
      </c>
      <c r="AU166" s="179">
        <v>39.745256590127028</v>
      </c>
      <c r="AV166" s="179">
        <v>37.256604010246114</v>
      </c>
      <c r="AW166" s="166"/>
      <c r="AX166" s="166"/>
      <c r="AY166" s="179">
        <v>39.484628910870562</v>
      </c>
      <c r="AZ166" s="179">
        <v>46.662005645778699</v>
      </c>
      <c r="BA166" s="179">
        <v>38.113834718112471</v>
      </c>
      <c r="BB166" s="179">
        <v>25.667354543275032</v>
      </c>
      <c r="BC166" s="179">
        <v>43.276256693062869</v>
      </c>
      <c r="BD166" s="157"/>
      <c r="BE166" s="179">
        <v>34.627216215322647</v>
      </c>
      <c r="BF166" s="179">
        <v>47.50973844221722</v>
      </c>
      <c r="BG166" s="179">
        <v>51.907159496533325</v>
      </c>
      <c r="BH166" s="179">
        <v>46.434017649494038</v>
      </c>
      <c r="BI166" s="179">
        <v>58.367877769214751</v>
      </c>
      <c r="BJ166" s="179">
        <v>24.513581271735244</v>
      </c>
      <c r="BK166" s="179">
        <v>55.168902094224613</v>
      </c>
      <c r="BL166" s="179">
        <v>41.481590872479494</v>
      </c>
      <c r="BM166" s="179">
        <v>52.819787213454724</v>
      </c>
      <c r="BN166" s="179">
        <v>12.016886169421642</v>
      </c>
      <c r="BO166" s="136"/>
    </row>
    <row r="167" spans="1:75" ht="15.6" x14ac:dyDescent="0.3">
      <c r="D167" s="95" t="s">
        <v>76</v>
      </c>
      <c r="E167" s="107">
        <f>MIN(E113:E162)</f>
        <v>51144.519199999995</v>
      </c>
      <c r="F167" s="107">
        <f t="shared" ref="F167:BN167" si="298">MIN(F113:F162)</f>
        <v>36496.221300000005</v>
      </c>
      <c r="G167" s="107">
        <f t="shared" si="298"/>
        <v>52.854399999999998</v>
      </c>
      <c r="H167" s="107">
        <f t="shared" si="298"/>
        <v>197.71480000000531</v>
      </c>
      <c r="I167" s="3"/>
      <c r="J167" s="109">
        <f t="shared" si="298"/>
        <v>0</v>
      </c>
      <c r="K167" s="107">
        <f t="shared" si="298"/>
        <v>1194.2937999999995</v>
      </c>
      <c r="L167" s="107">
        <f t="shared" si="298"/>
        <v>121.96699999999987</v>
      </c>
      <c r="M167" s="157"/>
      <c r="N167" s="157"/>
      <c r="O167" s="107">
        <f t="shared" si="298"/>
        <v>32.430799999999991</v>
      </c>
      <c r="P167" s="107">
        <f t="shared" si="298"/>
        <v>34.839399999999991</v>
      </c>
      <c r="Q167" s="107">
        <f t="shared" si="298"/>
        <v>44.320999999999998</v>
      </c>
      <c r="R167" s="107">
        <f t="shared" si="298"/>
        <v>127.172</v>
      </c>
      <c r="S167" s="107">
        <f t="shared" si="298"/>
        <v>229.83379999999897</v>
      </c>
      <c r="T167" s="3"/>
      <c r="U167" s="107">
        <f t="shared" si="298"/>
        <v>0</v>
      </c>
      <c r="V167" s="107">
        <f t="shared" si="298"/>
        <v>465.86580000000095</v>
      </c>
      <c r="W167" s="107">
        <f t="shared" si="298"/>
        <v>0</v>
      </c>
      <c r="X167" s="107">
        <f t="shared" si="298"/>
        <v>3330.0715999999998</v>
      </c>
      <c r="Y167" s="107">
        <f t="shared" si="298"/>
        <v>116.85580000000004</v>
      </c>
      <c r="Z167" s="107">
        <f t="shared" si="298"/>
        <v>176.38360000000003</v>
      </c>
      <c r="AA167" s="128">
        <f t="shared" si="298"/>
        <v>0</v>
      </c>
      <c r="AB167" s="107">
        <f t="shared" si="298"/>
        <v>909.83100000000036</v>
      </c>
      <c r="AC167" s="157">
        <f t="shared" si="298"/>
        <v>174.25480000000061</v>
      </c>
      <c r="AD167" s="157">
        <f t="shared" si="298"/>
        <v>60430</v>
      </c>
      <c r="AF167" s="157">
        <f t="shared" si="298"/>
        <v>312492</v>
      </c>
      <c r="AG167" s="157">
        <f t="shared" si="298"/>
        <v>168.89999999999998</v>
      </c>
      <c r="AH167" s="157">
        <f t="shared" si="298"/>
        <v>187.29999999999998</v>
      </c>
      <c r="AI167" s="157">
        <f t="shared" si="298"/>
        <v>356.19999999999993</v>
      </c>
      <c r="AJ167" s="157">
        <f t="shared" si="298"/>
        <v>167529.84994464123</v>
      </c>
      <c r="AK167" s="157">
        <f t="shared" si="298"/>
        <v>185786.90519738873</v>
      </c>
      <c r="AL167" s="157">
        <f t="shared" si="298"/>
        <v>353316.75514202996</v>
      </c>
      <c r="AM167" s="183"/>
      <c r="AO167" s="157">
        <f t="shared" si="298"/>
        <v>55406.307682185863</v>
      </c>
      <c r="AP167" s="157">
        <f t="shared" si="298"/>
        <v>41140.608623946384</v>
      </c>
      <c r="AQ167" s="157">
        <f t="shared" si="298"/>
        <v>57.624844191488769</v>
      </c>
      <c r="AR167" s="157">
        <f t="shared" si="298"/>
        <v>228.09452511467271</v>
      </c>
      <c r="AS167"/>
      <c r="AT167" s="157">
        <f t="shared" si="298"/>
        <v>0</v>
      </c>
      <c r="AU167" s="157">
        <f t="shared" si="298"/>
        <v>559.40207357396775</v>
      </c>
      <c r="AV167" s="150">
        <f t="shared" si="298"/>
        <v>0</v>
      </c>
      <c r="AW167" s="166"/>
      <c r="AX167" s="166"/>
      <c r="AY167" s="150">
        <f t="shared" si="298"/>
        <v>0</v>
      </c>
      <c r="AZ167" s="157">
        <f t="shared" si="298"/>
        <v>38.321115647202078</v>
      </c>
      <c r="BA167" s="157">
        <f t="shared" si="298"/>
        <v>49.303009373048624</v>
      </c>
      <c r="BB167" s="157">
        <f t="shared" si="298"/>
        <v>138.97196610417234</v>
      </c>
      <c r="BC167" s="157">
        <f t="shared" si="298"/>
        <v>50.35861962805393</v>
      </c>
      <c r="BD167" s="157"/>
      <c r="BE167" s="150">
        <f t="shared" si="298"/>
        <v>0</v>
      </c>
      <c r="BF167" s="157">
        <f t="shared" si="298"/>
        <v>89.358681984796021</v>
      </c>
      <c r="BG167" s="150">
        <f t="shared" si="298"/>
        <v>0</v>
      </c>
      <c r="BH167" s="157">
        <f t="shared" si="298"/>
        <v>3771.1357764239356</v>
      </c>
      <c r="BI167" s="150">
        <f t="shared" si="298"/>
        <v>0</v>
      </c>
      <c r="BJ167" s="157">
        <f t="shared" si="298"/>
        <v>193.52605078622483</v>
      </c>
      <c r="BK167" s="150">
        <f t="shared" si="298"/>
        <v>0</v>
      </c>
      <c r="BL167" s="157">
        <f t="shared" si="298"/>
        <v>1154.6182272840965</v>
      </c>
      <c r="BM167" s="150">
        <f t="shared" si="298"/>
        <v>0</v>
      </c>
      <c r="BN167" s="157">
        <f t="shared" si="298"/>
        <v>68307.535058548543</v>
      </c>
    </row>
    <row r="168" spans="1:75" ht="15.6" x14ac:dyDescent="0.3">
      <c r="I168" s="3"/>
      <c r="M168" s="157"/>
      <c r="N168" s="157"/>
      <c r="T168" s="3"/>
      <c r="AS168"/>
      <c r="AW168" s="166"/>
      <c r="AX168" s="166"/>
      <c r="BD168" s="157"/>
    </row>
    <row r="169" spans="1:75" ht="15.6" x14ac:dyDescent="0.3">
      <c r="I169" s="3"/>
      <c r="M169" s="157"/>
      <c r="N169" s="157"/>
      <c r="T169" s="3"/>
      <c r="AS169"/>
      <c r="AW169" s="166"/>
      <c r="AX169" s="166"/>
      <c r="BD169" s="157"/>
    </row>
    <row r="170" spans="1:75" ht="15.6" x14ac:dyDescent="0.3">
      <c r="I170" s="3"/>
      <c r="M170" s="157"/>
      <c r="N170" s="157"/>
      <c r="T170" s="3"/>
      <c r="AS170"/>
      <c r="AW170" s="166"/>
      <c r="AX170" s="166"/>
      <c r="BD170" s="157"/>
      <c r="BI170" s="37" t="s">
        <v>425</v>
      </c>
    </row>
    <row r="171" spans="1:75" ht="15.6" x14ac:dyDescent="0.3">
      <c r="M171" s="157"/>
      <c r="N171" s="157"/>
      <c r="T171" s="3"/>
      <c r="AS171"/>
      <c r="BD171" s="157"/>
      <c r="BI171" s="99" t="s">
        <v>426</v>
      </c>
    </row>
    <row r="172" spans="1:75" x14ac:dyDescent="0.25">
      <c r="M172" s="157"/>
      <c r="N172" s="157"/>
      <c r="BD172" s="157"/>
      <c r="BI172" s="1" t="s">
        <v>427</v>
      </c>
    </row>
    <row r="173" spans="1:75" x14ac:dyDescent="0.25">
      <c r="BI173" s="178">
        <f>100*BI98/BI61</f>
        <v>8.1928375736414694</v>
      </c>
      <c r="BJ173" s="1" t="s">
        <v>428</v>
      </c>
      <c r="BN173" s="178"/>
    </row>
  </sheetData>
  <phoneticPr fontId="1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Source &amp; notes</vt:lpstr>
      <vt:lpstr>(1) 1897, reported %'s</vt:lpstr>
      <vt:lpstr>(2) Eur Russ 1897 head counts</vt:lpstr>
      <vt:lpstr>(3) Eur Russ 1904 head counts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Юрий Соснин</cp:lastModifiedBy>
  <dcterms:created xsi:type="dcterms:W3CDTF">2010-11-28T00:50:37Z</dcterms:created>
  <dcterms:modified xsi:type="dcterms:W3CDTF">2021-05-04T16:16:37Z</dcterms:modified>
</cp:coreProperties>
</file>