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_CODE (DEVS)\CESAR_SCHOOL\PLURII_ECEEL\plurii-eceel\data\raw\"/>
    </mc:Choice>
  </mc:AlternateContent>
  <xr:revisionPtr revIDLastSave="0" documentId="13_ncr:1_{8787E1C3-9728-4BF4-B49E-54EB4C9901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qTeKwfJScpdE6zQqU5W+lGOjJ8OMXQFU32AbpLQGHq4="/>
    </ext>
  </extLst>
</workbook>
</file>

<file path=xl/calcChain.xml><?xml version="1.0" encoding="utf-8"?>
<calcChain xmlns="http://schemas.openxmlformats.org/spreadsheetml/2006/main">
  <c r="J229" i="1" l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<sst xmlns="http://schemas.openxmlformats.org/spreadsheetml/2006/main" count="449" uniqueCount="95">
  <si>
    <t>EXTRATO                             CRED CREA  -  JANEIRO - 2024</t>
  </si>
  <si>
    <t>DATA</t>
  </si>
  <si>
    <t>DESCRIÇÃO</t>
  </si>
  <si>
    <t>DOCUMENTO</t>
  </si>
  <si>
    <t>CRÉDITO</t>
  </si>
  <si>
    <t>DÉBITO</t>
  </si>
  <si>
    <t>SALDO</t>
  </si>
  <si>
    <t>SALDO ANTERIOR</t>
  </si>
  <si>
    <t>CREDITO TED - PAGSEGURO INTERNET LTDA</t>
  </si>
  <si>
    <t>02/01- cota capital =</t>
  </si>
  <si>
    <t>PG.P/INTERNET - CONTA DE AGUA</t>
  </si>
  <si>
    <t>PG.P/INTERNET - PAGAMENTO FGTS</t>
  </si>
  <si>
    <t>PG.P/INTERNET - SPRINGER CARRIER</t>
  </si>
  <si>
    <t>PREST.EMPREST 003/048</t>
  </si>
  <si>
    <t>DB. ALLIANZ SEGURO RANGER  DE 6 DE 10</t>
  </si>
  <si>
    <t>DB. ALLIANZ SEGURO RANGER  DE 4 DE 09</t>
  </si>
  <si>
    <t>PG.P/INTERNET - EMBALATEC IND EMBALAGENS LTDA</t>
  </si>
  <si>
    <t>DB. COTAS</t>
  </si>
  <si>
    <t>PG.P/INTERNET - PARANA CLINICAS - PLANOS DE SA</t>
  </si>
  <si>
    <t>PG.P/INTERNET - PACKPAR EMBALAGENS EIRELI</t>
  </si>
  <si>
    <t>PG.P/INTERNET - CELULAR</t>
  </si>
  <si>
    <t>PG.P/INTERNET - NET FONE</t>
  </si>
  <si>
    <t>PG.P/INTERNET - LIGGA TELECOM</t>
  </si>
  <si>
    <t>PG.P/INTERNET - VALE TRANSPORTE</t>
  </si>
  <si>
    <t>PG.P/INTERNET - MED CURITIBA</t>
  </si>
  <si>
    <t>PG.P/INTERNET - VR BENEFICIOS E SERV. DE PROC.</t>
  </si>
  <si>
    <t>EXTRATO                             CRED CREA  -  FEVEREIRO - 2024</t>
  </si>
  <si>
    <t>PG.P/INTERNET - REFRIGERACAO DUFRIO COMERCIO E</t>
  </si>
  <si>
    <t>PREST.EMPREST 004/048</t>
  </si>
  <si>
    <t>DB. ALLIANZ SEGURO RANGER  DE 7 DE 10</t>
  </si>
  <si>
    <t>DB. ALLIANZ SEGURO RANGER  DE 5 DE 09</t>
  </si>
  <si>
    <t>PG.P/INTERNET - PARANA CLINICAS - CONSULTA</t>
  </si>
  <si>
    <t>PG.P/INTERNET - ENERGIA LJ 3</t>
  </si>
  <si>
    <t>PG.P/INTERNET - ENERGIA LJ 4</t>
  </si>
  <si>
    <t>PG.P/INTERNET - ENERGIA LJ 6</t>
  </si>
  <si>
    <t>PG.P/INTERNET - DAIKIN AR COND BRASIL LTDA</t>
  </si>
  <si>
    <t>EXTRATO                             CRED CREA  -  MARÇO - 2024</t>
  </si>
  <si>
    <t>PREST.EMPREST 005/048</t>
  </si>
  <si>
    <t>DB. ALLIANZ SEGURO RANGER  DE 8 DE 10</t>
  </si>
  <si>
    <t>DB. ALLIANZ SEGURO RANGER  DE 6 DE 09</t>
  </si>
  <si>
    <t>CREDITO PIX -ECEELTEC ELETROELET -RECEBIDO DO BANCO INTER</t>
  </si>
  <si>
    <t>96,16-21/03=11.661,88</t>
  </si>
  <si>
    <t>PG.P/INTERNET - CARTAO AMERICAN</t>
  </si>
  <si>
    <t>PG.P/INTERNET - WHITE MARTINS</t>
  </si>
  <si>
    <t>PG.P/INTERNET - FRESNOMAQ INDUSTRIA DE MAQUINA</t>
  </si>
  <si>
    <t>PG.P/INTERNET - CONSELHO REGIONAL DOS TECNICOS-ECEEL-TEC</t>
  </si>
  <si>
    <t>PG.P/INTERNET - CONSELHO REGIONAL DOS TECNICOS-CLAUDIO</t>
  </si>
  <si>
    <t>EXTRATO                             CRED CREA  -  ABRIL - 2024</t>
  </si>
  <si>
    <t>PREST.EMPREST 006/048</t>
  </si>
  <si>
    <t>DB. ALLIANZ SEGURO RANGER  DE 9 DE 10</t>
  </si>
  <si>
    <t>DB. ALLIANZ SEGURO RANGER  DE 7 DE 09</t>
  </si>
  <si>
    <t>CREDITO PIX - ECEELTEC ELETROELET</t>
  </si>
  <si>
    <t>CREDITO PIX - ECEEL-TEC ELETROELETRONICA INFORMA</t>
  </si>
  <si>
    <t>CREDITO PIX - PAGSEGURO INTERNET LTDA</t>
  </si>
  <si>
    <t>EXTRATO                             CRED CREA  -  MAIO - 2024</t>
  </si>
  <si>
    <t>PG.P/INTERNET - CIEE - PR</t>
  </si>
  <si>
    <t>PREST.EMPREST 007/048 - COMPRA DA RANGER</t>
  </si>
  <si>
    <t>DB. ALLIANZ SEGURO RANGER  DE 10 DE 10</t>
  </si>
  <si>
    <t>DB. ALLIANZ SEGURO RANGER  DE 08 DE 09</t>
  </si>
  <si>
    <t>PG.P/INTERNET - VT - NICOLAS E RONALDO</t>
  </si>
  <si>
    <t>EXTRATO                             CRED CREA  -  JUNHO - 2024</t>
  </si>
  <si>
    <t>PREST.EMPREST 008/048 - COMPRA DA RANGER</t>
  </si>
  <si>
    <t>DB. ALLIANZ SEGURO RANGER  DE 09 DE 09</t>
  </si>
  <si>
    <t>PG.P/INTERNET - SPRINGER CARRIER - NF 826885 - 1 DE 2</t>
  </si>
  <si>
    <t>PG.P/INTERNET - VR BENEFICIOS E SERV. DE PROC. - VR JUAN</t>
  </si>
  <si>
    <t>EXTRATO                             CRED CREA  -  JULHO - 2024</t>
  </si>
  <si>
    <t>PG.P/INTERNET - SPRINGER CARRIER NF 825745 - 2 DE 2 parc.</t>
  </si>
  <si>
    <t>PG.P/INTERNET - SPRINGER CARRIER (REF. SERV. DE INSTALAÇÃO CARTÃO SIM)</t>
  </si>
  <si>
    <t>PG.P/INTERNET - CIEE - PR (ESTAGIÁRIO)</t>
  </si>
  <si>
    <t>PREST.EMPREST 009/048  - COMPRA DA RANGER</t>
  </si>
  <si>
    <t>CREDITO PIX - STONE PAGAMENTOS-MAQUININHA TON</t>
  </si>
  <si>
    <t>PG.P/INTERNET - JUNTA COMERCIAL</t>
  </si>
  <si>
    <t>EXTRATO                             CRED CREA  -  AGOSTO - 2024</t>
  </si>
  <si>
    <t>CREDITO PIX - PAGBANK - MAQUININHA DE CARTÃO</t>
  </si>
  <si>
    <t>PREST.EMPREST 010/048 - COMPRA DA RANGER</t>
  </si>
  <si>
    <t>DB. ALLIANZ SEGURO RANGER - 01 DE 10</t>
  </si>
  <si>
    <t>PLANO D E CONTA</t>
  </si>
  <si>
    <t>R9   Receita com serviços - Outras</t>
  </si>
  <si>
    <t>D5   Despesas administrativas - Água</t>
  </si>
  <si>
    <t>D53   Despesa com pessoal - FGTS</t>
  </si>
  <si>
    <t>D21   Despesas administrativas - Outras</t>
  </si>
  <si>
    <t>D33   Despesas financeiras - Outras</t>
  </si>
  <si>
    <t>D16   Despesas administrativas - Seguro veicular</t>
  </si>
  <si>
    <t>D36   Despesa com produtos - Materiais de Consumo</t>
  </si>
  <si>
    <t>D49   Despesa com pessoal - Assistência médica</t>
  </si>
  <si>
    <t>D3   Despesas administrativas - Telefonia (Celular, Fixo, Internet)</t>
  </si>
  <si>
    <t>D50   Despesa com pessoal - Transporte (VT)</t>
  </si>
  <si>
    <t>D4   Despesas administrativas - Energia</t>
  </si>
  <si>
    <t>D51   Despesa com pessoal - Alimentação (VR VA)</t>
  </si>
  <si>
    <t>D7   Despesas administrativas - Contabilidade</t>
  </si>
  <si>
    <t>D55   Despesa com pessoal - Outras</t>
  </si>
  <si>
    <t>D15   Despesas administrativas - Veiculos</t>
  </si>
  <si>
    <t>D20   Despesas administrativas - Cartório</t>
  </si>
  <si>
    <t>CONTA</t>
  </si>
  <si>
    <t>SUBCONTA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</si>
</sst>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&quot;R$&quot;* #,##0.00_-;\-&quot;R$&quot;* #,##0.00_-;_-&quot;R$&quot;* &quot;-&quot;??_-;_-@"/>
  </numFmts>
  <fonts count="30">
    <font>
      <sz val="11"/>
      <color theme="1"/>
      <name val="Calibri"/>
      <scheme val="minor"/>
    </font>
    <font>
      <b/>
      <sz val="12"/>
      <color rgb="FF0070C0"/>
      <name val="Calibri"/>
    </font>
    <font>
      <sz val="11"/>
      <name val="Calibri"/>
    </font>
    <font>
      <sz val="11"/>
      <color theme="1"/>
      <name val="Calibri"/>
    </font>
    <font>
      <b/>
      <sz val="10"/>
      <color rgb="FF0070C0"/>
      <name val="Calibri"/>
    </font>
    <font>
      <b/>
      <sz val="9"/>
      <color rgb="FF0070C0"/>
      <name val="Arial"/>
    </font>
    <font>
      <sz val="9"/>
      <color rgb="FF0070C0"/>
      <name val="Arial"/>
    </font>
    <font>
      <sz val="9"/>
      <color theme="1"/>
      <name val="Calibri"/>
    </font>
    <font>
      <sz val="9"/>
      <color rgb="FF175C7D"/>
      <name val="Arial"/>
    </font>
    <font>
      <sz val="8"/>
      <color rgb="FF000066"/>
      <name val="Arial"/>
    </font>
    <font>
      <b/>
      <sz val="9"/>
      <color rgb="FF7F858A"/>
      <name val="Arial"/>
    </font>
    <font>
      <sz val="11"/>
      <color rgb="FF175C7D"/>
      <name val="Calibri"/>
    </font>
    <font>
      <sz val="7"/>
      <color rgb="FF2ECC71"/>
      <name val="Open Sans"/>
    </font>
    <font>
      <sz val="11"/>
      <color theme="1"/>
      <name val="Calibri"/>
    </font>
    <font>
      <sz val="7"/>
      <color rgb="FF7F858A"/>
      <name val="Open Sans"/>
    </font>
    <font>
      <sz val="11"/>
      <color theme="10"/>
      <name val="Calibri"/>
    </font>
    <font>
      <sz val="7"/>
      <color rgb="FF175C7D"/>
      <name val="Arial"/>
    </font>
    <font>
      <sz val="7"/>
      <color rgb="FF175C7D"/>
      <name val="Open Sans"/>
    </font>
    <font>
      <sz val="8"/>
      <color rgb="FF7F858A"/>
      <name val="Open Sans"/>
    </font>
    <font>
      <sz val="12"/>
      <color rgb="FF175C7D"/>
      <name val="Calibri"/>
    </font>
    <font>
      <sz val="12"/>
      <color theme="10"/>
      <name val="Calibri"/>
    </font>
    <font>
      <sz val="12"/>
      <color theme="1"/>
      <name val="Calibri"/>
    </font>
    <font>
      <sz val="11"/>
      <color rgb="FF175C7D"/>
      <name val="Open Sans"/>
    </font>
    <font>
      <sz val="10"/>
      <color rgb="FF7F858A"/>
      <name val="Calibri"/>
    </font>
    <font>
      <sz val="6"/>
      <color rgb="FF175C7D"/>
      <name val="Arial"/>
    </font>
    <font>
      <sz val="10"/>
      <color rgb="FF175C7D"/>
      <name val="Calibri"/>
    </font>
    <font>
      <sz val="11"/>
      <color rgb="FF7F858A"/>
      <name val="Calibri"/>
    </font>
    <font>
      <sz val="11"/>
      <color theme="1"/>
      <name val="Calibri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FAFD"/>
        <bgColor rgb="FFE7FAFD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74">
    <xf numFmtId="0" fontId="0" fillId="0" borderId="0" xfId="0" applyFont="1" applyAlignment="1"/>
    <xf numFmtId="164" fontId="3" fillId="0" borderId="3" xfId="0" applyNumberFormat="1" applyFont="1" applyBorder="1"/>
    <xf numFmtId="16" fontId="4" fillId="0" borderId="4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" fontId="7" fillId="0" borderId="7" xfId="0" applyNumberFormat="1" applyFont="1" applyBorder="1" applyAlignment="1">
      <alignment horizontal="center" vertical="center"/>
    </xf>
    <xf numFmtId="0" fontId="8" fillId="3" borderId="8" xfId="0" applyFont="1" applyFill="1" applyBorder="1" applyAlignment="1">
      <alignment vertical="top" wrapText="1"/>
    </xf>
    <xf numFmtId="0" fontId="9" fillId="2" borderId="8" xfId="0" applyFont="1" applyFill="1" applyBorder="1" applyAlignment="1">
      <alignment horizontal="left" vertical="center" wrapText="1"/>
    </xf>
    <xf numFmtId="164" fontId="10" fillId="0" borderId="9" xfId="0" applyNumberFormat="1" applyFont="1" applyBorder="1"/>
    <xf numFmtId="165" fontId="3" fillId="0" borderId="9" xfId="0" applyNumberFormat="1" applyFont="1" applyBorder="1" applyAlignment="1">
      <alignment horizontal="left"/>
    </xf>
    <xf numFmtId="164" fontId="3" fillId="0" borderId="10" xfId="0" applyNumberFormat="1" applyFont="1" applyBorder="1"/>
    <xf numFmtId="14" fontId="11" fillId="3" borderId="11" xfId="0" applyNumberFormat="1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3" fontId="11" fillId="3" borderId="11" xfId="0" applyNumberFormat="1" applyFont="1" applyFill="1" applyBorder="1" applyAlignment="1">
      <alignment horizontal="right" vertical="center" wrapText="1"/>
    </xf>
    <xf numFmtId="164" fontId="11" fillId="3" borderId="11" xfId="0" applyNumberFormat="1" applyFont="1" applyFill="1" applyBorder="1" applyAlignment="1">
      <alignment horizontal="right" vertical="center" wrapText="1"/>
    </xf>
    <xf numFmtId="2" fontId="12" fillId="0" borderId="0" xfId="0" applyNumberFormat="1" applyFont="1"/>
    <xf numFmtId="0" fontId="13" fillId="0" borderId="0" xfId="0" applyFont="1"/>
    <xf numFmtId="4" fontId="14" fillId="0" borderId="0" xfId="0" applyNumberFormat="1" applyFont="1"/>
    <xf numFmtId="14" fontId="11" fillId="2" borderId="10" xfId="0" applyNumberFormat="1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3" fontId="11" fillId="2" borderId="10" xfId="0" applyNumberFormat="1" applyFont="1" applyFill="1" applyBorder="1" applyAlignment="1">
      <alignment horizontal="right" vertical="center" wrapText="1"/>
    </xf>
    <xf numFmtId="164" fontId="11" fillId="2" borderId="10" xfId="0" applyNumberFormat="1" applyFont="1" applyFill="1" applyBorder="1" applyAlignment="1">
      <alignment horizontal="right" vertical="center" wrapText="1"/>
    </xf>
    <xf numFmtId="0" fontId="15" fillId="2" borderId="10" xfId="0" applyFont="1" applyFill="1" applyBorder="1" applyAlignment="1">
      <alignment horizontal="right" vertical="center" wrapText="1"/>
    </xf>
    <xf numFmtId="14" fontId="11" fillId="3" borderId="10" xfId="0" applyNumberFormat="1" applyFont="1" applyFill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3" fontId="11" fillId="3" borderId="10" xfId="0" applyNumberFormat="1" applyFont="1" applyFill="1" applyBorder="1" applyAlignment="1">
      <alignment horizontal="right" vertical="center" wrapText="1"/>
    </xf>
    <xf numFmtId="164" fontId="11" fillId="3" borderId="10" xfId="0" applyNumberFormat="1" applyFont="1" applyFill="1" applyBorder="1" applyAlignment="1">
      <alignment horizontal="right" vertical="center" wrapText="1"/>
    </xf>
    <xf numFmtId="0" fontId="3" fillId="2" borderId="10" xfId="0" applyFont="1" applyFill="1" applyBorder="1"/>
    <xf numFmtId="0" fontId="11" fillId="2" borderId="10" xfId="0" applyFont="1" applyFill="1" applyBorder="1" applyAlignment="1">
      <alignment horizontal="right" vertical="center" wrapText="1"/>
    </xf>
    <xf numFmtId="0" fontId="16" fillId="2" borderId="12" xfId="0" applyFont="1" applyFill="1" applyBorder="1" applyAlignment="1">
      <alignment horizontal="right" vertical="center" wrapText="1"/>
    </xf>
    <xf numFmtId="0" fontId="15" fillId="2" borderId="12" xfId="0" applyFont="1" applyFill="1" applyBorder="1" applyAlignment="1">
      <alignment horizontal="right" vertical="center" wrapText="1"/>
    </xf>
    <xf numFmtId="0" fontId="3" fillId="2" borderId="13" xfId="0" applyFont="1" applyFill="1" applyBorder="1"/>
    <xf numFmtId="0" fontId="17" fillId="2" borderId="12" xfId="0" applyFont="1" applyFill="1" applyBorder="1" applyAlignment="1">
      <alignment horizontal="right" vertical="center" wrapText="1"/>
    </xf>
    <xf numFmtId="4" fontId="18" fillId="0" borderId="10" xfId="0" applyNumberFormat="1" applyFont="1" applyBorder="1"/>
    <xf numFmtId="0" fontId="3" fillId="2" borderId="14" xfId="0" applyFont="1" applyFill="1" applyBorder="1"/>
    <xf numFmtId="0" fontId="17" fillId="3" borderId="13" xfId="0" applyFont="1" applyFill="1" applyBorder="1" applyAlignment="1">
      <alignment horizontal="right" vertical="center" wrapText="1"/>
    </xf>
    <xf numFmtId="0" fontId="3" fillId="0" borderId="10" xfId="0" applyFont="1" applyBorder="1"/>
    <xf numFmtId="0" fontId="19" fillId="2" borderId="10" xfId="0" applyFont="1" applyFill="1" applyBorder="1" applyAlignment="1">
      <alignment horizontal="right" vertical="center" wrapText="1"/>
    </xf>
    <xf numFmtId="0" fontId="20" fillId="2" borderId="10" xfId="0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right" vertical="center" wrapText="1"/>
    </xf>
    <xf numFmtId="0" fontId="21" fillId="2" borderId="10" xfId="0" applyFont="1" applyFill="1" applyBorder="1"/>
    <xf numFmtId="4" fontId="18" fillId="0" borderId="0" xfId="0" applyNumberFormat="1" applyFont="1"/>
    <xf numFmtId="0" fontId="22" fillId="2" borderId="10" xfId="0" applyFont="1" applyFill="1" applyBorder="1" applyAlignment="1">
      <alignment horizontal="right" vertical="center" wrapText="1"/>
    </xf>
    <xf numFmtId="0" fontId="22" fillId="3" borderId="10" xfId="0" applyFont="1" applyFill="1" applyBorder="1" applyAlignment="1">
      <alignment horizontal="right" vertical="center" wrapText="1"/>
    </xf>
    <xf numFmtId="4" fontId="23" fillId="0" borderId="0" xfId="0" applyNumberFormat="1" applyFont="1"/>
    <xf numFmtId="4" fontId="3" fillId="0" borderId="0" xfId="0" applyNumberFormat="1" applyFont="1"/>
    <xf numFmtId="0" fontId="3" fillId="0" borderId="9" xfId="0" applyFont="1" applyBorder="1"/>
    <xf numFmtId="0" fontId="24" fillId="2" borderId="12" xfId="0" applyFont="1" applyFill="1" applyBorder="1" applyAlignment="1">
      <alignment horizontal="right" vertical="center" wrapText="1"/>
    </xf>
    <xf numFmtId="0" fontId="24" fillId="3" borderId="12" xfId="0" applyFont="1" applyFill="1" applyBorder="1" applyAlignment="1">
      <alignment horizontal="right" vertical="center" wrapText="1"/>
    </xf>
    <xf numFmtId="0" fontId="15" fillId="3" borderId="10" xfId="0" applyFont="1" applyFill="1" applyBorder="1" applyAlignment="1">
      <alignment horizontal="right" vertical="center" wrapText="1"/>
    </xf>
    <xf numFmtId="0" fontId="15" fillId="2" borderId="14" xfId="0" applyFont="1" applyFill="1" applyBorder="1" applyAlignment="1">
      <alignment horizontal="right" vertical="center" wrapText="1"/>
    </xf>
    <xf numFmtId="0" fontId="25" fillId="3" borderId="10" xfId="0" applyFont="1" applyFill="1" applyBorder="1" applyAlignment="1">
      <alignment vertical="center" wrapText="1"/>
    </xf>
    <xf numFmtId="3" fontId="25" fillId="3" borderId="10" xfId="0" applyNumberFormat="1" applyFont="1" applyFill="1" applyBorder="1" applyAlignment="1">
      <alignment horizontal="right" vertical="center" wrapText="1"/>
    </xf>
    <xf numFmtId="164" fontId="25" fillId="3" borderId="10" xfId="0" applyNumberFormat="1" applyFont="1" applyFill="1" applyBorder="1" applyAlignment="1">
      <alignment horizontal="right" vertical="center" wrapText="1"/>
    </xf>
    <xf numFmtId="14" fontId="11" fillId="2" borderId="10" xfId="0" applyNumberFormat="1" applyFont="1" applyFill="1" applyBorder="1" applyAlignment="1">
      <alignment horizontal="right" vertical="center" wrapText="1"/>
    </xf>
    <xf numFmtId="14" fontId="19" fillId="3" borderId="10" xfId="0" applyNumberFormat="1" applyFont="1" applyFill="1" applyBorder="1" applyAlignment="1">
      <alignment vertical="center" wrapText="1"/>
    </xf>
    <xf numFmtId="0" fontId="19" fillId="3" borderId="10" xfId="0" applyFont="1" applyFill="1" applyBorder="1" applyAlignment="1">
      <alignment vertical="center" wrapText="1"/>
    </xf>
    <xf numFmtId="3" fontId="19" fillId="3" borderId="10" xfId="0" applyNumberFormat="1" applyFont="1" applyFill="1" applyBorder="1" applyAlignment="1">
      <alignment horizontal="right" vertical="center" wrapText="1"/>
    </xf>
    <xf numFmtId="164" fontId="19" fillId="3" borderId="10" xfId="0" applyNumberFormat="1" applyFont="1" applyFill="1" applyBorder="1" applyAlignment="1">
      <alignment horizontal="right" vertical="center" wrapText="1"/>
    </xf>
    <xf numFmtId="4" fontId="26" fillId="0" borderId="0" xfId="0" applyNumberFormat="1" applyFont="1"/>
    <xf numFmtId="164" fontId="3" fillId="0" borderId="13" xfId="0" applyNumberFormat="1" applyFont="1" applyBorder="1"/>
    <xf numFmtId="0" fontId="5" fillId="2" borderId="13" xfId="0" applyFont="1" applyFill="1" applyBorder="1" applyAlignment="1">
      <alignment horizontal="center" vertical="center" wrapText="1"/>
    </xf>
    <xf numFmtId="164" fontId="11" fillId="3" borderId="13" xfId="0" applyNumberFormat="1" applyFont="1" applyFill="1" applyBorder="1" applyAlignment="1">
      <alignment horizontal="right" vertical="center" wrapText="1"/>
    </xf>
    <xf numFmtId="0" fontId="3" fillId="0" borderId="13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0" fillId="0" borderId="0" xfId="0"/>
    <xf numFmtId="43" fontId="28" fillId="0" borderId="16" xfId="1" applyFont="1" applyFill="1" applyBorder="1" applyAlignment="1">
      <alignment vertical="center"/>
    </xf>
    <xf numFmtId="43" fontId="29" fillId="0" borderId="17" xfId="1" applyFont="1" applyFill="1" applyBorder="1" applyAlignment="1" applyProtection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O_CON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"/>
      <sheetName val="Subconta"/>
      <sheetName val="Planilha6"/>
      <sheetName val="Planilha6 (2)"/>
    </sheetNames>
    <sheetDataSet>
      <sheetData sheetId="0"/>
      <sheetData sheetId="1"/>
      <sheetData sheetId="2"/>
      <sheetData sheetId="3">
        <row r="1">
          <cell r="B1" t="str">
            <v>Código de classificação da conta</v>
          </cell>
          <cell r="C1" t="str">
            <v>Grupo de contas</v>
          </cell>
          <cell r="D1" t="str">
            <v>Sub-grupo de contas</v>
          </cell>
        </row>
        <row r="2">
          <cell r="B2" t="str">
            <v>R1   Receita de vendas - Vendas vista</v>
          </cell>
          <cell r="C2" t="str">
            <v>Receita de vendas</v>
          </cell>
          <cell r="D2" t="str">
            <v>Vendas vista</v>
          </cell>
        </row>
        <row r="3">
          <cell r="B3" t="str">
            <v>R2   Receita de vendas - Vendas a prazo</v>
          </cell>
          <cell r="C3" t="str">
            <v>Receita de vendas</v>
          </cell>
          <cell r="D3" t="str">
            <v>Vendas a prazo</v>
          </cell>
        </row>
        <row r="4">
          <cell r="B4" t="str">
            <v>R3   Receita de vendas - Outras vendas</v>
          </cell>
          <cell r="C4" t="str">
            <v>Receita de vendas</v>
          </cell>
          <cell r="D4" t="str">
            <v>Outras vendas</v>
          </cell>
        </row>
        <row r="5">
          <cell r="B5" t="str">
            <v>R4   Receita com serviços - Manutenção c/ Garantia</v>
          </cell>
          <cell r="C5" t="str">
            <v>Receita com serviços</v>
          </cell>
          <cell r="D5" t="str">
            <v>Manutenção c/ Garantia</v>
          </cell>
        </row>
        <row r="6">
          <cell r="B6" t="str">
            <v>R5   Receita com serviços - Manutenção s/ Garantia</v>
          </cell>
          <cell r="C6" t="str">
            <v>Receita com serviços</v>
          </cell>
          <cell r="D6" t="str">
            <v>Manutenção s/ Garantia</v>
          </cell>
        </row>
        <row r="7">
          <cell r="B7" t="str">
            <v>R6   Receita com serviços - Suporte</v>
          </cell>
          <cell r="C7" t="str">
            <v>Receita com serviços</v>
          </cell>
          <cell r="D7" t="str">
            <v>Suporte</v>
          </cell>
        </row>
        <row r="8">
          <cell r="B8" t="str">
            <v>R7   Receita com serviços - Instalação</v>
          </cell>
          <cell r="C8" t="str">
            <v>Receita com serviços</v>
          </cell>
          <cell r="D8" t="str">
            <v>Instalação</v>
          </cell>
        </row>
        <row r="9">
          <cell r="B9" t="str">
            <v>R8   Receita com serviços - Venda peças</v>
          </cell>
          <cell r="C9" t="str">
            <v>Receita com serviços</v>
          </cell>
          <cell r="D9" t="str">
            <v>Venda peças</v>
          </cell>
        </row>
        <row r="10">
          <cell r="B10" t="str">
            <v>R9   Receita com serviços - Outras</v>
          </cell>
          <cell r="C10" t="str">
            <v>Receita com serviços</v>
          </cell>
          <cell r="D10" t="str">
            <v>Outras</v>
          </cell>
        </row>
        <row r="11">
          <cell r="B11" t="str">
            <v>R10   Receitas financeiras - Rendimentos CDI</v>
          </cell>
          <cell r="C11" t="str">
            <v>Receitas financeiras</v>
          </cell>
          <cell r="D11" t="str">
            <v>Rendimentos CDI</v>
          </cell>
        </row>
        <row r="12">
          <cell r="B12" t="str">
            <v>R11   Receitas financeiras - Rendimento Poupança</v>
          </cell>
          <cell r="C12" t="str">
            <v>Receitas financeiras</v>
          </cell>
          <cell r="D12" t="str">
            <v>Rendimento Poupança</v>
          </cell>
        </row>
        <row r="13">
          <cell r="B13" t="str">
            <v>R12   Receitas financeiras - Rendimento Ações</v>
          </cell>
          <cell r="C13" t="str">
            <v>Receitas financeiras</v>
          </cell>
          <cell r="D13" t="str">
            <v>Rendimento Ações</v>
          </cell>
        </row>
        <row r="14">
          <cell r="B14" t="str">
            <v>R13   Receitas financeiras - Juros</v>
          </cell>
          <cell r="C14" t="str">
            <v>Receitas financeiras</v>
          </cell>
          <cell r="D14" t="str">
            <v>Juros</v>
          </cell>
        </row>
        <row r="15">
          <cell r="B15" t="str">
            <v>R14   Receitas financeiras - Multa</v>
          </cell>
          <cell r="C15" t="str">
            <v>Receitas financeiras</v>
          </cell>
          <cell r="D15" t="str">
            <v>Multa</v>
          </cell>
        </row>
        <row r="16">
          <cell r="B16" t="str">
            <v>R15   Receitas financeiras - Rendimento Fundos</v>
          </cell>
          <cell r="C16" t="str">
            <v>Receitas financeiras</v>
          </cell>
          <cell r="D16" t="str">
            <v>Rendimento Fundos</v>
          </cell>
        </row>
        <row r="17">
          <cell r="B17" t="str">
            <v>R16   Receitas financeiras - Outras</v>
          </cell>
          <cell r="C17" t="str">
            <v>Receitas financeiras</v>
          </cell>
          <cell r="D17" t="str">
            <v>Outras</v>
          </cell>
        </row>
        <row r="18">
          <cell r="B18" t="str">
            <v>R24   Receitas financeiras - Rendimento Aplicações</v>
          </cell>
          <cell r="C18" t="str">
            <v>Receitas financeiras</v>
          </cell>
          <cell r="D18" t="str">
            <v>Rendimento Aplicações</v>
          </cell>
        </row>
        <row r="19">
          <cell r="B19" t="str">
            <v>R17   Outras entradas - Receita não identificada</v>
          </cell>
          <cell r="C19" t="str">
            <v>Outras entradas</v>
          </cell>
          <cell r="D19" t="str">
            <v>Receita não identificada</v>
          </cell>
        </row>
        <row r="20">
          <cell r="B20" t="str">
            <v>R18   Outras entradas - Estorno de pagamento</v>
          </cell>
          <cell r="C20" t="str">
            <v>Outras entradas</v>
          </cell>
          <cell r="D20" t="str">
            <v>Estorno de pagamento</v>
          </cell>
        </row>
        <row r="21">
          <cell r="B21" t="str">
            <v>R19   Outras entradas - Venda de maquina</v>
          </cell>
          <cell r="C21" t="str">
            <v>Outras entradas</v>
          </cell>
          <cell r="D21" t="str">
            <v>Venda de maquina</v>
          </cell>
        </row>
        <row r="22">
          <cell r="B22" t="str">
            <v>R20   Outras entradas - Venda imóvel</v>
          </cell>
          <cell r="C22" t="str">
            <v>Outras entradas</v>
          </cell>
          <cell r="D22" t="str">
            <v>Venda imóvel</v>
          </cell>
        </row>
        <row r="23">
          <cell r="B23" t="str">
            <v>R21   Outras entradas - Aporte de capital</v>
          </cell>
          <cell r="C23" t="str">
            <v>Outras entradas</v>
          </cell>
          <cell r="D23" t="str">
            <v>Aporte de capital</v>
          </cell>
        </row>
        <row r="24">
          <cell r="B24" t="str">
            <v>R22   Outras entradas - Empréstimo contratado</v>
          </cell>
          <cell r="C24" t="str">
            <v>Outras entradas</v>
          </cell>
          <cell r="D24" t="str">
            <v>Empréstimo contratado</v>
          </cell>
        </row>
        <row r="25">
          <cell r="B25" t="str">
            <v>R23   Outras entradas - Outras</v>
          </cell>
          <cell r="C25" t="str">
            <v>Outras entradas</v>
          </cell>
          <cell r="D25" t="str">
            <v>Outras</v>
          </cell>
        </row>
        <row r="26">
          <cell r="B26" t="str">
            <v>D1   Despesas administrativas - Aluguel imóvel</v>
          </cell>
          <cell r="C26" t="str">
            <v>Despesas administrativas</v>
          </cell>
          <cell r="D26" t="str">
            <v>Aluguel imóvel</v>
          </cell>
        </row>
        <row r="27">
          <cell r="B27" t="str">
            <v>D2   Despesas administrativas - Material de escritório</v>
          </cell>
          <cell r="C27" t="str">
            <v>Despesas administrativas</v>
          </cell>
          <cell r="D27" t="str">
            <v>Material de escritório</v>
          </cell>
        </row>
        <row r="28">
          <cell r="B28" t="str">
            <v>D3   Despesas administrativas - Telefonia (Celular, Fixo, Internet)</v>
          </cell>
          <cell r="C28" t="str">
            <v>Despesas administrativas</v>
          </cell>
          <cell r="D28" t="str">
            <v>Telefonia (Celular, Fixo, Internet)</v>
          </cell>
        </row>
        <row r="29">
          <cell r="B29" t="str">
            <v>D4   Despesas administrativas - Energia</v>
          </cell>
          <cell r="C29" t="str">
            <v>Despesas administrativas</v>
          </cell>
          <cell r="D29" t="str">
            <v>Energia</v>
          </cell>
        </row>
        <row r="30">
          <cell r="B30" t="str">
            <v>D5   Despesas administrativas - Água</v>
          </cell>
          <cell r="C30" t="str">
            <v>Despesas administrativas</v>
          </cell>
          <cell r="D30" t="str">
            <v>Água</v>
          </cell>
        </row>
        <row r="31">
          <cell r="B31" t="str">
            <v>D6   Despesas administrativas - Jurídico</v>
          </cell>
          <cell r="C31" t="str">
            <v>Despesas administrativas</v>
          </cell>
          <cell r="D31" t="str">
            <v>Jurídico</v>
          </cell>
        </row>
        <row r="32">
          <cell r="B32" t="str">
            <v>D7   Despesas administrativas - Contabilidade</v>
          </cell>
          <cell r="C32" t="str">
            <v>Despesas administrativas</v>
          </cell>
          <cell r="D32" t="str">
            <v>Contabilidade</v>
          </cell>
        </row>
        <row r="33">
          <cell r="B33" t="str">
            <v>D8   Despesas administrativas - Seguros</v>
          </cell>
          <cell r="C33" t="str">
            <v>Despesas administrativas</v>
          </cell>
          <cell r="D33" t="str">
            <v>Seguros</v>
          </cell>
        </row>
        <row r="34">
          <cell r="B34" t="str">
            <v>D9   Despesas administrativas - Hospedagem</v>
          </cell>
          <cell r="C34" t="str">
            <v>Despesas administrativas</v>
          </cell>
          <cell r="D34" t="str">
            <v>Hospedagem</v>
          </cell>
        </row>
        <row r="35">
          <cell r="B35" t="str">
            <v>D10   Despesas administrativas - Sistema de segurança</v>
          </cell>
          <cell r="C35" t="str">
            <v>Despesas administrativas</v>
          </cell>
          <cell r="D35" t="str">
            <v>Sistema de segurança</v>
          </cell>
        </row>
        <row r="36">
          <cell r="B36" t="str">
            <v>D11   Despesas administrativas - Site/Hospedagem</v>
          </cell>
          <cell r="C36" t="str">
            <v>Despesas administrativas</v>
          </cell>
          <cell r="D36" t="str">
            <v>Site/Hospedagem</v>
          </cell>
        </row>
        <row r="37">
          <cell r="B37" t="str">
            <v>D12   Despesas administrativas - Combustivel</v>
          </cell>
          <cell r="C37" t="str">
            <v>Despesas administrativas</v>
          </cell>
          <cell r="D37" t="str">
            <v>Combustivel</v>
          </cell>
        </row>
        <row r="38">
          <cell r="B38" t="str">
            <v>D13   Despesas administrativas - Manutenção veículo</v>
          </cell>
          <cell r="C38" t="str">
            <v>Despesas administrativas</v>
          </cell>
          <cell r="D38" t="str">
            <v>Manutenção veículo</v>
          </cell>
        </row>
        <row r="39">
          <cell r="B39" t="str">
            <v>D14   Despesas administrativas - Peças/acessórios veiculos</v>
          </cell>
          <cell r="C39" t="str">
            <v>Despesas administrativas</v>
          </cell>
          <cell r="D39" t="str">
            <v>Peças/acessórios veiculos</v>
          </cell>
        </row>
        <row r="40">
          <cell r="B40" t="str">
            <v>D15   Despesas administrativas - Veiculos</v>
          </cell>
          <cell r="C40" t="str">
            <v>Despesas administrativas</v>
          </cell>
          <cell r="D40" t="str">
            <v>Veiculos</v>
          </cell>
        </row>
        <row r="41">
          <cell r="B41" t="str">
            <v>D16   Despesas administrativas - Seguro veicular</v>
          </cell>
          <cell r="C41" t="str">
            <v>Despesas administrativas</v>
          </cell>
          <cell r="D41" t="str">
            <v>Seguro veicular</v>
          </cell>
        </row>
        <row r="42">
          <cell r="B42" t="str">
            <v>D17   Despesas administrativas - Manutenção predial</v>
          </cell>
          <cell r="C42" t="str">
            <v>Despesas administrativas</v>
          </cell>
          <cell r="D42" t="str">
            <v>Manutenção predial</v>
          </cell>
        </row>
        <row r="43">
          <cell r="B43" t="str">
            <v>D18   Despesas administrativas - Suprimentos Copa e cozinha</v>
          </cell>
          <cell r="C43" t="str">
            <v>Despesas administrativas</v>
          </cell>
          <cell r="D43" t="str">
            <v>Suprimentos Copa e cozinha</v>
          </cell>
        </row>
        <row r="44">
          <cell r="B44" t="str">
            <v>D19   Despesas administrativas - Portador</v>
          </cell>
          <cell r="C44" t="str">
            <v>Despesas administrativas</v>
          </cell>
          <cell r="D44" t="str">
            <v>Portador</v>
          </cell>
        </row>
        <row r="45">
          <cell r="B45" t="str">
            <v>D20   Despesas administrativas - Cartório</v>
          </cell>
          <cell r="C45" t="str">
            <v>Despesas administrativas</v>
          </cell>
          <cell r="D45" t="str">
            <v>Cartório</v>
          </cell>
        </row>
        <row r="46">
          <cell r="B46" t="str">
            <v>D21   Despesas administrativas - Outras</v>
          </cell>
          <cell r="C46" t="str">
            <v>Despesas administrativas</v>
          </cell>
          <cell r="D46" t="str">
            <v>Outras</v>
          </cell>
        </row>
        <row r="47">
          <cell r="B47" t="str">
            <v>D65   Despesas administrativas - Outras</v>
          </cell>
          <cell r="C47" t="str">
            <v>Despesas administrativas</v>
          </cell>
          <cell r="D47" t="str">
            <v>Outras</v>
          </cell>
        </row>
        <row r="48">
          <cell r="B48" t="str">
            <v>D22   Despesas comerciais - Comissões</v>
          </cell>
          <cell r="C48" t="str">
            <v>Despesas comerciais</v>
          </cell>
          <cell r="D48" t="str">
            <v>Comissões</v>
          </cell>
        </row>
        <row r="49">
          <cell r="B49" t="str">
            <v>D23   Despesas comerciais - Mídia Digital A</v>
          </cell>
          <cell r="C49" t="str">
            <v>Despesas comerciais</v>
          </cell>
          <cell r="D49" t="str">
            <v>Mídia Digital A</v>
          </cell>
        </row>
        <row r="50">
          <cell r="B50" t="str">
            <v>D24   Despesas comerciais - Mídia Digital B</v>
          </cell>
          <cell r="C50" t="str">
            <v>Despesas comerciais</v>
          </cell>
          <cell r="D50" t="str">
            <v>Mídia Digital B</v>
          </cell>
        </row>
        <row r="51">
          <cell r="B51" t="str">
            <v>D25   Despesas comerciais - Assessoria de mkt</v>
          </cell>
          <cell r="C51" t="str">
            <v>Despesas comerciais</v>
          </cell>
          <cell r="D51" t="str">
            <v>Assessoria de mkt</v>
          </cell>
        </row>
        <row r="52">
          <cell r="B52" t="str">
            <v>D26   Despesas financeiras - Despesas bancárias</v>
          </cell>
          <cell r="C52" t="str">
            <v>Despesas financeiras</v>
          </cell>
          <cell r="D52" t="str">
            <v>Despesas bancárias</v>
          </cell>
        </row>
        <row r="53">
          <cell r="B53" t="str">
            <v>D27   Despesas financeiras - Despesas com cobrança</v>
          </cell>
          <cell r="C53" t="str">
            <v>Despesas financeiras</v>
          </cell>
          <cell r="D53" t="str">
            <v>Despesas com cobrança</v>
          </cell>
        </row>
        <row r="54">
          <cell r="B54" t="str">
            <v>D28   Despesas financeiras - Juros de mora</v>
          </cell>
          <cell r="C54" t="str">
            <v>Despesas financeiras</v>
          </cell>
          <cell r="D54" t="str">
            <v>Juros de mora</v>
          </cell>
        </row>
        <row r="55">
          <cell r="B55" t="str">
            <v>D29   Despesas financeiras - Juros de capital</v>
          </cell>
          <cell r="C55" t="str">
            <v>Despesas financeiras</v>
          </cell>
          <cell r="D55" t="str">
            <v>Juros de capital</v>
          </cell>
        </row>
        <row r="56">
          <cell r="B56" t="str">
            <v>D30   Despesas financeiras - Emprestimo</v>
          </cell>
          <cell r="C56" t="str">
            <v>Despesas financeiras</v>
          </cell>
          <cell r="D56" t="str">
            <v>Emprestimo</v>
          </cell>
        </row>
        <row r="57">
          <cell r="B57" t="str">
            <v>D31   Despesas financeiras - Tarifa de Saque</v>
          </cell>
          <cell r="C57" t="str">
            <v>Despesas financeiras</v>
          </cell>
          <cell r="D57" t="str">
            <v>Tarifa de Saque</v>
          </cell>
        </row>
        <row r="58">
          <cell r="B58" t="str">
            <v>D32   Despesas financeiras - IOF</v>
          </cell>
          <cell r="C58" t="str">
            <v>Despesas financeiras</v>
          </cell>
          <cell r="D58" t="str">
            <v>IOF</v>
          </cell>
        </row>
        <row r="59">
          <cell r="B59" t="str">
            <v>D33   Despesas financeiras - Outras</v>
          </cell>
          <cell r="C59" t="str">
            <v>Despesas financeiras</v>
          </cell>
          <cell r="D59" t="str">
            <v>Outras</v>
          </cell>
        </row>
        <row r="60">
          <cell r="B60" t="str">
            <v>D67   Despesas financeiras - Aplicação</v>
          </cell>
          <cell r="C60" t="str">
            <v>Despesas financeiras</v>
          </cell>
          <cell r="D60" t="str">
            <v>Aplicação</v>
          </cell>
        </row>
        <row r="61">
          <cell r="B61" t="str">
            <v>D34   Despesa com produtos - Matéria prima</v>
          </cell>
          <cell r="C61" t="str">
            <v>Despesa com produtos</v>
          </cell>
          <cell r="D61" t="str">
            <v>Matéria prima</v>
          </cell>
        </row>
        <row r="62">
          <cell r="B62" t="str">
            <v>D35   Despesa com produtos - Beneficiamento</v>
          </cell>
          <cell r="C62" t="str">
            <v>Despesa com produtos</v>
          </cell>
          <cell r="D62" t="str">
            <v>Beneficiamento</v>
          </cell>
        </row>
        <row r="63">
          <cell r="B63" t="str">
            <v>D36   Despesa com produtos - Materiais de Consumo</v>
          </cell>
          <cell r="C63" t="str">
            <v>Despesa com produtos</v>
          </cell>
          <cell r="D63" t="str">
            <v>Materiais de Consumo</v>
          </cell>
        </row>
        <row r="64">
          <cell r="B64" t="str">
            <v>D37   Despesa com produtos - Fretes e Pedagios</v>
          </cell>
          <cell r="C64" t="str">
            <v>Despesa com produtos</v>
          </cell>
          <cell r="D64" t="str">
            <v>Fretes e Pedagios</v>
          </cell>
        </row>
        <row r="65">
          <cell r="B65" t="str">
            <v>D38   Despesa com produtos - Outras</v>
          </cell>
          <cell r="C65" t="str">
            <v>Despesa com produtos</v>
          </cell>
          <cell r="D65" t="str">
            <v>Outras</v>
          </cell>
        </row>
        <row r="66">
          <cell r="B66" t="str">
            <v>D39   Despesa com serviços - Transporte</v>
          </cell>
          <cell r="C66" t="str">
            <v>Despesa com serviços</v>
          </cell>
          <cell r="D66" t="str">
            <v>Transporte</v>
          </cell>
        </row>
        <row r="67">
          <cell r="B67" t="str">
            <v>D40   Despesa com serviços - Hospedagem</v>
          </cell>
          <cell r="C67" t="str">
            <v>Despesa com serviços</v>
          </cell>
          <cell r="D67" t="str">
            <v>Hospedagem</v>
          </cell>
        </row>
        <row r="68">
          <cell r="B68" t="str">
            <v>D41   Despesa com serviços - Peças</v>
          </cell>
          <cell r="C68" t="str">
            <v>Despesa com serviços</v>
          </cell>
          <cell r="D68" t="str">
            <v>Peças</v>
          </cell>
        </row>
        <row r="69">
          <cell r="B69" t="str">
            <v>D42   Despesa com serviços - Mão de obra</v>
          </cell>
          <cell r="C69" t="str">
            <v>Despesa com serviços</v>
          </cell>
          <cell r="D69" t="str">
            <v>Mão de obra</v>
          </cell>
        </row>
        <row r="70">
          <cell r="B70" t="str">
            <v>D43   Despesa com serviços - Outras</v>
          </cell>
          <cell r="C70" t="str">
            <v>Despesa com serviços</v>
          </cell>
          <cell r="D70" t="str">
            <v>Outras</v>
          </cell>
        </row>
        <row r="71">
          <cell r="B71" t="str">
            <v>D44   Despesa com pessoal - Pró labore</v>
          </cell>
          <cell r="C71" t="str">
            <v>Despesa com pessoal</v>
          </cell>
          <cell r="D71" t="str">
            <v>Pró labore</v>
          </cell>
        </row>
        <row r="72">
          <cell r="B72" t="str">
            <v>D45   Despesa com pessoal - Salário</v>
          </cell>
          <cell r="C72" t="str">
            <v>Despesa com pessoal</v>
          </cell>
          <cell r="D72" t="str">
            <v>Salário</v>
          </cell>
        </row>
        <row r="73">
          <cell r="B73" t="str">
            <v>D46   Despesa com pessoal - 13º salário</v>
          </cell>
          <cell r="C73" t="str">
            <v>Despesa com pessoal</v>
          </cell>
          <cell r="D73" t="str">
            <v>13º salário</v>
          </cell>
        </row>
        <row r="74">
          <cell r="B74" t="str">
            <v>D47   Despesa com pessoal - Horas extras</v>
          </cell>
          <cell r="C74" t="str">
            <v>Despesa com pessoal</v>
          </cell>
          <cell r="D74" t="str">
            <v>Horas extras</v>
          </cell>
        </row>
        <row r="75">
          <cell r="B75" t="str">
            <v>D48   Despesa com pessoal - Aviso prévio / Multa rescisória</v>
          </cell>
          <cell r="C75" t="str">
            <v>Despesa com pessoal</v>
          </cell>
          <cell r="D75" t="str">
            <v>Aviso prévio / Multa rescisória</v>
          </cell>
        </row>
        <row r="76">
          <cell r="B76" t="str">
            <v>D49   Despesa com pessoal - Assistência médica</v>
          </cell>
          <cell r="C76" t="str">
            <v>Despesa com pessoal</v>
          </cell>
          <cell r="D76" t="str">
            <v>Assistência médica</v>
          </cell>
        </row>
        <row r="77">
          <cell r="B77" t="str">
            <v>D50   Despesa com pessoal - Transporte (VT)</v>
          </cell>
          <cell r="C77" t="str">
            <v>Despesa com pessoal</v>
          </cell>
          <cell r="D77" t="str">
            <v>Transporte (VT)</v>
          </cell>
        </row>
        <row r="78">
          <cell r="B78" t="str">
            <v>D51   Despesa com pessoal - Alimentação (VR VA)</v>
          </cell>
          <cell r="C78" t="str">
            <v>Despesa com pessoal</v>
          </cell>
          <cell r="D78" t="str">
            <v>Alimentação (VR VA)</v>
          </cell>
        </row>
        <row r="79">
          <cell r="B79" t="str">
            <v>D52   Despesa com pessoal - INSS</v>
          </cell>
          <cell r="C79" t="str">
            <v>Despesa com pessoal</v>
          </cell>
          <cell r="D79" t="str">
            <v>INSS</v>
          </cell>
        </row>
        <row r="80">
          <cell r="B80" t="str">
            <v>D53   Despesa com pessoal - FGTS</v>
          </cell>
          <cell r="C80" t="str">
            <v>Despesa com pessoal</v>
          </cell>
          <cell r="D80" t="str">
            <v>FGTS</v>
          </cell>
        </row>
        <row r="81">
          <cell r="B81" t="str">
            <v>D54   Despesa com pessoal - Acordos Trabalhistas</v>
          </cell>
          <cell r="C81" t="str">
            <v>Despesa com pessoal</v>
          </cell>
          <cell r="D81" t="str">
            <v>Acordos Trabalhistas</v>
          </cell>
        </row>
        <row r="82">
          <cell r="B82" t="str">
            <v>D55   Despesa com pessoal - Outras</v>
          </cell>
          <cell r="C82" t="str">
            <v>Despesa com pessoal</v>
          </cell>
          <cell r="D82" t="str">
            <v>Outras</v>
          </cell>
        </row>
        <row r="83">
          <cell r="B83" t="str">
            <v>D64   Despesa com pessoal - IRPF</v>
          </cell>
          <cell r="C83" t="str">
            <v>Despesa com pessoal</v>
          </cell>
          <cell r="D83" t="str">
            <v>IRPF</v>
          </cell>
        </row>
        <row r="84">
          <cell r="B84" t="str">
            <v>D56   Despesas tributárias  - COFINS</v>
          </cell>
          <cell r="C84" t="str">
            <v xml:space="preserve">Despesas tributárias </v>
          </cell>
          <cell r="D84" t="str">
            <v>COFINS</v>
          </cell>
        </row>
        <row r="85">
          <cell r="B85" t="str">
            <v>D57   Despesas tributárias  - DAS</v>
          </cell>
          <cell r="C85" t="str">
            <v xml:space="preserve">Despesas tributárias </v>
          </cell>
          <cell r="D85" t="str">
            <v>DAS</v>
          </cell>
        </row>
        <row r="86">
          <cell r="B86" t="str">
            <v>D58   Despesas tributárias  - ICMS</v>
          </cell>
          <cell r="C86" t="str">
            <v xml:space="preserve">Despesas tributárias </v>
          </cell>
          <cell r="D86" t="str">
            <v>ICMS</v>
          </cell>
        </row>
        <row r="87">
          <cell r="B87" t="str">
            <v>D59   Despesas tributárias  - IPVA</v>
          </cell>
          <cell r="C87" t="str">
            <v xml:space="preserve">Despesas tributárias </v>
          </cell>
          <cell r="D87" t="str">
            <v>IPVA</v>
          </cell>
        </row>
        <row r="88">
          <cell r="B88" t="str">
            <v>D60   Despesas tributárias  - IRPJ</v>
          </cell>
          <cell r="C88" t="str">
            <v xml:space="preserve">Despesas tributárias </v>
          </cell>
          <cell r="D88" t="str">
            <v>IRPJ</v>
          </cell>
        </row>
        <row r="89">
          <cell r="B89" t="str">
            <v>D61   Despesas tributárias  - ISS</v>
          </cell>
          <cell r="C89" t="str">
            <v xml:space="preserve">Despesas tributárias </v>
          </cell>
          <cell r="D89" t="str">
            <v>ISS</v>
          </cell>
        </row>
        <row r="90">
          <cell r="B90" t="str">
            <v xml:space="preserve">D62   Despesas tributárias  - PIS </v>
          </cell>
          <cell r="C90" t="str">
            <v xml:space="preserve">Despesas tributárias </v>
          </cell>
          <cell r="D90" t="str">
            <v xml:space="preserve">PIS </v>
          </cell>
        </row>
        <row r="91">
          <cell r="B91" t="str">
            <v>D63   Despesas tributárias  - Outras</v>
          </cell>
          <cell r="C91" t="str">
            <v xml:space="preserve">Despesas tributárias </v>
          </cell>
          <cell r="D91" t="str">
            <v>Outras</v>
          </cell>
        </row>
        <row r="92">
          <cell r="B92" t="str">
            <v>D66   Despesas tributárias  - Bombeiros</v>
          </cell>
          <cell r="C92" t="str">
            <v xml:space="preserve">Despesas tributárias </v>
          </cell>
          <cell r="D92" t="str">
            <v>Bombeiros</v>
          </cell>
        </row>
        <row r="93">
          <cell r="B93" t="str">
            <v>TC1   Transferência (Crédito) - Transferência entre contas</v>
          </cell>
          <cell r="C93" t="str">
            <v>Transferência (Crédito)</v>
          </cell>
          <cell r="D93" t="str">
            <v>Transferência entre contas</v>
          </cell>
        </row>
        <row r="94">
          <cell r="B94" t="str">
            <v>TC2   Transferência (Crédito) - Aplicação</v>
          </cell>
          <cell r="C94" t="str">
            <v>Transferência (Crédito)</v>
          </cell>
          <cell r="D94" t="str">
            <v>Aplicação</v>
          </cell>
        </row>
        <row r="95">
          <cell r="B95" t="str">
            <v>TC3   Transferência (Crédito) - Saque reserva de capital</v>
          </cell>
          <cell r="C95" t="str">
            <v>Transferência (Crédito)</v>
          </cell>
          <cell r="D95" t="str">
            <v>Saque reserva de capital</v>
          </cell>
        </row>
        <row r="96">
          <cell r="B96" t="str">
            <v>TC4   Transferência (Crédito) - Saque reserva trabalhista</v>
          </cell>
          <cell r="C96" t="str">
            <v>Transferência (Crédito)</v>
          </cell>
          <cell r="D96" t="str">
            <v>Saque reserva trabalhista</v>
          </cell>
        </row>
        <row r="97">
          <cell r="B97" t="str">
            <v>TC5   Transferência (Crédito) - Transferência / Reembolso</v>
          </cell>
          <cell r="C97" t="str">
            <v>Transferência (Crédito)</v>
          </cell>
          <cell r="D97" t="str">
            <v>Transferência / Reembolso</v>
          </cell>
        </row>
        <row r="98">
          <cell r="B98" t="str">
            <v>TC6   Transferência (Crédito) - Outras</v>
          </cell>
          <cell r="C98" t="str">
            <v>Transferência (Crédito)</v>
          </cell>
          <cell r="D98" t="str">
            <v>Outras</v>
          </cell>
        </row>
        <row r="99">
          <cell r="B99" t="str">
            <v>TC7   Transferência (Crédito) - Saldo Inicial</v>
          </cell>
          <cell r="C99" t="str">
            <v>Transferência (Crédito)</v>
          </cell>
          <cell r="D99" t="str">
            <v>Saldo Inicial</v>
          </cell>
        </row>
        <row r="100">
          <cell r="B100" t="str">
            <v>TD1   Transferência (Débito) - Pagamento do Cartão de Crédito</v>
          </cell>
          <cell r="C100" t="str">
            <v>Transferência (Débito)</v>
          </cell>
          <cell r="D100" t="str">
            <v>Pagamento do Cartão de Crédito</v>
          </cell>
        </row>
        <row r="101">
          <cell r="B101" t="str">
            <v>TD2   Transferência (Débito) - Transferência entre contas</v>
          </cell>
          <cell r="C101" t="str">
            <v>Transferência (Débito)</v>
          </cell>
          <cell r="D101" t="str">
            <v>Transferência entre contas</v>
          </cell>
        </row>
        <row r="102">
          <cell r="B102" t="str">
            <v>TD3   Transferência (Débito) - Saque cartão de crédito</v>
          </cell>
          <cell r="C102" t="str">
            <v>Transferência (Débito)</v>
          </cell>
          <cell r="D102" t="str">
            <v>Saque cartão de crédito</v>
          </cell>
        </row>
        <row r="103">
          <cell r="B103" t="str">
            <v>TD4   Transferência (Débito) - Resgate de aplicação</v>
          </cell>
          <cell r="C103" t="str">
            <v>Transferência (Débito)</v>
          </cell>
          <cell r="D103" t="str">
            <v>Resgate de aplicação</v>
          </cell>
        </row>
        <row r="104">
          <cell r="B104" t="str">
            <v>TD5   Transferência (Débito) - Reserva de Capital</v>
          </cell>
          <cell r="C104" t="str">
            <v>Transferência (Débito)</v>
          </cell>
          <cell r="D104" t="str">
            <v>Reserva de Capital</v>
          </cell>
        </row>
        <row r="105">
          <cell r="B105" t="str">
            <v>TD6   Transferência (Débito) - Reserva trabalhista</v>
          </cell>
          <cell r="C105" t="str">
            <v>Transferência (Débito)</v>
          </cell>
          <cell r="D105" t="str">
            <v>Reserva trabalhista</v>
          </cell>
        </row>
        <row r="106">
          <cell r="B106" t="str">
            <v>TD7   Transferência (Débito) - Transferência / Reembolso</v>
          </cell>
          <cell r="C106" t="str">
            <v>Transferência (Débito)</v>
          </cell>
          <cell r="D106" t="str">
            <v>Transferência / Reembolso</v>
          </cell>
        </row>
        <row r="107">
          <cell r="B107" t="str">
            <v>TD8   Transferência (Débito) - Outras</v>
          </cell>
          <cell r="C107" t="str">
            <v>Transferência (Débito)</v>
          </cell>
          <cell r="D107" t="str">
            <v>Outras</v>
          </cell>
        </row>
        <row r="108">
          <cell r="B108" t="str">
            <v>TD9   Transferência (Débito) - Aplicação</v>
          </cell>
          <cell r="C108" t="str">
            <v>Transferência (Débito)</v>
          </cell>
          <cell r="D108" t="str">
            <v>Aplicação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workbookViewId="0">
      <selection activeCell="I4" sqref="I4:J4"/>
    </sheetView>
  </sheetViews>
  <sheetFormatPr defaultColWidth="14.42578125" defaultRowHeight="15" customHeight="1"/>
  <cols>
    <col min="1" max="1" width="6" customWidth="1"/>
    <col min="2" max="2" width="15.140625" customWidth="1"/>
    <col min="3" max="3" width="50.28515625" customWidth="1"/>
    <col min="4" max="4" width="1.42578125" customWidth="1"/>
    <col min="5" max="5" width="13.85546875" customWidth="1"/>
    <col min="6" max="6" width="14.5703125" customWidth="1"/>
    <col min="7" max="7" width="17.42578125" customWidth="1"/>
    <col min="8" max="11" width="18.140625" customWidth="1"/>
    <col min="12" max="12" width="8.7109375" customWidth="1"/>
    <col min="13" max="13" width="10.42578125" customWidth="1"/>
    <col min="14" max="14" width="17.42578125" customWidth="1"/>
    <col min="15" max="29" width="8.7109375" customWidth="1"/>
  </cols>
  <sheetData>
    <row r="1" spans="2:15" ht="14.25" customHeight="1"/>
    <row r="2" spans="2:15" ht="14.25" customHeight="1">
      <c r="B2" s="71" t="s">
        <v>0</v>
      </c>
      <c r="C2" s="72"/>
      <c r="D2" s="72"/>
      <c r="E2" s="72"/>
      <c r="F2" s="72"/>
      <c r="G2" s="73"/>
      <c r="H2" s="1"/>
      <c r="I2" s="63"/>
      <c r="J2" s="63"/>
      <c r="K2" s="63"/>
    </row>
    <row r="3" spans="2:15" ht="14.25" customHeight="1">
      <c r="B3" s="2" t="s">
        <v>1</v>
      </c>
      <c r="C3" s="3" t="s">
        <v>2</v>
      </c>
      <c r="D3" s="4"/>
      <c r="E3" s="5" t="s">
        <v>3</v>
      </c>
      <c r="F3" s="6" t="s">
        <v>4</v>
      </c>
      <c r="G3" s="6" t="s">
        <v>5</v>
      </c>
      <c r="H3" s="7" t="s">
        <v>6</v>
      </c>
      <c r="I3" s="64" t="s">
        <v>93</v>
      </c>
      <c r="J3" s="64" t="s">
        <v>94</v>
      </c>
      <c r="K3" s="65" t="s">
        <v>76</v>
      </c>
    </row>
    <row r="4" spans="2:15" ht="14.25" customHeight="1">
      <c r="B4" s="8"/>
      <c r="C4" s="9" t="s">
        <v>7</v>
      </c>
      <c r="D4" s="10"/>
      <c r="E4" s="11"/>
      <c r="F4" s="12"/>
      <c r="G4" s="12"/>
      <c r="H4" s="13">
        <v>4658.47</v>
      </c>
      <c r="I4" s="69"/>
      <c r="J4" s="70"/>
      <c r="K4" s="63"/>
    </row>
    <row r="5" spans="2:15" ht="14.25" customHeight="1">
      <c r="B5" s="14">
        <v>45296</v>
      </c>
      <c r="C5" s="15" t="s">
        <v>8</v>
      </c>
      <c r="D5" s="15"/>
      <c r="E5" s="16">
        <v>34055650</v>
      </c>
      <c r="F5" s="17">
        <v>639.5</v>
      </c>
      <c r="G5" s="17"/>
      <c r="H5" s="17">
        <v>5297.97</v>
      </c>
      <c r="I5" s="63" t="str">
        <f>IF(K5="","",VLOOKUP(K5,'[1]Planilha6 (2)'!$B:$D,2,0))</f>
        <v>Receita com serviços</v>
      </c>
      <c r="J5" s="63" t="str">
        <f>IF(K5="","",VLOOKUP(K5,'[1]Planilha6 (2)'!$B:$D,3,0))</f>
        <v>Outras</v>
      </c>
      <c r="K5" s="68" t="s">
        <v>77</v>
      </c>
      <c r="M5" s="18">
        <v>1263.47</v>
      </c>
      <c r="N5" s="19" t="s">
        <v>9</v>
      </c>
      <c r="O5" s="20">
        <v>11357.22</v>
      </c>
    </row>
    <row r="6" spans="2:15" ht="14.25" customHeight="1">
      <c r="B6" s="21">
        <v>45296</v>
      </c>
      <c r="C6" s="22" t="s">
        <v>10</v>
      </c>
      <c r="D6" s="22"/>
      <c r="E6" s="23">
        <v>10004106</v>
      </c>
      <c r="F6" s="24"/>
      <c r="G6" s="24">
        <v>-267.2</v>
      </c>
      <c r="H6" s="24">
        <v>5030.7700000000004</v>
      </c>
      <c r="I6" s="63" t="str">
        <f>IF(K6="","",VLOOKUP(K6,'[1]Planilha6 (2)'!$B:$D,2,0))</f>
        <v>Despesas administrativas</v>
      </c>
      <c r="J6" s="63" t="str">
        <f>IF(K6="","",VLOOKUP(K6,'[1]Planilha6 (2)'!$B:$D,3,0))</f>
        <v>Água</v>
      </c>
      <c r="K6" s="68" t="s">
        <v>78</v>
      </c>
      <c r="L6" s="25"/>
    </row>
    <row r="7" spans="2:15" ht="14.25" customHeight="1">
      <c r="B7" s="26">
        <v>45296</v>
      </c>
      <c r="C7" s="27" t="s">
        <v>11</v>
      </c>
      <c r="D7" s="27"/>
      <c r="E7" s="28">
        <v>10004200</v>
      </c>
      <c r="F7" s="29"/>
      <c r="G7" s="29">
        <v>-1337.71</v>
      </c>
      <c r="H7" s="29">
        <v>3693.06</v>
      </c>
      <c r="I7" s="63" t="str">
        <f>IF(K7="","",VLOOKUP(K7,'[1]Planilha6 (2)'!$B:$D,2,0))</f>
        <v>Despesa com pessoal</v>
      </c>
      <c r="J7" s="63" t="str">
        <f>IF(K7="","",VLOOKUP(K7,'[1]Planilha6 (2)'!$B:$D,3,0))</f>
        <v>FGTS</v>
      </c>
      <c r="K7" s="68" t="s">
        <v>79</v>
      </c>
      <c r="L7" s="30"/>
    </row>
    <row r="8" spans="2:15" ht="14.25" customHeight="1">
      <c r="B8" s="26">
        <v>45296</v>
      </c>
      <c r="C8" s="27" t="s">
        <v>12</v>
      </c>
      <c r="D8" s="27"/>
      <c r="E8" s="28">
        <v>10006454</v>
      </c>
      <c r="F8" s="29"/>
      <c r="G8" s="29">
        <v>-454.33</v>
      </c>
      <c r="H8" s="29">
        <v>3238.73</v>
      </c>
      <c r="I8" s="63" t="str">
        <f>IF(K8="","",VLOOKUP(K8,'[1]Planilha6 (2)'!$B:$D,2,0))</f>
        <v>Despesas administrativas</v>
      </c>
      <c r="J8" s="63" t="str">
        <f>IF(K8="","",VLOOKUP(K8,'[1]Planilha6 (2)'!$B:$D,3,0))</f>
        <v>Outras</v>
      </c>
      <c r="K8" s="68" t="s">
        <v>80</v>
      </c>
    </row>
    <row r="9" spans="2:15" ht="14.25" customHeight="1">
      <c r="B9" s="26">
        <v>45299</v>
      </c>
      <c r="C9" s="27" t="s">
        <v>8</v>
      </c>
      <c r="D9" s="27"/>
      <c r="E9" s="28">
        <v>34511583</v>
      </c>
      <c r="F9" s="29">
        <v>410.38</v>
      </c>
      <c r="G9" s="29"/>
      <c r="H9" s="29">
        <v>3649.11</v>
      </c>
      <c r="I9" s="63" t="str">
        <f>IF(K9="","",VLOOKUP(K9,'[1]Planilha6 (2)'!$B:$D,2,0))</f>
        <v>Receita com serviços</v>
      </c>
      <c r="J9" s="63" t="str">
        <f>IF(K9="","",VLOOKUP(K9,'[1]Planilha6 (2)'!$B:$D,3,0))</f>
        <v>Outras</v>
      </c>
      <c r="K9" s="68" t="s">
        <v>77</v>
      </c>
    </row>
    <row r="10" spans="2:15" ht="14.25" customHeight="1">
      <c r="B10" s="21">
        <v>45301</v>
      </c>
      <c r="C10" s="22" t="s">
        <v>13</v>
      </c>
      <c r="D10" s="22"/>
      <c r="E10" s="31">
        <v>2</v>
      </c>
      <c r="F10" s="24"/>
      <c r="G10" s="24">
        <v>-2460.29</v>
      </c>
      <c r="H10" s="24">
        <v>1188.82</v>
      </c>
      <c r="I10" s="63" t="str">
        <f>IF(K10="","",VLOOKUP(K10,'[1]Planilha6 (2)'!$B:$D,2,0))</f>
        <v>Despesas financeiras</v>
      </c>
      <c r="J10" s="63" t="str">
        <f>IF(K10="","",VLOOKUP(K10,'[1]Planilha6 (2)'!$B:$D,3,0))</f>
        <v>Outras</v>
      </c>
      <c r="K10" s="68" t="s">
        <v>81</v>
      </c>
      <c r="L10" s="32"/>
    </row>
    <row r="11" spans="2:15" ht="14.25" customHeight="1">
      <c r="B11" s="21">
        <v>45301</v>
      </c>
      <c r="C11" s="22" t="s">
        <v>14</v>
      </c>
      <c r="D11" s="22"/>
      <c r="E11" s="31">
        <v>84624000166</v>
      </c>
      <c r="F11" s="24"/>
      <c r="G11" s="24">
        <v>-184.61</v>
      </c>
      <c r="H11" s="24">
        <v>1004.21</v>
      </c>
      <c r="I11" s="63" t="str">
        <f>IF(K11="","",VLOOKUP(K11,'[1]Planilha6 (2)'!$B:$D,2,0))</f>
        <v>Despesas administrativas</v>
      </c>
      <c r="J11" s="63" t="str">
        <f>IF(K11="","",VLOOKUP(K11,'[1]Planilha6 (2)'!$B:$D,3,0))</f>
        <v>Seguro veicular</v>
      </c>
      <c r="K11" s="68" t="s">
        <v>82</v>
      </c>
      <c r="L11" s="33"/>
    </row>
    <row r="12" spans="2:15" ht="14.25" customHeight="1">
      <c r="B12" s="21">
        <v>45301</v>
      </c>
      <c r="C12" s="22" t="s">
        <v>15</v>
      </c>
      <c r="D12" s="22"/>
      <c r="E12" s="31">
        <v>46240001660</v>
      </c>
      <c r="F12" s="24"/>
      <c r="G12" s="24">
        <v>-219.08</v>
      </c>
      <c r="H12" s="24">
        <v>785.13</v>
      </c>
      <c r="I12" s="63" t="str">
        <f>IF(K12="","",VLOOKUP(K12,'[1]Planilha6 (2)'!$B:$D,2,0))</f>
        <v>Despesas administrativas</v>
      </c>
      <c r="J12" s="63" t="str">
        <f>IF(K12="","",VLOOKUP(K12,'[1]Planilha6 (2)'!$B:$D,3,0))</f>
        <v>Seguro veicular</v>
      </c>
      <c r="K12" s="68" t="s">
        <v>82</v>
      </c>
      <c r="L12" s="33"/>
    </row>
    <row r="13" spans="2:15" ht="14.25" customHeight="1">
      <c r="B13" s="26">
        <v>45301</v>
      </c>
      <c r="C13" s="27" t="s">
        <v>8</v>
      </c>
      <c r="D13" s="27"/>
      <c r="E13" s="28">
        <v>34393369</v>
      </c>
      <c r="F13" s="29">
        <v>1095.98</v>
      </c>
      <c r="G13" s="29"/>
      <c r="H13" s="29">
        <v>1881.11</v>
      </c>
      <c r="I13" s="63" t="str">
        <f>IF(K13="","",VLOOKUP(K13,'[1]Planilha6 (2)'!$B:$D,2,0))</f>
        <v>Receita com serviços</v>
      </c>
      <c r="J13" s="63" t="str">
        <f>IF(K13="","",VLOOKUP(K13,'[1]Planilha6 (2)'!$B:$D,3,0))</f>
        <v>Outras</v>
      </c>
      <c r="K13" s="68" t="s">
        <v>77</v>
      </c>
      <c r="L13" s="34"/>
    </row>
    <row r="14" spans="2:15" ht="14.25" customHeight="1">
      <c r="B14" s="21">
        <v>45302</v>
      </c>
      <c r="C14" s="22" t="s">
        <v>8</v>
      </c>
      <c r="D14" s="22"/>
      <c r="E14" s="23">
        <v>33994334</v>
      </c>
      <c r="F14" s="24">
        <v>693.66</v>
      </c>
      <c r="G14" s="24"/>
      <c r="H14" s="24">
        <v>2574.77</v>
      </c>
      <c r="I14" s="63" t="str">
        <f>IF(K14="","",VLOOKUP(K14,'[1]Planilha6 (2)'!$B:$D,2,0))</f>
        <v>Receita com serviços</v>
      </c>
      <c r="J14" s="63" t="str">
        <f>IF(K14="","",VLOOKUP(K14,'[1]Planilha6 (2)'!$B:$D,3,0))</f>
        <v>Outras</v>
      </c>
      <c r="K14" s="68" t="s">
        <v>77</v>
      </c>
      <c r="L14" s="33"/>
    </row>
    <row r="15" spans="2:15" ht="14.25" customHeight="1">
      <c r="B15" s="26">
        <v>45302</v>
      </c>
      <c r="C15" s="27" t="s">
        <v>16</v>
      </c>
      <c r="D15" s="27"/>
      <c r="E15" s="28">
        <v>10003339</v>
      </c>
      <c r="F15" s="29"/>
      <c r="G15" s="29">
        <v>-824.6</v>
      </c>
      <c r="H15" s="29">
        <v>1750.17</v>
      </c>
      <c r="I15" s="63" t="str">
        <f>IF(K15="","",VLOOKUP(K15,'[1]Planilha6 (2)'!$B:$D,2,0))</f>
        <v>Despesa com produtos</v>
      </c>
      <c r="J15" s="63" t="str">
        <f>IF(K15="","",VLOOKUP(K15,'[1]Planilha6 (2)'!$B:$D,3,0))</f>
        <v>Materiais de Consumo</v>
      </c>
      <c r="K15" s="68" t="s">
        <v>83</v>
      </c>
      <c r="L15" s="34"/>
    </row>
    <row r="16" spans="2:15" ht="14.25" customHeight="1">
      <c r="B16" s="21">
        <v>45306</v>
      </c>
      <c r="C16" s="22" t="s">
        <v>17</v>
      </c>
      <c r="D16" s="22"/>
      <c r="E16" s="23">
        <v>19911</v>
      </c>
      <c r="F16" s="24"/>
      <c r="G16" s="24">
        <v>-69.5</v>
      </c>
      <c r="H16" s="24">
        <v>1680.67</v>
      </c>
      <c r="I16" s="63" t="str">
        <f>IF(K16="","",VLOOKUP(K16,'[1]Planilha6 (2)'!$B:$D,2,0))</f>
        <v>Despesas administrativas</v>
      </c>
      <c r="J16" s="63" t="str">
        <f>IF(K16="","",VLOOKUP(K16,'[1]Planilha6 (2)'!$B:$D,3,0))</f>
        <v>Outras</v>
      </c>
      <c r="K16" s="68" t="s">
        <v>80</v>
      </c>
      <c r="L16" s="35"/>
      <c r="M16" s="36">
        <v>11426.72</v>
      </c>
    </row>
    <row r="17" spans="2:12" ht="14.25" customHeight="1">
      <c r="B17" s="14">
        <v>45306</v>
      </c>
      <c r="C17" s="15" t="s">
        <v>8</v>
      </c>
      <c r="D17" s="15"/>
      <c r="E17" s="16">
        <v>34220028</v>
      </c>
      <c r="F17" s="17">
        <v>1052.57</v>
      </c>
      <c r="G17" s="17"/>
      <c r="H17" s="17">
        <v>2733.24</v>
      </c>
      <c r="I17" s="63" t="str">
        <f>IF(K17="","",VLOOKUP(K17,'[1]Planilha6 (2)'!$B:$D,2,0))</f>
        <v>Receita com serviços</v>
      </c>
      <c r="J17" s="63" t="str">
        <f>IF(K17="","",VLOOKUP(K17,'[1]Planilha6 (2)'!$B:$D,3,0))</f>
        <v>Outras</v>
      </c>
      <c r="K17" s="68" t="s">
        <v>77</v>
      </c>
      <c r="L17" s="34"/>
    </row>
    <row r="18" spans="2:12" ht="14.25" customHeight="1">
      <c r="B18" s="21">
        <v>45306</v>
      </c>
      <c r="C18" s="22" t="s">
        <v>12</v>
      </c>
      <c r="D18" s="22"/>
      <c r="E18" s="23">
        <v>10006159</v>
      </c>
      <c r="F18" s="24"/>
      <c r="G18" s="24">
        <v>-1684.84</v>
      </c>
      <c r="H18" s="24">
        <v>1048.4000000000001</v>
      </c>
      <c r="I18" s="63" t="str">
        <f>IF(K18="","",VLOOKUP(K18,'[1]Planilha6 (2)'!$B:$D,2,0))</f>
        <v>Despesas administrativas</v>
      </c>
      <c r="J18" s="63" t="str">
        <f>IF(K18="","",VLOOKUP(K18,'[1]Planilha6 (2)'!$B:$D,3,0))</f>
        <v>Outras</v>
      </c>
      <c r="K18" s="68" t="s">
        <v>80</v>
      </c>
      <c r="L18" s="25"/>
    </row>
    <row r="19" spans="2:12" ht="14.25" customHeight="1">
      <c r="B19" s="26">
        <v>45306</v>
      </c>
      <c r="C19" s="27" t="s">
        <v>18</v>
      </c>
      <c r="D19" s="27"/>
      <c r="E19" s="28">
        <v>10006128</v>
      </c>
      <c r="F19" s="29"/>
      <c r="G19" s="29">
        <v>-895.72</v>
      </c>
      <c r="H19" s="29">
        <v>152.68</v>
      </c>
      <c r="I19" s="63" t="str">
        <f>IF(K19="","",VLOOKUP(K19,'[1]Planilha6 (2)'!$B:$D,2,0))</f>
        <v>Despesa com pessoal</v>
      </c>
      <c r="J19" s="63" t="str">
        <f>IF(K19="","",VLOOKUP(K19,'[1]Planilha6 (2)'!$B:$D,3,0))</f>
        <v>Assistência médica</v>
      </c>
      <c r="K19" s="68" t="s">
        <v>84</v>
      </c>
      <c r="L19" s="37"/>
    </row>
    <row r="20" spans="2:12" ht="14.25" customHeight="1">
      <c r="B20" s="26">
        <v>45307</v>
      </c>
      <c r="C20" s="27" t="s">
        <v>8</v>
      </c>
      <c r="D20" s="27"/>
      <c r="E20" s="28">
        <v>33958870</v>
      </c>
      <c r="F20" s="29">
        <v>374.3</v>
      </c>
      <c r="G20" s="29"/>
      <c r="H20" s="29">
        <v>526.98</v>
      </c>
      <c r="I20" s="63" t="str">
        <f>IF(K20="","",VLOOKUP(K20,'[1]Planilha6 (2)'!$B:$D,2,0))</f>
        <v>Receita com serviços</v>
      </c>
      <c r="J20" s="63" t="str">
        <f>IF(K20="","",VLOOKUP(K20,'[1]Planilha6 (2)'!$B:$D,3,0))</f>
        <v>Outras</v>
      </c>
      <c r="K20" s="68" t="s">
        <v>77</v>
      </c>
    </row>
    <row r="21" spans="2:12" ht="14.25" customHeight="1">
      <c r="B21" s="14">
        <v>45310</v>
      </c>
      <c r="C21" s="15" t="s">
        <v>8</v>
      </c>
      <c r="D21" s="15"/>
      <c r="E21" s="16">
        <v>34113353</v>
      </c>
      <c r="F21" s="17">
        <v>3261.02</v>
      </c>
      <c r="G21" s="17"/>
      <c r="H21" s="17">
        <v>3788</v>
      </c>
      <c r="I21" s="63" t="str">
        <f>IF(K21="","",VLOOKUP(K21,'[1]Planilha6 (2)'!$B:$D,2,0))</f>
        <v>Receita com serviços</v>
      </c>
      <c r="J21" s="63" t="str">
        <f>IF(K21="","",VLOOKUP(K21,'[1]Planilha6 (2)'!$B:$D,3,0))</f>
        <v>Outras</v>
      </c>
      <c r="K21" s="68" t="s">
        <v>77</v>
      </c>
      <c r="L21" s="38"/>
    </row>
    <row r="22" spans="2:12" ht="14.25" customHeight="1">
      <c r="B22" s="21">
        <v>45315</v>
      </c>
      <c r="C22" s="22" t="s">
        <v>19</v>
      </c>
      <c r="D22" s="22"/>
      <c r="E22" s="23">
        <v>10001312</v>
      </c>
      <c r="F22" s="24"/>
      <c r="G22" s="24">
        <v>-377</v>
      </c>
      <c r="H22" s="24">
        <v>3411</v>
      </c>
      <c r="I22" s="63" t="str">
        <f>IF(K22="","",VLOOKUP(K22,'[1]Planilha6 (2)'!$B:$D,2,0))</f>
        <v>Despesa com produtos</v>
      </c>
      <c r="J22" s="63" t="str">
        <f>IF(K22="","",VLOOKUP(K22,'[1]Planilha6 (2)'!$B:$D,3,0))</f>
        <v>Materiais de Consumo</v>
      </c>
      <c r="K22" s="68" t="s">
        <v>83</v>
      </c>
      <c r="L22" s="25"/>
    </row>
    <row r="23" spans="2:12" ht="14.25" customHeight="1">
      <c r="B23" s="21">
        <v>45315</v>
      </c>
      <c r="C23" s="22" t="s">
        <v>20</v>
      </c>
      <c r="D23" s="22"/>
      <c r="E23" s="23">
        <v>10001321</v>
      </c>
      <c r="F23" s="24"/>
      <c r="G23" s="24">
        <v>-64.540000000000006</v>
      </c>
      <c r="H23" s="24">
        <v>3346.46</v>
      </c>
      <c r="I23" s="63" t="str">
        <f>IF(K23="","",VLOOKUP(K23,'[1]Planilha6 (2)'!$B:$D,2,0))</f>
        <v>Despesas administrativas</v>
      </c>
      <c r="J23" s="63" t="str">
        <f>IF(K23="","",VLOOKUP(K23,'[1]Planilha6 (2)'!$B:$D,3,0))</f>
        <v>Telefonia (Celular, Fixo, Internet)</v>
      </c>
      <c r="K23" s="68" t="s">
        <v>85</v>
      </c>
      <c r="L23" s="25"/>
    </row>
    <row r="24" spans="2:12" ht="14.25" customHeight="1">
      <c r="B24" s="21">
        <v>45315</v>
      </c>
      <c r="C24" s="22" t="s">
        <v>21</v>
      </c>
      <c r="D24" s="22"/>
      <c r="E24" s="23">
        <v>10001327</v>
      </c>
      <c r="F24" s="24"/>
      <c r="G24" s="24">
        <v>-136</v>
      </c>
      <c r="H24" s="24">
        <v>3210.46</v>
      </c>
      <c r="I24" s="63" t="str">
        <f>IF(K24="","",VLOOKUP(K24,'[1]Planilha6 (2)'!$B:$D,2,0))</f>
        <v>Despesas administrativas</v>
      </c>
      <c r="J24" s="63" t="str">
        <f>IF(K24="","",VLOOKUP(K24,'[1]Planilha6 (2)'!$B:$D,3,0))</f>
        <v>Telefonia (Celular, Fixo, Internet)</v>
      </c>
      <c r="K24" s="68" t="s">
        <v>85</v>
      </c>
      <c r="L24" s="25"/>
    </row>
    <row r="25" spans="2:12" ht="14.25" customHeight="1">
      <c r="B25" s="26">
        <v>45315</v>
      </c>
      <c r="C25" s="27" t="s">
        <v>22</v>
      </c>
      <c r="D25" s="27"/>
      <c r="E25" s="28">
        <v>10001341</v>
      </c>
      <c r="F25" s="29"/>
      <c r="G25" s="29">
        <v>-149.9</v>
      </c>
      <c r="H25" s="29">
        <v>3060.56</v>
      </c>
      <c r="I25" s="63" t="str">
        <f>IF(K25="","",VLOOKUP(K25,'[1]Planilha6 (2)'!$B:$D,2,0))</f>
        <v>Despesas administrativas</v>
      </c>
      <c r="J25" s="63" t="str">
        <f>IF(K25="","",VLOOKUP(K25,'[1]Planilha6 (2)'!$B:$D,3,0))</f>
        <v>Outras</v>
      </c>
      <c r="K25" s="68" t="s">
        <v>80</v>
      </c>
      <c r="L25" s="30"/>
    </row>
    <row r="26" spans="2:12" ht="14.25" customHeight="1">
      <c r="B26" s="21">
        <v>45315</v>
      </c>
      <c r="C26" s="22" t="s">
        <v>8</v>
      </c>
      <c r="D26" s="22"/>
      <c r="E26" s="23">
        <v>34100141</v>
      </c>
      <c r="F26" s="24">
        <v>1720.24</v>
      </c>
      <c r="G26" s="24"/>
      <c r="H26" s="24">
        <v>4780.8</v>
      </c>
      <c r="I26" s="63" t="str">
        <f>IF(K26="","",VLOOKUP(K26,'[1]Planilha6 (2)'!$B:$D,2,0))</f>
        <v>Receita com serviços</v>
      </c>
      <c r="J26" s="63" t="str">
        <f>IF(K26="","",VLOOKUP(K26,'[1]Planilha6 (2)'!$B:$D,3,0))</f>
        <v>Outras</v>
      </c>
      <c r="K26" s="68" t="s">
        <v>77</v>
      </c>
      <c r="L26" s="25"/>
    </row>
    <row r="27" spans="2:12" ht="14.25" customHeight="1">
      <c r="B27" s="26">
        <v>45317</v>
      </c>
      <c r="C27" s="27" t="s">
        <v>8</v>
      </c>
      <c r="D27" s="27"/>
      <c r="E27" s="28">
        <v>34086042</v>
      </c>
      <c r="F27" s="29">
        <v>1085.47</v>
      </c>
      <c r="G27" s="29"/>
      <c r="H27" s="29">
        <v>5866.27</v>
      </c>
      <c r="I27" s="63" t="str">
        <f>IF(K27="","",VLOOKUP(K27,'[1]Planilha6 (2)'!$B:$D,2,0))</f>
        <v>Receita com serviços</v>
      </c>
      <c r="J27" s="63" t="str">
        <f>IF(K27="","",VLOOKUP(K27,'[1]Planilha6 (2)'!$B:$D,3,0))</f>
        <v>Outras</v>
      </c>
      <c r="K27" s="68" t="s">
        <v>77</v>
      </c>
      <c r="L27" s="30"/>
    </row>
    <row r="28" spans="2:12" ht="14.25" customHeight="1">
      <c r="B28" s="26">
        <v>45320</v>
      </c>
      <c r="C28" s="27" t="s">
        <v>8</v>
      </c>
      <c r="D28" s="27"/>
      <c r="E28" s="28">
        <v>34203691</v>
      </c>
      <c r="F28" s="29">
        <v>216.7</v>
      </c>
      <c r="G28" s="29"/>
      <c r="H28" s="29">
        <v>6082.97</v>
      </c>
      <c r="I28" s="63" t="str">
        <f>IF(K28="","",VLOOKUP(K28,'[1]Planilha6 (2)'!$B:$D,2,0))</f>
        <v>Receita com serviços</v>
      </c>
      <c r="J28" s="63" t="str">
        <f>IF(K28="","",VLOOKUP(K28,'[1]Planilha6 (2)'!$B:$D,3,0))</f>
        <v>Outras</v>
      </c>
      <c r="K28" s="68" t="s">
        <v>77</v>
      </c>
      <c r="L28" s="39"/>
    </row>
    <row r="29" spans="2:12" ht="14.25" customHeight="1">
      <c r="B29" s="21">
        <v>45320</v>
      </c>
      <c r="C29" s="22" t="s">
        <v>19</v>
      </c>
      <c r="D29" s="22"/>
      <c r="E29" s="23">
        <v>10003388</v>
      </c>
      <c r="F29" s="24"/>
      <c r="G29" s="24">
        <v>-196.56</v>
      </c>
      <c r="H29" s="24">
        <v>5886.41</v>
      </c>
      <c r="I29" s="63" t="str">
        <f>IF(K29="","",VLOOKUP(K29,'[1]Planilha6 (2)'!$B:$D,2,0))</f>
        <v>Despesa com produtos</v>
      </c>
      <c r="J29" s="63" t="str">
        <f>IF(K29="","",VLOOKUP(K29,'[1]Planilha6 (2)'!$B:$D,3,0))</f>
        <v>Materiais de Consumo</v>
      </c>
      <c r="K29" s="68" t="s">
        <v>83</v>
      </c>
      <c r="L29" s="25"/>
    </row>
    <row r="30" spans="2:12" ht="14.25" customHeight="1">
      <c r="B30" s="21">
        <v>45320</v>
      </c>
      <c r="C30" s="22" t="s">
        <v>23</v>
      </c>
      <c r="D30" s="22"/>
      <c r="E30" s="23">
        <v>10003456</v>
      </c>
      <c r="F30" s="24"/>
      <c r="G30" s="24">
        <v>-573.03</v>
      </c>
      <c r="H30" s="24">
        <v>5313.38</v>
      </c>
      <c r="I30" s="63" t="str">
        <f>IF(K30="","",VLOOKUP(K30,'[1]Planilha6 (2)'!$B:$D,2,0))</f>
        <v>Despesa com pessoal</v>
      </c>
      <c r="J30" s="63" t="str">
        <f>IF(K30="","",VLOOKUP(K30,'[1]Planilha6 (2)'!$B:$D,3,0))</f>
        <v>Transporte (VT)</v>
      </c>
      <c r="K30" s="68" t="s">
        <v>86</v>
      </c>
      <c r="L30" s="25"/>
    </row>
    <row r="31" spans="2:12" ht="14.25" customHeight="1">
      <c r="B31" s="26">
        <v>45320</v>
      </c>
      <c r="C31" s="27" t="s">
        <v>24</v>
      </c>
      <c r="D31" s="27"/>
      <c r="E31" s="28">
        <v>10003472</v>
      </c>
      <c r="F31" s="29"/>
      <c r="G31" s="29">
        <v>-137.07</v>
      </c>
      <c r="H31" s="29">
        <v>5176.3100000000004</v>
      </c>
      <c r="I31" s="63" t="str">
        <f>IF(K31="","",VLOOKUP(K31,'[1]Planilha6 (2)'!$B:$D,2,0))</f>
        <v>Despesa com pessoal</v>
      </c>
      <c r="J31" s="63" t="str">
        <f>IF(K31="","",VLOOKUP(K31,'[1]Planilha6 (2)'!$B:$D,3,0))</f>
        <v>Assistência médica</v>
      </c>
      <c r="K31" s="68" t="s">
        <v>84</v>
      </c>
      <c r="L31" s="30"/>
    </row>
    <row r="32" spans="2:12" ht="14.25" customHeight="1">
      <c r="B32" s="26">
        <v>45322</v>
      </c>
      <c r="C32" s="27" t="s">
        <v>25</v>
      </c>
      <c r="D32" s="27"/>
      <c r="E32" s="28">
        <v>10003899</v>
      </c>
      <c r="F32" s="29"/>
      <c r="G32" s="29">
        <v>-1700</v>
      </c>
      <c r="H32" s="29">
        <v>3476.31</v>
      </c>
      <c r="I32" s="63" t="str">
        <f>IF(K32="","",VLOOKUP(K32,'[1]Planilha6 (2)'!$B:$D,2,0))</f>
        <v>Despesa com pessoal</v>
      </c>
      <c r="J32" s="63" t="str">
        <f>IF(K32="","",VLOOKUP(K32,'[1]Planilha6 (2)'!$B:$D,3,0))</f>
        <v>Transporte (VT)</v>
      </c>
      <c r="K32" s="68" t="s">
        <v>86</v>
      </c>
    </row>
    <row r="33" spans="2:13" ht="14.25" customHeight="1">
      <c r="I33" s="63" t="str">
        <f>IF(K33="","",VLOOKUP(K33,'[1]Planilha6 (2)'!$B:$D,2,0))</f>
        <v/>
      </c>
      <c r="J33" s="63" t="str">
        <f>IF(K33="","",VLOOKUP(K33,'[1]Planilha6 (2)'!$B:$D,3,0))</f>
        <v/>
      </c>
    </row>
    <row r="34" spans="2:13" ht="14.25" customHeight="1">
      <c r="I34" s="63" t="str">
        <f>IF(K34="","",VLOOKUP(K34,'[1]Planilha6 (2)'!$B:$D,2,0))</f>
        <v/>
      </c>
      <c r="J34" s="63" t="str">
        <f>IF(K34="","",VLOOKUP(K34,'[1]Planilha6 (2)'!$B:$D,3,0))</f>
        <v/>
      </c>
    </row>
    <row r="35" spans="2:13" ht="14.25" customHeight="1">
      <c r="B35" s="71" t="s">
        <v>26</v>
      </c>
      <c r="C35" s="72"/>
      <c r="D35" s="72"/>
      <c r="E35" s="72"/>
      <c r="F35" s="72"/>
      <c r="G35" s="73"/>
      <c r="H35" s="1"/>
      <c r="I35" s="63" t="str">
        <f>IF(K35="","",VLOOKUP(K35,'[1]Planilha6 (2)'!$B:$D,2,0))</f>
        <v/>
      </c>
      <c r="J35" s="63" t="str">
        <f>IF(K35="","",VLOOKUP(K35,'[1]Planilha6 (2)'!$B:$D,3,0))</f>
        <v/>
      </c>
      <c r="K35" s="63"/>
    </row>
    <row r="36" spans="2:13" ht="14.25" customHeight="1">
      <c r="B36" s="2" t="s">
        <v>1</v>
      </c>
      <c r="C36" s="3" t="s">
        <v>2</v>
      </c>
      <c r="D36" s="4"/>
      <c r="E36" s="5" t="s">
        <v>3</v>
      </c>
      <c r="F36" s="6" t="s">
        <v>4</v>
      </c>
      <c r="G36" s="6" t="s">
        <v>5</v>
      </c>
      <c r="H36" s="7" t="s">
        <v>6</v>
      </c>
      <c r="I36" s="63" t="str">
        <f>IF(K36="","",VLOOKUP(K36,'[1]Planilha6 (2)'!$B:$D,2,0))</f>
        <v/>
      </c>
      <c r="J36" s="63" t="str">
        <f>IF(K36="","",VLOOKUP(K36,'[1]Planilha6 (2)'!$B:$D,3,0))</f>
        <v/>
      </c>
      <c r="K36" s="64"/>
    </row>
    <row r="37" spans="2:13" ht="14.25" customHeight="1">
      <c r="B37" s="8"/>
      <c r="C37" s="9" t="s">
        <v>7</v>
      </c>
      <c r="D37" s="10"/>
      <c r="E37" s="11"/>
      <c r="F37" s="12"/>
      <c r="G37" s="12"/>
      <c r="H37" s="13">
        <v>3476.31</v>
      </c>
      <c r="I37" s="63" t="str">
        <f>IF(K37="","",VLOOKUP(K37,'[1]Planilha6 (2)'!$B:$D,2,0))</f>
        <v/>
      </c>
      <c r="J37" s="63" t="str">
        <f>IF(K37="","",VLOOKUP(K37,'[1]Planilha6 (2)'!$B:$D,3,0))</f>
        <v/>
      </c>
      <c r="K37" s="63"/>
    </row>
    <row r="38" spans="2:13" ht="14.25" customHeight="1">
      <c r="B38" s="26">
        <v>45327</v>
      </c>
      <c r="C38" s="27" t="s">
        <v>8</v>
      </c>
      <c r="D38" s="27"/>
      <c r="E38" s="28">
        <v>34750103</v>
      </c>
      <c r="F38" s="29">
        <v>1857.11</v>
      </c>
      <c r="G38" s="29"/>
      <c r="H38" s="29">
        <v>5333.42</v>
      </c>
      <c r="I38" s="63" t="str">
        <f>IF(K38="","",VLOOKUP(K38,'[1]Planilha6 (2)'!$B:$D,2,0))</f>
        <v>Receita com serviços</v>
      </c>
      <c r="J38" s="63" t="str">
        <f>IF(K38="","",VLOOKUP(K38,'[1]Planilha6 (2)'!$B:$D,3,0))</f>
        <v>Outras</v>
      </c>
      <c r="K38" s="68" t="s">
        <v>77</v>
      </c>
    </row>
    <row r="39" spans="2:13" ht="14.25" customHeight="1">
      <c r="B39" s="14">
        <v>45327</v>
      </c>
      <c r="C39" s="15" t="s">
        <v>10</v>
      </c>
      <c r="D39" s="15"/>
      <c r="E39" s="16">
        <v>10007042</v>
      </c>
      <c r="F39" s="17"/>
      <c r="G39" s="17">
        <v>-204.88</v>
      </c>
      <c r="H39" s="17">
        <v>5128.54</v>
      </c>
      <c r="I39" s="63" t="str">
        <f>IF(K39="","",VLOOKUP(K39,'[1]Planilha6 (2)'!$B:$D,2,0))</f>
        <v>Despesas administrativas</v>
      </c>
      <c r="J39" s="63" t="str">
        <f>IF(K39="","",VLOOKUP(K39,'[1]Planilha6 (2)'!$B:$D,3,0))</f>
        <v>Água</v>
      </c>
      <c r="K39" s="68" t="s">
        <v>78</v>
      </c>
    </row>
    <row r="40" spans="2:13" ht="14.25" customHeight="1">
      <c r="B40" s="21">
        <v>45330</v>
      </c>
      <c r="C40" s="22" t="s">
        <v>8</v>
      </c>
      <c r="D40" s="22"/>
      <c r="E40" s="23">
        <v>34018611</v>
      </c>
      <c r="F40" s="24">
        <v>1557.23</v>
      </c>
      <c r="G40" s="24"/>
      <c r="H40" s="24">
        <v>6685.77</v>
      </c>
      <c r="I40" s="63" t="str">
        <f>IF(K40="","",VLOOKUP(K40,'[1]Planilha6 (2)'!$B:$D,2,0))</f>
        <v>Receita com serviços</v>
      </c>
      <c r="J40" s="63" t="str">
        <f>IF(K40="","",VLOOKUP(K40,'[1]Planilha6 (2)'!$B:$D,3,0))</f>
        <v>Outras</v>
      </c>
      <c r="K40" s="68" t="s">
        <v>77</v>
      </c>
      <c r="L40" s="25"/>
    </row>
    <row r="41" spans="2:13" ht="14.25" customHeight="1">
      <c r="B41" s="26">
        <v>45336</v>
      </c>
      <c r="C41" s="27" t="s">
        <v>27</v>
      </c>
      <c r="D41" s="27"/>
      <c r="E41" s="28">
        <v>10005460</v>
      </c>
      <c r="F41" s="29"/>
      <c r="G41" s="29">
        <v>-720.44</v>
      </c>
      <c r="H41" s="29">
        <v>5965.33</v>
      </c>
      <c r="I41" s="63" t="str">
        <f>IF(K41="","",VLOOKUP(K41,'[1]Planilha6 (2)'!$B:$D,2,0))</f>
        <v>Despesas administrativas</v>
      </c>
      <c r="J41" s="63" t="str">
        <f>IF(K41="","",VLOOKUP(K41,'[1]Planilha6 (2)'!$B:$D,3,0))</f>
        <v>Outras</v>
      </c>
      <c r="K41" s="68" t="s">
        <v>80</v>
      </c>
      <c r="L41" s="30"/>
    </row>
    <row r="42" spans="2:13" ht="14.25" customHeight="1">
      <c r="B42" s="14">
        <v>45336</v>
      </c>
      <c r="C42" s="15" t="s">
        <v>12</v>
      </c>
      <c r="D42" s="15"/>
      <c r="E42" s="16">
        <v>10005474</v>
      </c>
      <c r="F42" s="17"/>
      <c r="G42" s="17">
        <v>-1684.79</v>
      </c>
      <c r="H42" s="17">
        <v>4280.54</v>
      </c>
      <c r="I42" s="63" t="str">
        <f>IF(K42="","",VLOOKUP(K42,'[1]Planilha6 (2)'!$B:$D,2,0))</f>
        <v>Despesas administrativas</v>
      </c>
      <c r="J42" s="63" t="str">
        <f>IF(K42="","",VLOOKUP(K42,'[1]Planilha6 (2)'!$B:$D,3,0))</f>
        <v>Outras</v>
      </c>
      <c r="K42" s="68" t="s">
        <v>80</v>
      </c>
    </row>
    <row r="43" spans="2:13" ht="14.25" customHeight="1">
      <c r="B43" s="21">
        <v>45336</v>
      </c>
      <c r="C43" s="22" t="s">
        <v>28</v>
      </c>
      <c r="D43" s="22"/>
      <c r="E43" s="31">
        <v>2</v>
      </c>
      <c r="F43" s="24"/>
      <c r="G43" s="24">
        <v>-2460.29</v>
      </c>
      <c r="H43" s="24">
        <v>1820.25</v>
      </c>
      <c r="I43" s="63" t="str">
        <f>IF(K43="","",VLOOKUP(K43,'[1]Planilha6 (2)'!$B:$D,2,0))</f>
        <v>Despesas financeiras</v>
      </c>
      <c r="J43" s="63" t="str">
        <f>IF(K43="","",VLOOKUP(K43,'[1]Planilha6 (2)'!$B:$D,3,0))</f>
        <v>Outras</v>
      </c>
      <c r="K43" s="68" t="s">
        <v>81</v>
      </c>
      <c r="L43" s="40"/>
    </row>
    <row r="44" spans="2:13" ht="14.25" customHeight="1">
      <c r="B44" s="21">
        <v>45336</v>
      </c>
      <c r="C44" s="22" t="s">
        <v>29</v>
      </c>
      <c r="D44" s="22"/>
      <c r="E44" s="31">
        <v>84624000166</v>
      </c>
      <c r="F44" s="24"/>
      <c r="G44" s="24">
        <v>-184.61</v>
      </c>
      <c r="H44" s="24">
        <v>1635.64</v>
      </c>
      <c r="I44" s="63" t="str">
        <f>IF(K44="","",VLOOKUP(K44,'[1]Planilha6 (2)'!$B:$D,2,0))</f>
        <v>Despesas administrativas</v>
      </c>
      <c r="J44" s="63" t="str">
        <f>IF(K44="","",VLOOKUP(K44,'[1]Planilha6 (2)'!$B:$D,3,0))</f>
        <v>Seguro veicular</v>
      </c>
      <c r="K44" s="68" t="s">
        <v>82</v>
      </c>
      <c r="L44" s="41"/>
    </row>
    <row r="45" spans="2:13" ht="14.25" customHeight="1">
      <c r="B45" s="26">
        <v>45336</v>
      </c>
      <c r="C45" s="27" t="s">
        <v>30</v>
      </c>
      <c r="D45" s="27"/>
      <c r="E45" s="42">
        <v>46240001660</v>
      </c>
      <c r="F45" s="29"/>
      <c r="G45" s="29">
        <v>-219.08</v>
      </c>
      <c r="H45" s="29">
        <v>1416.56</v>
      </c>
      <c r="I45" s="63" t="str">
        <f>IF(K45="","",VLOOKUP(K45,'[1]Planilha6 (2)'!$B:$D,2,0))</f>
        <v>Despesas administrativas</v>
      </c>
      <c r="J45" s="63" t="str">
        <f>IF(K45="","",VLOOKUP(K45,'[1]Planilha6 (2)'!$B:$D,3,0))</f>
        <v>Seguro veicular</v>
      </c>
      <c r="K45" s="68" t="s">
        <v>82</v>
      </c>
      <c r="L45" s="43"/>
    </row>
    <row r="46" spans="2:13" ht="14.25" customHeight="1">
      <c r="B46" s="26">
        <v>45336</v>
      </c>
      <c r="C46" s="27" t="s">
        <v>8</v>
      </c>
      <c r="D46" s="27"/>
      <c r="E46" s="28">
        <v>34736976</v>
      </c>
      <c r="F46" s="29">
        <v>638.71</v>
      </c>
      <c r="G46" s="29"/>
      <c r="H46" s="29">
        <v>2055.27</v>
      </c>
      <c r="I46" s="63" t="str">
        <f>IF(K46="","",VLOOKUP(K46,'[1]Planilha6 (2)'!$B:$D,2,0))</f>
        <v>Receita com serviços</v>
      </c>
      <c r="J46" s="63" t="str">
        <f>IF(K46="","",VLOOKUP(K46,'[1]Planilha6 (2)'!$B:$D,3,0))</f>
        <v>Outras</v>
      </c>
      <c r="K46" s="68" t="s">
        <v>77</v>
      </c>
    </row>
    <row r="47" spans="2:13" ht="14.25" customHeight="1">
      <c r="B47" s="14">
        <v>45337</v>
      </c>
      <c r="C47" s="15" t="s">
        <v>17</v>
      </c>
      <c r="D47" s="15"/>
      <c r="E47" s="16">
        <v>19911</v>
      </c>
      <c r="F47" s="17"/>
      <c r="G47" s="17">
        <v>-69.5</v>
      </c>
      <c r="H47" s="17">
        <v>1985.77</v>
      </c>
      <c r="I47" s="63" t="str">
        <f>IF(K47="","",VLOOKUP(K47,'[1]Planilha6 (2)'!$B:$D,2,0))</f>
        <v>Despesas administrativas</v>
      </c>
      <c r="J47" s="63" t="str">
        <f>IF(K47="","",VLOOKUP(K47,'[1]Planilha6 (2)'!$B:$D,3,0))</f>
        <v>Outras</v>
      </c>
      <c r="K47" s="68" t="s">
        <v>80</v>
      </c>
      <c r="M47" s="44">
        <v>11496.22</v>
      </c>
    </row>
    <row r="48" spans="2:13" ht="14.25" customHeight="1">
      <c r="B48" s="21">
        <v>45337</v>
      </c>
      <c r="C48" s="22" t="s">
        <v>31</v>
      </c>
      <c r="D48" s="22"/>
      <c r="E48" s="23">
        <v>10005979</v>
      </c>
      <c r="F48" s="24"/>
      <c r="G48" s="24">
        <v>-59.66</v>
      </c>
      <c r="H48" s="24">
        <v>1926.11</v>
      </c>
      <c r="I48" s="63" t="str">
        <f>IF(K48="","",VLOOKUP(K48,'[1]Planilha6 (2)'!$B:$D,2,0))</f>
        <v>Despesa com pessoal</v>
      </c>
      <c r="J48" s="63" t="str">
        <f>IF(K48="","",VLOOKUP(K48,'[1]Planilha6 (2)'!$B:$D,3,0))</f>
        <v>Assistência médica</v>
      </c>
      <c r="K48" s="68" t="s">
        <v>84</v>
      </c>
      <c r="L48" s="25"/>
    </row>
    <row r="49" spans="2:12" ht="14.25" customHeight="1">
      <c r="B49" s="26">
        <v>45337</v>
      </c>
      <c r="C49" s="27" t="s">
        <v>18</v>
      </c>
      <c r="D49" s="27"/>
      <c r="E49" s="28">
        <v>10006008</v>
      </c>
      <c r="F49" s="29"/>
      <c r="G49" s="29">
        <v>-895.72</v>
      </c>
      <c r="H49" s="29">
        <v>1030.3900000000001</v>
      </c>
      <c r="I49" s="63" t="str">
        <f>IF(K49="","",VLOOKUP(K49,'[1]Planilha6 (2)'!$B:$D,2,0))</f>
        <v>Despesa com pessoal</v>
      </c>
      <c r="J49" s="63" t="str">
        <f>IF(K49="","",VLOOKUP(K49,'[1]Planilha6 (2)'!$B:$D,3,0))</f>
        <v>Assistência médica</v>
      </c>
      <c r="K49" s="68" t="s">
        <v>84</v>
      </c>
      <c r="L49" s="30"/>
    </row>
    <row r="50" spans="2:12" ht="14.25" customHeight="1">
      <c r="B50" s="21">
        <v>45338</v>
      </c>
      <c r="C50" s="22" t="s">
        <v>32</v>
      </c>
      <c r="D50" s="22"/>
      <c r="E50" s="23">
        <v>10004766</v>
      </c>
      <c r="F50" s="24"/>
      <c r="G50" s="24">
        <v>-180.74</v>
      </c>
      <c r="H50" s="24">
        <v>849.65</v>
      </c>
      <c r="I50" s="63" t="str">
        <f>IF(K50="","",VLOOKUP(K50,'[1]Planilha6 (2)'!$B:$D,2,0))</f>
        <v>Despesas administrativas</v>
      </c>
      <c r="J50" s="63" t="str">
        <f>IF(K50="","",VLOOKUP(K50,'[1]Planilha6 (2)'!$B:$D,3,0))</f>
        <v>Energia</v>
      </c>
      <c r="K50" s="68" t="s">
        <v>87</v>
      </c>
      <c r="L50" s="25"/>
    </row>
    <row r="51" spans="2:12" ht="14.25" customHeight="1">
      <c r="B51" s="21">
        <v>45338</v>
      </c>
      <c r="C51" s="22" t="s">
        <v>33</v>
      </c>
      <c r="D51" s="22"/>
      <c r="E51" s="23">
        <v>10004769</v>
      </c>
      <c r="F51" s="24"/>
      <c r="G51" s="24">
        <v>-61.34</v>
      </c>
      <c r="H51" s="24">
        <v>788.31</v>
      </c>
      <c r="I51" s="63" t="str">
        <f>IF(K51="","",VLOOKUP(K51,'[1]Planilha6 (2)'!$B:$D,2,0))</f>
        <v>Despesas administrativas</v>
      </c>
      <c r="J51" s="63" t="str">
        <f>IF(K51="","",VLOOKUP(K51,'[1]Planilha6 (2)'!$B:$D,3,0))</f>
        <v>Energia</v>
      </c>
      <c r="K51" s="68" t="s">
        <v>87</v>
      </c>
      <c r="L51" s="25"/>
    </row>
    <row r="52" spans="2:12" ht="14.25" customHeight="1">
      <c r="B52" s="26">
        <v>45338</v>
      </c>
      <c r="C52" s="27" t="s">
        <v>34</v>
      </c>
      <c r="D52" s="27"/>
      <c r="E52" s="28">
        <v>10004783</v>
      </c>
      <c r="F52" s="29"/>
      <c r="G52" s="29">
        <v>-642.9</v>
      </c>
      <c r="H52" s="29">
        <v>145.41</v>
      </c>
      <c r="I52" s="63" t="str">
        <f>IF(K52="","",VLOOKUP(K52,'[1]Planilha6 (2)'!$B:$D,2,0))</f>
        <v>Despesas administrativas</v>
      </c>
      <c r="J52" s="63" t="str">
        <f>IF(K52="","",VLOOKUP(K52,'[1]Planilha6 (2)'!$B:$D,3,0))</f>
        <v>Energia</v>
      </c>
      <c r="K52" s="68" t="s">
        <v>87</v>
      </c>
      <c r="L52" s="30"/>
    </row>
    <row r="53" spans="2:12" ht="14.25" customHeight="1">
      <c r="B53" s="26">
        <v>45341</v>
      </c>
      <c r="C53" s="27" t="s">
        <v>8</v>
      </c>
      <c r="D53" s="27"/>
      <c r="E53" s="28">
        <v>34370474</v>
      </c>
      <c r="F53" s="29">
        <v>1052.94</v>
      </c>
      <c r="G53" s="29"/>
      <c r="H53" s="29">
        <v>1198.3499999999999</v>
      </c>
      <c r="I53" s="63" t="str">
        <f>IF(K53="","",VLOOKUP(K53,'[1]Planilha6 (2)'!$B:$D,2,0))</f>
        <v>Receita com serviços</v>
      </c>
      <c r="J53" s="63" t="str">
        <f>IF(K53="","",VLOOKUP(K53,'[1]Planilha6 (2)'!$B:$D,3,0))</f>
        <v>Outras</v>
      </c>
      <c r="K53" s="68" t="s">
        <v>77</v>
      </c>
    </row>
    <row r="54" spans="2:12" ht="14.25" customHeight="1">
      <c r="B54" s="26">
        <v>45341</v>
      </c>
      <c r="C54" s="27" t="s">
        <v>35</v>
      </c>
      <c r="D54" s="27"/>
      <c r="E54" s="28">
        <v>10003338</v>
      </c>
      <c r="F54" s="29"/>
      <c r="G54" s="29">
        <v>-880.18</v>
      </c>
      <c r="H54" s="29">
        <v>318.17</v>
      </c>
      <c r="I54" s="63" t="str">
        <f>IF(K54="","",VLOOKUP(K54,'[1]Planilha6 (2)'!$B:$D,2,0))</f>
        <v>Despesas administrativas</v>
      </c>
      <c r="J54" s="63" t="str">
        <f>IF(K54="","",VLOOKUP(K54,'[1]Planilha6 (2)'!$B:$D,3,0))</f>
        <v>Outras</v>
      </c>
      <c r="K54" s="68" t="s">
        <v>80</v>
      </c>
    </row>
    <row r="55" spans="2:12" ht="14.25" customHeight="1">
      <c r="B55" s="14">
        <v>45343</v>
      </c>
      <c r="C55" s="15" t="s">
        <v>8</v>
      </c>
      <c r="D55" s="15"/>
      <c r="E55" s="16">
        <v>33991190</v>
      </c>
      <c r="F55" s="17">
        <v>1199.98</v>
      </c>
      <c r="G55" s="17"/>
      <c r="H55" s="17">
        <v>1518.15</v>
      </c>
      <c r="I55" s="63" t="str">
        <f>IF(K55="","",VLOOKUP(K55,'[1]Planilha6 (2)'!$B:$D,2,0))</f>
        <v>Receita com serviços</v>
      </c>
      <c r="J55" s="63" t="str">
        <f>IF(K55="","",VLOOKUP(K55,'[1]Planilha6 (2)'!$B:$D,3,0))</f>
        <v>Outras</v>
      </c>
      <c r="K55" s="68" t="s">
        <v>77</v>
      </c>
    </row>
    <row r="56" spans="2:12" ht="14.25" customHeight="1">
      <c r="B56" s="21">
        <v>45345</v>
      </c>
      <c r="C56" s="22" t="s">
        <v>21</v>
      </c>
      <c r="D56" s="22"/>
      <c r="E56" s="23">
        <v>10003548</v>
      </c>
      <c r="F56" s="24"/>
      <c r="G56" s="24">
        <v>-136</v>
      </c>
      <c r="H56" s="24">
        <v>1382.15</v>
      </c>
      <c r="I56" s="63" t="str">
        <f>IF(K56="","",VLOOKUP(K56,'[1]Planilha6 (2)'!$B:$D,2,0))</f>
        <v>Despesas administrativas</v>
      </c>
      <c r="J56" s="63" t="str">
        <f>IF(K56="","",VLOOKUP(K56,'[1]Planilha6 (2)'!$B:$D,3,0))</f>
        <v>Telefonia (Celular, Fixo, Internet)</v>
      </c>
      <c r="K56" s="68" t="s">
        <v>85</v>
      </c>
      <c r="L56" s="25"/>
    </row>
    <row r="57" spans="2:12" ht="14.25" customHeight="1">
      <c r="B57" s="21">
        <v>45345</v>
      </c>
      <c r="C57" s="22" t="s">
        <v>22</v>
      </c>
      <c r="D57" s="22"/>
      <c r="E57" s="23">
        <v>10003596</v>
      </c>
      <c r="F57" s="24"/>
      <c r="G57" s="24">
        <v>-149.9</v>
      </c>
      <c r="H57" s="24">
        <v>1232.25</v>
      </c>
      <c r="I57" s="63" t="str">
        <f>IF(K57="","",VLOOKUP(K57,'[1]Planilha6 (2)'!$B:$D,2,0))</f>
        <v>Despesas administrativas</v>
      </c>
      <c r="J57" s="63" t="str">
        <f>IF(K57="","",VLOOKUP(K57,'[1]Planilha6 (2)'!$B:$D,3,0))</f>
        <v>Outras</v>
      </c>
      <c r="K57" s="68" t="s">
        <v>80</v>
      </c>
      <c r="L57" s="25"/>
    </row>
    <row r="58" spans="2:12" ht="14.25" customHeight="1">
      <c r="B58" s="21">
        <v>45345</v>
      </c>
      <c r="C58" s="22" t="s">
        <v>20</v>
      </c>
      <c r="D58" s="22"/>
      <c r="E58" s="23">
        <v>10003606</v>
      </c>
      <c r="F58" s="24"/>
      <c r="G58" s="24">
        <v>-64.540000000000006</v>
      </c>
      <c r="H58" s="24">
        <v>1167.71</v>
      </c>
      <c r="I58" s="63" t="str">
        <f>IF(K58="","",VLOOKUP(K58,'[1]Planilha6 (2)'!$B:$D,2,0))</f>
        <v>Despesas administrativas</v>
      </c>
      <c r="J58" s="63" t="str">
        <f>IF(K58="","",VLOOKUP(K58,'[1]Planilha6 (2)'!$B:$D,3,0))</f>
        <v>Telefonia (Celular, Fixo, Internet)</v>
      </c>
      <c r="K58" s="68" t="s">
        <v>85</v>
      </c>
      <c r="L58" s="25"/>
    </row>
    <row r="59" spans="2:12" ht="14.25" customHeight="1">
      <c r="B59" s="26">
        <v>45345</v>
      </c>
      <c r="C59" s="27" t="s">
        <v>24</v>
      </c>
      <c r="D59" s="27"/>
      <c r="E59" s="28">
        <v>10003612</v>
      </c>
      <c r="F59" s="29"/>
      <c r="G59" s="29">
        <v>-113.45</v>
      </c>
      <c r="H59" s="29">
        <v>1054.26</v>
      </c>
      <c r="I59" s="63" t="str">
        <f>IF(K59="","",VLOOKUP(K59,'[1]Planilha6 (2)'!$B:$D,2,0))</f>
        <v>Despesa com pessoal</v>
      </c>
      <c r="J59" s="63" t="str">
        <f>IF(K59="","",VLOOKUP(K59,'[1]Planilha6 (2)'!$B:$D,3,0))</f>
        <v>Assistência médica</v>
      </c>
      <c r="K59" s="68" t="s">
        <v>84</v>
      </c>
      <c r="L59" s="30"/>
    </row>
    <row r="60" spans="2:12" ht="14.25" customHeight="1">
      <c r="B60" s="21">
        <v>45348</v>
      </c>
      <c r="C60" s="22" t="s">
        <v>8</v>
      </c>
      <c r="D60" s="22"/>
      <c r="E60" s="23">
        <v>34256958</v>
      </c>
      <c r="F60" s="24">
        <v>872.44</v>
      </c>
      <c r="G60" s="24"/>
      <c r="H60" s="24">
        <v>1926.7</v>
      </c>
      <c r="I60" s="63" t="str">
        <f>IF(K60="","",VLOOKUP(K60,'[1]Planilha6 (2)'!$B:$D,2,0))</f>
        <v>Receita com serviços</v>
      </c>
      <c r="J60" s="63" t="str">
        <f>IF(K60="","",VLOOKUP(K60,'[1]Planilha6 (2)'!$B:$D,3,0))</f>
        <v>Outras</v>
      </c>
      <c r="K60" s="68" t="s">
        <v>77</v>
      </c>
      <c r="L60" s="25"/>
    </row>
    <row r="61" spans="2:12" ht="14.25" customHeight="1">
      <c r="B61" s="26">
        <v>45348</v>
      </c>
      <c r="C61" s="27" t="s">
        <v>8</v>
      </c>
      <c r="D61" s="27"/>
      <c r="E61" s="28">
        <v>33034351</v>
      </c>
      <c r="F61" s="29">
        <v>990.15</v>
      </c>
      <c r="G61" s="29"/>
      <c r="H61" s="29">
        <v>2916.85</v>
      </c>
      <c r="I61" s="63" t="str">
        <f>IF(K61="","",VLOOKUP(K61,'[1]Planilha6 (2)'!$B:$D,2,0))</f>
        <v>Receita com serviços</v>
      </c>
      <c r="J61" s="63" t="str">
        <f>IF(K61="","",VLOOKUP(K61,'[1]Planilha6 (2)'!$B:$D,3,0))</f>
        <v>Outras</v>
      </c>
      <c r="K61" s="68" t="s">
        <v>77</v>
      </c>
      <c r="L61" s="30"/>
    </row>
    <row r="62" spans="2:12" ht="14.25" customHeight="1">
      <c r="B62" s="14">
        <v>45349</v>
      </c>
      <c r="C62" s="15" t="s">
        <v>23</v>
      </c>
      <c r="D62" s="15"/>
      <c r="E62" s="16">
        <v>10003497</v>
      </c>
      <c r="F62" s="17"/>
      <c r="G62" s="17">
        <v>-603.03</v>
      </c>
      <c r="H62" s="17">
        <v>2313.8200000000002</v>
      </c>
      <c r="I62" s="63" t="str">
        <f>IF(K62="","",VLOOKUP(K62,'[1]Planilha6 (2)'!$B:$D,2,0))</f>
        <v>Despesa com pessoal</v>
      </c>
      <c r="J62" s="63" t="str">
        <f>IF(K62="","",VLOOKUP(K62,'[1]Planilha6 (2)'!$B:$D,3,0))</f>
        <v>Transporte (VT)</v>
      </c>
      <c r="K62" s="68" t="s">
        <v>86</v>
      </c>
    </row>
    <row r="63" spans="2:12" ht="14.25" customHeight="1">
      <c r="B63" s="21">
        <v>45351</v>
      </c>
      <c r="C63" s="22" t="s">
        <v>8</v>
      </c>
      <c r="D63" s="22"/>
      <c r="E63" s="23">
        <v>34614378</v>
      </c>
      <c r="F63" s="24">
        <v>224.12</v>
      </c>
      <c r="G63" s="24"/>
      <c r="H63" s="24">
        <v>2537.94</v>
      </c>
      <c r="I63" s="63" t="str">
        <f>IF(K63="","",VLOOKUP(K63,'[1]Planilha6 (2)'!$B:$D,2,0))</f>
        <v>Receita com serviços</v>
      </c>
      <c r="J63" s="63" t="str">
        <f>IF(K63="","",VLOOKUP(K63,'[1]Planilha6 (2)'!$B:$D,3,0))</f>
        <v>Outras</v>
      </c>
      <c r="K63" s="68" t="s">
        <v>77</v>
      </c>
      <c r="L63" s="25"/>
    </row>
    <row r="64" spans="2:12" ht="14.25" customHeight="1">
      <c r="B64" s="26">
        <v>45351</v>
      </c>
      <c r="C64" s="27" t="s">
        <v>25</v>
      </c>
      <c r="D64" s="27"/>
      <c r="E64" s="28">
        <v>10004670</v>
      </c>
      <c r="F64" s="29"/>
      <c r="G64" s="29">
        <v>-1550</v>
      </c>
      <c r="H64" s="29">
        <v>987.94</v>
      </c>
      <c r="I64" s="63" t="str">
        <f>IF(K64="","",VLOOKUP(K64,'[1]Planilha6 (2)'!$B:$D,2,0))</f>
        <v>Despesa com pessoal</v>
      </c>
      <c r="J64" s="63" t="str">
        <f>IF(K64="","",VLOOKUP(K64,'[1]Planilha6 (2)'!$B:$D,3,0))</f>
        <v>Alimentação (VR VA)</v>
      </c>
      <c r="K64" s="68" t="s">
        <v>88</v>
      </c>
      <c r="L64" s="30"/>
    </row>
    <row r="65" spans="2:14" ht="14.25" customHeight="1">
      <c r="I65" s="63" t="str">
        <f>IF(K65="","",VLOOKUP(K65,'[1]Planilha6 (2)'!$B:$D,2,0))</f>
        <v/>
      </c>
      <c r="J65" s="63" t="str">
        <f>IF(K65="","",VLOOKUP(K65,'[1]Planilha6 (2)'!$B:$D,3,0))</f>
        <v/>
      </c>
    </row>
    <row r="66" spans="2:14" ht="14.25" customHeight="1">
      <c r="I66" s="63" t="str">
        <f>IF(K66="","",VLOOKUP(K66,'[1]Planilha6 (2)'!$B:$D,2,0))</f>
        <v/>
      </c>
      <c r="J66" s="63" t="str">
        <f>IF(K66="","",VLOOKUP(K66,'[1]Planilha6 (2)'!$B:$D,3,0))</f>
        <v/>
      </c>
    </row>
    <row r="67" spans="2:14" ht="14.25" customHeight="1">
      <c r="B67" s="71" t="s">
        <v>36</v>
      </c>
      <c r="C67" s="72"/>
      <c r="D67" s="72"/>
      <c r="E67" s="72"/>
      <c r="F67" s="72"/>
      <c r="G67" s="73"/>
      <c r="H67" s="1"/>
      <c r="I67" s="63" t="str">
        <f>IF(K67="","",VLOOKUP(K67,'[1]Planilha6 (2)'!$B:$D,2,0))</f>
        <v/>
      </c>
      <c r="J67" s="63" t="str">
        <f>IF(K67="","",VLOOKUP(K67,'[1]Planilha6 (2)'!$B:$D,3,0))</f>
        <v/>
      </c>
      <c r="K67" s="63"/>
    </row>
    <row r="68" spans="2:14" ht="14.25" customHeight="1">
      <c r="B68" s="2" t="s">
        <v>1</v>
      </c>
      <c r="C68" s="3" t="s">
        <v>2</v>
      </c>
      <c r="D68" s="4"/>
      <c r="E68" s="5" t="s">
        <v>3</v>
      </c>
      <c r="F68" s="6" t="s">
        <v>4</v>
      </c>
      <c r="G68" s="6" t="s">
        <v>5</v>
      </c>
      <c r="H68" s="7" t="s">
        <v>6</v>
      </c>
      <c r="I68" s="63" t="str">
        <f>IF(K68="","",VLOOKUP(K68,'[1]Planilha6 (2)'!$B:$D,2,0))</f>
        <v/>
      </c>
      <c r="J68" s="63" t="str">
        <f>IF(K68="","",VLOOKUP(K68,'[1]Planilha6 (2)'!$B:$D,3,0))</f>
        <v/>
      </c>
      <c r="K68" s="64"/>
    </row>
    <row r="69" spans="2:14" ht="14.25" customHeight="1">
      <c r="B69" s="8"/>
      <c r="C69" s="9" t="s">
        <v>7</v>
      </c>
      <c r="D69" s="10"/>
      <c r="E69" s="11"/>
      <c r="F69" s="12"/>
      <c r="G69" s="12"/>
      <c r="H69" s="13">
        <v>987.94</v>
      </c>
      <c r="I69" s="63" t="str">
        <f>IF(K69="","",VLOOKUP(K69,'[1]Planilha6 (2)'!$B:$D,2,0))</f>
        <v/>
      </c>
      <c r="J69" s="63" t="str">
        <f>IF(K69="","",VLOOKUP(K69,'[1]Planilha6 (2)'!$B:$D,3,0))</f>
        <v/>
      </c>
      <c r="K69" s="63"/>
    </row>
    <row r="70" spans="2:14" ht="14.25" customHeight="1">
      <c r="B70" s="14">
        <v>45352</v>
      </c>
      <c r="C70" s="15" t="s">
        <v>8</v>
      </c>
      <c r="D70" s="15"/>
      <c r="E70" s="16">
        <v>34647989</v>
      </c>
      <c r="F70" s="17">
        <v>979.36</v>
      </c>
      <c r="G70" s="17"/>
      <c r="H70" s="17">
        <v>1967.3</v>
      </c>
      <c r="I70" s="63" t="str">
        <f>IF(K70="","",VLOOKUP(K70,'[1]Planilha6 (2)'!$B:$D,2,0))</f>
        <v>Receita com serviços</v>
      </c>
      <c r="J70" s="63" t="str">
        <f>IF(K70="","",VLOOKUP(K70,'[1]Planilha6 (2)'!$B:$D,3,0))</f>
        <v>Outras</v>
      </c>
      <c r="K70" s="68" t="s">
        <v>77</v>
      </c>
    </row>
    <row r="71" spans="2:14" ht="14.25" customHeight="1">
      <c r="B71" s="26">
        <v>45355</v>
      </c>
      <c r="C71" s="27" t="s">
        <v>10</v>
      </c>
      <c r="D71" s="27"/>
      <c r="E71" s="28">
        <v>10003958</v>
      </c>
      <c r="F71" s="29"/>
      <c r="G71" s="29">
        <v>-175.7</v>
      </c>
      <c r="H71" s="29">
        <v>1791.6</v>
      </c>
      <c r="I71" s="63" t="str">
        <f>IF(K71="","",VLOOKUP(K71,'[1]Planilha6 (2)'!$B:$D,2,0))</f>
        <v>Despesas administrativas</v>
      </c>
      <c r="J71" s="63" t="str">
        <f>IF(K71="","",VLOOKUP(K71,'[1]Planilha6 (2)'!$B:$D,3,0))</f>
        <v>Água</v>
      </c>
      <c r="K71" s="68" t="s">
        <v>78</v>
      </c>
      <c r="L71" s="42"/>
    </row>
    <row r="72" spans="2:14" ht="14.25" customHeight="1">
      <c r="B72" s="21">
        <v>45362</v>
      </c>
      <c r="C72" s="22" t="s">
        <v>37</v>
      </c>
      <c r="D72" s="22"/>
      <c r="E72" s="31">
        <v>2</v>
      </c>
      <c r="F72" s="24"/>
      <c r="G72" s="24">
        <v>-2460.29</v>
      </c>
      <c r="H72" s="24">
        <v>-668.69</v>
      </c>
      <c r="I72" s="63" t="str">
        <f>IF(K72="","",VLOOKUP(K72,'[1]Planilha6 (2)'!$B:$D,2,0))</f>
        <v>Despesas financeiras</v>
      </c>
      <c r="J72" s="63" t="str">
        <f>IF(K72="","",VLOOKUP(K72,'[1]Planilha6 (2)'!$B:$D,3,0))</f>
        <v>Outras</v>
      </c>
      <c r="K72" s="68" t="s">
        <v>81</v>
      </c>
      <c r="L72" s="45"/>
    </row>
    <row r="73" spans="2:14" ht="14.25" customHeight="1">
      <c r="B73" s="21">
        <v>45362</v>
      </c>
      <c r="C73" s="22" t="s">
        <v>38</v>
      </c>
      <c r="D73" s="22"/>
      <c r="E73" s="31">
        <v>84624000166</v>
      </c>
      <c r="F73" s="24"/>
      <c r="G73" s="24">
        <v>-184.61</v>
      </c>
      <c r="H73" s="24">
        <v>-853.3</v>
      </c>
      <c r="I73" s="63" t="str">
        <f>IF(K73="","",VLOOKUP(K73,'[1]Planilha6 (2)'!$B:$D,2,0))</f>
        <v>Despesas administrativas</v>
      </c>
      <c r="J73" s="63" t="str">
        <f>IF(K73="","",VLOOKUP(K73,'[1]Planilha6 (2)'!$B:$D,3,0))</f>
        <v>Seguro veicular</v>
      </c>
      <c r="K73" s="68" t="s">
        <v>82</v>
      </c>
      <c r="L73" s="25"/>
    </row>
    <row r="74" spans="2:14" ht="14.25" customHeight="1">
      <c r="B74" s="21">
        <v>45362</v>
      </c>
      <c r="C74" s="22" t="s">
        <v>39</v>
      </c>
      <c r="D74" s="22"/>
      <c r="E74" s="31">
        <v>46240001660</v>
      </c>
      <c r="F74" s="24"/>
      <c r="G74" s="24">
        <v>-219.08</v>
      </c>
      <c r="H74" s="24">
        <v>-1072.3800000000001</v>
      </c>
      <c r="I74" s="63" t="str">
        <f>IF(K74="","",VLOOKUP(K74,'[1]Planilha6 (2)'!$B:$D,2,0))</f>
        <v>Despesas administrativas</v>
      </c>
      <c r="J74" s="63" t="str">
        <f>IF(K74="","",VLOOKUP(K74,'[1]Planilha6 (2)'!$B:$D,3,0))</f>
        <v>Seguro veicular</v>
      </c>
      <c r="K74" s="68" t="s">
        <v>82</v>
      </c>
      <c r="L74" s="25"/>
    </row>
    <row r="75" spans="2:14" ht="14.25" customHeight="1">
      <c r="B75" s="26">
        <v>45362</v>
      </c>
      <c r="C75" s="27" t="s">
        <v>8</v>
      </c>
      <c r="D75" s="27"/>
      <c r="E75" s="28">
        <v>33012039</v>
      </c>
      <c r="F75" s="29">
        <v>662.01</v>
      </c>
      <c r="G75" s="29"/>
      <c r="H75" s="29">
        <v>-410.37</v>
      </c>
      <c r="I75" s="63" t="str">
        <f>IF(K75="","",VLOOKUP(K75,'[1]Planilha6 (2)'!$B:$D,2,0))</f>
        <v>Receita com serviços</v>
      </c>
      <c r="J75" s="63" t="str">
        <f>IF(K75="","",VLOOKUP(K75,'[1]Planilha6 (2)'!$B:$D,3,0))</f>
        <v>Outras</v>
      </c>
      <c r="K75" s="68" t="s">
        <v>77</v>
      </c>
      <c r="L75" s="46"/>
    </row>
    <row r="76" spans="2:14" ht="14.25" customHeight="1">
      <c r="B76" s="26">
        <v>45362</v>
      </c>
      <c r="C76" s="27" t="s">
        <v>40</v>
      </c>
      <c r="D76" s="27"/>
      <c r="E76" s="28">
        <v>385954507</v>
      </c>
      <c r="F76" s="29">
        <v>420</v>
      </c>
      <c r="G76" s="29"/>
      <c r="H76" s="29">
        <v>9.6300000000000008</v>
      </c>
      <c r="I76" s="63" t="str">
        <f>IF(K76="","",VLOOKUP(K76,'[1]Planilha6 (2)'!$B:$D,2,0))</f>
        <v>Receita com serviços</v>
      </c>
      <c r="J76" s="63" t="str">
        <f>IF(K76="","",VLOOKUP(K76,'[1]Planilha6 (2)'!$B:$D,3,0))</f>
        <v>Outras</v>
      </c>
      <c r="K76" s="68" t="s">
        <v>77</v>
      </c>
    </row>
    <row r="77" spans="2:14" ht="14.25" customHeight="1">
      <c r="B77" s="14">
        <v>45364</v>
      </c>
      <c r="C77" s="15" t="s">
        <v>8</v>
      </c>
      <c r="D77" s="15"/>
      <c r="E77" s="16">
        <v>34141047</v>
      </c>
      <c r="F77" s="17">
        <v>826.43</v>
      </c>
      <c r="G77" s="17"/>
      <c r="H77" s="17">
        <v>836.06</v>
      </c>
      <c r="I77" s="63" t="str">
        <f>IF(K77="","",VLOOKUP(K77,'[1]Planilha6 (2)'!$B:$D,2,0))</f>
        <v>Receita com serviços</v>
      </c>
      <c r="J77" s="63" t="str">
        <f>IF(K77="","",VLOOKUP(K77,'[1]Planilha6 (2)'!$B:$D,3,0))</f>
        <v>Outras</v>
      </c>
      <c r="K77" s="68" t="s">
        <v>77</v>
      </c>
    </row>
    <row r="78" spans="2:14" ht="14.25" customHeight="1">
      <c r="B78" s="21">
        <v>45356</v>
      </c>
      <c r="C78" s="22" t="s">
        <v>17</v>
      </c>
      <c r="D78" s="22"/>
      <c r="E78" s="23">
        <v>19911</v>
      </c>
      <c r="F78" s="24"/>
      <c r="G78" s="24">
        <v>-69.5</v>
      </c>
      <c r="H78" s="24">
        <v>766.56</v>
      </c>
      <c r="I78" s="63" t="str">
        <f>IF(K78="","",VLOOKUP(K78,'[1]Planilha6 (2)'!$B:$D,2,0))</f>
        <v>Despesas administrativas</v>
      </c>
      <c r="J78" s="63" t="str">
        <f>IF(K78="","",VLOOKUP(K78,'[1]Planilha6 (2)'!$B:$D,3,0))</f>
        <v>Outras</v>
      </c>
      <c r="K78" s="68" t="s">
        <v>80</v>
      </c>
      <c r="L78" s="31"/>
      <c r="M78" s="47">
        <v>11565.72</v>
      </c>
      <c r="N78" s="19" t="s">
        <v>41</v>
      </c>
    </row>
    <row r="79" spans="2:14" ht="14.25" customHeight="1">
      <c r="B79" s="26">
        <v>45366</v>
      </c>
      <c r="C79" s="27" t="s">
        <v>8</v>
      </c>
      <c r="D79" s="27"/>
      <c r="E79" s="28">
        <v>34751657</v>
      </c>
      <c r="F79" s="29">
        <v>2889.25</v>
      </c>
      <c r="G79" s="29"/>
      <c r="H79" s="29">
        <v>3655.81</v>
      </c>
      <c r="I79" s="63" t="str">
        <f>IF(K79="","",VLOOKUP(K79,'[1]Planilha6 (2)'!$B:$D,2,0))</f>
        <v>Receita com serviços</v>
      </c>
      <c r="J79" s="63" t="str">
        <f>IF(K79="","",VLOOKUP(K79,'[1]Planilha6 (2)'!$B:$D,3,0))</f>
        <v>Outras</v>
      </c>
      <c r="K79" s="68" t="s">
        <v>77</v>
      </c>
      <c r="L79" s="30"/>
    </row>
    <row r="80" spans="2:14" ht="14.25" customHeight="1">
      <c r="B80" s="21">
        <v>45366</v>
      </c>
      <c r="C80" s="22" t="s">
        <v>42</v>
      </c>
      <c r="D80" s="22"/>
      <c r="E80" s="23">
        <v>10006916</v>
      </c>
      <c r="F80" s="24"/>
      <c r="G80" s="24">
        <v>-2745.61</v>
      </c>
      <c r="H80" s="24">
        <v>910.2</v>
      </c>
      <c r="I80" s="63" t="str">
        <f>IF(K80="","",VLOOKUP(K80,'[1]Planilha6 (2)'!$B:$D,2,0))</f>
        <v>Despesas administrativas</v>
      </c>
      <c r="J80" s="63" t="str">
        <f>IF(K80="","",VLOOKUP(K80,'[1]Planilha6 (2)'!$B:$D,3,0))</f>
        <v>Outras</v>
      </c>
      <c r="K80" s="68" t="s">
        <v>80</v>
      </c>
      <c r="L80" s="25"/>
    </row>
    <row r="81" spans="2:13" ht="14.25" customHeight="1">
      <c r="B81" s="21">
        <v>45366</v>
      </c>
      <c r="C81" s="22" t="s">
        <v>43</v>
      </c>
      <c r="D81" s="22"/>
      <c r="E81" s="23">
        <v>10006989</v>
      </c>
      <c r="F81" s="24"/>
      <c r="G81" s="24">
        <v>-48.42</v>
      </c>
      <c r="H81" s="24">
        <v>861.78</v>
      </c>
      <c r="I81" s="63" t="str">
        <f>IF(K81="","",VLOOKUP(K81,'[1]Planilha6 (2)'!$B:$D,2,0))</f>
        <v>Despesa com produtos</v>
      </c>
      <c r="J81" s="63" t="str">
        <f>IF(K81="","",VLOOKUP(K81,'[1]Planilha6 (2)'!$B:$D,3,0))</f>
        <v>Materiais de Consumo</v>
      </c>
      <c r="K81" s="68" t="s">
        <v>83</v>
      </c>
      <c r="L81" s="25"/>
    </row>
    <row r="82" spans="2:13" ht="14.25" customHeight="1">
      <c r="B82" s="21">
        <v>45366</v>
      </c>
      <c r="C82" s="22" t="s">
        <v>32</v>
      </c>
      <c r="D82" s="22"/>
      <c r="E82" s="23">
        <v>10007005</v>
      </c>
      <c r="F82" s="24"/>
      <c r="G82" s="24">
        <v>-172.97</v>
      </c>
      <c r="H82" s="24">
        <v>688.81</v>
      </c>
      <c r="I82" s="63" t="str">
        <f>IF(K82="","",VLOOKUP(K82,'[1]Planilha6 (2)'!$B:$D,2,0))</f>
        <v>Despesas administrativas</v>
      </c>
      <c r="J82" s="63" t="str">
        <f>IF(K82="","",VLOOKUP(K82,'[1]Planilha6 (2)'!$B:$D,3,0))</f>
        <v>Energia</v>
      </c>
      <c r="K82" s="68" t="s">
        <v>87</v>
      </c>
      <c r="L82" s="25"/>
    </row>
    <row r="83" spans="2:13" ht="14.25" customHeight="1">
      <c r="B83" s="21">
        <v>45366</v>
      </c>
      <c r="C83" s="22" t="s">
        <v>33</v>
      </c>
      <c r="D83" s="22"/>
      <c r="E83" s="23">
        <v>10007017</v>
      </c>
      <c r="F83" s="24"/>
      <c r="G83" s="24">
        <v>-55.27</v>
      </c>
      <c r="H83" s="24">
        <v>633.54</v>
      </c>
      <c r="I83" s="63" t="str">
        <f>IF(K83="","",VLOOKUP(K83,'[1]Planilha6 (2)'!$B:$D,2,0))</f>
        <v>Despesas administrativas</v>
      </c>
      <c r="J83" s="63" t="str">
        <f>IF(K83="","",VLOOKUP(K83,'[1]Planilha6 (2)'!$B:$D,3,0))</f>
        <v>Energia</v>
      </c>
      <c r="K83" s="68" t="s">
        <v>87</v>
      </c>
      <c r="L83" s="25"/>
    </row>
    <row r="84" spans="2:13" ht="14.25" customHeight="1">
      <c r="B84" s="26">
        <v>45366</v>
      </c>
      <c r="C84" s="27" t="s">
        <v>34</v>
      </c>
      <c r="D84" s="27"/>
      <c r="E84" s="28">
        <v>10007059</v>
      </c>
      <c r="F84" s="29"/>
      <c r="G84" s="29">
        <v>-493.1</v>
      </c>
      <c r="H84" s="29">
        <v>140.44</v>
      </c>
      <c r="I84" s="63" t="str">
        <f>IF(K84="","",VLOOKUP(K84,'[1]Planilha6 (2)'!$B:$D,2,0))</f>
        <v>Despesas administrativas</v>
      </c>
      <c r="J84" s="63" t="str">
        <f>IF(K84="","",VLOOKUP(K84,'[1]Planilha6 (2)'!$B:$D,3,0))</f>
        <v>Energia</v>
      </c>
      <c r="K84" s="68" t="s">
        <v>87</v>
      </c>
      <c r="L84" s="30"/>
    </row>
    <row r="85" spans="2:13" ht="14.25" customHeight="1">
      <c r="B85" s="21">
        <v>45369</v>
      </c>
      <c r="C85" s="22" t="s">
        <v>8</v>
      </c>
      <c r="D85" s="22"/>
      <c r="E85" s="23">
        <v>34457213</v>
      </c>
      <c r="F85" s="24">
        <v>1014.13</v>
      </c>
      <c r="G85" s="24"/>
      <c r="H85" s="24">
        <v>1154.57</v>
      </c>
      <c r="I85" s="63" t="str">
        <f>IF(K85="","",VLOOKUP(K85,'[1]Planilha6 (2)'!$B:$D,2,0))</f>
        <v>Receita com serviços</v>
      </c>
      <c r="J85" s="63" t="str">
        <f>IF(K85="","",VLOOKUP(K85,'[1]Planilha6 (2)'!$B:$D,3,0))</f>
        <v>Outras</v>
      </c>
      <c r="K85" s="68" t="s">
        <v>77</v>
      </c>
      <c r="L85" s="25"/>
    </row>
    <row r="86" spans="2:13" ht="14.25" customHeight="1">
      <c r="B86" s="26">
        <v>45369</v>
      </c>
      <c r="C86" s="27" t="s">
        <v>44</v>
      </c>
      <c r="D86" s="27"/>
      <c r="E86" s="28">
        <v>10005587</v>
      </c>
      <c r="F86" s="29"/>
      <c r="G86" s="29">
        <v>-213.37</v>
      </c>
      <c r="H86" s="29">
        <v>941.2</v>
      </c>
      <c r="I86" s="63" t="str">
        <f>IF(K86="","",VLOOKUP(K86,'[1]Planilha6 (2)'!$B:$D,2,0))</f>
        <v>Despesas administrativas</v>
      </c>
      <c r="J86" s="63" t="str">
        <f>IF(K86="","",VLOOKUP(K86,'[1]Planilha6 (2)'!$B:$D,3,0))</f>
        <v>Outras</v>
      </c>
      <c r="K86" s="68" t="s">
        <v>80</v>
      </c>
      <c r="L86" s="30"/>
    </row>
    <row r="87" spans="2:13" ht="14.25" customHeight="1">
      <c r="B87" s="26">
        <v>45370</v>
      </c>
      <c r="C87" s="27" t="s">
        <v>8</v>
      </c>
      <c r="D87" s="27"/>
      <c r="E87" s="28">
        <v>33935131</v>
      </c>
      <c r="F87" s="29">
        <v>1187.31</v>
      </c>
      <c r="G87" s="29"/>
      <c r="H87" s="29">
        <v>2128.5100000000002</v>
      </c>
      <c r="I87" s="63" t="str">
        <f>IF(K87="","",VLOOKUP(K87,'[1]Planilha6 (2)'!$B:$D,2,0))</f>
        <v>Receita com serviços</v>
      </c>
      <c r="J87" s="63" t="str">
        <f>IF(K87="","",VLOOKUP(K87,'[1]Planilha6 (2)'!$B:$D,3,0))</f>
        <v>Outras</v>
      </c>
      <c r="K87" s="68" t="s">
        <v>77</v>
      </c>
    </row>
    <row r="88" spans="2:13" ht="14.25" customHeight="1">
      <c r="B88" s="26">
        <v>45371</v>
      </c>
      <c r="C88" s="27" t="s">
        <v>8</v>
      </c>
      <c r="D88" s="27"/>
      <c r="E88" s="28">
        <v>34487257</v>
      </c>
      <c r="F88" s="29">
        <v>625.08000000000004</v>
      </c>
      <c r="G88" s="29"/>
      <c r="H88" s="29">
        <v>2753.59</v>
      </c>
      <c r="I88" s="63" t="str">
        <f>IF(K88="","",VLOOKUP(K88,'[1]Planilha6 (2)'!$B:$D,2,0))</f>
        <v>Receita com serviços</v>
      </c>
      <c r="J88" s="63" t="str">
        <f>IF(K88="","",VLOOKUP(K88,'[1]Planilha6 (2)'!$B:$D,3,0))</f>
        <v>Outras</v>
      </c>
      <c r="K88" s="68" t="s">
        <v>77</v>
      </c>
    </row>
    <row r="89" spans="2:13" ht="14.25" customHeight="1">
      <c r="B89" s="14">
        <v>45372</v>
      </c>
      <c r="C89" s="15" t="s">
        <v>8</v>
      </c>
      <c r="D89" s="15"/>
      <c r="E89" s="16">
        <v>34091135</v>
      </c>
      <c r="F89" s="17">
        <v>117.25</v>
      </c>
      <c r="G89" s="17"/>
      <c r="H89" s="17">
        <v>2870.84</v>
      </c>
      <c r="I89" s="63" t="str">
        <f>IF(K89="","",VLOOKUP(K89,'[1]Planilha6 (2)'!$B:$D,2,0))</f>
        <v>Receita com serviços</v>
      </c>
      <c r="J89" s="63" t="str">
        <f>IF(K89="","",VLOOKUP(K89,'[1]Planilha6 (2)'!$B:$D,3,0))</f>
        <v>Outras</v>
      </c>
      <c r="K89" s="68" t="s">
        <v>77</v>
      </c>
      <c r="M89" s="48"/>
    </row>
    <row r="90" spans="2:13" ht="14.25" customHeight="1">
      <c r="B90" s="21">
        <v>45373</v>
      </c>
      <c r="C90" s="22" t="s">
        <v>8</v>
      </c>
      <c r="D90" s="22"/>
      <c r="E90" s="23">
        <v>34028776</v>
      </c>
      <c r="F90" s="24">
        <v>250.51</v>
      </c>
      <c r="G90" s="24"/>
      <c r="H90" s="24">
        <v>3121.35</v>
      </c>
      <c r="I90" s="63" t="str">
        <f>IF(K90="","",VLOOKUP(K90,'[1]Planilha6 (2)'!$B:$D,2,0))</f>
        <v>Receita com serviços</v>
      </c>
      <c r="J90" s="63" t="str">
        <f>IF(K90="","",VLOOKUP(K90,'[1]Planilha6 (2)'!$B:$D,3,0))</f>
        <v>Outras</v>
      </c>
      <c r="K90" s="68" t="s">
        <v>77</v>
      </c>
      <c r="L90" s="25"/>
    </row>
    <row r="91" spans="2:13" ht="14.25" customHeight="1">
      <c r="B91" s="26">
        <v>45376</v>
      </c>
      <c r="C91" s="27" t="s">
        <v>8</v>
      </c>
      <c r="D91" s="27"/>
      <c r="E91" s="28">
        <v>34456285</v>
      </c>
      <c r="F91" s="29">
        <v>233.76</v>
      </c>
      <c r="G91" s="29"/>
      <c r="H91" s="29">
        <v>3355.11</v>
      </c>
      <c r="I91" s="63" t="str">
        <f>IF(K91="","",VLOOKUP(K91,'[1]Planilha6 (2)'!$B:$D,2,0))</f>
        <v>Receita com serviços</v>
      </c>
      <c r="J91" s="63" t="str">
        <f>IF(K91="","",VLOOKUP(K91,'[1]Planilha6 (2)'!$B:$D,3,0))</f>
        <v>Outras</v>
      </c>
      <c r="K91" s="68" t="s">
        <v>77</v>
      </c>
      <c r="L91" s="30"/>
    </row>
    <row r="92" spans="2:13" ht="14.25" customHeight="1">
      <c r="B92" s="21">
        <v>45376</v>
      </c>
      <c r="C92" s="22" t="s">
        <v>21</v>
      </c>
      <c r="D92" s="22"/>
      <c r="E92" s="23">
        <v>10006069</v>
      </c>
      <c r="F92" s="24"/>
      <c r="G92" s="24">
        <v>-154.53</v>
      </c>
      <c r="H92" s="24">
        <v>3200.58</v>
      </c>
      <c r="I92" s="63" t="str">
        <f>IF(K92="","",VLOOKUP(K92,'[1]Planilha6 (2)'!$B:$D,2,0))</f>
        <v>Despesas administrativas</v>
      </c>
      <c r="J92" s="63" t="str">
        <f>IF(K92="","",VLOOKUP(K92,'[1]Planilha6 (2)'!$B:$D,3,0))</f>
        <v>Telefonia (Celular, Fixo, Internet)</v>
      </c>
      <c r="K92" s="68" t="s">
        <v>85</v>
      </c>
      <c r="L92" s="25"/>
    </row>
    <row r="93" spans="2:13" ht="14.25" customHeight="1">
      <c r="B93" s="21">
        <v>45376</v>
      </c>
      <c r="C93" s="22" t="s">
        <v>22</v>
      </c>
      <c r="D93" s="22"/>
      <c r="E93" s="23">
        <v>10006089</v>
      </c>
      <c r="F93" s="24"/>
      <c r="G93" s="24">
        <v>-149.9</v>
      </c>
      <c r="H93" s="24">
        <v>3050.68</v>
      </c>
      <c r="I93" s="63" t="str">
        <f>IF(K93="","",VLOOKUP(K93,'[1]Planilha6 (2)'!$B:$D,2,0))</f>
        <v>Despesas administrativas</v>
      </c>
      <c r="J93" s="63" t="str">
        <f>IF(K93="","",VLOOKUP(K93,'[1]Planilha6 (2)'!$B:$D,3,0))</f>
        <v>Outras</v>
      </c>
      <c r="K93" s="68" t="s">
        <v>80</v>
      </c>
      <c r="L93" s="25"/>
    </row>
    <row r="94" spans="2:13" ht="14.25" customHeight="1">
      <c r="B94" s="21">
        <v>45376</v>
      </c>
      <c r="C94" s="22" t="s">
        <v>20</v>
      </c>
      <c r="D94" s="22"/>
      <c r="E94" s="23">
        <v>10006108</v>
      </c>
      <c r="F94" s="24"/>
      <c r="G94" s="24">
        <v>-69.180000000000007</v>
      </c>
      <c r="H94" s="24">
        <v>2981.5</v>
      </c>
      <c r="I94" s="63" t="str">
        <f>IF(K94="","",VLOOKUP(K94,'[1]Planilha6 (2)'!$B:$D,2,0))</f>
        <v>Despesas administrativas</v>
      </c>
      <c r="J94" s="63" t="str">
        <f>IF(K94="","",VLOOKUP(K94,'[1]Planilha6 (2)'!$B:$D,3,0))</f>
        <v>Telefonia (Celular, Fixo, Internet)</v>
      </c>
      <c r="K94" s="68" t="s">
        <v>85</v>
      </c>
      <c r="L94" s="25"/>
    </row>
    <row r="95" spans="2:13" ht="14.25" customHeight="1">
      <c r="B95" s="21">
        <v>45376</v>
      </c>
      <c r="C95" s="22" t="s">
        <v>24</v>
      </c>
      <c r="D95" s="22"/>
      <c r="E95" s="23">
        <v>10006123</v>
      </c>
      <c r="F95" s="24"/>
      <c r="G95" s="24">
        <v>-126.53</v>
      </c>
      <c r="H95" s="24">
        <v>2854.97</v>
      </c>
      <c r="I95" s="63" t="str">
        <f>IF(K95="","",VLOOKUP(K95,'[1]Planilha6 (2)'!$B:$D,2,0))</f>
        <v>Despesa com pessoal</v>
      </c>
      <c r="J95" s="63" t="str">
        <f>IF(K95="","",VLOOKUP(K95,'[1]Planilha6 (2)'!$B:$D,3,0))</f>
        <v>Assistência médica</v>
      </c>
      <c r="K95" s="68" t="s">
        <v>84</v>
      </c>
      <c r="L95" s="25"/>
    </row>
    <row r="96" spans="2:13" ht="14.25" customHeight="1">
      <c r="B96" s="26">
        <v>45376</v>
      </c>
      <c r="C96" s="27" t="s">
        <v>44</v>
      </c>
      <c r="D96" s="27"/>
      <c r="E96" s="28">
        <v>10006178</v>
      </c>
      <c r="F96" s="29"/>
      <c r="G96" s="29">
        <v>-155.56</v>
      </c>
      <c r="H96" s="29">
        <v>2699.41</v>
      </c>
      <c r="I96" s="63" t="str">
        <f>IF(K96="","",VLOOKUP(K96,'[1]Planilha6 (2)'!$B:$D,2,0))</f>
        <v>Despesas administrativas</v>
      </c>
      <c r="J96" s="63" t="str">
        <f>IF(K96="","",VLOOKUP(K96,'[1]Planilha6 (2)'!$B:$D,3,0))</f>
        <v>Outras</v>
      </c>
      <c r="K96" s="68" t="s">
        <v>80</v>
      </c>
      <c r="L96" s="30"/>
    </row>
    <row r="97" spans="2:12" ht="14.25" customHeight="1">
      <c r="B97" s="21">
        <v>45379</v>
      </c>
      <c r="C97" s="22" t="s">
        <v>25</v>
      </c>
      <c r="D97" s="22"/>
      <c r="E97" s="23">
        <v>10003844</v>
      </c>
      <c r="F97" s="24"/>
      <c r="G97" s="24">
        <v>-1950</v>
      </c>
      <c r="H97" s="24">
        <v>749.41</v>
      </c>
      <c r="I97" s="63" t="str">
        <f>IF(K97="","",VLOOKUP(K97,'[1]Planilha6 (2)'!$B:$D,2,0))</f>
        <v>Despesa com pessoal</v>
      </c>
      <c r="J97" s="63" t="str">
        <f>IF(K97="","",VLOOKUP(K97,'[1]Planilha6 (2)'!$B:$D,3,0))</f>
        <v>Alimentação (VR VA)</v>
      </c>
      <c r="K97" s="68" t="s">
        <v>88</v>
      </c>
      <c r="L97" s="25"/>
    </row>
    <row r="98" spans="2:12" ht="14.25" customHeight="1">
      <c r="B98" s="21">
        <v>45379</v>
      </c>
      <c r="C98" s="22" t="s">
        <v>45</v>
      </c>
      <c r="D98" s="22"/>
      <c r="E98" s="23">
        <v>10003938</v>
      </c>
      <c r="F98" s="24"/>
      <c r="G98" s="24">
        <v>-337.4</v>
      </c>
      <c r="H98" s="24">
        <v>412.01</v>
      </c>
      <c r="I98" s="63" t="str">
        <f>IF(K98="","",VLOOKUP(K98,'[1]Planilha6 (2)'!$B:$D,2,0))</f>
        <v>Despesas administrativas</v>
      </c>
      <c r="J98" s="63" t="str">
        <f>IF(K98="","",VLOOKUP(K98,'[1]Planilha6 (2)'!$B:$D,3,0))</f>
        <v>Contabilidade</v>
      </c>
      <c r="K98" s="68" t="s">
        <v>89</v>
      </c>
      <c r="L98" s="25"/>
    </row>
    <row r="99" spans="2:12" ht="14.25" customHeight="1">
      <c r="B99" s="26">
        <v>45379</v>
      </c>
      <c r="C99" s="27" t="s">
        <v>46</v>
      </c>
      <c r="D99" s="27"/>
      <c r="E99" s="28">
        <v>10003967</v>
      </c>
      <c r="F99" s="29"/>
      <c r="G99" s="29">
        <v>-337.4</v>
      </c>
      <c r="H99" s="29">
        <v>74.61</v>
      </c>
      <c r="I99" s="63" t="str">
        <f>IF(K99="","",VLOOKUP(K99,'[1]Planilha6 (2)'!$B:$D,2,0))</f>
        <v>Despesas administrativas</v>
      </c>
      <c r="J99" s="63" t="str">
        <f>IF(K99="","",VLOOKUP(K99,'[1]Planilha6 (2)'!$B:$D,3,0))</f>
        <v>Contabilidade</v>
      </c>
      <c r="K99" s="68" t="s">
        <v>89</v>
      </c>
      <c r="L99" s="30"/>
    </row>
    <row r="100" spans="2:12" ht="14.25" customHeight="1">
      <c r="B100" s="26">
        <v>45379</v>
      </c>
      <c r="C100" s="27" t="s">
        <v>8</v>
      </c>
      <c r="D100" s="27"/>
      <c r="E100" s="28">
        <v>34724271</v>
      </c>
      <c r="F100" s="29">
        <v>1357.23</v>
      </c>
      <c r="G100" s="29"/>
      <c r="H100" s="29">
        <v>1431.84</v>
      </c>
      <c r="I100" s="63" t="str">
        <f>IF(K100="","",VLOOKUP(K100,'[1]Planilha6 (2)'!$B:$D,2,0))</f>
        <v>Receita com serviços</v>
      </c>
      <c r="J100" s="63" t="str">
        <f>IF(K100="","",VLOOKUP(K100,'[1]Planilha6 (2)'!$B:$D,3,0))</f>
        <v>Outras</v>
      </c>
      <c r="K100" s="68" t="s">
        <v>77</v>
      </c>
      <c r="L100" s="49"/>
    </row>
    <row r="101" spans="2:12" ht="14.25" customHeight="1">
      <c r="B101" s="49"/>
      <c r="C101" s="49"/>
      <c r="D101" s="49"/>
      <c r="E101" s="49"/>
      <c r="F101" s="49"/>
      <c r="G101" s="49"/>
      <c r="H101" s="49"/>
      <c r="I101" s="63" t="str">
        <f>IF(K101="","",VLOOKUP(K101,'[1]Planilha6 (2)'!$B:$D,2,0))</f>
        <v/>
      </c>
      <c r="J101" s="63" t="str">
        <f>IF(K101="","",VLOOKUP(K101,'[1]Planilha6 (2)'!$B:$D,3,0))</f>
        <v/>
      </c>
      <c r="K101" s="49"/>
      <c r="L101" s="39"/>
    </row>
    <row r="102" spans="2:12" ht="14.25" customHeight="1">
      <c r="B102" s="39"/>
      <c r="C102" s="39"/>
      <c r="D102" s="39"/>
      <c r="E102" s="39"/>
      <c r="F102" s="39"/>
      <c r="G102" s="39"/>
      <c r="H102" s="39"/>
      <c r="I102" s="63" t="str">
        <f>IF(K102="","",VLOOKUP(K102,'[1]Planilha6 (2)'!$B:$D,2,0))</f>
        <v/>
      </c>
      <c r="J102" s="63" t="str">
        <f>IF(K102="","",VLOOKUP(K102,'[1]Planilha6 (2)'!$B:$D,3,0))</f>
        <v/>
      </c>
      <c r="K102" s="39"/>
      <c r="L102" s="39"/>
    </row>
    <row r="103" spans="2:12" ht="14.25" customHeight="1">
      <c r="B103" s="71" t="s">
        <v>47</v>
      </c>
      <c r="C103" s="72"/>
      <c r="D103" s="72"/>
      <c r="E103" s="72"/>
      <c r="F103" s="72"/>
      <c r="G103" s="73"/>
      <c r="H103" s="1"/>
      <c r="I103" s="63" t="str">
        <f>IF(K103="","",VLOOKUP(K103,'[1]Planilha6 (2)'!$B:$D,2,0))</f>
        <v/>
      </c>
      <c r="J103" s="63" t="str">
        <f>IF(K103="","",VLOOKUP(K103,'[1]Planilha6 (2)'!$B:$D,3,0))</f>
        <v/>
      </c>
      <c r="K103" s="63"/>
    </row>
    <row r="104" spans="2:12" ht="14.25" customHeight="1">
      <c r="B104" s="2" t="s">
        <v>1</v>
      </c>
      <c r="C104" s="3" t="s">
        <v>2</v>
      </c>
      <c r="D104" s="4"/>
      <c r="E104" s="5" t="s">
        <v>3</v>
      </c>
      <c r="F104" s="6" t="s">
        <v>4</v>
      </c>
      <c r="G104" s="6" t="s">
        <v>5</v>
      </c>
      <c r="H104" s="7" t="s">
        <v>6</v>
      </c>
      <c r="I104" s="63" t="str">
        <f>IF(K104="","",VLOOKUP(K104,'[1]Planilha6 (2)'!$B:$D,2,0))</f>
        <v/>
      </c>
      <c r="J104" s="63" t="str">
        <f>IF(K104="","",VLOOKUP(K104,'[1]Planilha6 (2)'!$B:$D,3,0))</f>
        <v/>
      </c>
      <c r="K104" s="64"/>
    </row>
    <row r="105" spans="2:12" ht="14.25" customHeight="1">
      <c r="B105" s="8"/>
      <c r="C105" s="9" t="s">
        <v>7</v>
      </c>
      <c r="D105" s="10"/>
      <c r="E105" s="11"/>
      <c r="F105" s="12"/>
      <c r="G105" s="12"/>
      <c r="H105" s="13">
        <v>1431.84</v>
      </c>
      <c r="I105" s="63" t="str">
        <f>IF(K105="","",VLOOKUP(K105,'[1]Planilha6 (2)'!$B:$D,2,0))</f>
        <v/>
      </c>
      <c r="J105" s="63" t="str">
        <f>IF(K105="","",VLOOKUP(K105,'[1]Planilha6 (2)'!$B:$D,3,0))</f>
        <v/>
      </c>
      <c r="K105" s="63"/>
    </row>
    <row r="106" spans="2:12" ht="14.25" customHeight="1">
      <c r="B106" s="26">
        <v>45385</v>
      </c>
      <c r="C106" s="27" t="s">
        <v>10</v>
      </c>
      <c r="D106" s="27"/>
      <c r="E106" s="28">
        <v>10002681</v>
      </c>
      <c r="F106" s="29"/>
      <c r="G106" s="29">
        <v>-287.98</v>
      </c>
      <c r="H106" s="29">
        <v>1143.8599999999999</v>
      </c>
      <c r="I106" s="63" t="str">
        <f>IF(K106="","",VLOOKUP(K106,'[1]Planilha6 (2)'!$B:$D,2,0))</f>
        <v>Despesas administrativas</v>
      </c>
      <c r="J106" s="63" t="str">
        <f>IF(K106="","",VLOOKUP(K106,'[1]Planilha6 (2)'!$B:$D,3,0))</f>
        <v>Água</v>
      </c>
      <c r="K106" s="68" t="s">
        <v>78</v>
      </c>
    </row>
    <row r="107" spans="2:12" ht="14.25" customHeight="1">
      <c r="B107" s="21">
        <v>45391</v>
      </c>
      <c r="C107" s="22" t="s">
        <v>8</v>
      </c>
      <c r="D107" s="22"/>
      <c r="E107" s="23">
        <v>34059864</v>
      </c>
      <c r="F107" s="24">
        <v>558.78</v>
      </c>
      <c r="G107" s="24"/>
      <c r="H107" s="24">
        <v>1702.64</v>
      </c>
      <c r="I107" s="63" t="str">
        <f>IF(K107="","",VLOOKUP(K107,'[1]Planilha6 (2)'!$B:$D,2,0))</f>
        <v>Receita com serviços</v>
      </c>
      <c r="J107" s="63" t="str">
        <f>IF(K107="","",VLOOKUP(K107,'[1]Planilha6 (2)'!$B:$D,3,0))</f>
        <v>Outras</v>
      </c>
      <c r="K107" s="68" t="s">
        <v>77</v>
      </c>
      <c r="L107" s="33"/>
    </row>
    <row r="108" spans="2:12" ht="14.25" customHeight="1">
      <c r="B108" s="21">
        <v>45392</v>
      </c>
      <c r="C108" s="22" t="s">
        <v>48</v>
      </c>
      <c r="D108" s="22"/>
      <c r="E108" s="31">
        <v>2</v>
      </c>
      <c r="F108" s="24"/>
      <c r="G108" s="24">
        <v>-2460.29</v>
      </c>
      <c r="H108" s="24">
        <v>-757.65</v>
      </c>
      <c r="I108" s="63" t="str">
        <f>IF(K108="","",VLOOKUP(K108,'[1]Planilha6 (2)'!$B:$D,2,0))</f>
        <v>Despesas financeiras</v>
      </c>
      <c r="J108" s="63" t="str">
        <f>IF(K108="","",VLOOKUP(K108,'[1]Planilha6 (2)'!$B:$D,3,0))</f>
        <v>Outras</v>
      </c>
      <c r="K108" s="68" t="s">
        <v>81</v>
      </c>
      <c r="L108" s="50"/>
    </row>
    <row r="109" spans="2:12" ht="14.25" customHeight="1">
      <c r="B109" s="21">
        <v>45392</v>
      </c>
      <c r="C109" s="22" t="s">
        <v>49</v>
      </c>
      <c r="D109" s="22"/>
      <c r="E109" s="31">
        <v>84624000166</v>
      </c>
      <c r="F109" s="24"/>
      <c r="G109" s="24">
        <v>-184.61</v>
      </c>
      <c r="H109" s="24">
        <v>-942.26</v>
      </c>
      <c r="I109" s="63" t="str">
        <f>IF(K109="","",VLOOKUP(K109,'[1]Planilha6 (2)'!$B:$D,2,0))</f>
        <v>Despesas administrativas</v>
      </c>
      <c r="J109" s="63" t="str">
        <f>IF(K109="","",VLOOKUP(K109,'[1]Planilha6 (2)'!$B:$D,3,0))</f>
        <v>Seguro veicular</v>
      </c>
      <c r="K109" s="68" t="s">
        <v>82</v>
      </c>
      <c r="L109" s="33"/>
    </row>
    <row r="110" spans="2:12" ht="14.25" customHeight="1">
      <c r="B110" s="26">
        <v>45392</v>
      </c>
      <c r="C110" s="22" t="s">
        <v>50</v>
      </c>
      <c r="D110" s="27"/>
      <c r="E110" s="42">
        <v>46240001660</v>
      </c>
      <c r="F110" s="29"/>
      <c r="G110" s="29">
        <v>-219.08</v>
      </c>
      <c r="H110" s="29">
        <v>-1161.3399999999999</v>
      </c>
      <c r="I110" s="63" t="str">
        <f>IF(K110="","",VLOOKUP(K110,'[1]Planilha6 (2)'!$B:$D,2,0))</f>
        <v>Despesas administrativas</v>
      </c>
      <c r="J110" s="63" t="str">
        <f>IF(K110="","",VLOOKUP(K110,'[1]Planilha6 (2)'!$B:$D,3,0))</f>
        <v>Seguro veicular</v>
      </c>
      <c r="K110" s="68" t="s">
        <v>82</v>
      </c>
      <c r="L110" s="51"/>
    </row>
    <row r="111" spans="2:12" ht="14.25" customHeight="1">
      <c r="B111" s="26">
        <v>45392</v>
      </c>
      <c r="C111" s="27" t="s">
        <v>8</v>
      </c>
      <c r="D111" s="27"/>
      <c r="E111" s="28">
        <v>34438433</v>
      </c>
      <c r="F111" s="29">
        <v>1095.49</v>
      </c>
      <c r="G111" s="29"/>
      <c r="H111" s="29">
        <v>-65.849999999999994</v>
      </c>
      <c r="I111" s="63" t="str">
        <f>IF(K111="","",VLOOKUP(K111,'[1]Planilha6 (2)'!$B:$D,2,0))</f>
        <v>Receita com serviços</v>
      </c>
      <c r="J111" s="63" t="str">
        <f>IF(K111="","",VLOOKUP(K111,'[1]Planilha6 (2)'!$B:$D,3,0))</f>
        <v>Outras</v>
      </c>
      <c r="K111" s="68" t="s">
        <v>77</v>
      </c>
    </row>
    <row r="112" spans="2:12" ht="14.25" customHeight="1">
      <c r="B112" s="26">
        <v>45392</v>
      </c>
      <c r="C112" s="27" t="s">
        <v>51</v>
      </c>
      <c r="D112" s="27"/>
      <c r="E112" s="28">
        <v>401713286</v>
      </c>
      <c r="F112" s="29">
        <v>100</v>
      </c>
      <c r="G112" s="29"/>
      <c r="H112" s="29">
        <v>34.15</v>
      </c>
      <c r="I112" s="63" t="str">
        <f>IF(K112="","",VLOOKUP(K112,'[1]Planilha6 (2)'!$B:$D,2,0))</f>
        <v>Receita com serviços</v>
      </c>
      <c r="J112" s="63" t="str">
        <f>IF(K112="","",VLOOKUP(K112,'[1]Planilha6 (2)'!$B:$D,3,0))</f>
        <v>Outras</v>
      </c>
      <c r="K112" s="68" t="s">
        <v>77</v>
      </c>
    </row>
    <row r="113" spans="2:13" ht="14.25" customHeight="1">
      <c r="B113" s="14">
        <v>45394</v>
      </c>
      <c r="C113" s="15" t="s">
        <v>8</v>
      </c>
      <c r="D113" s="15"/>
      <c r="E113" s="16">
        <v>34113849</v>
      </c>
      <c r="F113" s="17">
        <v>1238.74</v>
      </c>
      <c r="G113" s="17"/>
      <c r="H113" s="17">
        <v>1272.8900000000001</v>
      </c>
      <c r="I113" s="63" t="str">
        <f>IF(K113="","",VLOOKUP(K113,'[1]Planilha6 (2)'!$B:$D,2,0))</f>
        <v>Receita com serviços</v>
      </c>
      <c r="J113" s="63" t="str">
        <f>IF(K113="","",VLOOKUP(K113,'[1]Planilha6 (2)'!$B:$D,3,0))</f>
        <v>Outras</v>
      </c>
      <c r="K113" s="68" t="s">
        <v>77</v>
      </c>
    </row>
    <row r="114" spans="2:13" ht="14.25" customHeight="1">
      <c r="B114" s="21">
        <v>45397</v>
      </c>
      <c r="C114" s="22" t="s">
        <v>52</v>
      </c>
      <c r="D114" s="22"/>
      <c r="E114" s="23">
        <v>403652523</v>
      </c>
      <c r="F114" s="24">
        <v>389.66</v>
      </c>
      <c r="G114" s="24"/>
      <c r="H114" s="24">
        <v>1662.55</v>
      </c>
      <c r="I114" s="63" t="str">
        <f>IF(K114="","",VLOOKUP(K114,'[1]Planilha6 (2)'!$B:$D,2,0))</f>
        <v>Receita com serviços</v>
      </c>
      <c r="J114" s="63" t="str">
        <f>IF(K114="","",VLOOKUP(K114,'[1]Planilha6 (2)'!$B:$D,3,0))</f>
        <v>Outras</v>
      </c>
      <c r="K114" s="68" t="s">
        <v>77</v>
      </c>
      <c r="L114" s="31"/>
    </row>
    <row r="115" spans="2:13" ht="14.25" customHeight="1">
      <c r="B115" s="26">
        <v>45397</v>
      </c>
      <c r="C115" s="27" t="s">
        <v>17</v>
      </c>
      <c r="D115" s="27"/>
      <c r="E115" s="28">
        <v>19911</v>
      </c>
      <c r="F115" s="29"/>
      <c r="G115" s="29">
        <v>-69.5</v>
      </c>
      <c r="H115" s="29">
        <v>1593.05</v>
      </c>
      <c r="I115" s="63" t="str">
        <f>IF(K115="","",VLOOKUP(K115,'[1]Planilha6 (2)'!$B:$D,2,0))</f>
        <v>Despesas administrativas</v>
      </c>
      <c r="J115" s="63" t="str">
        <f>IF(K115="","",VLOOKUP(K115,'[1]Planilha6 (2)'!$B:$D,3,0))</f>
        <v>Outras</v>
      </c>
      <c r="K115" s="68" t="s">
        <v>80</v>
      </c>
      <c r="L115" s="30"/>
      <c r="M115" s="48">
        <v>11731.38</v>
      </c>
    </row>
    <row r="116" spans="2:13" ht="14.25" customHeight="1">
      <c r="B116" s="26">
        <v>45397</v>
      </c>
      <c r="C116" s="27" t="s">
        <v>18</v>
      </c>
      <c r="D116" s="27"/>
      <c r="E116" s="28">
        <v>10004323</v>
      </c>
      <c r="F116" s="29"/>
      <c r="G116" s="29">
        <v>-1069.79</v>
      </c>
      <c r="H116" s="29">
        <v>523.26</v>
      </c>
      <c r="I116" s="63" t="str">
        <f>IF(K116="","",VLOOKUP(K116,'[1]Planilha6 (2)'!$B:$D,2,0))</f>
        <v>Despesa com pessoal</v>
      </c>
      <c r="J116" s="63" t="str">
        <f>IF(K116="","",VLOOKUP(K116,'[1]Planilha6 (2)'!$B:$D,3,0))</f>
        <v>Assistência médica</v>
      </c>
      <c r="K116" s="68" t="s">
        <v>84</v>
      </c>
    </row>
    <row r="117" spans="2:13" ht="14.25" customHeight="1">
      <c r="B117" s="14">
        <v>45397</v>
      </c>
      <c r="C117" s="15" t="s">
        <v>8</v>
      </c>
      <c r="D117" s="15"/>
      <c r="E117" s="16">
        <v>34914171</v>
      </c>
      <c r="F117" s="17">
        <v>492.66</v>
      </c>
      <c r="G117" s="17"/>
      <c r="H117" s="17">
        <v>1015.92</v>
      </c>
      <c r="I117" s="63" t="str">
        <f>IF(K117="","",VLOOKUP(K117,'[1]Planilha6 (2)'!$B:$D,2,0))</f>
        <v>Receita com serviços</v>
      </c>
      <c r="J117" s="63" t="str">
        <f>IF(K117="","",VLOOKUP(K117,'[1]Planilha6 (2)'!$B:$D,3,0))</f>
        <v>Outras</v>
      </c>
      <c r="K117" s="68" t="s">
        <v>77</v>
      </c>
    </row>
    <row r="118" spans="2:13" ht="14.25" customHeight="1">
      <c r="B118" s="26">
        <v>45398</v>
      </c>
      <c r="C118" s="27" t="s">
        <v>32</v>
      </c>
      <c r="D118" s="27"/>
      <c r="E118" s="28">
        <v>10001610</v>
      </c>
      <c r="F118" s="29"/>
      <c r="G118" s="29">
        <v>-190.32</v>
      </c>
      <c r="H118" s="29">
        <v>825.6</v>
      </c>
      <c r="I118" s="63" t="str">
        <f>IF(K118="","",VLOOKUP(K118,'[1]Planilha6 (2)'!$B:$D,2,0))</f>
        <v>Despesas administrativas</v>
      </c>
      <c r="J118" s="63" t="str">
        <f>IF(K118="","",VLOOKUP(K118,'[1]Planilha6 (2)'!$B:$D,3,0))</f>
        <v>Energia</v>
      </c>
      <c r="K118" s="68" t="s">
        <v>87</v>
      </c>
      <c r="L118" s="52"/>
    </row>
    <row r="119" spans="2:13" ht="14.25" customHeight="1">
      <c r="B119" s="21">
        <v>45398</v>
      </c>
      <c r="C119" s="22" t="s">
        <v>33</v>
      </c>
      <c r="D119" s="22"/>
      <c r="E119" s="23">
        <v>10001616</v>
      </c>
      <c r="F119" s="24"/>
      <c r="G119" s="24">
        <v>-59.85</v>
      </c>
      <c r="H119" s="24">
        <v>765.75</v>
      </c>
      <c r="I119" s="63" t="str">
        <f>IF(K119="","",VLOOKUP(K119,'[1]Planilha6 (2)'!$B:$D,2,0))</f>
        <v>Despesas administrativas</v>
      </c>
      <c r="J119" s="63" t="str">
        <f>IF(K119="","",VLOOKUP(K119,'[1]Planilha6 (2)'!$B:$D,3,0))</f>
        <v>Energia</v>
      </c>
      <c r="K119" s="68" t="s">
        <v>87</v>
      </c>
      <c r="L119" s="53"/>
    </row>
    <row r="120" spans="2:13" ht="14.25" customHeight="1">
      <c r="B120" s="21">
        <v>45398</v>
      </c>
      <c r="C120" s="22" t="s">
        <v>34</v>
      </c>
      <c r="D120" s="22"/>
      <c r="E120" s="23">
        <v>10001628</v>
      </c>
      <c r="F120" s="24"/>
      <c r="G120" s="24">
        <v>-488.82</v>
      </c>
      <c r="H120" s="24">
        <v>276.93</v>
      </c>
      <c r="I120" s="63" t="str">
        <f>IF(K120="","",VLOOKUP(K120,'[1]Planilha6 (2)'!$B:$D,2,0))</f>
        <v>Despesas administrativas</v>
      </c>
      <c r="J120" s="63" t="str">
        <f>IF(K120="","",VLOOKUP(K120,'[1]Planilha6 (2)'!$B:$D,3,0))</f>
        <v>Energia</v>
      </c>
      <c r="K120" s="68" t="s">
        <v>87</v>
      </c>
      <c r="L120" s="37"/>
    </row>
    <row r="121" spans="2:13" ht="14.25" customHeight="1">
      <c r="B121" s="14">
        <v>45398</v>
      </c>
      <c r="C121" s="15" t="s">
        <v>8</v>
      </c>
      <c r="D121" s="15"/>
      <c r="E121" s="16">
        <v>34057067</v>
      </c>
      <c r="F121" s="17">
        <v>386.4</v>
      </c>
      <c r="G121" s="17"/>
      <c r="H121" s="17">
        <v>663.33</v>
      </c>
      <c r="I121" s="63" t="str">
        <f>IF(K121="","",VLOOKUP(K121,'[1]Planilha6 (2)'!$B:$D,2,0))</f>
        <v>Receita com serviços</v>
      </c>
      <c r="J121" s="63" t="str">
        <f>IF(K121="","",VLOOKUP(K121,'[1]Planilha6 (2)'!$B:$D,3,0))</f>
        <v>Outras</v>
      </c>
      <c r="K121" s="68" t="s">
        <v>77</v>
      </c>
    </row>
    <row r="122" spans="2:13" ht="14.25" customHeight="1">
      <c r="B122" s="21">
        <v>45400</v>
      </c>
      <c r="C122" s="22" t="s">
        <v>8</v>
      </c>
      <c r="D122" s="22"/>
      <c r="E122" s="23">
        <v>33999768</v>
      </c>
      <c r="F122" s="24">
        <v>241.32</v>
      </c>
      <c r="G122" s="24"/>
      <c r="H122" s="24">
        <v>904.65</v>
      </c>
      <c r="I122" s="63" t="str">
        <f>IF(K122="","",VLOOKUP(K122,'[1]Planilha6 (2)'!$B:$D,2,0))</f>
        <v>Receita com serviços</v>
      </c>
      <c r="J122" s="63" t="str">
        <f>IF(K122="","",VLOOKUP(K122,'[1]Planilha6 (2)'!$B:$D,3,0))</f>
        <v>Outras</v>
      </c>
      <c r="K122" s="68" t="s">
        <v>77</v>
      </c>
      <c r="L122" s="25"/>
    </row>
    <row r="123" spans="2:13" ht="14.25" customHeight="1">
      <c r="B123" s="26">
        <v>45401</v>
      </c>
      <c r="C123" s="27" t="s">
        <v>53</v>
      </c>
      <c r="D123" s="27"/>
      <c r="E123" s="28">
        <v>406376516</v>
      </c>
      <c r="F123" s="29">
        <v>1520.18</v>
      </c>
      <c r="G123" s="29"/>
      <c r="H123" s="29">
        <v>2424.83</v>
      </c>
      <c r="I123" s="63" t="str">
        <f>IF(K123="","",VLOOKUP(K123,'[1]Planilha6 (2)'!$B:$D,2,0))</f>
        <v>Receita com serviços</v>
      </c>
      <c r="J123" s="63" t="str">
        <f>IF(K123="","",VLOOKUP(K123,'[1]Planilha6 (2)'!$B:$D,3,0))</f>
        <v>Outras</v>
      </c>
      <c r="K123" s="68" t="s">
        <v>77</v>
      </c>
      <c r="L123" s="30"/>
    </row>
    <row r="124" spans="2:13" ht="14.25" customHeight="1">
      <c r="B124" s="21">
        <v>45405</v>
      </c>
      <c r="C124" s="22" t="s">
        <v>8</v>
      </c>
      <c r="D124" s="22"/>
      <c r="E124" s="23">
        <v>34021425</v>
      </c>
      <c r="F124" s="24">
        <v>3018.73</v>
      </c>
      <c r="G124" s="24"/>
      <c r="H124" s="24">
        <v>5443.56</v>
      </c>
      <c r="I124" s="63" t="str">
        <f>IF(K124="","",VLOOKUP(K124,'[1]Planilha6 (2)'!$B:$D,2,0))</f>
        <v>Receita com serviços</v>
      </c>
      <c r="J124" s="63" t="str">
        <f>IF(K124="","",VLOOKUP(K124,'[1]Planilha6 (2)'!$B:$D,3,0))</f>
        <v>Outras</v>
      </c>
      <c r="K124" s="68" t="s">
        <v>77</v>
      </c>
      <c r="L124" s="25"/>
    </row>
    <row r="125" spans="2:13" ht="14.25" customHeight="1">
      <c r="B125" s="21">
        <v>45407</v>
      </c>
      <c r="C125" s="22" t="s">
        <v>21</v>
      </c>
      <c r="D125" s="22"/>
      <c r="E125" s="23">
        <v>10003245</v>
      </c>
      <c r="F125" s="24"/>
      <c r="G125" s="24">
        <v>-140.11000000000001</v>
      </c>
      <c r="H125" s="24">
        <v>5303.45</v>
      </c>
      <c r="I125" s="63" t="str">
        <f>IF(K125="","",VLOOKUP(K125,'[1]Planilha6 (2)'!$B:$D,2,0))</f>
        <v>Despesas administrativas</v>
      </c>
      <c r="J125" s="63" t="str">
        <f>IF(K125="","",VLOOKUP(K125,'[1]Planilha6 (2)'!$B:$D,3,0))</f>
        <v>Telefonia (Celular, Fixo, Internet)</v>
      </c>
      <c r="K125" s="68" t="s">
        <v>85</v>
      </c>
      <c r="L125" s="25"/>
    </row>
    <row r="126" spans="2:13" ht="14.25" customHeight="1">
      <c r="B126" s="21">
        <v>45407</v>
      </c>
      <c r="C126" s="22" t="s">
        <v>22</v>
      </c>
      <c r="D126" s="22"/>
      <c r="E126" s="23">
        <v>10003262</v>
      </c>
      <c r="F126" s="24"/>
      <c r="G126" s="24">
        <v>-149.9</v>
      </c>
      <c r="H126" s="24">
        <v>5153.55</v>
      </c>
      <c r="I126" s="63" t="str">
        <f>IF(K126="","",VLOOKUP(K126,'[1]Planilha6 (2)'!$B:$D,2,0))</f>
        <v>Despesas administrativas</v>
      </c>
      <c r="J126" s="63" t="str">
        <f>IF(K126="","",VLOOKUP(K126,'[1]Planilha6 (2)'!$B:$D,3,0))</f>
        <v>Outras</v>
      </c>
      <c r="K126" s="68" t="s">
        <v>80</v>
      </c>
      <c r="L126" s="25"/>
    </row>
    <row r="127" spans="2:13" ht="14.25" customHeight="1">
      <c r="B127" s="21">
        <v>45407</v>
      </c>
      <c r="C127" s="22" t="s">
        <v>20</v>
      </c>
      <c r="D127" s="22"/>
      <c r="E127" s="23">
        <v>10003278</v>
      </c>
      <c r="F127" s="24"/>
      <c r="G127" s="24">
        <v>-70.12</v>
      </c>
      <c r="H127" s="24">
        <v>5083.43</v>
      </c>
      <c r="I127" s="63" t="str">
        <f>IF(K127="","",VLOOKUP(K127,'[1]Planilha6 (2)'!$B:$D,2,0))</f>
        <v>Despesas administrativas</v>
      </c>
      <c r="J127" s="63" t="str">
        <f>IF(K127="","",VLOOKUP(K127,'[1]Planilha6 (2)'!$B:$D,3,0))</f>
        <v>Telefonia (Celular, Fixo, Internet)</v>
      </c>
      <c r="K127" s="68" t="s">
        <v>85</v>
      </c>
      <c r="L127" s="25"/>
    </row>
    <row r="128" spans="2:13" ht="14.25" customHeight="1">
      <c r="B128" s="26">
        <v>45407</v>
      </c>
      <c r="C128" s="27" t="s">
        <v>24</v>
      </c>
      <c r="D128" s="27"/>
      <c r="E128" s="28">
        <v>10003290</v>
      </c>
      <c r="F128" s="29"/>
      <c r="G128" s="29">
        <v>-105.45</v>
      </c>
      <c r="H128" s="29">
        <v>4977.9799999999996</v>
      </c>
      <c r="I128" s="63" t="str">
        <f>IF(K128="","",VLOOKUP(K128,'[1]Planilha6 (2)'!$B:$D,2,0))</f>
        <v>Despesa com pessoal</v>
      </c>
      <c r="J128" s="63" t="str">
        <f>IF(K128="","",VLOOKUP(K128,'[1]Planilha6 (2)'!$B:$D,3,0))</f>
        <v>Assistência médica</v>
      </c>
      <c r="K128" s="68" t="s">
        <v>84</v>
      </c>
      <c r="L128" s="30"/>
    </row>
    <row r="129" spans="2:12" ht="14.25" customHeight="1">
      <c r="B129" s="26">
        <v>45411</v>
      </c>
      <c r="C129" s="27" t="s">
        <v>23</v>
      </c>
      <c r="D129" s="54"/>
      <c r="E129" s="55">
        <v>10001866</v>
      </c>
      <c r="F129" s="56"/>
      <c r="G129" s="56">
        <v>-567.03</v>
      </c>
      <c r="H129" s="56">
        <v>4410.95</v>
      </c>
      <c r="I129" s="63" t="str">
        <f>IF(K129="","",VLOOKUP(K129,'[1]Planilha6 (2)'!$B:$D,2,0))</f>
        <v>Despesa com pessoal</v>
      </c>
      <c r="J129" s="63" t="str">
        <f>IF(K129="","",VLOOKUP(K129,'[1]Planilha6 (2)'!$B:$D,3,0))</f>
        <v>Transporte (VT)</v>
      </c>
      <c r="K129" s="68" t="s">
        <v>86</v>
      </c>
    </row>
    <row r="130" spans="2:12" ht="14.25" customHeight="1">
      <c r="B130" s="26">
        <v>45412</v>
      </c>
      <c r="C130" s="27" t="s">
        <v>25</v>
      </c>
      <c r="D130" s="27"/>
      <c r="E130" s="28">
        <v>10002381</v>
      </c>
      <c r="F130" s="29"/>
      <c r="G130" s="29">
        <v>-1950</v>
      </c>
      <c r="H130" s="29">
        <v>2460.9499999999998</v>
      </c>
      <c r="I130" s="63" t="str">
        <f>IF(K130="","",VLOOKUP(K130,'[1]Planilha6 (2)'!$B:$D,2,0))</f>
        <v>Despesa com pessoal</v>
      </c>
      <c r="J130" s="63" t="str">
        <f>IF(K130="","",VLOOKUP(K130,'[1]Planilha6 (2)'!$B:$D,3,0))</f>
        <v>Alimentação (VR VA)</v>
      </c>
      <c r="K130" s="68" t="s">
        <v>88</v>
      </c>
    </row>
    <row r="131" spans="2:12" ht="14.25" customHeight="1">
      <c r="B131" s="49"/>
      <c r="C131" s="49"/>
      <c r="D131" s="49"/>
      <c r="E131" s="49"/>
      <c r="F131" s="49"/>
      <c r="G131" s="49"/>
      <c r="H131" s="49"/>
      <c r="I131" s="63" t="str">
        <f>IF(K131="","",VLOOKUP(K131,'[1]Planilha6 (2)'!$B:$D,2,0))</f>
        <v/>
      </c>
      <c r="J131" s="63" t="str">
        <f>IF(K131="","",VLOOKUP(K131,'[1]Planilha6 (2)'!$B:$D,3,0))</f>
        <v/>
      </c>
      <c r="K131" s="66"/>
    </row>
    <row r="132" spans="2:12" ht="14.25" customHeight="1">
      <c r="B132" s="39"/>
      <c r="C132" s="39"/>
      <c r="D132" s="39"/>
      <c r="E132" s="39"/>
      <c r="F132" s="39"/>
      <c r="G132" s="39"/>
      <c r="H132" s="39"/>
      <c r="I132" s="63" t="str">
        <f>IF(K132="","",VLOOKUP(K132,'[1]Planilha6 (2)'!$B:$D,2,0))</f>
        <v/>
      </c>
      <c r="J132" s="63" t="str">
        <f>IF(K132="","",VLOOKUP(K132,'[1]Planilha6 (2)'!$B:$D,3,0))</f>
        <v/>
      </c>
      <c r="K132" s="66"/>
    </row>
    <row r="133" spans="2:12" ht="14.25" customHeight="1">
      <c r="B133" s="71" t="s">
        <v>54</v>
      </c>
      <c r="C133" s="72"/>
      <c r="D133" s="72"/>
      <c r="E133" s="72"/>
      <c r="F133" s="72"/>
      <c r="G133" s="73"/>
      <c r="H133" s="1"/>
      <c r="I133" s="63" t="str">
        <f>IF(K133="","",VLOOKUP(K133,'[1]Planilha6 (2)'!$B:$D,2,0))</f>
        <v/>
      </c>
      <c r="J133" s="63" t="str">
        <f>IF(K133="","",VLOOKUP(K133,'[1]Planilha6 (2)'!$B:$D,3,0))</f>
        <v/>
      </c>
      <c r="K133" s="63"/>
    </row>
    <row r="134" spans="2:12" ht="14.25" customHeight="1">
      <c r="B134" s="2" t="s">
        <v>1</v>
      </c>
      <c r="C134" s="3" t="s">
        <v>2</v>
      </c>
      <c r="D134" s="4"/>
      <c r="E134" s="5" t="s">
        <v>3</v>
      </c>
      <c r="F134" s="6" t="s">
        <v>4</v>
      </c>
      <c r="G134" s="6" t="s">
        <v>5</v>
      </c>
      <c r="H134" s="7" t="s">
        <v>6</v>
      </c>
      <c r="I134" s="63" t="str">
        <f>IF(K134="","",VLOOKUP(K134,'[1]Planilha6 (2)'!$B:$D,2,0))</f>
        <v/>
      </c>
      <c r="J134" s="63" t="str">
        <f>IF(K134="","",VLOOKUP(K134,'[1]Planilha6 (2)'!$B:$D,3,0))</f>
        <v/>
      </c>
      <c r="K134" s="64"/>
    </row>
    <row r="135" spans="2:12" ht="14.25" customHeight="1">
      <c r="B135" s="8"/>
      <c r="C135" s="9" t="s">
        <v>7</v>
      </c>
      <c r="D135" s="10"/>
      <c r="E135" s="11"/>
      <c r="F135" s="12"/>
      <c r="G135" s="12"/>
      <c r="H135" s="13">
        <v>2460.9499999999998</v>
      </c>
      <c r="I135" s="63" t="str">
        <f>IF(K135="","",VLOOKUP(K135,'[1]Planilha6 (2)'!$B:$D,2,0))</f>
        <v/>
      </c>
      <c r="J135" s="63" t="str">
        <f>IF(K135="","",VLOOKUP(K135,'[1]Planilha6 (2)'!$B:$D,3,0))</f>
        <v/>
      </c>
      <c r="K135" s="63"/>
    </row>
    <row r="136" spans="2:12" ht="14.25" customHeight="1">
      <c r="B136" s="26">
        <v>45418</v>
      </c>
      <c r="C136" s="27" t="s">
        <v>10</v>
      </c>
      <c r="D136" s="27"/>
      <c r="E136" s="28">
        <v>10006718</v>
      </c>
      <c r="F136" s="29"/>
      <c r="G136" s="29">
        <v>-184.1</v>
      </c>
      <c r="H136" s="29">
        <v>2276.85</v>
      </c>
      <c r="I136" s="63" t="str">
        <f>IF(K136="","",VLOOKUP(K136,'[1]Planilha6 (2)'!$B:$D,2,0))</f>
        <v>Despesas administrativas</v>
      </c>
      <c r="J136" s="63" t="str">
        <f>IF(K136="","",VLOOKUP(K136,'[1]Planilha6 (2)'!$B:$D,3,0))</f>
        <v>Água</v>
      </c>
      <c r="K136" s="68" t="s">
        <v>78</v>
      </c>
    </row>
    <row r="137" spans="2:12" ht="14.25" customHeight="1">
      <c r="B137" s="26">
        <v>45419</v>
      </c>
      <c r="C137" s="27" t="s">
        <v>8</v>
      </c>
      <c r="D137" s="27"/>
      <c r="E137" s="28">
        <v>34966778</v>
      </c>
      <c r="F137" s="29">
        <v>1319.9</v>
      </c>
      <c r="G137" s="29"/>
      <c r="H137" s="29">
        <v>3596.75</v>
      </c>
      <c r="I137" s="63" t="str">
        <f>IF(K137="","",VLOOKUP(K137,'[1]Planilha6 (2)'!$B:$D,2,0))</f>
        <v>Receita com serviços</v>
      </c>
      <c r="J137" s="63" t="str">
        <f>IF(K137="","",VLOOKUP(K137,'[1]Planilha6 (2)'!$B:$D,3,0))</f>
        <v>Outras</v>
      </c>
      <c r="K137" s="68" t="s">
        <v>77</v>
      </c>
    </row>
    <row r="138" spans="2:12" ht="14.25" customHeight="1">
      <c r="B138" s="14">
        <v>45420</v>
      </c>
      <c r="C138" s="15" t="s">
        <v>55</v>
      </c>
      <c r="D138" s="15"/>
      <c r="E138" s="16">
        <v>10003674</v>
      </c>
      <c r="F138" s="17"/>
      <c r="G138" s="17">
        <v>-550.19000000000005</v>
      </c>
      <c r="H138" s="17">
        <v>3046.56</v>
      </c>
      <c r="I138" s="63" t="str">
        <f>IF(K138="","",VLOOKUP(K138,'[1]Planilha6 (2)'!$B:$D,2,0))</f>
        <v>Despesa com pessoal</v>
      </c>
      <c r="J138" s="63" t="str">
        <f>IF(K138="","",VLOOKUP(K138,'[1]Planilha6 (2)'!$B:$D,3,0))</f>
        <v>Outras</v>
      </c>
      <c r="K138" s="68" t="s">
        <v>90</v>
      </c>
    </row>
    <row r="139" spans="2:12" ht="14.25" customHeight="1">
      <c r="B139" s="57">
        <v>45422</v>
      </c>
      <c r="C139" s="22" t="s">
        <v>56</v>
      </c>
      <c r="D139" s="22"/>
      <c r="E139" s="31">
        <v>2</v>
      </c>
      <c r="F139" s="24"/>
      <c r="G139" s="24">
        <v>-2460.29</v>
      </c>
      <c r="H139" s="24">
        <v>586.27</v>
      </c>
      <c r="I139" s="63" t="str">
        <f>IF(K139="","",VLOOKUP(K139,'[1]Planilha6 (2)'!$B:$D,2,0))</f>
        <v>Despesas administrativas</v>
      </c>
      <c r="J139" s="63" t="str">
        <f>IF(K139="","",VLOOKUP(K139,'[1]Planilha6 (2)'!$B:$D,3,0))</f>
        <v>Veiculos</v>
      </c>
      <c r="K139" s="68" t="s">
        <v>91</v>
      </c>
      <c r="L139" s="31"/>
    </row>
    <row r="140" spans="2:12" ht="14.25" customHeight="1">
      <c r="B140" s="21">
        <v>45422</v>
      </c>
      <c r="C140" s="22" t="s">
        <v>57</v>
      </c>
      <c r="D140" s="22"/>
      <c r="E140" s="31">
        <v>84624000166</v>
      </c>
      <c r="F140" s="24"/>
      <c r="G140" s="24">
        <v>-184.72</v>
      </c>
      <c r="H140" s="24">
        <v>401.55</v>
      </c>
      <c r="I140" s="63" t="str">
        <f>IF(K140="","",VLOOKUP(K140,'[1]Planilha6 (2)'!$B:$D,2,0))</f>
        <v>Despesas administrativas</v>
      </c>
      <c r="J140" s="63" t="str">
        <f>IF(K140="","",VLOOKUP(K140,'[1]Planilha6 (2)'!$B:$D,3,0))</f>
        <v>Seguro veicular</v>
      </c>
      <c r="K140" s="68" t="s">
        <v>82</v>
      </c>
      <c r="L140" s="25"/>
    </row>
    <row r="141" spans="2:12" ht="14.25" customHeight="1">
      <c r="B141" s="26">
        <v>45422</v>
      </c>
      <c r="C141" s="27" t="s">
        <v>58</v>
      </c>
      <c r="D141" s="27"/>
      <c r="E141" s="42">
        <v>46240001660</v>
      </c>
      <c r="F141" s="29"/>
      <c r="G141" s="29">
        <v>-219.08</v>
      </c>
      <c r="H141" s="29">
        <v>182.47</v>
      </c>
      <c r="I141" s="63" t="str">
        <f>IF(K141="","",VLOOKUP(K141,'[1]Planilha6 (2)'!$B:$D,2,0))</f>
        <v>Despesas administrativas</v>
      </c>
      <c r="J141" s="63" t="str">
        <f>IF(K141="","",VLOOKUP(K141,'[1]Planilha6 (2)'!$B:$D,3,0))</f>
        <v>Seguro veicular</v>
      </c>
      <c r="K141" s="68" t="s">
        <v>82</v>
      </c>
      <c r="L141" s="30"/>
    </row>
    <row r="142" spans="2:12" ht="14.25" customHeight="1">
      <c r="B142" s="26">
        <v>45422</v>
      </c>
      <c r="C142" s="27" t="s">
        <v>43</v>
      </c>
      <c r="D142" s="27"/>
      <c r="E142" s="28">
        <v>10004083</v>
      </c>
      <c r="F142" s="29"/>
      <c r="G142" s="29">
        <v>-48.42</v>
      </c>
      <c r="H142" s="29">
        <v>134.05000000000001</v>
      </c>
      <c r="I142" s="63" t="str">
        <f>IF(K142="","",VLOOKUP(K142,'[1]Planilha6 (2)'!$B:$D,2,0))</f>
        <v>Despesa com produtos</v>
      </c>
      <c r="J142" s="63" t="str">
        <f>IF(K142="","",VLOOKUP(K142,'[1]Planilha6 (2)'!$B:$D,3,0))</f>
        <v>Materiais de Consumo</v>
      </c>
      <c r="K142" s="68" t="s">
        <v>83</v>
      </c>
    </row>
    <row r="143" spans="2:12" ht="14.25" customHeight="1">
      <c r="B143" s="58">
        <v>45422</v>
      </c>
      <c r="C143" s="59" t="s">
        <v>8</v>
      </c>
      <c r="D143" s="59"/>
      <c r="E143" s="60">
        <v>34331348</v>
      </c>
      <c r="F143" s="61">
        <v>386.4</v>
      </c>
      <c r="G143" s="61"/>
      <c r="H143" s="61">
        <v>520.45000000000005</v>
      </c>
      <c r="I143" s="63" t="str">
        <f>IF(K143="","",VLOOKUP(K143,'[1]Planilha6 (2)'!$B:$D,2,0))</f>
        <v>Receita com serviços</v>
      </c>
      <c r="J143" s="63" t="str">
        <f>IF(K143="","",VLOOKUP(K143,'[1]Planilha6 (2)'!$B:$D,3,0))</f>
        <v>Outras</v>
      </c>
      <c r="K143" s="68" t="s">
        <v>77</v>
      </c>
    </row>
    <row r="144" spans="2:12" ht="14.25" customHeight="1">
      <c r="B144" s="14">
        <v>45425</v>
      </c>
      <c r="C144" s="15" t="s">
        <v>27</v>
      </c>
      <c r="D144" s="15"/>
      <c r="E144" s="16">
        <v>10006488</v>
      </c>
      <c r="F144" s="17"/>
      <c r="G144" s="17">
        <v>-311.32</v>
      </c>
      <c r="H144" s="17">
        <v>209.13</v>
      </c>
      <c r="I144" s="63" t="str">
        <f>IF(K144="","",VLOOKUP(K144,'[1]Planilha6 (2)'!$B:$D,2,0))</f>
        <v>Despesas administrativas</v>
      </c>
      <c r="J144" s="63" t="str">
        <f>IF(K144="","",VLOOKUP(K144,'[1]Planilha6 (2)'!$B:$D,3,0))</f>
        <v>Outras</v>
      </c>
      <c r="K144" s="68" t="s">
        <v>80</v>
      </c>
    </row>
    <row r="145" spans="2:13" ht="14.25" customHeight="1">
      <c r="B145" s="21">
        <v>45425</v>
      </c>
      <c r="C145" s="22" t="s">
        <v>8</v>
      </c>
      <c r="D145" s="22"/>
      <c r="E145" s="23">
        <v>34454997</v>
      </c>
      <c r="F145" s="24">
        <v>165.55</v>
      </c>
      <c r="G145" s="24"/>
      <c r="H145" s="24">
        <v>374.68</v>
      </c>
      <c r="I145" s="63" t="str">
        <f>IF(K145="","",VLOOKUP(K145,'[1]Planilha6 (2)'!$B:$D,2,0))</f>
        <v>Receita com serviços</v>
      </c>
      <c r="J145" s="63" t="str">
        <f>IF(K145="","",VLOOKUP(K145,'[1]Planilha6 (2)'!$B:$D,3,0))</f>
        <v>Outras</v>
      </c>
      <c r="K145" s="68" t="s">
        <v>77</v>
      </c>
      <c r="L145" s="25"/>
    </row>
    <row r="146" spans="2:13" ht="14.25" customHeight="1">
      <c r="B146" s="21">
        <v>45427</v>
      </c>
      <c r="C146" s="22" t="s">
        <v>17</v>
      </c>
      <c r="D146" s="22"/>
      <c r="E146" s="23">
        <v>19911</v>
      </c>
      <c r="F146" s="24"/>
      <c r="G146" s="24">
        <v>-69.5</v>
      </c>
      <c r="H146" s="24">
        <v>305.18</v>
      </c>
      <c r="I146" s="63" t="str">
        <f>IF(K146="","",VLOOKUP(K146,'[1]Planilha6 (2)'!$B:$D,2,0))</f>
        <v>Despesas administrativas</v>
      </c>
      <c r="J146" s="63" t="str">
        <f>IF(K146="","",VLOOKUP(K146,'[1]Planilha6 (2)'!$B:$D,3,0))</f>
        <v>Outras</v>
      </c>
      <c r="K146" s="68" t="s">
        <v>80</v>
      </c>
      <c r="L146" s="31"/>
      <c r="M146" s="48">
        <v>11800.88</v>
      </c>
    </row>
    <row r="147" spans="2:13" ht="14.25" customHeight="1">
      <c r="B147" s="26">
        <v>45427</v>
      </c>
      <c r="C147" s="27" t="s">
        <v>8</v>
      </c>
      <c r="D147" s="27"/>
      <c r="E147" s="28">
        <v>34852816</v>
      </c>
      <c r="F147" s="29">
        <v>464.4</v>
      </c>
      <c r="G147" s="29"/>
      <c r="H147" s="29">
        <v>769.58</v>
      </c>
      <c r="I147" s="63" t="str">
        <f>IF(K147="","",VLOOKUP(K147,'[1]Planilha6 (2)'!$B:$D,2,0))</f>
        <v>Receita com serviços</v>
      </c>
      <c r="J147" s="63" t="str">
        <f>IF(K147="","",VLOOKUP(K147,'[1]Planilha6 (2)'!$B:$D,3,0))</f>
        <v>Outras</v>
      </c>
      <c r="K147" s="68" t="s">
        <v>77</v>
      </c>
      <c r="L147" s="30"/>
    </row>
    <row r="148" spans="2:13" ht="14.25" customHeight="1">
      <c r="B148" s="21">
        <v>45428</v>
      </c>
      <c r="C148" s="22" t="s">
        <v>8</v>
      </c>
      <c r="D148" s="22"/>
      <c r="E148" s="23">
        <v>34126331</v>
      </c>
      <c r="F148" s="24">
        <v>631.89</v>
      </c>
      <c r="G148" s="24"/>
      <c r="H148" s="24">
        <v>1401.47</v>
      </c>
      <c r="I148" s="63" t="str">
        <f>IF(K148="","",VLOOKUP(K148,'[1]Planilha6 (2)'!$B:$D,2,0))</f>
        <v>Receita com serviços</v>
      </c>
      <c r="J148" s="63" t="str">
        <f>IF(K148="","",VLOOKUP(K148,'[1]Planilha6 (2)'!$B:$D,3,0))</f>
        <v>Outras</v>
      </c>
      <c r="K148" s="68" t="s">
        <v>77</v>
      </c>
      <c r="L148" s="25"/>
    </row>
    <row r="149" spans="2:13" ht="14.25" customHeight="1">
      <c r="B149" s="21">
        <v>45429</v>
      </c>
      <c r="C149" s="22" t="s">
        <v>53</v>
      </c>
      <c r="D149" s="22"/>
      <c r="E149" s="23">
        <v>421413937</v>
      </c>
      <c r="F149" s="24">
        <v>168.05</v>
      </c>
      <c r="G149" s="24"/>
      <c r="H149" s="24">
        <v>1569.52</v>
      </c>
      <c r="I149" s="63" t="str">
        <f>IF(K149="","",VLOOKUP(K149,'[1]Planilha6 (2)'!$B:$D,2,0))</f>
        <v>Receita com serviços</v>
      </c>
      <c r="J149" s="63" t="str">
        <f>IF(K149="","",VLOOKUP(K149,'[1]Planilha6 (2)'!$B:$D,3,0))</f>
        <v>Outras</v>
      </c>
      <c r="K149" s="68" t="s">
        <v>77</v>
      </c>
      <c r="L149" s="30"/>
    </row>
    <row r="150" spans="2:13" ht="14.25" customHeight="1">
      <c r="B150" s="14">
        <v>45433</v>
      </c>
      <c r="C150" s="15" t="s">
        <v>53</v>
      </c>
      <c r="D150" s="15"/>
      <c r="E150" s="16">
        <v>423305479</v>
      </c>
      <c r="F150" s="17">
        <v>1372.11</v>
      </c>
      <c r="G150" s="17"/>
      <c r="H150" s="17">
        <v>2941.63</v>
      </c>
      <c r="I150" s="63" t="str">
        <f>IF(K150="","",VLOOKUP(K150,'[1]Planilha6 (2)'!$B:$D,2,0))</f>
        <v>Receita com serviços</v>
      </c>
      <c r="J150" s="63" t="str">
        <f>IF(K150="","",VLOOKUP(K150,'[1]Planilha6 (2)'!$B:$D,3,0))</f>
        <v>Outras</v>
      </c>
      <c r="K150" s="68" t="s">
        <v>77</v>
      </c>
    </row>
    <row r="151" spans="2:13" ht="14.25" customHeight="1">
      <c r="B151" s="26">
        <v>45435</v>
      </c>
      <c r="C151" s="27" t="s">
        <v>53</v>
      </c>
      <c r="D151" s="27"/>
      <c r="E151" s="28">
        <v>424120150</v>
      </c>
      <c r="F151" s="29">
        <v>1025.69</v>
      </c>
      <c r="G151" s="29"/>
      <c r="H151" s="29">
        <v>3967.32</v>
      </c>
      <c r="I151" s="63" t="str">
        <f>IF(K151="","",VLOOKUP(K151,'[1]Planilha6 (2)'!$B:$D,2,0))</f>
        <v>Receita com serviços</v>
      </c>
      <c r="J151" s="63" t="str">
        <f>IF(K151="","",VLOOKUP(K151,'[1]Planilha6 (2)'!$B:$D,3,0))</f>
        <v>Outras</v>
      </c>
      <c r="K151" s="68" t="s">
        <v>77</v>
      </c>
      <c r="L151" s="42"/>
    </row>
    <row r="152" spans="2:13" ht="14.25" customHeight="1">
      <c r="B152" s="21">
        <v>45439</v>
      </c>
      <c r="C152" s="22" t="s">
        <v>53</v>
      </c>
      <c r="D152" s="22"/>
      <c r="E152" s="23">
        <v>425441430</v>
      </c>
      <c r="F152" s="24">
        <v>1202.67</v>
      </c>
      <c r="G152" s="24"/>
      <c r="H152" s="24">
        <v>5169.99</v>
      </c>
      <c r="I152" s="63" t="str">
        <f>IF(K152="","",VLOOKUP(K152,'[1]Planilha6 (2)'!$B:$D,2,0))</f>
        <v>Receita com serviços</v>
      </c>
      <c r="J152" s="63" t="str">
        <f>IF(K152="","",VLOOKUP(K152,'[1]Planilha6 (2)'!$B:$D,3,0))</f>
        <v>Outras</v>
      </c>
      <c r="K152" s="68" t="s">
        <v>77</v>
      </c>
      <c r="L152" s="30"/>
    </row>
    <row r="153" spans="2:13" ht="14.25" customHeight="1">
      <c r="B153" s="21">
        <v>45439</v>
      </c>
      <c r="C153" s="22" t="s">
        <v>20</v>
      </c>
      <c r="D153" s="22"/>
      <c r="E153" s="23">
        <v>10004203</v>
      </c>
      <c r="F153" s="24"/>
      <c r="G153" s="24">
        <v>-70.12</v>
      </c>
      <c r="H153" s="24">
        <v>5099.87</v>
      </c>
      <c r="I153" s="63" t="str">
        <f>IF(K153="","",VLOOKUP(K153,'[1]Planilha6 (2)'!$B:$D,2,0))</f>
        <v>Despesas administrativas</v>
      </c>
      <c r="J153" s="63" t="str">
        <f>IF(K153="","",VLOOKUP(K153,'[1]Planilha6 (2)'!$B:$D,3,0))</f>
        <v>Telefonia (Celular, Fixo, Internet)</v>
      </c>
      <c r="K153" s="68" t="s">
        <v>85</v>
      </c>
      <c r="L153" s="25"/>
    </row>
    <row r="154" spans="2:13" ht="14.25" customHeight="1">
      <c r="B154" s="21">
        <v>45439</v>
      </c>
      <c r="C154" s="22" t="s">
        <v>22</v>
      </c>
      <c r="D154" s="22"/>
      <c r="E154" s="23">
        <v>10004224</v>
      </c>
      <c r="F154" s="24"/>
      <c r="G154" s="24">
        <v>-149.9</v>
      </c>
      <c r="H154" s="24">
        <v>4949.97</v>
      </c>
      <c r="I154" s="63" t="str">
        <f>IF(K154="","",VLOOKUP(K154,'[1]Planilha6 (2)'!$B:$D,2,0))</f>
        <v>Despesas administrativas</v>
      </c>
      <c r="J154" s="63" t="str">
        <f>IF(K154="","",VLOOKUP(K154,'[1]Planilha6 (2)'!$B:$D,3,0))</f>
        <v>Outras</v>
      </c>
      <c r="K154" s="68" t="s">
        <v>80</v>
      </c>
      <c r="L154" s="25"/>
    </row>
    <row r="155" spans="2:13" ht="14.25" customHeight="1">
      <c r="B155" s="21">
        <v>45439</v>
      </c>
      <c r="C155" s="22" t="s">
        <v>21</v>
      </c>
      <c r="D155" s="22"/>
      <c r="E155" s="23">
        <v>10004235</v>
      </c>
      <c r="F155" s="24"/>
      <c r="G155" s="24">
        <v>-139.96</v>
      </c>
      <c r="H155" s="24">
        <v>4810.01</v>
      </c>
      <c r="I155" s="63" t="str">
        <f>IF(K155="","",VLOOKUP(K155,'[1]Planilha6 (2)'!$B:$D,2,0))</f>
        <v>Despesas administrativas</v>
      </c>
      <c r="J155" s="63" t="str">
        <f>IF(K155="","",VLOOKUP(K155,'[1]Planilha6 (2)'!$B:$D,3,0))</f>
        <v>Telefonia (Celular, Fixo, Internet)</v>
      </c>
      <c r="K155" s="68" t="s">
        <v>85</v>
      </c>
      <c r="L155" s="25"/>
    </row>
    <row r="156" spans="2:13" ht="14.25" customHeight="1">
      <c r="B156" s="21">
        <v>45439</v>
      </c>
      <c r="C156" s="22" t="s">
        <v>24</v>
      </c>
      <c r="D156" s="22"/>
      <c r="E156" s="23">
        <v>10004263</v>
      </c>
      <c r="F156" s="24"/>
      <c r="G156" s="24">
        <v>-105.45</v>
      </c>
      <c r="H156" s="24">
        <v>4704.5600000000004</v>
      </c>
      <c r="I156" s="63" t="str">
        <f>IF(K156="","",VLOOKUP(K156,'[1]Planilha6 (2)'!$B:$D,2,0))</f>
        <v>Despesa com pessoal</v>
      </c>
      <c r="J156" s="63" t="str">
        <f>IF(K156="","",VLOOKUP(K156,'[1]Planilha6 (2)'!$B:$D,3,0))</f>
        <v>Assistência médica</v>
      </c>
      <c r="K156" s="68" t="s">
        <v>84</v>
      </c>
      <c r="L156" s="25"/>
    </row>
    <row r="157" spans="2:13" ht="14.25" customHeight="1">
      <c r="B157" s="26">
        <v>45439</v>
      </c>
      <c r="C157" s="27" t="s">
        <v>59</v>
      </c>
      <c r="D157" s="27"/>
      <c r="E157" s="28">
        <v>10004295</v>
      </c>
      <c r="F157" s="29"/>
      <c r="G157" s="29">
        <v>-363.03</v>
      </c>
      <c r="H157" s="29">
        <v>4341.53</v>
      </c>
      <c r="I157" s="63" t="str">
        <f>IF(K157="","",VLOOKUP(K157,'[1]Planilha6 (2)'!$B:$D,2,0))</f>
        <v>Despesa com pessoal</v>
      </c>
      <c r="J157" s="63" t="str">
        <f>IF(K157="","",VLOOKUP(K157,'[1]Planilha6 (2)'!$B:$D,3,0))</f>
        <v>Transporte (VT)</v>
      </c>
      <c r="K157" s="68" t="s">
        <v>86</v>
      </c>
      <c r="L157" s="30"/>
    </row>
    <row r="158" spans="2:13" ht="14.25" customHeight="1">
      <c r="B158" s="14">
        <v>45440</v>
      </c>
      <c r="C158" s="15" t="s">
        <v>53</v>
      </c>
      <c r="D158" s="15"/>
      <c r="E158" s="16">
        <v>426238583</v>
      </c>
      <c r="F158" s="17">
        <v>137.13999999999999</v>
      </c>
      <c r="G158" s="17"/>
      <c r="H158" s="17">
        <v>4478.67</v>
      </c>
      <c r="I158" s="63" t="str">
        <f>IF(K158="","",VLOOKUP(K158,'[1]Planilha6 (2)'!$B:$D,2,0))</f>
        <v>Receita com serviços</v>
      </c>
      <c r="J158" s="63" t="str">
        <f>IF(K158="","",VLOOKUP(K158,'[1]Planilha6 (2)'!$B:$D,3,0))</f>
        <v>Outras</v>
      </c>
      <c r="K158" s="68" t="s">
        <v>77</v>
      </c>
    </row>
    <row r="159" spans="2:13" ht="14.25" customHeight="1">
      <c r="B159" s="21">
        <v>45441</v>
      </c>
      <c r="C159" s="22" t="s">
        <v>25</v>
      </c>
      <c r="D159" s="22"/>
      <c r="E159" s="23">
        <v>10002935</v>
      </c>
      <c r="F159" s="24"/>
      <c r="G159" s="24">
        <v>-1750</v>
      </c>
      <c r="H159" s="24">
        <v>2728.67</v>
      </c>
      <c r="I159" s="63" t="str">
        <f>IF(K159="","",VLOOKUP(K159,'[1]Planilha6 (2)'!$B:$D,2,0))</f>
        <v>Despesa com pessoal</v>
      </c>
      <c r="J159" s="63" t="str">
        <f>IF(K159="","",VLOOKUP(K159,'[1]Planilha6 (2)'!$B:$D,3,0))</f>
        <v>Alimentação (VR VA)</v>
      </c>
      <c r="K159" s="68" t="s">
        <v>88</v>
      </c>
      <c r="L159" s="25"/>
    </row>
    <row r="160" spans="2:13" ht="14.25" customHeight="1">
      <c r="B160" s="21">
        <v>45441</v>
      </c>
      <c r="C160" s="22" t="s">
        <v>53</v>
      </c>
      <c r="D160" s="22"/>
      <c r="E160" s="31">
        <v>426782773</v>
      </c>
      <c r="F160" s="24">
        <v>193.96</v>
      </c>
      <c r="G160" s="24"/>
      <c r="H160" s="24">
        <v>2922.63</v>
      </c>
      <c r="I160" s="63" t="str">
        <f>IF(K160="","",VLOOKUP(K160,'[1]Planilha6 (2)'!$B:$D,2,0))</f>
        <v>Receita com serviços</v>
      </c>
      <c r="J160" s="63" t="str">
        <f>IF(K160="","",VLOOKUP(K160,'[1]Planilha6 (2)'!$B:$D,3,0))</f>
        <v>Outras</v>
      </c>
      <c r="K160" s="68" t="s">
        <v>77</v>
      </c>
      <c r="L160" s="30"/>
    </row>
    <row r="161" spans="2:12" ht="14.25" customHeight="1">
      <c r="B161" s="49"/>
      <c r="C161" s="49"/>
      <c r="D161" s="49"/>
      <c r="E161" s="49"/>
      <c r="F161" s="49"/>
      <c r="G161" s="49"/>
      <c r="H161" s="49"/>
      <c r="I161" s="63" t="str">
        <f>IF(K161="","",VLOOKUP(K161,'[1]Planilha6 (2)'!$B:$D,2,0))</f>
        <v/>
      </c>
      <c r="J161" s="63" t="str">
        <f>IF(K161="","",VLOOKUP(K161,'[1]Planilha6 (2)'!$B:$D,3,0))</f>
        <v/>
      </c>
      <c r="K161" s="66"/>
    </row>
    <row r="162" spans="2:12" ht="14.25" customHeight="1">
      <c r="B162" s="39"/>
      <c r="C162" s="39"/>
      <c r="D162" s="39"/>
      <c r="E162" s="39"/>
      <c r="F162" s="39"/>
      <c r="G162" s="39"/>
      <c r="H162" s="39"/>
      <c r="I162" s="63" t="str">
        <f>IF(K162="","",VLOOKUP(K162,'[1]Planilha6 (2)'!$B:$D,2,0))</f>
        <v/>
      </c>
      <c r="J162" s="63" t="str">
        <f>IF(K162="","",VLOOKUP(K162,'[1]Planilha6 (2)'!$B:$D,3,0))</f>
        <v/>
      </c>
      <c r="K162" s="66"/>
    </row>
    <row r="163" spans="2:12" ht="14.25" customHeight="1">
      <c r="B163" s="71" t="s">
        <v>60</v>
      </c>
      <c r="C163" s="72"/>
      <c r="D163" s="72"/>
      <c r="E163" s="72"/>
      <c r="F163" s="72"/>
      <c r="G163" s="73"/>
      <c r="H163" s="1"/>
      <c r="I163" s="63" t="str">
        <f>IF(K163="","",VLOOKUP(K163,'[1]Planilha6 (2)'!$B:$D,2,0))</f>
        <v/>
      </c>
      <c r="J163" s="63" t="str">
        <f>IF(K163="","",VLOOKUP(K163,'[1]Planilha6 (2)'!$B:$D,3,0))</f>
        <v/>
      </c>
      <c r="K163" s="63"/>
    </row>
    <row r="164" spans="2:12" ht="14.25" customHeight="1">
      <c r="B164" s="2" t="s">
        <v>1</v>
      </c>
      <c r="C164" s="3" t="s">
        <v>2</v>
      </c>
      <c r="D164" s="4"/>
      <c r="E164" s="5" t="s">
        <v>3</v>
      </c>
      <c r="F164" s="6" t="s">
        <v>4</v>
      </c>
      <c r="G164" s="6" t="s">
        <v>5</v>
      </c>
      <c r="H164" s="7" t="s">
        <v>6</v>
      </c>
      <c r="I164" s="63" t="str">
        <f>IF(K164="","",VLOOKUP(K164,'[1]Planilha6 (2)'!$B:$D,2,0))</f>
        <v/>
      </c>
      <c r="J164" s="63" t="str">
        <f>IF(K164="","",VLOOKUP(K164,'[1]Planilha6 (2)'!$B:$D,3,0))</f>
        <v/>
      </c>
      <c r="K164" s="64"/>
    </row>
    <row r="165" spans="2:12" ht="14.25" customHeight="1">
      <c r="B165" s="8"/>
      <c r="C165" s="9" t="s">
        <v>7</v>
      </c>
      <c r="D165" s="10"/>
      <c r="E165" s="11"/>
      <c r="F165" s="12"/>
      <c r="G165" s="12"/>
      <c r="H165" s="13">
        <v>2922.63</v>
      </c>
      <c r="I165" s="63" t="str">
        <f>IF(K165="","",VLOOKUP(K165,'[1]Planilha6 (2)'!$B:$D,2,0))</f>
        <v/>
      </c>
      <c r="J165" s="63" t="str">
        <f>IF(K165="","",VLOOKUP(K165,'[1]Planilha6 (2)'!$B:$D,3,0))</f>
        <v/>
      </c>
      <c r="K165" s="63"/>
    </row>
    <row r="166" spans="2:12" ht="14.25" customHeight="1">
      <c r="B166" s="14">
        <v>45450</v>
      </c>
      <c r="C166" s="15" t="s">
        <v>8</v>
      </c>
      <c r="D166" s="15"/>
      <c r="E166" s="16">
        <v>34301847</v>
      </c>
      <c r="F166" s="17">
        <v>905</v>
      </c>
      <c r="G166" s="17"/>
      <c r="H166" s="17">
        <v>3827.63</v>
      </c>
      <c r="I166" s="63" t="str">
        <f>IF(K166="","",VLOOKUP(K166,'[1]Planilha6 (2)'!$B:$D,2,0))</f>
        <v>Receita com serviços</v>
      </c>
      <c r="J166" s="63" t="str">
        <f>IF(K166="","",VLOOKUP(K166,'[1]Planilha6 (2)'!$B:$D,3,0))</f>
        <v>Outras</v>
      </c>
      <c r="K166" s="68" t="s">
        <v>77</v>
      </c>
    </row>
    <row r="167" spans="2:12" ht="14.25" customHeight="1">
      <c r="B167" s="21">
        <v>45453</v>
      </c>
      <c r="C167" s="22" t="s">
        <v>61</v>
      </c>
      <c r="D167" s="22"/>
      <c r="E167" s="31">
        <v>2</v>
      </c>
      <c r="F167" s="24"/>
      <c r="G167" s="24">
        <v>-2460.29</v>
      </c>
      <c r="H167" s="24">
        <v>1367.34</v>
      </c>
      <c r="I167" s="63" t="str">
        <f>IF(K167="","",VLOOKUP(K167,'[1]Planilha6 (2)'!$B:$D,2,0))</f>
        <v>Despesas administrativas</v>
      </c>
      <c r="J167" s="63" t="str">
        <f>IF(K167="","",VLOOKUP(K167,'[1]Planilha6 (2)'!$B:$D,3,0))</f>
        <v>Veiculos</v>
      </c>
      <c r="K167" s="68" t="s">
        <v>91</v>
      </c>
      <c r="L167" s="31"/>
    </row>
    <row r="168" spans="2:12" ht="14.25" customHeight="1">
      <c r="B168" s="26">
        <v>45453</v>
      </c>
      <c r="C168" s="27" t="s">
        <v>62</v>
      </c>
      <c r="D168" s="27"/>
      <c r="E168" s="42">
        <v>84624000166</v>
      </c>
      <c r="F168" s="29"/>
      <c r="G168" s="29">
        <v>-219.26</v>
      </c>
      <c r="H168" s="29">
        <v>1148.08</v>
      </c>
      <c r="I168" s="63" t="str">
        <f>IF(K168="","",VLOOKUP(K168,'[1]Planilha6 (2)'!$B:$D,2,0))</f>
        <v>Despesas administrativas</v>
      </c>
      <c r="J168" s="63" t="str">
        <f>IF(K168="","",VLOOKUP(K168,'[1]Planilha6 (2)'!$B:$D,3,0))</f>
        <v>Seguro veicular</v>
      </c>
      <c r="K168" s="68" t="s">
        <v>82</v>
      </c>
      <c r="L168" s="30"/>
    </row>
    <row r="169" spans="2:12" ht="14.25" customHeight="1">
      <c r="B169" s="26">
        <v>45453</v>
      </c>
      <c r="C169" s="27" t="s">
        <v>53</v>
      </c>
      <c r="D169" s="27"/>
      <c r="E169" s="28">
        <v>433909114</v>
      </c>
      <c r="F169" s="29">
        <v>2348.52</v>
      </c>
      <c r="G169" s="29"/>
      <c r="H169" s="29">
        <v>3496.6</v>
      </c>
      <c r="I169" s="63" t="str">
        <f>IF(K169="","",VLOOKUP(K169,'[1]Planilha6 (2)'!$B:$D,2,0))</f>
        <v>Receita com serviços</v>
      </c>
      <c r="J169" s="63" t="str">
        <f>IF(K169="","",VLOOKUP(K169,'[1]Planilha6 (2)'!$B:$D,3,0))</f>
        <v>Outras</v>
      </c>
      <c r="K169" s="68" t="s">
        <v>77</v>
      </c>
    </row>
    <row r="170" spans="2:12" ht="14.25" customHeight="1">
      <c r="B170" s="26">
        <v>45445</v>
      </c>
      <c r="C170" s="27" t="s">
        <v>8</v>
      </c>
      <c r="D170" s="27"/>
      <c r="E170" s="28">
        <v>34195161</v>
      </c>
      <c r="F170" s="29">
        <v>2242.17</v>
      </c>
      <c r="G170" s="29"/>
      <c r="H170" s="29">
        <v>5738.77</v>
      </c>
      <c r="I170" s="63" t="str">
        <f>IF(K170="","",VLOOKUP(K170,'[1]Planilha6 (2)'!$B:$D,2,0))</f>
        <v>Receita com serviços</v>
      </c>
      <c r="J170" s="63" t="str">
        <f>IF(K170="","",VLOOKUP(K170,'[1]Planilha6 (2)'!$B:$D,3,0))</f>
        <v>Outras</v>
      </c>
      <c r="K170" s="68" t="s">
        <v>77</v>
      </c>
    </row>
    <row r="171" spans="2:12" ht="14.25" customHeight="1">
      <c r="B171" s="14">
        <v>45457</v>
      </c>
      <c r="C171" s="15" t="s">
        <v>8</v>
      </c>
      <c r="D171" s="15"/>
      <c r="E171" s="16">
        <v>34322327</v>
      </c>
      <c r="F171" s="17">
        <v>1936.83</v>
      </c>
      <c r="G171" s="17"/>
      <c r="H171" s="17">
        <v>7675.6</v>
      </c>
      <c r="I171" s="63" t="str">
        <f>IF(K171="","",VLOOKUP(K171,'[1]Planilha6 (2)'!$B:$D,2,0))</f>
        <v>Receita com serviços</v>
      </c>
      <c r="J171" s="63" t="str">
        <f>IF(K171="","",VLOOKUP(K171,'[1]Planilha6 (2)'!$B:$D,3,0))</f>
        <v>Outras</v>
      </c>
      <c r="K171" s="68" t="s">
        <v>77</v>
      </c>
    </row>
    <row r="172" spans="2:12" ht="14.25" customHeight="1">
      <c r="B172" s="21">
        <v>45457</v>
      </c>
      <c r="C172" s="22" t="s">
        <v>18</v>
      </c>
      <c r="D172" s="22"/>
      <c r="E172" s="23">
        <v>10003193</v>
      </c>
      <c r="F172" s="24"/>
      <c r="G172" s="24">
        <v>-1069.79</v>
      </c>
      <c r="H172" s="24">
        <v>6605.81</v>
      </c>
      <c r="I172" s="63" t="str">
        <f>IF(K172="","",VLOOKUP(K172,'[1]Planilha6 (2)'!$B:$D,2,0))</f>
        <v>Despesa com pessoal</v>
      </c>
      <c r="J172" s="63" t="str">
        <f>IF(K172="","",VLOOKUP(K172,'[1]Planilha6 (2)'!$B:$D,3,0))</f>
        <v>Assistência médica</v>
      </c>
      <c r="K172" s="68" t="s">
        <v>84</v>
      </c>
      <c r="L172" s="25"/>
    </row>
    <row r="173" spans="2:12" ht="14.25" customHeight="1">
      <c r="B173" s="21">
        <v>45457</v>
      </c>
      <c r="C173" s="22" t="s">
        <v>63</v>
      </c>
      <c r="D173" s="22"/>
      <c r="E173" s="23">
        <v>10003220</v>
      </c>
      <c r="F173" s="24"/>
      <c r="G173" s="24">
        <v>-68.349999999999994</v>
      </c>
      <c r="H173" s="24">
        <v>6537.46</v>
      </c>
      <c r="I173" s="63" t="str">
        <f>IF(K173="","",VLOOKUP(K173,'[1]Planilha6 (2)'!$B:$D,2,0))</f>
        <v>Despesas administrativas</v>
      </c>
      <c r="J173" s="63" t="str">
        <f>IF(K173="","",VLOOKUP(K173,'[1]Planilha6 (2)'!$B:$D,3,0))</f>
        <v>Outras</v>
      </c>
      <c r="K173" s="68" t="s">
        <v>80</v>
      </c>
      <c r="L173" s="25"/>
    </row>
    <row r="174" spans="2:12" ht="14.25" customHeight="1">
      <c r="B174" s="21">
        <v>45457</v>
      </c>
      <c r="C174" s="22" t="s">
        <v>32</v>
      </c>
      <c r="D174" s="22"/>
      <c r="E174" s="23">
        <v>10003250</v>
      </c>
      <c r="F174" s="24"/>
      <c r="G174" s="24">
        <v>-170.28</v>
      </c>
      <c r="H174" s="24">
        <v>6367.18</v>
      </c>
      <c r="I174" s="63" t="str">
        <f>IF(K174="","",VLOOKUP(K174,'[1]Planilha6 (2)'!$B:$D,2,0))</f>
        <v>Despesas administrativas</v>
      </c>
      <c r="J174" s="63" t="str">
        <f>IF(K174="","",VLOOKUP(K174,'[1]Planilha6 (2)'!$B:$D,3,0))</f>
        <v>Energia</v>
      </c>
      <c r="K174" s="68" t="s">
        <v>87</v>
      </c>
      <c r="L174" s="25"/>
    </row>
    <row r="175" spans="2:12" ht="14.25" customHeight="1">
      <c r="B175" s="21">
        <v>45457</v>
      </c>
      <c r="C175" s="22" t="s">
        <v>33</v>
      </c>
      <c r="D175" s="22"/>
      <c r="E175" s="23">
        <v>10003283</v>
      </c>
      <c r="F175" s="24"/>
      <c r="G175" s="24">
        <v>-68.08</v>
      </c>
      <c r="H175" s="24">
        <v>6299.1</v>
      </c>
      <c r="I175" s="63" t="str">
        <f>IF(K175="","",VLOOKUP(K175,'[1]Planilha6 (2)'!$B:$D,2,0))</f>
        <v>Despesas administrativas</v>
      </c>
      <c r="J175" s="63" t="str">
        <f>IF(K175="","",VLOOKUP(K175,'[1]Planilha6 (2)'!$B:$D,3,0))</f>
        <v>Energia</v>
      </c>
      <c r="K175" s="68" t="s">
        <v>87</v>
      </c>
      <c r="L175" s="25"/>
    </row>
    <row r="176" spans="2:12" ht="14.25" customHeight="1">
      <c r="B176" s="26">
        <v>45457</v>
      </c>
      <c r="C176" s="27" t="s">
        <v>34</v>
      </c>
      <c r="D176" s="27"/>
      <c r="E176" s="28">
        <v>10003298</v>
      </c>
      <c r="F176" s="29"/>
      <c r="G176" s="29">
        <v>-480.96</v>
      </c>
      <c r="H176" s="29">
        <v>5818.14</v>
      </c>
      <c r="I176" s="63" t="str">
        <f>IF(K176="","",VLOOKUP(K176,'[1]Planilha6 (2)'!$B:$D,2,0))</f>
        <v>Despesas administrativas</v>
      </c>
      <c r="J176" s="63" t="str">
        <f>IF(K176="","",VLOOKUP(K176,'[1]Planilha6 (2)'!$B:$D,3,0))</f>
        <v>Energia</v>
      </c>
      <c r="K176" s="68" t="s">
        <v>87</v>
      </c>
      <c r="L176" s="30"/>
    </row>
    <row r="177" spans="2:13" ht="14.25" customHeight="1">
      <c r="B177" s="21">
        <v>45460</v>
      </c>
      <c r="C177" s="22" t="s">
        <v>17</v>
      </c>
      <c r="D177" s="22"/>
      <c r="E177" s="23">
        <v>19911</v>
      </c>
      <c r="F177" s="24"/>
      <c r="G177" s="24">
        <v>-69.5</v>
      </c>
      <c r="H177" s="24">
        <v>5748.64</v>
      </c>
      <c r="I177" s="63" t="str">
        <f>IF(K177="","",VLOOKUP(K177,'[1]Planilha6 (2)'!$B:$D,2,0))</f>
        <v>Despesas administrativas</v>
      </c>
      <c r="J177" s="63" t="str">
        <f>IF(K177="","",VLOOKUP(K177,'[1]Planilha6 (2)'!$B:$D,3,0))</f>
        <v>Outras</v>
      </c>
      <c r="K177" s="68" t="s">
        <v>80</v>
      </c>
      <c r="L177" s="31"/>
      <c r="M177" s="48">
        <v>11870.38</v>
      </c>
    </row>
    <row r="178" spans="2:13" ht="14.25" customHeight="1">
      <c r="B178" s="21">
        <v>45460</v>
      </c>
      <c r="C178" s="22" t="s">
        <v>52</v>
      </c>
      <c r="D178" s="22"/>
      <c r="E178" s="23">
        <v>437707788</v>
      </c>
      <c r="F178" s="24">
        <v>801.78</v>
      </c>
      <c r="G178" s="24"/>
      <c r="H178" s="24">
        <v>6550.42</v>
      </c>
      <c r="I178" s="63" t="str">
        <f>IF(K178="","",VLOOKUP(K178,'[1]Planilha6 (2)'!$B:$D,2,0))</f>
        <v>Receita com serviços</v>
      </c>
      <c r="J178" s="63" t="str">
        <f>IF(K178="","",VLOOKUP(K178,'[1]Planilha6 (2)'!$B:$D,3,0))</f>
        <v>Outras</v>
      </c>
      <c r="K178" s="68" t="s">
        <v>77</v>
      </c>
      <c r="L178" s="31"/>
    </row>
    <row r="179" spans="2:13" ht="14.25" customHeight="1">
      <c r="B179" s="21">
        <v>45461</v>
      </c>
      <c r="C179" s="22" t="s">
        <v>52</v>
      </c>
      <c r="D179" s="22"/>
      <c r="E179" s="23">
        <v>438369471</v>
      </c>
      <c r="F179" s="24">
        <v>1358.54</v>
      </c>
      <c r="G179" s="24"/>
      <c r="H179" s="24">
        <v>7908.96</v>
      </c>
      <c r="I179" s="63" t="str">
        <f>IF(K179="","",VLOOKUP(K179,'[1]Planilha6 (2)'!$B:$D,2,0))</f>
        <v>Receita com serviços</v>
      </c>
      <c r="J179" s="63" t="str">
        <f>IF(K179="","",VLOOKUP(K179,'[1]Planilha6 (2)'!$B:$D,3,0))</f>
        <v>Outras</v>
      </c>
      <c r="K179" s="68" t="s">
        <v>77</v>
      </c>
      <c r="L179" s="31"/>
    </row>
    <row r="180" spans="2:13" ht="14.25" customHeight="1">
      <c r="B180" s="21">
        <v>45463</v>
      </c>
      <c r="C180" s="22" t="s">
        <v>52</v>
      </c>
      <c r="D180" s="22"/>
      <c r="E180" s="23">
        <v>439343660</v>
      </c>
      <c r="F180" s="24">
        <v>492.5</v>
      </c>
      <c r="G180" s="24"/>
      <c r="H180" s="24">
        <v>8401.4599999999991</v>
      </c>
      <c r="I180" s="63" t="str">
        <f>IF(K180="","",VLOOKUP(K180,'[1]Planilha6 (2)'!$B:$D,2,0))</f>
        <v>Receita com serviços</v>
      </c>
      <c r="J180" s="63" t="str">
        <f>IF(K180="","",VLOOKUP(K180,'[1]Planilha6 (2)'!$B:$D,3,0))</f>
        <v>Outras</v>
      </c>
      <c r="K180" s="68" t="s">
        <v>77</v>
      </c>
      <c r="L180" s="31"/>
    </row>
    <row r="181" spans="2:13" ht="14.25" customHeight="1">
      <c r="B181" s="26">
        <v>45463</v>
      </c>
      <c r="C181" s="27" t="s">
        <v>64</v>
      </c>
      <c r="D181" s="27"/>
      <c r="E181" s="28">
        <v>10006532</v>
      </c>
      <c r="F181" s="29"/>
      <c r="G181" s="29">
        <v>-200</v>
      </c>
      <c r="H181" s="29">
        <v>8201.4599999999991</v>
      </c>
      <c r="I181" s="63" t="str">
        <f>IF(K181="","",VLOOKUP(K181,'[1]Planilha6 (2)'!$B:$D,2,0))</f>
        <v>Despesa com pessoal</v>
      </c>
      <c r="J181" s="63" t="str">
        <f>IF(K181="","",VLOOKUP(K181,'[1]Planilha6 (2)'!$B:$D,3,0))</f>
        <v>Alimentação (VR VA)</v>
      </c>
      <c r="K181" s="68" t="s">
        <v>88</v>
      </c>
      <c r="L181" s="30"/>
    </row>
    <row r="182" spans="2:13" ht="14.25" customHeight="1">
      <c r="B182" s="14">
        <v>45467</v>
      </c>
      <c r="C182" s="15" t="s">
        <v>52</v>
      </c>
      <c r="D182" s="15"/>
      <c r="E182" s="16">
        <v>441277519</v>
      </c>
      <c r="F182" s="17">
        <v>1173.69</v>
      </c>
      <c r="G182" s="17"/>
      <c r="H182" s="17">
        <v>9375.15</v>
      </c>
      <c r="I182" s="63" t="str">
        <f>IF(K182="","",VLOOKUP(K182,'[1]Planilha6 (2)'!$B:$D,2,0))</f>
        <v>Receita com serviços</v>
      </c>
      <c r="J182" s="63" t="str">
        <f>IF(K182="","",VLOOKUP(K182,'[1]Planilha6 (2)'!$B:$D,3,0))</f>
        <v>Outras</v>
      </c>
      <c r="K182" s="68" t="s">
        <v>77</v>
      </c>
    </row>
    <row r="183" spans="2:13" ht="14.25" customHeight="1">
      <c r="B183" s="21">
        <v>45468</v>
      </c>
      <c r="C183" s="22" t="s">
        <v>24</v>
      </c>
      <c r="D183" s="22"/>
      <c r="E183" s="23">
        <v>10002010</v>
      </c>
      <c r="F183" s="24"/>
      <c r="G183" s="24">
        <v>-115.99</v>
      </c>
      <c r="H183" s="24">
        <v>9259.16</v>
      </c>
      <c r="I183" s="63" t="str">
        <f>IF(K183="","",VLOOKUP(K183,'[1]Planilha6 (2)'!$B:$D,2,0))</f>
        <v>Despesa com pessoal</v>
      </c>
      <c r="J183" s="63" t="str">
        <f>IF(K183="","",VLOOKUP(K183,'[1]Planilha6 (2)'!$B:$D,3,0))</f>
        <v>Assistência médica</v>
      </c>
      <c r="K183" s="68" t="s">
        <v>84</v>
      </c>
      <c r="L183" s="25"/>
    </row>
    <row r="184" spans="2:13" ht="14.25" customHeight="1">
      <c r="B184" s="21">
        <v>45468</v>
      </c>
      <c r="C184" s="22" t="s">
        <v>21</v>
      </c>
      <c r="D184" s="22"/>
      <c r="E184" s="23">
        <v>10002018</v>
      </c>
      <c r="F184" s="24"/>
      <c r="G184" s="24">
        <v>-147.88999999999999</v>
      </c>
      <c r="H184" s="24">
        <v>9111.27</v>
      </c>
      <c r="I184" s="63" t="str">
        <f>IF(K184="","",VLOOKUP(K184,'[1]Planilha6 (2)'!$B:$D,2,0))</f>
        <v>Despesas administrativas</v>
      </c>
      <c r="J184" s="63" t="str">
        <f>IF(K184="","",VLOOKUP(K184,'[1]Planilha6 (2)'!$B:$D,3,0))</f>
        <v>Telefonia (Celular, Fixo, Internet)</v>
      </c>
      <c r="K184" s="68" t="s">
        <v>85</v>
      </c>
      <c r="L184" s="25"/>
    </row>
    <row r="185" spans="2:13" ht="14.25" customHeight="1">
      <c r="B185" s="21">
        <v>45468</v>
      </c>
      <c r="C185" s="22" t="s">
        <v>20</v>
      </c>
      <c r="D185" s="22"/>
      <c r="E185" s="23">
        <v>10002039</v>
      </c>
      <c r="F185" s="24"/>
      <c r="G185" s="24">
        <v>-70.12</v>
      </c>
      <c r="H185" s="24">
        <v>9041.15</v>
      </c>
      <c r="I185" s="63" t="str">
        <f>IF(K185="","",VLOOKUP(K185,'[1]Planilha6 (2)'!$B:$D,2,0))</f>
        <v>Despesas administrativas</v>
      </c>
      <c r="J185" s="63" t="str">
        <f>IF(K185="","",VLOOKUP(K185,'[1]Planilha6 (2)'!$B:$D,3,0))</f>
        <v>Telefonia (Celular, Fixo, Internet)</v>
      </c>
      <c r="K185" s="68" t="s">
        <v>85</v>
      </c>
      <c r="L185" s="25"/>
    </row>
    <row r="186" spans="2:13" ht="14.25" customHeight="1">
      <c r="B186" s="21">
        <v>45468</v>
      </c>
      <c r="C186" s="22" t="s">
        <v>22</v>
      </c>
      <c r="D186" s="22"/>
      <c r="E186" s="23">
        <v>10002069</v>
      </c>
      <c r="F186" s="24"/>
      <c r="G186" s="24">
        <v>-149.9</v>
      </c>
      <c r="H186" s="24">
        <v>8891.25</v>
      </c>
      <c r="I186" s="63" t="str">
        <f>IF(K186="","",VLOOKUP(K186,'[1]Planilha6 (2)'!$B:$D,2,0))</f>
        <v>Despesas administrativas</v>
      </c>
      <c r="J186" s="63" t="str">
        <f>IF(K186="","",VLOOKUP(K186,'[1]Planilha6 (2)'!$B:$D,3,0))</f>
        <v>Outras</v>
      </c>
      <c r="K186" s="68" t="s">
        <v>80</v>
      </c>
      <c r="L186" s="25"/>
    </row>
    <row r="187" spans="2:13" ht="14.25" customHeight="1">
      <c r="B187" s="26">
        <v>45468</v>
      </c>
      <c r="C187" s="27" t="s">
        <v>12</v>
      </c>
      <c r="D187" s="27"/>
      <c r="E187" s="28">
        <v>10002090</v>
      </c>
      <c r="F187" s="29"/>
      <c r="G187" s="29">
        <v>-497.32</v>
      </c>
      <c r="H187" s="29">
        <v>8393.93</v>
      </c>
      <c r="I187" s="63" t="str">
        <f>IF(K187="","",VLOOKUP(K187,'[1]Planilha6 (2)'!$B:$D,2,0))</f>
        <v>Despesas administrativas</v>
      </c>
      <c r="J187" s="63" t="str">
        <f>IF(K187="","",VLOOKUP(K187,'[1]Planilha6 (2)'!$B:$D,3,0))</f>
        <v>Outras</v>
      </c>
      <c r="K187" s="68" t="s">
        <v>80</v>
      </c>
      <c r="L187" s="30"/>
    </row>
    <row r="188" spans="2:13" ht="14.25" customHeight="1">
      <c r="B188" s="26">
        <v>45468</v>
      </c>
      <c r="C188" s="27" t="s">
        <v>8</v>
      </c>
      <c r="D188" s="27"/>
      <c r="E188" s="28">
        <v>34192564</v>
      </c>
      <c r="F188" s="29">
        <v>487.83</v>
      </c>
      <c r="G188" s="29"/>
      <c r="H188" s="29">
        <v>8881.76</v>
      </c>
      <c r="I188" s="63" t="str">
        <f>IF(K188="","",VLOOKUP(K188,'[1]Planilha6 (2)'!$B:$D,2,0))</f>
        <v>Receita com serviços</v>
      </c>
      <c r="J188" s="63" t="str">
        <f>IF(K188="","",VLOOKUP(K188,'[1]Planilha6 (2)'!$B:$D,3,0))</f>
        <v>Outras</v>
      </c>
      <c r="K188" s="68" t="s">
        <v>77</v>
      </c>
    </row>
    <row r="189" spans="2:13" ht="14.25" customHeight="1">
      <c r="B189" s="26">
        <v>45471</v>
      </c>
      <c r="C189" s="27" t="s">
        <v>25</v>
      </c>
      <c r="D189" s="27"/>
      <c r="E189" s="28">
        <v>10002932</v>
      </c>
      <c r="F189" s="29"/>
      <c r="G189" s="29">
        <v>-1800</v>
      </c>
      <c r="H189" s="29">
        <v>7081.76</v>
      </c>
      <c r="I189" s="63" t="str">
        <f>IF(K189="","",VLOOKUP(K189,'[1]Planilha6 (2)'!$B:$D,2,0))</f>
        <v>Despesa com pessoal</v>
      </c>
      <c r="J189" s="63" t="str">
        <f>IF(K189="","",VLOOKUP(K189,'[1]Planilha6 (2)'!$B:$D,3,0))</f>
        <v>Alimentação (VR VA)</v>
      </c>
      <c r="K189" s="68" t="s">
        <v>88</v>
      </c>
    </row>
    <row r="190" spans="2:13" ht="14.25" customHeight="1">
      <c r="B190" s="49"/>
      <c r="C190" s="49"/>
      <c r="D190" s="49"/>
      <c r="E190" s="49"/>
      <c r="F190" s="49"/>
      <c r="G190" s="49"/>
      <c r="H190" s="49"/>
      <c r="I190" s="63" t="str">
        <f>IF(K190="","",VLOOKUP(K190,'[1]Planilha6 (2)'!$B:$D,2,0))</f>
        <v/>
      </c>
      <c r="J190" s="63" t="str">
        <f>IF(K190="","",VLOOKUP(K190,'[1]Planilha6 (2)'!$B:$D,3,0))</f>
        <v/>
      </c>
      <c r="K190" s="66"/>
    </row>
    <row r="191" spans="2:13" ht="14.25" customHeight="1">
      <c r="B191" s="39"/>
      <c r="C191" s="39"/>
      <c r="D191" s="39"/>
      <c r="E191" s="39"/>
      <c r="F191" s="39"/>
      <c r="G191" s="39"/>
      <c r="H191" s="39"/>
      <c r="I191" s="63" t="str">
        <f>IF(K191="","",VLOOKUP(K191,'[1]Planilha6 (2)'!$B:$D,2,0))</f>
        <v/>
      </c>
      <c r="J191" s="63" t="str">
        <f>IF(K191="","",VLOOKUP(K191,'[1]Planilha6 (2)'!$B:$D,3,0))</f>
        <v/>
      </c>
      <c r="K191" s="66"/>
    </row>
    <row r="192" spans="2:13" ht="14.25" customHeight="1">
      <c r="B192" s="71" t="s">
        <v>65</v>
      </c>
      <c r="C192" s="72"/>
      <c r="D192" s="72"/>
      <c r="E192" s="72"/>
      <c r="F192" s="72"/>
      <c r="G192" s="73"/>
      <c r="H192" s="1"/>
      <c r="I192" s="63" t="str">
        <f>IF(K192="","",VLOOKUP(K192,'[1]Planilha6 (2)'!$B:$D,2,0))</f>
        <v/>
      </c>
      <c r="J192" s="63" t="str">
        <f>IF(K192="","",VLOOKUP(K192,'[1]Planilha6 (2)'!$B:$D,3,0))</f>
        <v/>
      </c>
      <c r="K192" s="63"/>
    </row>
    <row r="193" spans="2:13" ht="14.25" customHeight="1">
      <c r="B193" s="2" t="s">
        <v>1</v>
      </c>
      <c r="C193" s="3" t="s">
        <v>2</v>
      </c>
      <c r="D193" s="4"/>
      <c r="E193" s="5" t="s">
        <v>3</v>
      </c>
      <c r="F193" s="6" t="s">
        <v>4</v>
      </c>
      <c r="G193" s="6" t="s">
        <v>5</v>
      </c>
      <c r="H193" s="7" t="s">
        <v>6</v>
      </c>
      <c r="I193" s="63" t="str">
        <f>IF(K193="","",VLOOKUP(K193,'[1]Planilha6 (2)'!$B:$D,2,0))</f>
        <v/>
      </c>
      <c r="J193" s="63" t="str">
        <f>IF(K193="","",VLOOKUP(K193,'[1]Planilha6 (2)'!$B:$D,3,0))</f>
        <v/>
      </c>
      <c r="K193" s="64"/>
    </row>
    <row r="194" spans="2:13" ht="14.25" customHeight="1">
      <c r="B194" s="8"/>
      <c r="C194" s="9" t="s">
        <v>7</v>
      </c>
      <c r="D194" s="10"/>
      <c r="E194" s="11"/>
      <c r="F194" s="12"/>
      <c r="G194" s="12"/>
      <c r="H194" s="13">
        <v>7081.76</v>
      </c>
      <c r="I194" s="63" t="str">
        <f>IF(K194="","",VLOOKUP(K194,'[1]Planilha6 (2)'!$B:$D,2,0))</f>
        <v/>
      </c>
      <c r="J194" s="63" t="str">
        <f>IF(K194="","",VLOOKUP(K194,'[1]Planilha6 (2)'!$B:$D,3,0))</f>
        <v/>
      </c>
      <c r="K194" s="63"/>
    </row>
    <row r="195" spans="2:13" ht="14.25" customHeight="1">
      <c r="B195" s="26">
        <v>45474</v>
      </c>
      <c r="C195" s="27" t="s">
        <v>66</v>
      </c>
      <c r="D195" s="27"/>
      <c r="E195" s="28">
        <v>10005538</v>
      </c>
      <c r="F195" s="29"/>
      <c r="G195" s="29">
        <v>-376.66</v>
      </c>
      <c r="H195" s="29">
        <v>6705.1</v>
      </c>
      <c r="I195" s="63" t="str">
        <f>IF(K195="","",VLOOKUP(K195,'[1]Planilha6 (2)'!$B:$D,2,0))</f>
        <v>Despesas administrativas</v>
      </c>
      <c r="J195" s="63" t="str">
        <f>IF(K195="","",VLOOKUP(K195,'[1]Planilha6 (2)'!$B:$D,3,0))</f>
        <v>Outras</v>
      </c>
      <c r="K195" s="68" t="s">
        <v>80</v>
      </c>
    </row>
    <row r="196" spans="2:13" ht="14.25" customHeight="1">
      <c r="B196" s="14">
        <v>45478</v>
      </c>
      <c r="C196" s="15" t="s">
        <v>10</v>
      </c>
      <c r="D196" s="15"/>
      <c r="E196" s="16">
        <v>10002355</v>
      </c>
      <c r="F196" s="17"/>
      <c r="G196" s="17">
        <v>-210.86</v>
      </c>
      <c r="H196" s="17">
        <v>6494.24</v>
      </c>
      <c r="I196" s="63" t="str">
        <f>IF(K196="","",VLOOKUP(K196,'[1]Planilha6 (2)'!$B:$D,2,0))</f>
        <v>Despesas administrativas</v>
      </c>
      <c r="J196" s="63" t="str">
        <f>IF(K196="","",VLOOKUP(K196,'[1]Planilha6 (2)'!$B:$D,3,0))</f>
        <v>Água</v>
      </c>
      <c r="K196" s="68" t="s">
        <v>78</v>
      </c>
    </row>
    <row r="197" spans="2:13" ht="14.25" customHeight="1">
      <c r="B197" s="21">
        <v>45481</v>
      </c>
      <c r="C197" s="22" t="s">
        <v>67</v>
      </c>
      <c r="D197" s="22"/>
      <c r="E197" s="23">
        <v>10006896</v>
      </c>
      <c r="F197" s="24"/>
      <c r="G197" s="24">
        <v>-98.35</v>
      </c>
      <c r="H197" s="24">
        <v>6395.89</v>
      </c>
      <c r="I197" s="63" t="str">
        <f>IF(K197="","",VLOOKUP(K197,'[1]Planilha6 (2)'!$B:$D,2,0))</f>
        <v>Despesas administrativas</v>
      </c>
      <c r="J197" s="63" t="str">
        <f>IF(K197="","",VLOOKUP(K197,'[1]Planilha6 (2)'!$B:$D,3,0))</f>
        <v>Outras</v>
      </c>
      <c r="K197" s="68" t="s">
        <v>80</v>
      </c>
      <c r="L197" s="25"/>
    </row>
    <row r="198" spans="2:13" ht="14.25" customHeight="1">
      <c r="B198" s="21">
        <v>45481</v>
      </c>
      <c r="C198" s="22" t="s">
        <v>27</v>
      </c>
      <c r="D198" s="22"/>
      <c r="E198" s="23">
        <v>10006908</v>
      </c>
      <c r="F198" s="24"/>
      <c r="G198" s="24">
        <v>-311.22000000000003</v>
      </c>
      <c r="H198" s="24">
        <v>6084.67</v>
      </c>
      <c r="I198" s="63" t="str">
        <f>IF(K198="","",VLOOKUP(K198,'[1]Planilha6 (2)'!$B:$D,2,0))</f>
        <v>Despesas administrativas</v>
      </c>
      <c r="J198" s="63" t="str">
        <f>IF(K198="","",VLOOKUP(K198,'[1]Planilha6 (2)'!$B:$D,3,0))</f>
        <v>Outras</v>
      </c>
      <c r="K198" s="68" t="s">
        <v>80</v>
      </c>
      <c r="L198" s="25"/>
    </row>
    <row r="199" spans="2:13" ht="14.25" customHeight="1">
      <c r="B199" s="26">
        <v>45481</v>
      </c>
      <c r="C199" s="27" t="s">
        <v>68</v>
      </c>
      <c r="D199" s="27"/>
      <c r="E199" s="28">
        <v>10006921</v>
      </c>
      <c r="F199" s="29"/>
      <c r="G199" s="29">
        <v>-550.19000000000005</v>
      </c>
      <c r="H199" s="29">
        <v>5534.48</v>
      </c>
      <c r="I199" s="63" t="str">
        <f>IF(K199="","",VLOOKUP(K199,'[1]Planilha6 (2)'!$B:$D,2,0))</f>
        <v>Despesa com pessoal</v>
      </c>
      <c r="J199" s="63" t="str">
        <f>IF(K199="","",VLOOKUP(K199,'[1]Planilha6 (2)'!$B:$D,3,0))</f>
        <v>Outras</v>
      </c>
      <c r="K199" s="68" t="s">
        <v>90</v>
      </c>
      <c r="L199" s="30"/>
    </row>
    <row r="200" spans="2:13" ht="14.25" customHeight="1">
      <c r="B200" s="26">
        <v>45483</v>
      </c>
      <c r="C200" s="27" t="s">
        <v>69</v>
      </c>
      <c r="D200" s="27"/>
      <c r="E200" s="42">
        <v>3</v>
      </c>
      <c r="F200" s="29"/>
      <c r="G200" s="29">
        <v>-2460.29</v>
      </c>
      <c r="H200" s="29">
        <v>3074.19</v>
      </c>
      <c r="I200" s="63" t="str">
        <f>IF(K200="","",VLOOKUP(K200,'[1]Planilha6 (2)'!$B:$D,2,0))</f>
        <v>Despesas administrativas</v>
      </c>
      <c r="J200" s="63" t="str">
        <f>IF(K200="","",VLOOKUP(K200,'[1]Planilha6 (2)'!$B:$D,3,0))</f>
        <v>Veiculos</v>
      </c>
      <c r="K200" s="68" t="s">
        <v>91</v>
      </c>
    </row>
    <row r="201" spans="2:13" ht="14.25" customHeight="1">
      <c r="B201" s="14">
        <v>45488</v>
      </c>
      <c r="C201" s="15" t="s">
        <v>17</v>
      </c>
      <c r="D201" s="15"/>
      <c r="E201" s="16">
        <v>19911</v>
      </c>
      <c r="F201" s="17"/>
      <c r="G201" s="17">
        <v>-69.5</v>
      </c>
      <c r="H201" s="17">
        <v>3004.69</v>
      </c>
      <c r="I201" s="63" t="str">
        <f>IF(K201="","",VLOOKUP(K201,'[1]Planilha6 (2)'!$B:$D,2,0))</f>
        <v>Despesas administrativas</v>
      </c>
      <c r="J201" s="63" t="str">
        <f>IF(K201="","",VLOOKUP(K201,'[1]Planilha6 (2)'!$B:$D,3,0))</f>
        <v>Outras</v>
      </c>
      <c r="K201" s="68" t="s">
        <v>80</v>
      </c>
      <c r="M201" s="62">
        <v>11939.88</v>
      </c>
    </row>
    <row r="202" spans="2:13" ht="14.25" customHeight="1">
      <c r="B202" s="21">
        <v>45488</v>
      </c>
      <c r="C202" s="22" t="s">
        <v>43</v>
      </c>
      <c r="D202" s="22"/>
      <c r="E202" s="23">
        <v>10005438</v>
      </c>
      <c r="F202" s="24"/>
      <c r="G202" s="24">
        <v>-48.42</v>
      </c>
      <c r="H202" s="24">
        <v>2956.27</v>
      </c>
      <c r="I202" s="63" t="str">
        <f>IF(K202="","",VLOOKUP(K202,'[1]Planilha6 (2)'!$B:$D,2,0))</f>
        <v>Despesa com produtos</v>
      </c>
      <c r="J202" s="63" t="str">
        <f>IF(K202="","",VLOOKUP(K202,'[1]Planilha6 (2)'!$B:$D,3,0))</f>
        <v>Materiais de Consumo</v>
      </c>
      <c r="K202" s="68" t="s">
        <v>83</v>
      </c>
      <c r="L202" s="25"/>
    </row>
    <row r="203" spans="2:13" ht="14.25" customHeight="1">
      <c r="B203" s="26">
        <v>45488</v>
      </c>
      <c r="C203" s="27" t="s">
        <v>18</v>
      </c>
      <c r="D203" s="27"/>
      <c r="E203" s="28">
        <v>10005514</v>
      </c>
      <c r="F203" s="29"/>
      <c r="G203" s="29">
        <v>-854.12</v>
      </c>
      <c r="H203" s="29">
        <v>2102.15</v>
      </c>
      <c r="I203" s="63" t="str">
        <f>IF(K203="","",VLOOKUP(K203,'[1]Planilha6 (2)'!$B:$D,2,0))</f>
        <v>Despesa com pessoal</v>
      </c>
      <c r="J203" s="63" t="str">
        <f>IF(K203="","",VLOOKUP(K203,'[1]Planilha6 (2)'!$B:$D,3,0))</f>
        <v>Assistência médica</v>
      </c>
      <c r="K203" s="68" t="s">
        <v>84</v>
      </c>
      <c r="L203" s="52"/>
    </row>
    <row r="204" spans="2:13" ht="14.25" customHeight="1">
      <c r="B204" s="21">
        <v>45488</v>
      </c>
      <c r="C204" s="22" t="s">
        <v>32</v>
      </c>
      <c r="D204" s="22"/>
      <c r="E204" s="23">
        <v>10005569</v>
      </c>
      <c r="F204" s="24"/>
      <c r="G204" s="24">
        <v>-175.07</v>
      </c>
      <c r="H204" s="24">
        <v>1927.08</v>
      </c>
      <c r="I204" s="63" t="str">
        <f>IF(K204="","",VLOOKUP(K204,'[1]Planilha6 (2)'!$B:$D,2,0))</f>
        <v>Despesas administrativas</v>
      </c>
      <c r="J204" s="63" t="str">
        <f>IF(K204="","",VLOOKUP(K204,'[1]Planilha6 (2)'!$B:$D,3,0))</f>
        <v>Energia</v>
      </c>
      <c r="K204" s="68" t="s">
        <v>87</v>
      </c>
      <c r="L204" s="30"/>
    </row>
    <row r="205" spans="2:13" ht="14.25" customHeight="1">
      <c r="B205" s="21">
        <v>45488</v>
      </c>
      <c r="C205" s="22" t="s">
        <v>33</v>
      </c>
      <c r="D205" s="22"/>
      <c r="E205" s="23">
        <v>10005736</v>
      </c>
      <c r="F205" s="24"/>
      <c r="G205" s="24">
        <v>-51.43</v>
      </c>
      <c r="H205" s="24">
        <v>1875.65</v>
      </c>
      <c r="I205" s="63" t="str">
        <f>IF(K205="","",VLOOKUP(K205,'[1]Planilha6 (2)'!$B:$D,2,0))</f>
        <v>Despesas administrativas</v>
      </c>
      <c r="J205" s="63" t="str">
        <f>IF(K205="","",VLOOKUP(K205,'[1]Planilha6 (2)'!$B:$D,3,0))</f>
        <v>Energia</v>
      </c>
      <c r="K205" s="68" t="s">
        <v>87</v>
      </c>
      <c r="L205" s="25"/>
    </row>
    <row r="206" spans="2:13" ht="14.25" customHeight="1">
      <c r="B206" s="21">
        <v>45488</v>
      </c>
      <c r="C206" s="22" t="s">
        <v>34</v>
      </c>
      <c r="D206" s="22"/>
      <c r="E206" s="23">
        <v>10005746</v>
      </c>
      <c r="F206" s="24"/>
      <c r="G206" s="24">
        <v>-446.74</v>
      </c>
      <c r="H206" s="24">
        <v>1428.91</v>
      </c>
      <c r="I206" s="63" t="str">
        <f>IF(K206="","",VLOOKUP(K206,'[1]Planilha6 (2)'!$B:$D,2,0))</f>
        <v>Despesas administrativas</v>
      </c>
      <c r="J206" s="63" t="str">
        <f>IF(K206="","",VLOOKUP(K206,'[1]Planilha6 (2)'!$B:$D,3,0))</f>
        <v>Energia</v>
      </c>
      <c r="K206" s="68" t="s">
        <v>87</v>
      </c>
      <c r="L206" s="25"/>
    </row>
    <row r="207" spans="2:13" ht="14.25" customHeight="1">
      <c r="B207" s="26">
        <v>45488</v>
      </c>
      <c r="C207" s="27" t="s">
        <v>12</v>
      </c>
      <c r="D207" s="27"/>
      <c r="E207" s="28">
        <v>10005793</v>
      </c>
      <c r="F207" s="29"/>
      <c r="G207" s="29">
        <v>-68.349999999999994</v>
      </c>
      <c r="H207" s="29">
        <v>1360.56</v>
      </c>
      <c r="I207" s="63" t="str">
        <f>IF(K207="","",VLOOKUP(K207,'[1]Planilha6 (2)'!$B:$D,2,0))</f>
        <v>Despesas administrativas</v>
      </c>
      <c r="J207" s="63" t="str">
        <f>IF(K207="","",VLOOKUP(K207,'[1]Planilha6 (2)'!$B:$D,3,0))</f>
        <v>Outras</v>
      </c>
      <c r="K207" s="68" t="s">
        <v>80</v>
      </c>
      <c r="L207" s="30"/>
    </row>
    <row r="208" spans="2:13" ht="14.25" customHeight="1">
      <c r="B208" s="21">
        <v>45492</v>
      </c>
      <c r="C208" s="22" t="s">
        <v>8</v>
      </c>
      <c r="D208" s="22"/>
      <c r="E208" s="23">
        <v>34178064</v>
      </c>
      <c r="F208" s="24">
        <v>24.73</v>
      </c>
      <c r="G208" s="24"/>
      <c r="H208" s="24">
        <v>1385.29</v>
      </c>
      <c r="I208" s="63" t="str">
        <f>IF(K208="","",VLOOKUP(K208,'[1]Planilha6 (2)'!$B:$D,2,0))</f>
        <v>Receita com serviços</v>
      </c>
      <c r="J208" s="63" t="str">
        <f>IF(K208="","",VLOOKUP(K208,'[1]Planilha6 (2)'!$B:$D,3,0))</f>
        <v>Outras</v>
      </c>
      <c r="K208" s="68" t="s">
        <v>77</v>
      </c>
      <c r="L208" s="25"/>
    </row>
    <row r="209" spans="2:12" ht="14.25" customHeight="1">
      <c r="B209" s="26">
        <v>45497</v>
      </c>
      <c r="C209" s="27" t="s">
        <v>70</v>
      </c>
      <c r="D209" s="27"/>
      <c r="E209" s="28">
        <v>457654032</v>
      </c>
      <c r="F209" s="29">
        <v>1868.4</v>
      </c>
      <c r="G209" s="29"/>
      <c r="H209" s="29">
        <v>3253.69</v>
      </c>
      <c r="I209" s="63" t="str">
        <f>IF(K209="","",VLOOKUP(K209,'[1]Planilha6 (2)'!$B:$D,2,0))</f>
        <v>Receita com serviços</v>
      </c>
      <c r="J209" s="63" t="str">
        <f>IF(K209="","",VLOOKUP(K209,'[1]Planilha6 (2)'!$B:$D,3,0))</f>
        <v>Outras</v>
      </c>
      <c r="K209" s="68" t="s">
        <v>77</v>
      </c>
      <c r="L209" s="30"/>
    </row>
    <row r="210" spans="2:12" ht="14.25" customHeight="1">
      <c r="B210" s="21">
        <v>45498</v>
      </c>
      <c r="C210" s="22" t="s">
        <v>20</v>
      </c>
      <c r="D210" s="22"/>
      <c r="E210" s="23">
        <v>10002282</v>
      </c>
      <c r="F210" s="24"/>
      <c r="G210" s="24">
        <v>-70.12</v>
      </c>
      <c r="H210" s="24">
        <v>3183.57</v>
      </c>
      <c r="I210" s="63" t="str">
        <f>IF(K210="","",VLOOKUP(K210,'[1]Planilha6 (2)'!$B:$D,2,0))</f>
        <v>Despesas administrativas</v>
      </c>
      <c r="J210" s="63" t="str">
        <f>IF(K210="","",VLOOKUP(K210,'[1]Planilha6 (2)'!$B:$D,3,0))</f>
        <v>Telefonia (Celular, Fixo, Internet)</v>
      </c>
      <c r="K210" s="68" t="s">
        <v>85</v>
      </c>
      <c r="L210" s="25"/>
    </row>
    <row r="211" spans="2:12" ht="14.25" customHeight="1">
      <c r="B211" s="21">
        <v>45498</v>
      </c>
      <c r="C211" s="22" t="s">
        <v>22</v>
      </c>
      <c r="D211" s="22"/>
      <c r="E211" s="23">
        <v>10002284</v>
      </c>
      <c r="F211" s="24"/>
      <c r="G211" s="24">
        <v>-149.9</v>
      </c>
      <c r="H211" s="24">
        <v>3033.67</v>
      </c>
      <c r="I211" s="63" t="str">
        <f>IF(K211="","",VLOOKUP(K211,'[1]Planilha6 (2)'!$B:$D,2,0))</f>
        <v>Despesas administrativas</v>
      </c>
      <c r="J211" s="63" t="str">
        <f>IF(K211="","",VLOOKUP(K211,'[1]Planilha6 (2)'!$B:$D,3,0))</f>
        <v>Outras</v>
      </c>
      <c r="K211" s="68" t="s">
        <v>80</v>
      </c>
      <c r="L211" s="25"/>
    </row>
    <row r="212" spans="2:12" ht="14.25" customHeight="1">
      <c r="B212" s="21">
        <v>45498</v>
      </c>
      <c r="C212" s="22" t="s">
        <v>21</v>
      </c>
      <c r="D212" s="22"/>
      <c r="E212" s="23">
        <v>10002319</v>
      </c>
      <c r="F212" s="24"/>
      <c r="G212" s="24">
        <v>-139.96</v>
      </c>
      <c r="H212" s="24">
        <v>2893.71</v>
      </c>
      <c r="I212" s="63" t="str">
        <f>IF(K212="","",VLOOKUP(K212,'[1]Planilha6 (2)'!$B:$D,2,0))</f>
        <v>Despesas administrativas</v>
      </c>
      <c r="J212" s="63" t="str">
        <f>IF(K212="","",VLOOKUP(K212,'[1]Planilha6 (2)'!$B:$D,3,0))</f>
        <v>Telefonia (Celular, Fixo, Internet)</v>
      </c>
      <c r="K212" s="68" t="s">
        <v>85</v>
      </c>
      <c r="L212" s="25"/>
    </row>
    <row r="213" spans="2:12" ht="14.25" customHeight="1">
      <c r="B213" s="26">
        <v>45498</v>
      </c>
      <c r="C213" s="27" t="s">
        <v>24</v>
      </c>
      <c r="D213" s="27"/>
      <c r="E213" s="28">
        <v>10002338</v>
      </c>
      <c r="F213" s="29"/>
      <c r="G213" s="29">
        <v>-156.9</v>
      </c>
      <c r="H213" s="29">
        <v>2736.81</v>
      </c>
      <c r="I213" s="63" t="str">
        <f>IF(K213="","",VLOOKUP(K213,'[1]Planilha6 (2)'!$B:$D,2,0))</f>
        <v>Despesa com pessoal</v>
      </c>
      <c r="J213" s="63" t="str">
        <f>IF(K213="","",VLOOKUP(K213,'[1]Planilha6 (2)'!$B:$D,3,0))</f>
        <v>Assistência médica</v>
      </c>
      <c r="K213" s="68" t="s">
        <v>84</v>
      </c>
      <c r="L213" s="30"/>
    </row>
    <row r="214" spans="2:12" ht="14.25" customHeight="1">
      <c r="B214" s="26">
        <v>45499</v>
      </c>
      <c r="C214" s="27" t="s">
        <v>70</v>
      </c>
      <c r="D214" s="27"/>
      <c r="E214" s="28">
        <v>458789355</v>
      </c>
      <c r="F214" s="29">
        <v>1000</v>
      </c>
      <c r="G214" s="29"/>
      <c r="H214" s="29">
        <v>3736.81</v>
      </c>
      <c r="I214" s="63" t="str">
        <f>IF(K214="","",VLOOKUP(K214,'[1]Planilha6 (2)'!$B:$D,2,0))</f>
        <v>Receita com serviços</v>
      </c>
      <c r="J214" s="63" t="str">
        <f>IF(K214="","",VLOOKUP(K214,'[1]Planilha6 (2)'!$B:$D,3,0))</f>
        <v>Outras</v>
      </c>
      <c r="K214" s="68" t="s">
        <v>77</v>
      </c>
    </row>
    <row r="215" spans="2:12" ht="14.25" customHeight="1">
      <c r="B215" s="14">
        <v>45503</v>
      </c>
      <c r="C215" s="15" t="s">
        <v>53</v>
      </c>
      <c r="D215" s="15"/>
      <c r="E215" s="16">
        <v>460372221</v>
      </c>
      <c r="F215" s="17">
        <v>39.4</v>
      </c>
      <c r="G215" s="17"/>
      <c r="H215" s="17">
        <v>3776.21</v>
      </c>
      <c r="I215" s="63" t="str">
        <f>IF(K215="","",VLOOKUP(K215,'[1]Planilha6 (2)'!$B:$D,2,0))</f>
        <v>Receita com serviços</v>
      </c>
      <c r="J215" s="63" t="str">
        <f>IF(K215="","",VLOOKUP(K215,'[1]Planilha6 (2)'!$B:$D,3,0))</f>
        <v>Outras</v>
      </c>
      <c r="K215" s="68" t="s">
        <v>77</v>
      </c>
    </row>
    <row r="216" spans="2:12" ht="14.25" customHeight="1">
      <c r="B216" s="21">
        <v>45504</v>
      </c>
      <c r="C216" s="22" t="s">
        <v>25</v>
      </c>
      <c r="D216" s="22"/>
      <c r="E216" s="23">
        <v>10003049</v>
      </c>
      <c r="F216" s="24"/>
      <c r="G216" s="24">
        <v>-2053.34</v>
      </c>
      <c r="H216" s="24">
        <v>1722.87</v>
      </c>
      <c r="I216" s="63" t="str">
        <f>IF(K216="","",VLOOKUP(K216,'[1]Planilha6 (2)'!$B:$D,2,0))</f>
        <v>Despesa com pessoal</v>
      </c>
      <c r="J216" s="63" t="str">
        <f>IF(K216="","",VLOOKUP(K216,'[1]Planilha6 (2)'!$B:$D,3,0))</f>
        <v>Alimentação (VR VA)</v>
      </c>
      <c r="K216" s="68" t="s">
        <v>88</v>
      </c>
      <c r="L216" s="25"/>
    </row>
    <row r="217" spans="2:12" ht="14.25" customHeight="1">
      <c r="B217" s="26">
        <v>45504</v>
      </c>
      <c r="C217" s="27" t="s">
        <v>71</v>
      </c>
      <c r="D217" s="27"/>
      <c r="E217" s="28">
        <v>10003118</v>
      </c>
      <c r="F217" s="29"/>
      <c r="G217" s="29">
        <v>-44.2</v>
      </c>
      <c r="H217" s="29">
        <v>1678.67</v>
      </c>
      <c r="I217" s="63" t="str">
        <f>IF(K217="","",VLOOKUP(K217,'[1]Planilha6 (2)'!$B:$D,2,0))</f>
        <v>Despesas administrativas</v>
      </c>
      <c r="J217" s="63" t="str">
        <f>IF(K217="","",VLOOKUP(K217,'[1]Planilha6 (2)'!$B:$D,3,0))</f>
        <v>Cartório</v>
      </c>
      <c r="K217" s="68" t="s">
        <v>92</v>
      </c>
      <c r="L217" s="30"/>
    </row>
    <row r="218" spans="2:12" ht="14.25" customHeight="1">
      <c r="B218" s="39"/>
      <c r="C218" s="39"/>
      <c r="D218" s="39"/>
      <c r="E218" s="39"/>
      <c r="F218" s="39"/>
      <c r="G218" s="39"/>
      <c r="H218" s="39"/>
      <c r="I218" s="63" t="str">
        <f>IF(K218="","",VLOOKUP(K218,'[1]Planilha6 (2)'!$B:$D,2,0))</f>
        <v/>
      </c>
      <c r="J218" s="63" t="str">
        <f>IF(K218="","",VLOOKUP(K218,'[1]Planilha6 (2)'!$B:$D,3,0))</f>
        <v/>
      </c>
      <c r="K218" s="39"/>
      <c r="L218" s="39"/>
    </row>
    <row r="219" spans="2:12" ht="14.25" customHeight="1">
      <c r="B219" s="39"/>
      <c r="C219" s="39"/>
      <c r="D219" s="39"/>
      <c r="E219" s="39"/>
      <c r="F219" s="39"/>
      <c r="G219" s="39"/>
      <c r="H219" s="39"/>
      <c r="I219" s="63" t="str">
        <f>IF(K219="","",VLOOKUP(K219,'[1]Planilha6 (2)'!$B:$D,2,0))</f>
        <v/>
      </c>
      <c r="J219" s="63" t="str">
        <f>IF(K219="","",VLOOKUP(K219,'[1]Planilha6 (2)'!$B:$D,3,0))</f>
        <v/>
      </c>
      <c r="K219" s="39"/>
      <c r="L219" s="39"/>
    </row>
    <row r="220" spans="2:12" ht="14.25" customHeight="1">
      <c r="B220" s="71" t="s">
        <v>72</v>
      </c>
      <c r="C220" s="72"/>
      <c r="D220" s="72"/>
      <c r="E220" s="72"/>
      <c r="F220" s="72"/>
      <c r="G220" s="73"/>
      <c r="H220" s="1"/>
      <c r="I220" s="63" t="str">
        <f>IF(K220="","",VLOOKUP(K220,'[1]Planilha6 (2)'!$B:$D,2,0))</f>
        <v/>
      </c>
      <c r="J220" s="63" t="str">
        <f>IF(K220="","",VLOOKUP(K220,'[1]Planilha6 (2)'!$B:$D,3,0))</f>
        <v/>
      </c>
      <c r="K220" s="63"/>
      <c r="L220" s="39"/>
    </row>
    <row r="221" spans="2:12" ht="14.25" customHeight="1">
      <c r="B221" s="2" t="s">
        <v>1</v>
      </c>
      <c r="C221" s="3" t="s">
        <v>2</v>
      </c>
      <c r="D221" s="4"/>
      <c r="E221" s="5" t="s">
        <v>3</v>
      </c>
      <c r="F221" s="6" t="s">
        <v>4</v>
      </c>
      <c r="G221" s="6" t="s">
        <v>5</v>
      </c>
      <c r="H221" s="7" t="s">
        <v>6</v>
      </c>
      <c r="I221" s="63" t="str">
        <f>IF(K221="","",VLOOKUP(K221,'[1]Planilha6 (2)'!$B:$D,2,0))</f>
        <v/>
      </c>
      <c r="J221" s="63" t="str">
        <f>IF(K221="","",VLOOKUP(K221,'[1]Planilha6 (2)'!$B:$D,3,0))</f>
        <v/>
      </c>
      <c r="K221" s="67"/>
      <c r="L221" s="39"/>
    </row>
    <row r="222" spans="2:12" ht="14.25" customHeight="1">
      <c r="B222" s="8"/>
      <c r="C222" s="9" t="s">
        <v>7</v>
      </c>
      <c r="D222" s="10"/>
      <c r="E222" s="11"/>
      <c r="F222" s="12"/>
      <c r="G222" s="12"/>
      <c r="H222" s="13">
        <v>1678.67</v>
      </c>
      <c r="I222" s="63" t="str">
        <f>IF(K222="","",VLOOKUP(K222,'[1]Planilha6 (2)'!$B:$D,2,0))</f>
        <v/>
      </c>
      <c r="J222" s="63" t="str">
        <f>IF(K222="","",VLOOKUP(K222,'[1]Planilha6 (2)'!$B:$D,3,0))</f>
        <v/>
      </c>
      <c r="K222" s="13"/>
      <c r="L222" s="39"/>
    </row>
    <row r="223" spans="2:12" ht="14.25" customHeight="1">
      <c r="B223" s="26">
        <v>45513</v>
      </c>
      <c r="C223" s="27" t="s">
        <v>73</v>
      </c>
      <c r="D223" s="27"/>
      <c r="E223" s="28">
        <v>466925811</v>
      </c>
      <c r="F223" s="29">
        <v>2745.16</v>
      </c>
      <c r="G223" s="29"/>
      <c r="H223" s="29">
        <v>4423.83</v>
      </c>
      <c r="I223" s="63" t="str">
        <f>IF(K223="","",VLOOKUP(K223,'[1]Planilha6 (2)'!$B:$D,2,0))</f>
        <v>Receita com serviços</v>
      </c>
      <c r="J223" s="63" t="str">
        <f>IF(K223="","",VLOOKUP(K223,'[1]Planilha6 (2)'!$B:$D,3,0))</f>
        <v>Outras</v>
      </c>
      <c r="K223" s="68" t="s">
        <v>77</v>
      </c>
      <c r="L223" s="39"/>
    </row>
    <row r="224" spans="2:12" ht="14.25" customHeight="1">
      <c r="B224" s="26">
        <v>45516</v>
      </c>
      <c r="C224" s="27" t="s">
        <v>74</v>
      </c>
      <c r="D224" s="27"/>
      <c r="E224" s="42">
        <v>3</v>
      </c>
      <c r="F224" s="29"/>
      <c r="G224" s="29">
        <v>-2460.29</v>
      </c>
      <c r="H224" s="29">
        <v>1963.54</v>
      </c>
      <c r="I224" s="63" t="str">
        <f>IF(K224="","",VLOOKUP(K224,'[1]Planilha6 (2)'!$B:$D,2,0))</f>
        <v>Despesas administrativas</v>
      </c>
      <c r="J224" s="63" t="str">
        <f>IF(K224="","",VLOOKUP(K224,'[1]Planilha6 (2)'!$B:$D,3,0))</f>
        <v>Veiculos</v>
      </c>
      <c r="K224" s="68" t="s">
        <v>91</v>
      </c>
      <c r="L224" s="39"/>
    </row>
    <row r="225" spans="2:13" ht="14.25" customHeight="1">
      <c r="B225" s="26">
        <v>45519</v>
      </c>
      <c r="C225" s="27" t="s">
        <v>17</v>
      </c>
      <c r="D225" s="27"/>
      <c r="E225" s="28">
        <v>19911</v>
      </c>
      <c r="F225" s="29"/>
      <c r="G225" s="29">
        <v>-69.5</v>
      </c>
      <c r="H225" s="29">
        <v>1894.04</v>
      </c>
      <c r="I225" s="63" t="str">
        <f>IF(K225="","",VLOOKUP(K225,'[1]Planilha6 (2)'!$B:$D,2,0))</f>
        <v>Despesas administrativas</v>
      </c>
      <c r="J225" s="63" t="str">
        <f>IF(K225="","",VLOOKUP(K225,'[1]Planilha6 (2)'!$B:$D,3,0))</f>
        <v>Outras</v>
      </c>
      <c r="K225" s="68" t="s">
        <v>80</v>
      </c>
      <c r="L225" s="39"/>
      <c r="M225" s="62">
        <v>12009.38</v>
      </c>
    </row>
    <row r="226" spans="2:13" ht="14.25" customHeight="1">
      <c r="B226" s="26">
        <v>45520</v>
      </c>
      <c r="C226" s="27" t="s">
        <v>75</v>
      </c>
      <c r="D226" s="27"/>
      <c r="E226" s="42">
        <v>84624000166</v>
      </c>
      <c r="F226" s="29"/>
      <c r="G226" s="29">
        <v>-390.57</v>
      </c>
      <c r="H226" s="29">
        <v>1503.47</v>
      </c>
      <c r="I226" s="63" t="str">
        <f>IF(K226="","",VLOOKUP(K226,'[1]Planilha6 (2)'!$B:$D,2,0))</f>
        <v>Despesas administrativas</v>
      </c>
      <c r="J226" s="63" t="str">
        <f>IF(K226="","",VLOOKUP(K226,'[1]Planilha6 (2)'!$B:$D,3,0))</f>
        <v>Seguro veicular</v>
      </c>
      <c r="K226" s="68" t="s">
        <v>82</v>
      </c>
      <c r="L226" s="39"/>
    </row>
    <row r="227" spans="2:13" ht="14.25" customHeight="1">
      <c r="B227" s="21">
        <v>45520</v>
      </c>
      <c r="C227" s="22" t="s">
        <v>32</v>
      </c>
      <c r="D227" s="22"/>
      <c r="E227" s="23">
        <v>10003415</v>
      </c>
      <c r="F227" s="24"/>
      <c r="G227" s="24">
        <v>-211.1</v>
      </c>
      <c r="H227" s="24">
        <v>1292.3699999999999</v>
      </c>
      <c r="I227" s="63" t="str">
        <f>IF(K227="","",VLOOKUP(K227,'[1]Planilha6 (2)'!$B:$D,2,0))</f>
        <v>Despesas administrativas</v>
      </c>
      <c r="J227" s="63" t="str">
        <f>IF(K227="","",VLOOKUP(K227,'[1]Planilha6 (2)'!$B:$D,3,0))</f>
        <v>Energia</v>
      </c>
      <c r="K227" s="68" t="s">
        <v>87</v>
      </c>
      <c r="L227" s="25"/>
    </row>
    <row r="228" spans="2:13" ht="14.25" customHeight="1">
      <c r="B228" s="21">
        <v>45520</v>
      </c>
      <c r="C228" s="22" t="s">
        <v>33</v>
      </c>
      <c r="D228" s="22"/>
      <c r="E228" s="23">
        <v>10003427</v>
      </c>
      <c r="F228" s="24"/>
      <c r="G228" s="24">
        <v>-67.48</v>
      </c>
      <c r="H228" s="24">
        <v>1224.8900000000001</v>
      </c>
      <c r="I228" s="63" t="str">
        <f>IF(K228="","",VLOOKUP(K228,'[1]Planilha6 (2)'!$B:$D,2,0))</f>
        <v>Despesas administrativas</v>
      </c>
      <c r="J228" s="63" t="str">
        <f>IF(K228="","",VLOOKUP(K228,'[1]Planilha6 (2)'!$B:$D,3,0))</f>
        <v>Energia</v>
      </c>
      <c r="K228" s="68" t="s">
        <v>87</v>
      </c>
      <c r="L228" s="25"/>
    </row>
    <row r="229" spans="2:13" ht="14.25" customHeight="1">
      <c r="B229" s="26">
        <v>45520</v>
      </c>
      <c r="C229" s="27" t="s">
        <v>34</v>
      </c>
      <c r="D229" s="27"/>
      <c r="E229" s="28">
        <v>10003439</v>
      </c>
      <c r="F229" s="29"/>
      <c r="G229" s="29">
        <v>-553.96</v>
      </c>
      <c r="H229" s="29">
        <v>670.93</v>
      </c>
      <c r="I229" s="63" t="str">
        <f>IF(K229="","",VLOOKUP(K229,'[1]Planilha6 (2)'!$B:$D,2,0))</f>
        <v>Despesas administrativas</v>
      </c>
      <c r="J229" s="63" t="str">
        <f>IF(K229="","",VLOOKUP(K229,'[1]Planilha6 (2)'!$B:$D,3,0))</f>
        <v>Energia</v>
      </c>
      <c r="K229" s="68" t="s">
        <v>87</v>
      </c>
      <c r="L229" s="30"/>
    </row>
    <row r="230" spans="2:13" ht="14.25" customHeight="1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</row>
    <row r="231" spans="2:13" ht="14.25" customHeight="1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</row>
    <row r="232" spans="2:13" ht="14.25" customHeight="1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</row>
    <row r="233" spans="2:13" ht="14.25" customHeight="1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</row>
    <row r="234" spans="2:13" ht="14.25" customHeight="1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</row>
    <row r="235" spans="2:13" ht="14.25" customHeight="1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</row>
    <row r="236" spans="2:13" ht="14.25" customHeight="1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</row>
    <row r="237" spans="2:13" ht="14.25" customHeight="1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</row>
    <row r="238" spans="2:13" ht="14.25" customHeight="1"/>
    <row r="239" spans="2:13" ht="14.25" customHeight="1"/>
    <row r="240" spans="2:13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163:G163"/>
    <mergeCell ref="B192:G192"/>
    <mergeCell ref="B220:G220"/>
    <mergeCell ref="B2:G2"/>
    <mergeCell ref="B35:G35"/>
    <mergeCell ref="B67:G67"/>
    <mergeCell ref="B103:G103"/>
    <mergeCell ref="B133:G13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Seolin</dc:creator>
  <cp:lastModifiedBy>Adriana Lúcia</cp:lastModifiedBy>
  <dcterms:created xsi:type="dcterms:W3CDTF">2021-01-04T15:55:45Z</dcterms:created>
  <dcterms:modified xsi:type="dcterms:W3CDTF">2024-11-25T23:19:13Z</dcterms:modified>
</cp:coreProperties>
</file>