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oal Fuzzy tsukamoto" sheetId="2" r:id="rId1"/>
  </sheets>
  <calcPr calcId="144525"/>
</workbook>
</file>

<file path=xl/sharedStrings.xml><?xml version="1.0" encoding="utf-8"?>
<sst xmlns="http://schemas.openxmlformats.org/spreadsheetml/2006/main" count="100" uniqueCount="73">
  <si>
    <t>SOAL FUZZY TSUKAMOTO</t>
  </si>
  <si>
    <t>Suatu perusahaan memproduksi kaleng. Data 1 bulan terakhir diketahui:</t>
  </si>
  <si>
    <t>permintaan terbesar</t>
  </si>
  <si>
    <t>permintaan terendah</t>
  </si>
  <si>
    <t>persediaan tertinggi</t>
  </si>
  <si>
    <t>persediaan terendah</t>
  </si>
  <si>
    <t>produksi tertinggi</t>
  </si>
  <si>
    <t>produksi terendah</t>
  </si>
  <si>
    <t>berapa yang harus di produksi jika:</t>
  </si>
  <si>
    <t>Permintaan</t>
  </si>
  <si>
    <t>Persediaan</t>
  </si>
  <si>
    <t>[R1]</t>
  </si>
  <si>
    <t>IF Permintaan TURUN And Persediaan BANYAK, THEN Produksi Barang BERKURANG</t>
  </si>
  <si>
    <t>[R2]</t>
  </si>
  <si>
    <t>IF Permintaan TURUN And Persediaan SEDIKIT, THEN Produksi Barang BERKURANG</t>
  </si>
  <si>
    <t>[R3]</t>
  </si>
  <si>
    <t>IF Permintaan NAIK And Persediaan BANYAK, THEN Produksi Barang BERTAMBAH</t>
  </si>
  <si>
    <t>[R4]</t>
  </si>
  <si>
    <t>IF Permintaan NAIK And Persediaan SEDIKIT, THEN Produksi Barang BERTAMBAH</t>
  </si>
  <si>
    <t>Berdasarkan soal di atas, ada 3 variabel fuzzy yang akan dimodelkan, yaitu permintaan, persediaan, dan kuota produksi.</t>
  </si>
  <si>
    <t>Permintaan terdiri atas 2 himpunan fuzzy, yaitu TURUN dan NAIK. Keduanya menggunakan fungsi keanggotaan kurva berbentuk bahu.</t>
  </si>
  <si>
    <t>Permintaan TURUN:</t>
  </si>
  <si>
    <t>Permintaan NAIK:</t>
  </si>
  <si>
    <t>Derajat Keanggotaan</t>
  </si>
  <si>
    <t>Diketahui permintaan (x) mencapai 3200, maka:</t>
  </si>
  <si>
    <t>x&lt;=2100</t>
  </si>
  <si>
    <r>
      <t>μ</t>
    </r>
    <r>
      <rPr>
        <sz val="8"/>
        <color theme="1"/>
        <rFont val="Calibri"/>
        <charset val="134"/>
        <scheme val="minor"/>
      </rPr>
      <t>PMT</t>
    </r>
    <r>
      <rPr>
        <sz val="11"/>
        <color theme="1"/>
        <rFont val="Calibri"/>
        <charset val="134"/>
        <scheme val="minor"/>
      </rPr>
      <t>TURUN(3200) =</t>
    </r>
  </si>
  <si>
    <t>2100&lt;=x&lt;=3500</t>
  </si>
  <si>
    <t>(3500-x)/(3500-2100)</t>
  </si>
  <si>
    <t>(x-2100)/(3500-2100)</t>
  </si>
  <si>
    <r>
      <t>μ</t>
    </r>
    <r>
      <rPr>
        <sz val="8"/>
        <color theme="1"/>
        <rFont val="Calibri"/>
        <charset val="134"/>
        <scheme val="minor"/>
      </rPr>
      <t>PMT</t>
    </r>
    <r>
      <rPr>
        <sz val="11"/>
        <color theme="1"/>
        <rFont val="Calibri"/>
        <charset val="134"/>
        <scheme val="minor"/>
      </rPr>
      <t>NAIK(3200) =</t>
    </r>
  </si>
  <si>
    <t>x&gt;=3500</t>
  </si>
  <si>
    <t>x&gt;=5000</t>
  </si>
  <si>
    <t>2.</t>
  </si>
  <si>
    <t>Persediaan terdiri atas 2 himpunan fuzzy, yaitu SEDIKIT dan BANYAK. Keduanya menggunakan fungsi keanggotaan kurva berbentuk bahu.</t>
  </si>
  <si>
    <t>Persediaan SEDIKIT</t>
  </si>
  <si>
    <t>Persediaan BANYAK</t>
  </si>
  <si>
    <t>Diketahui persediaan (y) mencapai 140, maka:</t>
  </si>
  <si>
    <t>y&lt;=100</t>
  </si>
  <si>
    <r>
      <t>μ</t>
    </r>
    <r>
      <rPr>
        <sz val="8"/>
        <color theme="1"/>
        <rFont val="Calibri"/>
        <charset val="134"/>
        <scheme val="minor"/>
      </rPr>
      <t>PSD</t>
    </r>
    <r>
      <rPr>
        <sz val="11"/>
        <color theme="1"/>
        <rFont val="Calibri"/>
        <charset val="134"/>
        <scheme val="minor"/>
      </rPr>
      <t>SEDIKIT(140) =</t>
    </r>
  </si>
  <si>
    <t>100&lt;=y&lt;=250</t>
  </si>
  <si>
    <t>(250-y)/(250-100)</t>
  </si>
  <si>
    <t>(y-100)/(250-100)</t>
  </si>
  <si>
    <r>
      <t>μ</t>
    </r>
    <r>
      <rPr>
        <sz val="8"/>
        <color theme="1"/>
        <rFont val="Calibri"/>
        <charset val="134"/>
        <scheme val="minor"/>
      </rPr>
      <t>PSD</t>
    </r>
    <r>
      <rPr>
        <sz val="11"/>
        <color theme="1"/>
        <rFont val="Calibri"/>
        <charset val="134"/>
        <scheme val="minor"/>
      </rPr>
      <t>BANYAK(140) =</t>
    </r>
  </si>
  <si>
    <t>y&gt;=250</t>
  </si>
  <si>
    <t>3.</t>
  </si>
  <si>
    <t>Kuota produksi terdiri atas 2 himpunan fuzzy, yaitu BERKURANG dan BERTAMBAH. Keduanya menggunakan fungsi keanggotaan kurva berbentuk bahu.</t>
  </si>
  <si>
    <t>Kuota Produksi BERKURANG:</t>
  </si>
  <si>
    <t>Kuota Produksi BERTAMBAH:</t>
  </si>
  <si>
    <t>z&lt;=1000</t>
  </si>
  <si>
    <t>1000&lt;=z&lt;=5000</t>
  </si>
  <si>
    <t>(5000-z)/(5000-1000)</t>
  </si>
  <si>
    <t>(z-1000)/(5000-1000)</t>
  </si>
  <si>
    <t>z&gt;=5000</t>
  </si>
  <si>
    <r>
      <rPr>
        <sz val="11"/>
        <color theme="1"/>
        <rFont val="Calibri"/>
        <charset val="134"/>
        <scheme val="minor"/>
      </rPr>
      <t xml:space="preserve">IF Permintaan TURUN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BANYAK, THEN Produksi Barang BERKURANG</t>
    </r>
  </si>
  <si>
    <r>
      <t xml:space="preserve">α-Predikat1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TURUN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BANYAK</t>
    </r>
  </si>
  <si>
    <t>α-Predikat1 = min(μPMTTURUN, μPSDBANYAK)</t>
  </si>
  <si>
    <t>z1 =</t>
  </si>
  <si>
    <r>
      <rPr>
        <sz val="11"/>
        <color theme="1"/>
        <rFont val="Calibri"/>
        <charset val="134"/>
        <scheme val="minor"/>
      </rPr>
      <t xml:space="preserve">IF Permintaan TURUN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SEDIKIT, THEN Produksi Barang BERKURANG</t>
    </r>
  </si>
  <si>
    <r>
      <rPr>
        <sz val="11"/>
        <color theme="1"/>
        <rFont val="Calibri"/>
        <charset val="134"/>
      </rPr>
      <t xml:space="preserve">α-Predikat2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TURUN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SEDIKIT</t>
    </r>
  </si>
  <si>
    <t>α-Predikat2 = min(μPMTTURUN, μPSDSEDIKIT)</t>
  </si>
  <si>
    <t>z2 =</t>
  </si>
  <si>
    <r>
      <rPr>
        <sz val="11"/>
        <color theme="1"/>
        <rFont val="Calibri"/>
        <charset val="134"/>
        <scheme val="minor"/>
      </rPr>
      <t xml:space="preserve">IF Permintaan NAIK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BANYAK, THEN Produksi Barang BERTAMBAH</t>
    </r>
  </si>
  <si>
    <r>
      <rPr>
        <sz val="11"/>
        <color theme="1"/>
        <rFont val="Calibri"/>
        <charset val="134"/>
      </rPr>
      <t xml:space="preserve">α-Predikat3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NAIK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BANYAK</t>
    </r>
  </si>
  <si>
    <t>α-Predikat3 = min(μPMTNAIK, μPSDBANYAK)</t>
  </si>
  <si>
    <t>z3 =</t>
  </si>
  <si>
    <r>
      <rPr>
        <sz val="11"/>
        <color theme="1"/>
        <rFont val="Calibri"/>
        <charset val="134"/>
        <scheme val="minor"/>
      </rPr>
      <t xml:space="preserve">IF Permintaan NAIK </t>
    </r>
    <r>
      <rPr>
        <b/>
        <sz val="11"/>
        <color rgb="FFC00000"/>
        <rFont val="Calibri"/>
        <charset val="134"/>
        <scheme val="minor"/>
      </rPr>
      <t>And</t>
    </r>
    <r>
      <rPr>
        <sz val="11"/>
        <color theme="1"/>
        <rFont val="Calibri"/>
        <charset val="134"/>
        <scheme val="minor"/>
      </rPr>
      <t xml:space="preserve"> Persediaan SEDIKIT, THEN Produksi Barang BERTAMBAH</t>
    </r>
  </si>
  <si>
    <r>
      <rPr>
        <sz val="11"/>
        <color theme="1"/>
        <rFont val="Calibri"/>
        <charset val="134"/>
      </rPr>
      <t xml:space="preserve">α-Predikat4 =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PMT</t>
    </r>
    <r>
      <rPr>
        <sz val="11"/>
        <color theme="1"/>
        <rFont val="Calibri"/>
        <charset val="134"/>
      </rPr>
      <t xml:space="preserve">NAIK ∩ </t>
    </r>
    <r>
      <rPr>
        <sz val="14"/>
        <color theme="1"/>
        <rFont val="Calibri"/>
        <charset val="134"/>
      </rPr>
      <t>μ</t>
    </r>
    <r>
      <rPr>
        <sz val="8"/>
        <color theme="1"/>
        <rFont val="Calibri"/>
        <charset val="134"/>
      </rPr>
      <t>PSD</t>
    </r>
    <r>
      <rPr>
        <sz val="11"/>
        <color theme="1"/>
        <rFont val="Calibri"/>
        <charset val="134"/>
      </rPr>
      <t>SEDIKIT</t>
    </r>
  </si>
  <si>
    <t>α-Predikat4 = min(μPMTNAIK, μPSDSEDIKIT)</t>
  </si>
  <si>
    <t>z4 =</t>
  </si>
  <si>
    <t>Hasil Akhir</t>
  </si>
  <si>
    <t>z =</t>
  </si>
  <si>
    <t>Jadi, jumlah maksimal powerbank yang bisa diproduksi adalah 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</si>
</sst>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8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4"/>
      <color theme="1"/>
      <name val="Calibri"/>
      <charset val="134"/>
    </font>
    <font>
      <sz val="8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1" xfId="0" applyFont="1" applyFill="1" applyBorder="1"/>
    <xf numFmtId="0" fontId="1" fillId="0" borderId="0" xfId="0" applyFont="1" applyFill="1" applyBorder="1"/>
    <xf numFmtId="0" fontId="0" fillId="4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4" borderId="1" xfId="0" applyFill="1" applyBorder="1" applyAlignment="1">
      <alignment horizontal="right"/>
    </xf>
    <xf numFmtId="0" fontId="3" fillId="0" borderId="0" xfId="0" applyFont="1"/>
    <xf numFmtId="1" fontId="0" fillId="0" borderId="0" xfId="0" applyNumberFormat="1"/>
    <xf numFmtId="1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topLeftCell="A43" workbookViewId="0">
      <selection activeCell="A58" sqref="A58"/>
    </sheetView>
  </sheetViews>
  <sheetFormatPr defaultColWidth="9" defaultRowHeight="15"/>
  <cols>
    <col min="1" max="1" width="36.5714285714286" customWidth="1"/>
    <col min="2" max="2" width="17.2857142857143" customWidth="1"/>
    <col min="3" max="3" width="30.7142857142857" customWidth="1"/>
    <col min="4" max="4" width="12.8571428571429"/>
    <col min="5" max="5" width="16.8571428571429" customWidth="1"/>
    <col min="6" max="6" width="19.5714285714286" customWidth="1"/>
    <col min="7" max="7" width="12.8571428571429"/>
    <col min="10" max="10" width="12.8571428571429"/>
  </cols>
  <sheetData>
    <row r="1" spans="1:1">
      <c r="A1" s="1" t="s">
        <v>0</v>
      </c>
    </row>
    <row r="4" spans="1:1">
      <c r="A4" t="s">
        <v>1</v>
      </c>
    </row>
    <row r="6" spans="1:4">
      <c r="A6" s="2" t="s">
        <v>2</v>
      </c>
      <c r="B6" s="3">
        <v>3500</v>
      </c>
      <c r="C6" s="2" t="s">
        <v>3</v>
      </c>
      <c r="D6" s="3">
        <v>2100</v>
      </c>
    </row>
    <row r="7" spans="1:4">
      <c r="A7" s="2" t="s">
        <v>4</v>
      </c>
      <c r="B7" s="3">
        <v>250</v>
      </c>
      <c r="C7" s="2" t="s">
        <v>5</v>
      </c>
      <c r="D7" s="3">
        <v>100</v>
      </c>
    </row>
    <row r="8" spans="1:4">
      <c r="A8" s="2" t="s">
        <v>6</v>
      </c>
      <c r="B8" s="3">
        <v>5000</v>
      </c>
      <c r="C8" s="2" t="s">
        <v>7</v>
      </c>
      <c r="D8" s="3">
        <v>1000</v>
      </c>
    </row>
    <row r="9" spans="1:1">
      <c r="A9" s="1" t="s">
        <v>8</v>
      </c>
    </row>
    <row r="10" spans="1:4">
      <c r="A10" s="2" t="s">
        <v>9</v>
      </c>
      <c r="B10" s="3">
        <v>3200</v>
      </c>
      <c r="C10" s="2" t="s">
        <v>10</v>
      </c>
      <c r="D10" s="3">
        <v>140</v>
      </c>
    </row>
    <row r="12" spans="1:5">
      <c r="A12" s="2" t="s">
        <v>11</v>
      </c>
      <c r="B12" s="4" t="s">
        <v>12</v>
      </c>
      <c r="C12" s="4"/>
      <c r="D12" s="4"/>
      <c r="E12" s="4"/>
    </row>
    <row r="13" spans="1:5">
      <c r="A13" s="2" t="s">
        <v>13</v>
      </c>
      <c r="B13" s="4" t="s">
        <v>14</v>
      </c>
      <c r="C13" s="4"/>
      <c r="D13" s="4"/>
      <c r="E13" s="4"/>
    </row>
    <row r="14" spans="1:5">
      <c r="A14" s="2" t="s">
        <v>15</v>
      </c>
      <c r="B14" s="4" t="s">
        <v>16</v>
      </c>
      <c r="C14" s="4"/>
      <c r="D14" s="4"/>
      <c r="E14" s="4"/>
    </row>
    <row r="15" spans="1:5">
      <c r="A15" s="2" t="s">
        <v>17</v>
      </c>
      <c r="B15" s="4" t="s">
        <v>18</v>
      </c>
      <c r="C15" s="4"/>
      <c r="D15" s="4"/>
      <c r="E15" s="4"/>
    </row>
    <row r="17" spans="1:1">
      <c r="A17" t="s">
        <v>19</v>
      </c>
    </row>
    <row r="19" spans="1:2">
      <c r="A19">
        <v>1</v>
      </c>
      <c r="B19" t="s">
        <v>20</v>
      </c>
    </row>
    <row r="20" spans="2:5">
      <c r="B20" s="1" t="s">
        <v>21</v>
      </c>
      <c r="E20" s="1" t="s">
        <v>22</v>
      </c>
    </row>
    <row r="21" spans="2:8">
      <c r="B21" s="5" t="s">
        <v>9</v>
      </c>
      <c r="C21" s="5" t="s">
        <v>23</v>
      </c>
      <c r="E21" s="5" t="s">
        <v>9</v>
      </c>
      <c r="F21" s="5" t="s">
        <v>23</v>
      </c>
      <c r="H21" s="6" t="s">
        <v>24</v>
      </c>
    </row>
    <row r="22" ht="18.75" spans="2:10">
      <c r="B22" s="7" t="s">
        <v>25</v>
      </c>
      <c r="C22" s="7">
        <v>1</v>
      </c>
      <c r="E22" s="7" t="s">
        <v>25</v>
      </c>
      <c r="F22" s="7">
        <v>0</v>
      </c>
      <c r="H22" s="8" t="s">
        <v>26</v>
      </c>
      <c r="J22">
        <f>(B6-B10)/($B$6-$D$6)</f>
        <v>0.214285714285714</v>
      </c>
    </row>
    <row r="23" ht="18.75" spans="2:10">
      <c r="B23" s="7" t="s">
        <v>27</v>
      </c>
      <c r="C23" s="7" t="s">
        <v>28</v>
      </c>
      <c r="E23" s="7" t="s">
        <v>27</v>
      </c>
      <c r="F23" s="7" t="s">
        <v>29</v>
      </c>
      <c r="H23" s="8" t="s">
        <v>30</v>
      </c>
      <c r="J23">
        <f>(B10-D6)/($B$6-$D$6)</f>
        <v>0.785714285714286</v>
      </c>
    </row>
    <row r="24" spans="2:6">
      <c r="B24" s="7" t="s">
        <v>31</v>
      </c>
      <c r="C24" s="7">
        <v>0</v>
      </c>
      <c r="E24" s="7" t="s">
        <v>32</v>
      </c>
      <c r="F24" s="7">
        <v>1</v>
      </c>
    </row>
    <row r="26" spans="1:2">
      <c r="A26" s="9" t="s">
        <v>33</v>
      </c>
      <c r="B26" t="s">
        <v>34</v>
      </c>
    </row>
    <row r="27" spans="2:5">
      <c r="B27" s="1" t="s">
        <v>35</v>
      </c>
      <c r="E27" s="1" t="s">
        <v>36</v>
      </c>
    </row>
    <row r="28" spans="2:8">
      <c r="B28" s="10" t="s">
        <v>10</v>
      </c>
      <c r="C28" s="10" t="s">
        <v>23</v>
      </c>
      <c r="E28" s="10" t="s">
        <v>10</v>
      </c>
      <c r="F28" s="10" t="s">
        <v>23</v>
      </c>
      <c r="H28" s="6" t="s">
        <v>37</v>
      </c>
    </row>
    <row r="29" ht="18.75" spans="2:10">
      <c r="B29" s="7" t="s">
        <v>38</v>
      </c>
      <c r="C29" s="7">
        <v>1</v>
      </c>
      <c r="E29" s="7" t="s">
        <v>38</v>
      </c>
      <c r="F29" s="7">
        <v>0</v>
      </c>
      <c r="H29" s="8" t="s">
        <v>39</v>
      </c>
      <c r="J29">
        <f>(B7-D10)/($B$7-$D$7)</f>
        <v>0.733333333333333</v>
      </c>
    </row>
    <row r="30" ht="18.75" spans="2:10">
      <c r="B30" s="7" t="s">
        <v>40</v>
      </c>
      <c r="C30" s="11" t="s">
        <v>41</v>
      </c>
      <c r="E30" s="7" t="s">
        <v>40</v>
      </c>
      <c r="F30" s="11" t="s">
        <v>42</v>
      </c>
      <c r="H30" s="8" t="s">
        <v>43</v>
      </c>
      <c r="J30">
        <f>(D10-D7)/($B$7-$D$7)</f>
        <v>0.266666666666667</v>
      </c>
    </row>
    <row r="31" spans="2:6">
      <c r="B31" s="7" t="s">
        <v>44</v>
      </c>
      <c r="C31" s="7">
        <v>0</v>
      </c>
      <c r="E31" s="7" t="s">
        <v>44</v>
      </c>
      <c r="F31" s="7">
        <v>1</v>
      </c>
    </row>
    <row r="33" spans="1:2">
      <c r="A33" t="s">
        <v>45</v>
      </c>
      <c r="B33" t="s">
        <v>46</v>
      </c>
    </row>
    <row r="34" spans="2:5">
      <c r="B34" s="1" t="s">
        <v>47</v>
      </c>
      <c r="E34" s="1" t="s">
        <v>48</v>
      </c>
    </row>
    <row r="35" spans="2:6">
      <c r="B35" s="10" t="s">
        <v>9</v>
      </c>
      <c r="C35" s="10" t="s">
        <v>23</v>
      </c>
      <c r="E35" s="10" t="s">
        <v>9</v>
      </c>
      <c r="F35" s="10" t="s">
        <v>23</v>
      </c>
    </row>
    <row r="36" spans="2:6">
      <c r="B36" s="7" t="s">
        <v>49</v>
      </c>
      <c r="C36" s="7">
        <v>1</v>
      </c>
      <c r="E36" s="7" t="s">
        <v>49</v>
      </c>
      <c r="F36" s="7">
        <v>0</v>
      </c>
    </row>
    <row r="37" spans="2:6">
      <c r="B37" s="7" t="s">
        <v>50</v>
      </c>
      <c r="C37" s="7" t="s">
        <v>51</v>
      </c>
      <c r="E37" s="7" t="s">
        <v>50</v>
      </c>
      <c r="F37" s="7" t="s">
        <v>52</v>
      </c>
    </row>
    <row r="38" spans="2:6">
      <c r="B38" s="7" t="s">
        <v>53</v>
      </c>
      <c r="C38" s="7">
        <v>0</v>
      </c>
      <c r="E38" s="7" t="s">
        <v>53</v>
      </c>
      <c r="F38" s="7">
        <v>1</v>
      </c>
    </row>
    <row r="41" spans="1:2">
      <c r="A41" t="s">
        <v>11</v>
      </c>
      <c r="B41" t="s">
        <v>54</v>
      </c>
    </row>
    <row r="42" ht="18.75" spans="2:6">
      <c r="B42" s="12" t="s">
        <v>55</v>
      </c>
      <c r="F42" s="7" t="s">
        <v>51</v>
      </c>
    </row>
    <row r="43" spans="2:7">
      <c r="B43" t="s">
        <v>56</v>
      </c>
      <c r="C43"/>
      <c r="D43">
        <f>MIN(J22,J30)</f>
        <v>0.214285714285714</v>
      </c>
      <c r="F43" s="9" t="s">
        <v>57</v>
      </c>
      <c r="G43" s="13">
        <f>$B$8-(D43*($B$8-$D$8))</f>
        <v>4142.85714285714</v>
      </c>
    </row>
    <row r="45" spans="1:2">
      <c r="A45" t="s">
        <v>13</v>
      </c>
      <c r="B45" t="s">
        <v>58</v>
      </c>
    </row>
    <row r="46" ht="18.75" spans="2:6">
      <c r="B46" s="12" t="s">
        <v>59</v>
      </c>
      <c r="F46" s="7" t="s">
        <v>51</v>
      </c>
    </row>
    <row r="47" spans="2:7">
      <c r="B47" t="s">
        <v>60</v>
      </c>
      <c r="C47"/>
      <c r="D47">
        <f>MIN(J22,J29)</f>
        <v>0.214285714285714</v>
      </c>
      <c r="F47" s="9" t="s">
        <v>61</v>
      </c>
      <c r="G47" s="13">
        <f>$B$8-(D47*($B$8-$D$8))</f>
        <v>4142.85714285714</v>
      </c>
    </row>
    <row r="49" spans="1:2">
      <c r="A49" t="s">
        <v>15</v>
      </c>
      <c r="B49" t="s">
        <v>62</v>
      </c>
    </row>
    <row r="50" ht="18.75" spans="2:6">
      <c r="B50" s="12" t="s">
        <v>63</v>
      </c>
      <c r="F50" s="7" t="s">
        <v>52</v>
      </c>
    </row>
    <row r="51" spans="2:7">
      <c r="B51" t="s">
        <v>64</v>
      </c>
      <c r="C51"/>
      <c r="D51">
        <f>MIN(J23,J30)</f>
        <v>0.266666666666667</v>
      </c>
      <c r="F51" s="9" t="s">
        <v>65</v>
      </c>
      <c r="G51">
        <f>(D51*($B$8-$D$8))+$D$8</f>
        <v>2066.66666666667</v>
      </c>
    </row>
    <row r="53" spans="1:2">
      <c r="A53" t="s">
        <v>17</v>
      </c>
      <c r="B53" t="s">
        <v>66</v>
      </c>
    </row>
    <row r="54" ht="18.75" spans="2:6">
      <c r="B54" s="12" t="s">
        <v>67</v>
      </c>
      <c r="F54" s="7" t="s">
        <v>52</v>
      </c>
    </row>
    <row r="55" spans="2:7">
      <c r="B55" t="s">
        <v>68</v>
      </c>
      <c r="C55"/>
      <c r="D55">
        <f>MIN(J23,J29)</f>
        <v>0.733333333333333</v>
      </c>
      <c r="F55" s="9" t="s">
        <v>69</v>
      </c>
      <c r="G55">
        <f>(D55*($B$8-$D$8))+$D$8</f>
        <v>3933.33333333333</v>
      </c>
    </row>
    <row r="58" spans="1:1">
      <c r="A58" s="1" t="s">
        <v>70</v>
      </c>
    </row>
    <row r="59" spans="1:2">
      <c r="A59" s="1" t="s">
        <v>71</v>
      </c>
      <c r="B59" s="14">
        <f>((D43*G43)+(D47*G47)+(D51*G51)+(D55*G55))/(D43+D47+D51+D55)</f>
        <v>3647.74603174603</v>
      </c>
    </row>
    <row r="61" spans="1:4">
      <c r="A61" t="s">
        <v>72</v>
      </c>
      <c r="D61" s="13">
        <f>B59</f>
        <v>3647.74603174603</v>
      </c>
    </row>
  </sheetData>
  <mergeCells count="4">
    <mergeCell ref="B12:E12"/>
    <mergeCell ref="B13:E13"/>
    <mergeCell ref="B14:E14"/>
    <mergeCell ref="B15:E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Soal Fuzzy tsukamoto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alkana</cp:lastModifiedBy>
  <dcterms:created xsi:type="dcterms:W3CDTF">2019-11-11T02:42:00Z</dcterms:created>
  <dcterms:modified xsi:type="dcterms:W3CDTF">2019-12-02T08:32:35Z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