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Sistem Pendukung Keputusan\"/>
    </mc:Choice>
  </mc:AlternateContent>
  <xr:revisionPtr revIDLastSave="0" documentId="13_ncr:1_{7AB32C6B-A155-4416-83E7-0F1243460E24}" xr6:coauthVersionLast="45" xr6:coauthVersionMax="45" xr10:uidLastSave="{00000000-0000-0000-0000-000000000000}"/>
  <bookViews>
    <workbookView xWindow="-110" yWindow="-110" windowWidth="19420" windowHeight="11020" activeTab="1" xr2:uid="{65E37D99-F7BD-48FD-8815-CFC65C5F96C7}"/>
  </bookViews>
  <sheets>
    <sheet name="A" sheetId="1" r:id="rId1"/>
    <sheet name="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4" i="2" l="1"/>
  <c r="Q32" i="2"/>
  <c r="Q33" i="2"/>
  <c r="O29" i="2"/>
  <c r="P29" i="2"/>
  <c r="Q29" i="2"/>
  <c r="O28" i="2"/>
  <c r="P28" i="2"/>
  <c r="Q28" i="2"/>
  <c r="O27" i="2"/>
  <c r="P27" i="2"/>
  <c r="Q27" i="2"/>
  <c r="N29" i="2"/>
  <c r="N28" i="2"/>
  <c r="N27" i="2"/>
  <c r="I29" i="2"/>
  <c r="J29" i="2"/>
  <c r="K29" i="2"/>
  <c r="I28" i="2"/>
  <c r="J28" i="2"/>
  <c r="K28" i="2"/>
  <c r="H29" i="2"/>
  <c r="H28" i="2"/>
  <c r="I27" i="2"/>
  <c r="J27" i="2"/>
  <c r="K27" i="2"/>
  <c r="H27" i="2"/>
  <c r="C29" i="2"/>
  <c r="D29" i="2"/>
  <c r="E29" i="2"/>
  <c r="B29" i="2"/>
  <c r="Q23" i="2"/>
  <c r="Q24" i="2"/>
  <c r="P23" i="2"/>
  <c r="P24" i="2"/>
  <c r="O23" i="2"/>
  <c r="O24" i="2"/>
  <c r="N23" i="2"/>
  <c r="N24" i="2"/>
  <c r="Q22" i="2"/>
  <c r="P22" i="2"/>
  <c r="O22" i="2"/>
  <c r="N22" i="2"/>
  <c r="K23" i="2"/>
  <c r="K24" i="2"/>
  <c r="J23" i="2"/>
  <c r="J24" i="2"/>
  <c r="I23" i="2"/>
  <c r="I24" i="2"/>
  <c r="I34" i="2" s="1"/>
  <c r="H23" i="2"/>
  <c r="H24" i="2"/>
  <c r="K22" i="2"/>
  <c r="J22" i="2"/>
  <c r="I22" i="2"/>
  <c r="H22" i="2"/>
  <c r="E23" i="2"/>
  <c r="E24" i="2"/>
  <c r="D23" i="2"/>
  <c r="D24" i="2"/>
  <c r="C23" i="2"/>
  <c r="C24" i="2"/>
  <c r="B23" i="2"/>
  <c r="B24" i="2"/>
  <c r="E22" i="2"/>
  <c r="D22" i="2"/>
  <c r="C22" i="2"/>
  <c r="B22" i="2"/>
  <c r="Q17" i="2"/>
  <c r="P17" i="2"/>
  <c r="O17" i="2"/>
  <c r="N17" i="2"/>
  <c r="K17" i="2"/>
  <c r="J17" i="2"/>
  <c r="I17" i="2"/>
  <c r="H17" i="2"/>
  <c r="E17" i="2"/>
  <c r="D17" i="2"/>
  <c r="C17" i="2"/>
  <c r="B17" i="2"/>
  <c r="O33" i="1"/>
  <c r="O34" i="1"/>
  <c r="O32" i="1"/>
  <c r="N33" i="1"/>
  <c r="N34" i="1"/>
  <c r="N32" i="1"/>
  <c r="I33" i="1"/>
  <c r="I34" i="1"/>
  <c r="I32" i="1"/>
  <c r="H33" i="1"/>
  <c r="H34" i="1"/>
  <c r="H32" i="1"/>
  <c r="C33" i="1"/>
  <c r="C34" i="1"/>
  <c r="C32" i="1"/>
  <c r="B33" i="1"/>
  <c r="B34" i="1"/>
  <c r="B32" i="1"/>
  <c r="O29" i="1"/>
  <c r="P29" i="1"/>
  <c r="Q29" i="1"/>
  <c r="N29" i="1"/>
  <c r="I29" i="1"/>
  <c r="J29" i="1"/>
  <c r="K29" i="1"/>
  <c r="H29" i="1"/>
  <c r="C29" i="1"/>
  <c r="D29" i="1"/>
  <c r="E29" i="1"/>
  <c r="B29" i="1"/>
  <c r="O28" i="1"/>
  <c r="P28" i="1"/>
  <c r="Q28" i="1"/>
  <c r="N28" i="1"/>
  <c r="I28" i="1"/>
  <c r="J28" i="1"/>
  <c r="K28" i="1"/>
  <c r="H28" i="1"/>
  <c r="C28" i="1"/>
  <c r="D28" i="1"/>
  <c r="E28" i="1"/>
  <c r="B28" i="1"/>
  <c r="O27" i="1"/>
  <c r="P27" i="1"/>
  <c r="Q27" i="1"/>
  <c r="N27" i="1"/>
  <c r="I27" i="1"/>
  <c r="J27" i="1"/>
  <c r="K27" i="1"/>
  <c r="H27" i="1"/>
  <c r="C27" i="1"/>
  <c r="D27" i="1"/>
  <c r="E27" i="1"/>
  <c r="B27" i="1"/>
  <c r="Q23" i="1"/>
  <c r="Q24" i="1"/>
  <c r="P23" i="1"/>
  <c r="P24" i="1"/>
  <c r="O23" i="1"/>
  <c r="O24" i="1"/>
  <c r="N23" i="1"/>
  <c r="N24" i="1"/>
  <c r="K23" i="1"/>
  <c r="K24" i="1"/>
  <c r="J23" i="1"/>
  <c r="J24" i="1"/>
  <c r="I23" i="1"/>
  <c r="I24" i="1"/>
  <c r="H23" i="1"/>
  <c r="H24" i="1"/>
  <c r="E23" i="1"/>
  <c r="E24" i="1"/>
  <c r="D23" i="1"/>
  <c r="D24" i="1"/>
  <c r="C23" i="1"/>
  <c r="C24" i="1"/>
  <c r="B23" i="1"/>
  <c r="B24" i="1"/>
  <c r="Q22" i="1"/>
  <c r="P22" i="1"/>
  <c r="O22" i="1"/>
  <c r="N22" i="1"/>
  <c r="K22" i="1"/>
  <c r="J22" i="1"/>
  <c r="I22" i="1"/>
  <c r="H22" i="1"/>
  <c r="E22" i="1"/>
  <c r="D22" i="1"/>
  <c r="C22" i="1"/>
  <c r="B22" i="1"/>
  <c r="Q17" i="1"/>
  <c r="P17" i="1"/>
  <c r="O17" i="1"/>
  <c r="N17" i="1"/>
  <c r="K17" i="1"/>
  <c r="J17" i="1"/>
  <c r="I17" i="1"/>
  <c r="H17" i="1"/>
  <c r="C17" i="1"/>
  <c r="D17" i="1"/>
  <c r="E17" i="1"/>
  <c r="B17" i="1"/>
  <c r="O33" i="2" l="1"/>
  <c r="H34" i="2"/>
  <c r="J34" i="2" s="1"/>
  <c r="K34" i="2" s="1"/>
  <c r="O32" i="2"/>
  <c r="I33" i="2"/>
  <c r="C34" i="2"/>
  <c r="O34" i="2"/>
  <c r="B34" i="2"/>
  <c r="N34" i="2"/>
  <c r="N33" i="2"/>
  <c r="P33" i="2" s="1"/>
  <c r="I32" i="2"/>
  <c r="P34" i="2" l="1"/>
  <c r="D34" i="2"/>
  <c r="N32" i="2"/>
  <c r="P32" i="2" s="1"/>
  <c r="H33" i="2"/>
  <c r="J33" i="2" s="1"/>
  <c r="K33" i="2" s="1"/>
  <c r="H32" i="2"/>
  <c r="J32" i="2" s="1"/>
  <c r="K32" i="2" s="1"/>
  <c r="E34" i="2" l="1"/>
  <c r="E9" i="2" l="1"/>
  <c r="K8" i="2" s="1"/>
  <c r="D9" i="2"/>
  <c r="J8" i="2" s="1"/>
  <c r="C9" i="2"/>
  <c r="I7" i="2" s="1"/>
  <c r="B9" i="2"/>
  <c r="H8" i="2" s="1"/>
  <c r="J5" i="2" l="1"/>
  <c r="J6" i="2"/>
  <c r="J7" i="2"/>
  <c r="K7" i="2"/>
  <c r="K6" i="2"/>
  <c r="I5" i="2"/>
  <c r="I6" i="2"/>
  <c r="H6" i="2"/>
  <c r="H5" i="2"/>
  <c r="K5" i="2"/>
  <c r="I8" i="2"/>
  <c r="L8" i="2" s="1"/>
  <c r="M8" i="2" s="1"/>
  <c r="H7" i="2"/>
  <c r="L7" i="2" l="1"/>
  <c r="M7" i="2" s="1"/>
  <c r="P20" i="2" s="1"/>
  <c r="L5" i="2"/>
  <c r="M5" i="2" s="1"/>
  <c r="N20" i="2" s="1"/>
  <c r="L6" i="2"/>
  <c r="M6" i="2" s="1"/>
  <c r="O20" i="2" s="1"/>
  <c r="K20" i="2"/>
  <c r="Q20" i="2"/>
  <c r="E20" i="2"/>
  <c r="E27" i="2" l="1"/>
  <c r="E28" i="2"/>
  <c r="J20" i="2"/>
  <c r="D20" i="2"/>
  <c r="H20" i="2"/>
  <c r="C20" i="2"/>
  <c r="B20" i="2"/>
  <c r="I20" i="2"/>
  <c r="B28" i="2" l="1"/>
  <c r="B27" i="2"/>
  <c r="C28" i="2"/>
  <c r="C33" i="2" s="1"/>
  <c r="C27" i="2"/>
  <c r="C32" i="2" s="1"/>
  <c r="D28" i="2"/>
  <c r="D27" i="2"/>
  <c r="C9" i="1"/>
  <c r="I6" i="1" s="1"/>
  <c r="D9" i="1"/>
  <c r="J6" i="1" s="1"/>
  <c r="E9" i="1"/>
  <c r="K8" i="1" s="1"/>
  <c r="B9" i="1"/>
  <c r="H7" i="1" s="1"/>
  <c r="B32" i="2" l="1"/>
  <c r="D32" i="2" s="1"/>
  <c r="E32" i="2" s="1"/>
  <c r="B33" i="2"/>
  <c r="D33" i="2" s="1"/>
  <c r="K5" i="1"/>
  <c r="H5" i="1"/>
  <c r="H6" i="1"/>
  <c r="L6" i="1" s="1"/>
  <c r="M6" i="1" s="1"/>
  <c r="K7" i="1"/>
  <c r="K6" i="1"/>
  <c r="I8" i="1"/>
  <c r="I7" i="1"/>
  <c r="I5" i="1"/>
  <c r="J5" i="1"/>
  <c r="J8" i="1"/>
  <c r="J7" i="1"/>
  <c r="H8" i="1"/>
  <c r="E33" i="2" l="1"/>
  <c r="L7" i="1"/>
  <c r="M7" i="1" s="1"/>
  <c r="D20" i="1" s="1"/>
  <c r="C20" i="1"/>
  <c r="I20" i="1"/>
  <c r="O20" i="1"/>
  <c r="L5" i="1"/>
  <c r="M5" i="1" s="1"/>
  <c r="L8" i="1"/>
  <c r="M8" i="1" s="1"/>
  <c r="P20" i="1" l="1"/>
  <c r="J20" i="1"/>
  <c r="Q20" i="1"/>
  <c r="E20" i="1"/>
  <c r="K20" i="1"/>
  <c r="H20" i="1"/>
  <c r="N20" i="1"/>
  <c r="B20" i="1"/>
  <c r="J32" i="1" l="1"/>
  <c r="J34" i="1"/>
  <c r="P33" i="1" l="1"/>
  <c r="D33" i="1"/>
  <c r="P34" i="1"/>
  <c r="D32" i="1"/>
  <c r="J33" i="1"/>
  <c r="K33" i="1" s="1"/>
  <c r="P32" i="1"/>
  <c r="Q32" i="1" s="1"/>
  <c r="D34" i="1"/>
  <c r="Q34" i="1" l="1"/>
  <c r="E32" i="1"/>
  <c r="E34" i="1"/>
  <c r="Q33" i="1"/>
  <c r="E33" i="1"/>
  <c r="K32" i="1"/>
  <c r="K34" i="1"/>
</calcChain>
</file>

<file path=xl/sharedStrings.xml><?xml version="1.0" encoding="utf-8"?>
<sst xmlns="http://schemas.openxmlformats.org/spreadsheetml/2006/main" count="304" uniqueCount="33">
  <si>
    <t>C1</t>
  </si>
  <si>
    <t>C2</t>
  </si>
  <si>
    <t>C3</t>
  </si>
  <si>
    <t>C4</t>
  </si>
  <si>
    <t>Pembobotan (W) dengan AHP</t>
  </si>
  <si>
    <t>Jumlah</t>
  </si>
  <si>
    <t>Eigen</t>
  </si>
  <si>
    <t>MOORA</t>
  </si>
  <si>
    <t>Tabel Penilaian Juri 1</t>
  </si>
  <si>
    <t>ID</t>
  </si>
  <si>
    <t>A1</t>
  </si>
  <si>
    <t>A2</t>
  </si>
  <si>
    <t>A3</t>
  </si>
  <si>
    <t>Tabel Penilaian Juri 2</t>
  </si>
  <si>
    <t>Tabel Penilaian Juri 3</t>
  </si>
  <si>
    <t>AHP</t>
  </si>
  <si>
    <t>Matriks Ternormalisasi Terbobot 1</t>
  </si>
  <si>
    <t>Matriks Ternormalisasi Terbobot 2</t>
  </si>
  <si>
    <t>Matriks Ternormalisasi Terbobot 3</t>
  </si>
  <si>
    <t>Alternatif</t>
  </si>
  <si>
    <t>Max</t>
  </si>
  <si>
    <t>Min</t>
  </si>
  <si>
    <t>Nilai</t>
  </si>
  <si>
    <t>Ranking</t>
  </si>
  <si>
    <t>BORDA</t>
  </si>
  <si>
    <t>Bobot</t>
  </si>
  <si>
    <t>DM 1</t>
  </si>
  <si>
    <t>DM 2</t>
  </si>
  <si>
    <t>DM 3</t>
  </si>
  <si>
    <t>Hasil</t>
  </si>
  <si>
    <t>Menghitung nilai optimasi multiobjektif 1</t>
  </si>
  <si>
    <t>Menghitung nilai optimasi multiobjektif 2</t>
  </si>
  <si>
    <t>Menghitung nilai optimasi multiobjektif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</si>
</sst>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2" fontId="0" fillId="0" borderId="1" xfId="0" applyNumberFormat="1" applyBorder="1"/>
    <xf numFmtId="2" fontId="0" fillId="0" borderId="0" xfId="0" applyNumberFormat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2" fontId="1" fillId="0" borderId="1" xfId="0" applyNumberFormat="1" applyFont="1" applyFill="1" applyBorder="1"/>
    <xf numFmtId="167" fontId="1" fillId="0" borderId="1" xfId="0" applyNumberFormat="1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0" borderId="4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B5AB-5E54-456D-B87C-0B6DC7DB71CF}">
  <dimension ref="A1:Q41"/>
  <sheetViews>
    <sheetView topLeftCell="A13" zoomScale="70" zoomScaleNormal="70" workbookViewId="0">
      <selection activeCell="S25" sqref="S24:S25"/>
    </sheetView>
  </sheetViews>
  <sheetFormatPr defaultRowHeight="14.5" x14ac:dyDescent="0.35"/>
  <cols>
    <col min="1" max="1" width="8.81640625" bestFit="1" customWidth="1"/>
    <col min="2" max="4" width="6.36328125" bestFit="1" customWidth="1"/>
    <col min="5" max="5" width="7.453125" bestFit="1" customWidth="1"/>
    <col min="7" max="7" width="8.81640625" bestFit="1" customWidth="1"/>
    <col min="8" max="10" width="6.36328125" bestFit="1" customWidth="1"/>
    <col min="11" max="11" width="7.453125" bestFit="1" customWidth="1"/>
    <col min="12" max="12" width="6.7265625" bestFit="1" customWidth="1"/>
    <col min="13" max="13" width="8.81640625" bestFit="1" customWidth="1"/>
    <col min="14" max="16" width="6.36328125" bestFit="1" customWidth="1"/>
    <col min="17" max="17" width="7.453125" bestFit="1" customWidth="1"/>
  </cols>
  <sheetData>
    <row r="1" spans="1:17" x14ac:dyDescent="0.35">
      <c r="A1" s="13" t="s">
        <v>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7" x14ac:dyDescent="0.35">
      <c r="A3" s="4" t="s">
        <v>4</v>
      </c>
      <c r="B3" s="4"/>
      <c r="C3" s="4"/>
      <c r="D3" s="4"/>
      <c r="E3" s="4"/>
    </row>
    <row r="4" spans="1:17" x14ac:dyDescent="0.35">
      <c r="A4" s="1"/>
      <c r="B4" s="2" t="s">
        <v>0</v>
      </c>
      <c r="C4" s="2" t="s">
        <v>1</v>
      </c>
      <c r="D4" s="2" t="s">
        <v>2</v>
      </c>
      <c r="E4" s="2" t="s">
        <v>3</v>
      </c>
      <c r="G4" s="1"/>
      <c r="H4" s="2" t="s">
        <v>0</v>
      </c>
      <c r="I4" s="2" t="s">
        <v>1</v>
      </c>
      <c r="J4" s="2" t="s">
        <v>2</v>
      </c>
      <c r="K4" s="2" t="s">
        <v>3</v>
      </c>
      <c r="L4" s="8" t="s">
        <v>5</v>
      </c>
      <c r="M4" s="8" t="s">
        <v>6</v>
      </c>
    </row>
    <row r="5" spans="1:17" x14ac:dyDescent="0.35">
      <c r="A5" s="2" t="s">
        <v>0</v>
      </c>
      <c r="B5" s="6">
        <v>1</v>
      </c>
      <c r="C5" s="6">
        <v>3</v>
      </c>
      <c r="D5" s="6">
        <v>5</v>
      </c>
      <c r="E5" s="6">
        <v>5</v>
      </c>
      <c r="G5" s="2" t="s">
        <v>0</v>
      </c>
      <c r="H5" s="6">
        <f>B5/$B$9</f>
        <v>0.57692307692307698</v>
      </c>
      <c r="I5" s="6">
        <f>C5/$C$9</f>
        <v>0.65454545454545454</v>
      </c>
      <c r="J5" s="6">
        <f>D5/$D$9</f>
        <v>0.5357142857142857</v>
      </c>
      <c r="K5" s="6">
        <f>E5/$E$9</f>
        <v>0.38461538461538464</v>
      </c>
      <c r="L5" s="6">
        <f>SUM(H5:K5)</f>
        <v>2.1517982017982016</v>
      </c>
      <c r="M5" s="6">
        <f>L5/4</f>
        <v>0.5379495504495504</v>
      </c>
    </row>
    <row r="6" spans="1:17" x14ac:dyDescent="0.35">
      <c r="A6" s="2" t="s">
        <v>1</v>
      </c>
      <c r="B6" s="6">
        <v>0.33333333333333331</v>
      </c>
      <c r="C6" s="6">
        <v>1</v>
      </c>
      <c r="D6" s="6">
        <v>3</v>
      </c>
      <c r="E6" s="6">
        <v>4</v>
      </c>
      <c r="G6" s="2" t="s">
        <v>1</v>
      </c>
      <c r="H6" s="6">
        <f>B6/$B$9</f>
        <v>0.19230769230769232</v>
      </c>
      <c r="I6" s="6">
        <f>C6/$C$9</f>
        <v>0.2181818181818182</v>
      </c>
      <c r="J6" s="6">
        <f t="shared" ref="J6:J8" si="0">D6/$D$9</f>
        <v>0.3214285714285714</v>
      </c>
      <c r="K6" s="6">
        <f t="shared" ref="K6:K8" si="1">E6/$E$9</f>
        <v>0.30769230769230771</v>
      </c>
      <c r="L6" s="6">
        <f t="shared" ref="L6:L8" si="2">SUM(H6:K6)</f>
        <v>1.0396103896103897</v>
      </c>
      <c r="M6" s="6">
        <f t="shared" ref="M6:M8" si="3">L6/4</f>
        <v>0.25990259740259741</v>
      </c>
    </row>
    <row r="7" spans="1:17" x14ac:dyDescent="0.35">
      <c r="A7" s="2" t="s">
        <v>2</v>
      </c>
      <c r="B7" s="6">
        <v>0.2</v>
      </c>
      <c r="C7" s="6">
        <v>0.33333333333333331</v>
      </c>
      <c r="D7" s="6">
        <v>1</v>
      </c>
      <c r="E7" s="6">
        <v>3</v>
      </c>
      <c r="G7" s="2" t="s">
        <v>2</v>
      </c>
      <c r="H7" s="6">
        <f>B7/$B$9</f>
        <v>0.1153846153846154</v>
      </c>
      <c r="I7" s="6">
        <f>C7/$C$9</f>
        <v>7.2727272727272724E-2</v>
      </c>
      <c r="J7" s="6">
        <f t="shared" si="0"/>
        <v>0.10714285714285714</v>
      </c>
      <c r="K7" s="6">
        <f t="shared" si="1"/>
        <v>0.23076923076923078</v>
      </c>
      <c r="L7" s="6">
        <f t="shared" si="2"/>
        <v>0.52602397602397599</v>
      </c>
      <c r="M7" s="6">
        <f t="shared" si="3"/>
        <v>0.131505994005994</v>
      </c>
    </row>
    <row r="8" spans="1:17" x14ac:dyDescent="0.35">
      <c r="A8" s="2" t="s">
        <v>3</v>
      </c>
      <c r="B8" s="6">
        <v>0.2</v>
      </c>
      <c r="C8" s="6">
        <v>0.25</v>
      </c>
      <c r="D8" s="6">
        <v>0.33333333333333331</v>
      </c>
      <c r="E8" s="6">
        <v>1</v>
      </c>
      <c r="G8" s="2" t="s">
        <v>3</v>
      </c>
      <c r="H8" s="6">
        <f>B8/$B$9</f>
        <v>0.1153846153846154</v>
      </c>
      <c r="I8" s="6">
        <f>C8/$C$9</f>
        <v>5.454545454545455E-2</v>
      </c>
      <c r="J8" s="6">
        <f t="shared" si="0"/>
        <v>3.5714285714285712E-2</v>
      </c>
      <c r="K8" s="6">
        <f t="shared" si="1"/>
        <v>7.6923076923076927E-2</v>
      </c>
      <c r="L8" s="6">
        <f t="shared" si="2"/>
        <v>0.28256743256743261</v>
      </c>
      <c r="M8" s="6">
        <f t="shared" si="3"/>
        <v>7.0641858141858152E-2</v>
      </c>
    </row>
    <row r="9" spans="1:17" x14ac:dyDescent="0.35">
      <c r="A9" s="5" t="s">
        <v>5</v>
      </c>
      <c r="B9" s="6">
        <f>SUM(B5:B8)</f>
        <v>1.7333333333333332</v>
      </c>
      <c r="C9" s="6">
        <f t="shared" ref="C9:E9" si="4">SUM(C5:C8)</f>
        <v>4.583333333333333</v>
      </c>
      <c r="D9" s="6">
        <f t="shared" si="4"/>
        <v>9.3333333333333339</v>
      </c>
      <c r="E9" s="6">
        <f t="shared" si="4"/>
        <v>13</v>
      </c>
    </row>
    <row r="11" spans="1:17" x14ac:dyDescent="0.35">
      <c r="A11" s="14" t="s">
        <v>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35">
      <c r="A12" s="9" t="s">
        <v>8</v>
      </c>
      <c r="B12" s="9"/>
      <c r="C12" s="9"/>
      <c r="D12" s="9"/>
      <c r="E12" s="9"/>
      <c r="G12" s="9" t="s">
        <v>13</v>
      </c>
      <c r="H12" s="9"/>
      <c r="I12" s="9"/>
      <c r="J12" s="9"/>
      <c r="K12" s="9"/>
      <c r="M12" s="9" t="s">
        <v>14</v>
      </c>
      <c r="N12" s="9"/>
      <c r="O12" s="9"/>
      <c r="P12" s="9"/>
      <c r="Q12" s="9"/>
    </row>
    <row r="13" spans="1:17" x14ac:dyDescent="0.35">
      <c r="A13" s="8" t="s">
        <v>9</v>
      </c>
      <c r="B13" s="2" t="s">
        <v>0</v>
      </c>
      <c r="C13" s="2" t="s">
        <v>1</v>
      </c>
      <c r="D13" s="2" t="s">
        <v>2</v>
      </c>
      <c r="E13" s="2" t="s">
        <v>3</v>
      </c>
      <c r="F13" s="3"/>
      <c r="G13" s="8" t="s">
        <v>9</v>
      </c>
      <c r="H13" s="2" t="s">
        <v>0</v>
      </c>
      <c r="I13" s="2" t="s">
        <v>1</v>
      </c>
      <c r="J13" s="2" t="s">
        <v>2</v>
      </c>
      <c r="K13" s="2" t="s">
        <v>3</v>
      </c>
      <c r="L13" s="3"/>
      <c r="M13" s="8" t="s">
        <v>9</v>
      </c>
      <c r="N13" s="2" t="s">
        <v>0</v>
      </c>
      <c r="O13" s="2" t="s">
        <v>1</v>
      </c>
      <c r="P13" s="2" t="s">
        <v>2</v>
      </c>
      <c r="Q13" s="2" t="s">
        <v>3</v>
      </c>
    </row>
    <row r="14" spans="1:17" x14ac:dyDescent="0.35">
      <c r="A14" s="8" t="s">
        <v>10</v>
      </c>
      <c r="B14" s="1">
        <v>85</v>
      </c>
      <c r="C14" s="1">
        <v>76</v>
      </c>
      <c r="D14" s="1">
        <v>80</v>
      </c>
      <c r="E14" s="1">
        <v>83</v>
      </c>
      <c r="G14" s="8" t="s">
        <v>10</v>
      </c>
      <c r="H14" s="1">
        <v>81</v>
      </c>
      <c r="I14" s="1">
        <v>83</v>
      </c>
      <c r="J14" s="1">
        <v>86</v>
      </c>
      <c r="K14" s="1">
        <v>77</v>
      </c>
      <c r="M14" s="8" t="s">
        <v>10</v>
      </c>
      <c r="N14" s="1">
        <v>75</v>
      </c>
      <c r="O14" s="1">
        <v>87</v>
      </c>
      <c r="P14" s="1">
        <v>81</v>
      </c>
      <c r="Q14" s="1">
        <v>85</v>
      </c>
    </row>
    <row r="15" spans="1:17" x14ac:dyDescent="0.35">
      <c r="A15" s="8" t="s">
        <v>11</v>
      </c>
      <c r="B15" s="1">
        <v>70</v>
      </c>
      <c r="C15" s="1">
        <v>79</v>
      </c>
      <c r="D15" s="1">
        <v>86</v>
      </c>
      <c r="E15" s="1">
        <v>68</v>
      </c>
      <c r="G15" s="8" t="s">
        <v>11</v>
      </c>
      <c r="H15" s="1">
        <v>76</v>
      </c>
      <c r="I15" s="1">
        <v>78</v>
      </c>
      <c r="J15" s="1">
        <v>79</v>
      </c>
      <c r="K15" s="1">
        <v>83</v>
      </c>
      <c r="M15" s="8" t="s">
        <v>11</v>
      </c>
      <c r="N15" s="1">
        <v>65</v>
      </c>
      <c r="O15" s="1">
        <v>65</v>
      </c>
      <c r="P15" s="1">
        <v>70</v>
      </c>
      <c r="Q15" s="1">
        <v>79</v>
      </c>
    </row>
    <row r="16" spans="1:17" x14ac:dyDescent="0.35">
      <c r="A16" s="8" t="s">
        <v>12</v>
      </c>
      <c r="B16" s="1">
        <v>87</v>
      </c>
      <c r="C16" s="1">
        <v>89</v>
      </c>
      <c r="D16" s="1">
        <v>68</v>
      </c>
      <c r="E16" s="1">
        <v>90</v>
      </c>
      <c r="G16" s="8" t="s">
        <v>12</v>
      </c>
      <c r="H16" s="12">
        <v>82</v>
      </c>
      <c r="I16" s="12">
        <v>80</v>
      </c>
      <c r="J16" s="12">
        <v>60</v>
      </c>
      <c r="K16" s="1">
        <v>85</v>
      </c>
      <c r="M16" s="8" t="s">
        <v>12</v>
      </c>
      <c r="N16" s="12">
        <v>85</v>
      </c>
      <c r="O16" s="12">
        <v>79</v>
      </c>
      <c r="P16" s="12">
        <v>76</v>
      </c>
      <c r="Q16" s="12">
        <v>82</v>
      </c>
    </row>
    <row r="17" spans="1:17" x14ac:dyDescent="0.35">
      <c r="A17" s="8" t="s">
        <v>5</v>
      </c>
      <c r="B17" s="6">
        <f>SQRT(B14^2+B15^2+B16^2)</f>
        <v>140.33531273346705</v>
      </c>
      <c r="C17" s="6">
        <f t="shared" ref="C17:E17" si="5">SQRT(C14^2+C15^2+C16^2)</f>
        <v>141.20198298890847</v>
      </c>
      <c r="D17" s="6">
        <f t="shared" si="5"/>
        <v>135.72030061858837</v>
      </c>
      <c r="E17" s="6">
        <f t="shared" si="5"/>
        <v>140.04642087536547</v>
      </c>
      <c r="F17" s="18"/>
      <c r="G17" s="8" t="s">
        <v>5</v>
      </c>
      <c r="H17" s="6">
        <f>SQRT(H14^2+H15^2+H16^2)</f>
        <v>138.06158046321215</v>
      </c>
      <c r="I17" s="6">
        <f t="shared" ref="I17" si="6">SQRT(I14^2+I15^2+I16^2)</f>
        <v>139.18692467326088</v>
      </c>
      <c r="J17" s="6">
        <f t="shared" ref="J17" si="7">SQRT(J14^2+J15^2+J16^2)</f>
        <v>131.28975588369414</v>
      </c>
      <c r="K17" s="6">
        <f t="shared" ref="K17" si="8">SQRT(K14^2+K15^2+K16^2)</f>
        <v>141.573302567963</v>
      </c>
      <c r="L17" s="18"/>
      <c r="M17" s="8" t="s">
        <v>5</v>
      </c>
      <c r="N17" s="6">
        <f>SQRT(N14^2+N15^2+N16^2)</f>
        <v>130.6713434537198</v>
      </c>
      <c r="O17" s="6">
        <f t="shared" ref="O17" si="9">SQRT(O14^2+O15^2+O16^2)</f>
        <v>134.29445260322558</v>
      </c>
      <c r="P17" s="6">
        <f t="shared" ref="P17" si="10">SQRT(P14^2+P15^2+P16^2)</f>
        <v>131.28975588369414</v>
      </c>
      <c r="Q17" s="6">
        <f t="shared" ref="Q17" si="11">SQRT(Q14^2+Q15^2+Q16^2)</f>
        <v>142.09151980325919</v>
      </c>
    </row>
    <row r="19" spans="1:17" x14ac:dyDescent="0.35">
      <c r="A19" s="9" t="s">
        <v>16</v>
      </c>
      <c r="B19" s="9"/>
      <c r="C19" s="9"/>
      <c r="D19" s="9"/>
      <c r="E19" s="9"/>
      <c r="G19" s="9" t="s">
        <v>17</v>
      </c>
      <c r="H19" s="9"/>
      <c r="I19" s="9"/>
      <c r="J19" s="9"/>
      <c r="K19" s="9"/>
      <c r="M19" s="9" t="s">
        <v>18</v>
      </c>
      <c r="N19" s="9"/>
      <c r="O19" s="9"/>
      <c r="P19" s="9"/>
      <c r="Q19" s="9"/>
    </row>
    <row r="20" spans="1:17" x14ac:dyDescent="0.35">
      <c r="A20" s="2" t="s">
        <v>25</v>
      </c>
      <c r="B20" s="6">
        <f>M5</f>
        <v>0.5379495504495504</v>
      </c>
      <c r="C20" s="6">
        <f>M6</f>
        <v>0.25990259740259741</v>
      </c>
      <c r="D20" s="6">
        <f>M7</f>
        <v>0.131505994005994</v>
      </c>
      <c r="E20" s="6">
        <f>M8</f>
        <v>7.0641858141858152E-2</v>
      </c>
      <c r="G20" s="2" t="s">
        <v>25</v>
      </c>
      <c r="H20" s="6">
        <f>M5</f>
        <v>0.5379495504495504</v>
      </c>
      <c r="I20" s="6">
        <f>M6</f>
        <v>0.25990259740259741</v>
      </c>
      <c r="J20" s="6">
        <f>M7</f>
        <v>0.131505994005994</v>
      </c>
      <c r="K20" s="6">
        <f>M8</f>
        <v>7.0641858141858152E-2</v>
      </c>
      <c r="M20" s="2" t="s">
        <v>25</v>
      </c>
      <c r="N20" s="6">
        <f>M5</f>
        <v>0.5379495504495504</v>
      </c>
      <c r="O20" s="6">
        <f>M6</f>
        <v>0.25990259740259741</v>
      </c>
      <c r="P20" s="6">
        <f>M7</f>
        <v>0.131505994005994</v>
      </c>
      <c r="Q20" s="6">
        <f>M8</f>
        <v>7.0641858141858152E-2</v>
      </c>
    </row>
    <row r="21" spans="1:17" x14ac:dyDescent="0.35">
      <c r="A21" s="8" t="s">
        <v>9</v>
      </c>
      <c r="B21" s="2" t="s">
        <v>0</v>
      </c>
      <c r="C21" s="2" t="s">
        <v>1</v>
      </c>
      <c r="D21" s="2" t="s">
        <v>2</v>
      </c>
      <c r="E21" s="2" t="s">
        <v>3</v>
      </c>
      <c r="F21" s="3"/>
      <c r="G21" s="8" t="s">
        <v>9</v>
      </c>
      <c r="H21" s="2" t="s">
        <v>0</v>
      </c>
      <c r="I21" s="2" t="s">
        <v>1</v>
      </c>
      <c r="J21" s="2" t="s">
        <v>2</v>
      </c>
      <c r="K21" s="2" t="s">
        <v>3</v>
      </c>
      <c r="L21" s="3"/>
      <c r="M21" s="8" t="s">
        <v>9</v>
      </c>
      <c r="N21" s="2" t="s">
        <v>0</v>
      </c>
      <c r="O21" s="2" t="s">
        <v>1</v>
      </c>
      <c r="P21" s="2" t="s">
        <v>2</v>
      </c>
      <c r="Q21" s="2" t="s">
        <v>3</v>
      </c>
    </row>
    <row r="22" spans="1:17" x14ac:dyDescent="0.35">
      <c r="A22" s="8" t="s">
        <v>10</v>
      </c>
      <c r="B22" s="6">
        <f>B14/$B$17</f>
        <v>0.60569216930764191</v>
      </c>
      <c r="C22" s="6">
        <f>C14/$C$17</f>
        <v>0.53823606716606709</v>
      </c>
      <c r="D22" s="6">
        <f>D14/$D$17</f>
        <v>0.58944755968985185</v>
      </c>
      <c r="E22" s="6">
        <f>E14/$E$17</f>
        <v>0.59266062981977941</v>
      </c>
      <c r="F22" s="7"/>
      <c r="G22" s="10" t="s">
        <v>10</v>
      </c>
      <c r="H22" s="6">
        <f>H14/$H$17</f>
        <v>0.58669471788049854</v>
      </c>
      <c r="I22" s="6">
        <f>I14/$I$17</f>
        <v>0.59632038134933441</v>
      </c>
      <c r="J22" s="6">
        <f>J14/$J$17</f>
        <v>0.6550396824272029</v>
      </c>
      <c r="K22" s="6">
        <f>K14/$K$17</f>
        <v>0.54388785599626566</v>
      </c>
      <c r="L22" s="7"/>
      <c r="M22" s="10" t="s">
        <v>10</v>
      </c>
      <c r="N22" s="6">
        <f>N14/$N$17</f>
        <v>0.57395904884503568</v>
      </c>
      <c r="O22" s="6">
        <f>O14/$O$17</f>
        <v>0.6478301844458344</v>
      </c>
      <c r="P22" s="6">
        <f>P14/$P$17</f>
        <v>0.616955979960505</v>
      </c>
      <c r="Q22" s="6">
        <f>Q14/$Q$17</f>
        <v>0.59820600214348851</v>
      </c>
    </row>
    <row r="23" spans="1:17" x14ac:dyDescent="0.35">
      <c r="A23" s="8" t="s">
        <v>11</v>
      </c>
      <c r="B23" s="6">
        <f t="shared" ref="B23:B24" si="12">B15/$B$17</f>
        <v>0.49880531590041099</v>
      </c>
      <c r="C23" s="6">
        <f t="shared" ref="C23:C24" si="13">C15/$C$17</f>
        <v>0.55948222771209599</v>
      </c>
      <c r="D23" s="6">
        <f t="shared" ref="D23:D24" si="14">D15/$D$17</f>
        <v>0.63365612666659066</v>
      </c>
      <c r="E23" s="6">
        <f t="shared" ref="E23:E24" si="15">E15/$E$17</f>
        <v>0.48555328708126505</v>
      </c>
      <c r="F23" s="7"/>
      <c r="G23" s="10" t="s">
        <v>11</v>
      </c>
      <c r="H23" s="6">
        <f t="shared" ref="H23:H24" si="16">H15/$H$17</f>
        <v>0.55047899455454186</v>
      </c>
      <c r="I23" s="6">
        <f t="shared" ref="I23:I24" si="17">I15/$I$17</f>
        <v>0.56039746681021785</v>
      </c>
      <c r="J23" s="6">
        <f t="shared" ref="J23:J24" si="18">J15/$J$17</f>
        <v>0.6017224989738259</v>
      </c>
      <c r="K23" s="6">
        <f t="shared" ref="K23:K24" si="19">K15/$K$17</f>
        <v>0.58626872789207851</v>
      </c>
      <c r="L23" s="7"/>
      <c r="M23" s="10" t="s">
        <v>11</v>
      </c>
      <c r="N23" s="6">
        <f t="shared" ref="N23:N24" si="20">N15/$N$17</f>
        <v>0.49743117566569761</v>
      </c>
      <c r="O23" s="6">
        <f t="shared" ref="O23:O24" si="21">O15/$O$17</f>
        <v>0.48401105734458894</v>
      </c>
      <c r="P23" s="6">
        <f t="shared" ref="P23:P24" si="22">P15/$P$17</f>
        <v>0.53317183453376982</v>
      </c>
      <c r="Q23" s="6">
        <f t="shared" ref="Q23:Q24" si="23">Q15/$Q$17</f>
        <v>0.55597969610983045</v>
      </c>
    </row>
    <row r="24" spans="1:17" x14ac:dyDescent="0.35">
      <c r="A24" s="8" t="s">
        <v>12</v>
      </c>
      <c r="B24" s="6">
        <f t="shared" si="12"/>
        <v>0.61994374976193933</v>
      </c>
      <c r="C24" s="6">
        <f t="shared" si="13"/>
        <v>0.63030276286552589</v>
      </c>
      <c r="D24" s="6">
        <f t="shared" si="14"/>
        <v>0.50103042573637402</v>
      </c>
      <c r="E24" s="6">
        <f t="shared" si="15"/>
        <v>0.64264405643108613</v>
      </c>
      <c r="F24" s="7"/>
      <c r="G24" s="10" t="s">
        <v>12</v>
      </c>
      <c r="H24" s="6">
        <f t="shared" si="16"/>
        <v>0.59393786254568981</v>
      </c>
      <c r="I24" s="6">
        <f t="shared" si="17"/>
        <v>0.57476663262586447</v>
      </c>
      <c r="J24" s="6">
        <f t="shared" si="18"/>
        <v>0.45700442960037407</v>
      </c>
      <c r="K24" s="6">
        <f t="shared" si="19"/>
        <v>0.60039568519068287</v>
      </c>
      <c r="L24" s="7"/>
      <c r="M24" s="10" t="s">
        <v>12</v>
      </c>
      <c r="N24" s="6">
        <f t="shared" si="20"/>
        <v>0.65048692202437386</v>
      </c>
      <c r="O24" s="6">
        <f t="shared" si="21"/>
        <v>0.58825959277265427</v>
      </c>
      <c r="P24" s="6">
        <f t="shared" si="22"/>
        <v>0.57887227749380721</v>
      </c>
      <c r="Q24" s="6">
        <f t="shared" si="23"/>
        <v>0.57709284912665948</v>
      </c>
    </row>
    <row r="25" spans="1:17" x14ac:dyDescent="0.35">
      <c r="A25" s="17" t="s">
        <v>30</v>
      </c>
      <c r="B25" s="17"/>
      <c r="C25" s="17"/>
      <c r="D25" s="17"/>
      <c r="E25" s="17"/>
      <c r="F25" s="3"/>
      <c r="G25" s="17" t="s">
        <v>31</v>
      </c>
      <c r="H25" s="17"/>
      <c r="I25" s="17"/>
      <c r="J25" s="17"/>
      <c r="K25" s="17"/>
      <c r="L25" s="3"/>
      <c r="M25" s="17" t="s">
        <v>32</v>
      </c>
      <c r="N25" s="17"/>
      <c r="O25" s="17"/>
      <c r="P25" s="17"/>
      <c r="Q25" s="17"/>
    </row>
    <row r="26" spans="1:17" x14ac:dyDescent="0.35">
      <c r="A26" s="8" t="s">
        <v>9</v>
      </c>
      <c r="B26" s="2" t="s">
        <v>0</v>
      </c>
      <c r="C26" s="2" t="s">
        <v>1</v>
      </c>
      <c r="D26" s="2" t="s">
        <v>2</v>
      </c>
      <c r="E26" s="2" t="s">
        <v>3</v>
      </c>
      <c r="F26" s="3"/>
      <c r="G26" s="8" t="s">
        <v>9</v>
      </c>
      <c r="H26" s="2" t="s">
        <v>0</v>
      </c>
      <c r="I26" s="2" t="s">
        <v>1</v>
      </c>
      <c r="J26" s="2" t="s">
        <v>2</v>
      </c>
      <c r="K26" s="2" t="s">
        <v>3</v>
      </c>
      <c r="L26" s="3"/>
      <c r="M26" s="8" t="s">
        <v>9</v>
      </c>
      <c r="N26" s="2" t="s">
        <v>0</v>
      </c>
      <c r="O26" s="2" t="s">
        <v>1</v>
      </c>
      <c r="P26" s="2" t="s">
        <v>2</v>
      </c>
      <c r="Q26" s="2" t="s">
        <v>3</v>
      </c>
    </row>
    <row r="27" spans="1:17" x14ac:dyDescent="0.35">
      <c r="A27" s="8" t="s">
        <v>10</v>
      </c>
      <c r="B27" s="6">
        <f>B20*B22</f>
        <v>0.32583183018985895</v>
      </c>
      <c r="C27" s="6">
        <f t="shared" ref="C27:E27" si="24">C20*C22</f>
        <v>0.13988895187221972</v>
      </c>
      <c r="D27" s="6">
        <f t="shared" si="24"/>
        <v>7.7515887251421445E-2</v>
      </c>
      <c r="E27" s="6">
        <f t="shared" si="24"/>
        <v>4.1866648137993165E-2</v>
      </c>
      <c r="F27" s="7"/>
      <c r="G27" s="10" t="s">
        <v>10</v>
      </c>
      <c r="H27" s="6">
        <f>H20*H22</f>
        <v>0.31561215973494</v>
      </c>
      <c r="I27" s="6">
        <f t="shared" ref="I27:K27" si="25">I20*I22</f>
        <v>0.15498521599679943</v>
      </c>
      <c r="J27" s="6">
        <f t="shared" si="25"/>
        <v>8.6141644550959962E-2</v>
      </c>
      <c r="K27" s="6">
        <f t="shared" si="25"/>
        <v>3.8421248768367576E-2</v>
      </c>
      <c r="L27" s="7"/>
      <c r="M27" s="10" t="s">
        <v>10</v>
      </c>
      <c r="N27" s="6">
        <f>N20*N22</f>
        <v>0.30876101230263847</v>
      </c>
      <c r="O27" s="6">
        <f t="shared" ref="O27:Q27" si="26">O20*O22</f>
        <v>0.16837274761327611</v>
      </c>
      <c r="P27" s="6">
        <f t="shared" si="26"/>
        <v>8.1133409402648321E-2</v>
      </c>
      <c r="Q27" s="6">
        <f t="shared" si="26"/>
        <v>4.225838354302841E-2</v>
      </c>
    </row>
    <row r="28" spans="1:17" x14ac:dyDescent="0.35">
      <c r="A28" s="8" t="s">
        <v>11</v>
      </c>
      <c r="B28" s="6">
        <f>B20*B23</f>
        <v>0.26833209545047204</v>
      </c>
      <c r="C28" s="6">
        <f t="shared" ref="C28:E28" si="27">C20*C23</f>
        <v>0.14541088418296522</v>
      </c>
      <c r="D28" s="6">
        <f t="shared" si="27"/>
        <v>8.3329578795278039E-2</v>
      </c>
      <c r="E28" s="6">
        <f t="shared" si="27"/>
        <v>3.4300386426307651E-2</v>
      </c>
      <c r="F28" s="7"/>
      <c r="G28" s="10" t="s">
        <v>11</v>
      </c>
      <c r="H28" s="6">
        <f>H20*H23</f>
        <v>0.29612992765253632</v>
      </c>
      <c r="I28" s="6">
        <f t="shared" ref="I28:K28" si="28">I20*I23</f>
        <v>0.1456487572018115</v>
      </c>
      <c r="J28" s="6">
        <f t="shared" si="28"/>
        <v>7.9130115343323676E-2</v>
      </c>
      <c r="K28" s="6">
        <f t="shared" si="28"/>
        <v>4.1415112308759848E-2</v>
      </c>
      <c r="L28" s="7"/>
      <c r="M28" s="10" t="s">
        <v>11</v>
      </c>
      <c r="N28" s="6">
        <f>N20*N23</f>
        <v>0.26759287732895337</v>
      </c>
      <c r="O28" s="6">
        <f t="shared" ref="O28:Q28" si="29">O20*O23</f>
        <v>0.1257957309754362</v>
      </c>
      <c r="P28" s="6">
        <f t="shared" si="29"/>
        <v>7.0115292076362759E-2</v>
      </c>
      <c r="Q28" s="6">
        <f t="shared" si="29"/>
        <v>3.927543882234405E-2</v>
      </c>
    </row>
    <row r="29" spans="1:17" x14ac:dyDescent="0.35">
      <c r="A29" s="8" t="s">
        <v>12</v>
      </c>
      <c r="B29" s="6">
        <f>B20*B24</f>
        <v>0.33349846148844381</v>
      </c>
      <c r="C29" s="6">
        <f t="shared" ref="C29:E29" si="30">C20*C24</f>
        <v>0.16381732521878362</v>
      </c>
      <c r="D29" s="6">
        <f t="shared" si="30"/>
        <v>6.5888504163708228E-2</v>
      </c>
      <c r="E29" s="6">
        <f t="shared" si="30"/>
        <v>4.5397570270113069E-2</v>
      </c>
      <c r="F29" s="7"/>
      <c r="G29" s="10" t="s">
        <v>12</v>
      </c>
      <c r="H29" s="6">
        <f>H20*H24</f>
        <v>0.31950860615142068</v>
      </c>
      <c r="I29" s="6">
        <f t="shared" ref="I29:K29" si="31">I20*I24</f>
        <v>0.14938334071980666</v>
      </c>
      <c r="J29" s="6">
        <f t="shared" si="31"/>
        <v>6.0098821779739499E-2</v>
      </c>
      <c r="K29" s="6">
        <f t="shared" si="31"/>
        <v>4.2413066822223948E-2</v>
      </c>
      <c r="L29" s="7"/>
      <c r="M29" s="10" t="s">
        <v>12</v>
      </c>
      <c r="N29" s="6">
        <f>N20*N24</f>
        <v>0.34992914727632368</v>
      </c>
      <c r="O29" s="6">
        <f t="shared" ref="O29:Q29" si="32">O20*O24</f>
        <v>0.15289019610860707</v>
      </c>
      <c r="P29" s="6">
        <f t="shared" si="32"/>
        <v>7.6125174254336708E-2</v>
      </c>
      <c r="Q29" s="6">
        <f t="shared" si="32"/>
        <v>4.076691118268623E-2</v>
      </c>
    </row>
    <row r="31" spans="1:17" x14ac:dyDescent="0.35">
      <c r="A31" s="11" t="s">
        <v>19</v>
      </c>
      <c r="B31" s="2" t="s">
        <v>20</v>
      </c>
      <c r="C31" s="2" t="s">
        <v>21</v>
      </c>
      <c r="D31" s="2" t="s">
        <v>22</v>
      </c>
      <c r="E31" s="8" t="s">
        <v>23</v>
      </c>
      <c r="G31" s="11" t="s">
        <v>19</v>
      </c>
      <c r="H31" s="2" t="s">
        <v>20</v>
      </c>
      <c r="I31" s="2" t="s">
        <v>21</v>
      </c>
      <c r="J31" s="2" t="s">
        <v>22</v>
      </c>
      <c r="K31" s="8" t="s">
        <v>23</v>
      </c>
      <c r="M31" s="11" t="s">
        <v>19</v>
      </c>
      <c r="N31" s="2" t="s">
        <v>20</v>
      </c>
      <c r="O31" s="2" t="s">
        <v>21</v>
      </c>
      <c r="P31" s="2" t="s">
        <v>22</v>
      </c>
      <c r="Q31" s="8" t="s">
        <v>23</v>
      </c>
    </row>
    <row r="32" spans="1:17" x14ac:dyDescent="0.35">
      <c r="A32" s="8" t="s">
        <v>10</v>
      </c>
      <c r="B32" s="6">
        <f>B27+D27+E27</f>
        <v>0.44521436557927357</v>
      </c>
      <c r="C32" s="6">
        <f>C27</f>
        <v>0.13988895187221972</v>
      </c>
      <c r="D32" s="6">
        <f>B32-C32</f>
        <v>0.30532541370705385</v>
      </c>
      <c r="E32" s="1">
        <f>RANK(D32,$D$32:$D$34)</f>
        <v>1</v>
      </c>
      <c r="G32" s="8" t="s">
        <v>10</v>
      </c>
      <c r="H32" s="6">
        <f>H27+J27+K27</f>
        <v>0.44017505305426752</v>
      </c>
      <c r="I32" s="6">
        <f>I27</f>
        <v>0.15498521599679943</v>
      </c>
      <c r="J32" s="6">
        <f>H32-I32</f>
        <v>0.28518983705746809</v>
      </c>
      <c r="K32" s="1">
        <f>RANK(J32,$J$32:$J$34)</f>
        <v>1</v>
      </c>
      <c r="M32" s="8" t="s">
        <v>10</v>
      </c>
      <c r="N32" s="6">
        <f>N27+P27+Q27</f>
        <v>0.43215280524831517</v>
      </c>
      <c r="O32" s="6">
        <f>O27</f>
        <v>0.16837274761327611</v>
      </c>
      <c r="P32" s="6">
        <f>N32-O32</f>
        <v>0.26378005763503909</v>
      </c>
      <c r="Q32" s="1">
        <f>RANK(P32,$P$32:$P$34)</f>
        <v>2</v>
      </c>
    </row>
    <row r="33" spans="1:17" x14ac:dyDescent="0.35">
      <c r="A33" s="8" t="s">
        <v>11</v>
      </c>
      <c r="B33" s="6">
        <f t="shared" ref="B33:B34" si="33">B28+D28+E28</f>
        <v>0.38596206067205774</v>
      </c>
      <c r="C33" s="6">
        <f t="shared" ref="C33:C34" si="34">C28</f>
        <v>0.14541088418296522</v>
      </c>
      <c r="D33" s="6">
        <f>B33-C33</f>
        <v>0.24055117648909252</v>
      </c>
      <c r="E33" s="1">
        <f>RANK(D33,$D$32:$D$34)</f>
        <v>3</v>
      </c>
      <c r="G33" s="8" t="s">
        <v>11</v>
      </c>
      <c r="H33" s="6">
        <f t="shared" ref="H33:H34" si="35">H28+J28+K28</f>
        <v>0.41667515530461985</v>
      </c>
      <c r="I33" s="6">
        <f t="shared" ref="I33:I34" si="36">I28</f>
        <v>0.1456487572018115</v>
      </c>
      <c r="J33" s="6">
        <f t="shared" ref="J33:J34" si="37">H33-I33</f>
        <v>0.27102639810280837</v>
      </c>
      <c r="K33" s="1">
        <f>RANK(J33,$J$32:$J$34)</f>
        <v>3</v>
      </c>
      <c r="M33" s="8" t="s">
        <v>11</v>
      </c>
      <c r="N33" s="6">
        <f t="shared" ref="N33:N34" si="38">N28+P28+Q28</f>
        <v>0.37698360822766019</v>
      </c>
      <c r="O33" s="6">
        <f t="shared" ref="O33:O34" si="39">O28</f>
        <v>0.1257957309754362</v>
      </c>
      <c r="P33" s="6">
        <f t="shared" ref="P33:P34" si="40">N33-O33</f>
        <v>0.25118787725222402</v>
      </c>
      <c r="Q33" s="1">
        <f>RANK(P33,$P$32:$P$34)</f>
        <v>3</v>
      </c>
    </row>
    <row r="34" spans="1:17" x14ac:dyDescent="0.35">
      <c r="A34" s="8" t="s">
        <v>12</v>
      </c>
      <c r="B34" s="6">
        <f t="shared" si="33"/>
        <v>0.44478453592226508</v>
      </c>
      <c r="C34" s="6">
        <f t="shared" si="34"/>
        <v>0.16381732521878362</v>
      </c>
      <c r="D34" s="6">
        <f>B34-C34</f>
        <v>0.28096721070348146</v>
      </c>
      <c r="E34" s="1">
        <f>RANK(D34,$D$32:$D$34)</f>
        <v>2</v>
      </c>
      <c r="G34" s="8" t="s">
        <v>12</v>
      </c>
      <c r="H34" s="6">
        <f t="shared" si="35"/>
        <v>0.42202049475338416</v>
      </c>
      <c r="I34" s="6">
        <f t="shared" si="36"/>
        <v>0.14938334071980666</v>
      </c>
      <c r="J34" s="6">
        <f t="shared" si="37"/>
        <v>0.27263715403357747</v>
      </c>
      <c r="K34" s="1">
        <f>RANK(J34,$J$32:$J$34)</f>
        <v>2</v>
      </c>
      <c r="M34" s="8" t="s">
        <v>12</v>
      </c>
      <c r="N34" s="6">
        <f t="shared" si="38"/>
        <v>0.46682123271334658</v>
      </c>
      <c r="O34" s="6">
        <f t="shared" si="39"/>
        <v>0.15289019610860707</v>
      </c>
      <c r="P34" s="6">
        <f t="shared" si="40"/>
        <v>0.31393103660473953</v>
      </c>
      <c r="Q34" s="1">
        <f>RANK(P34,$P$32:$P$34)</f>
        <v>1</v>
      </c>
    </row>
    <row r="36" spans="1:17" x14ac:dyDescent="0.35">
      <c r="A36" s="13" t="s">
        <v>24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8" spans="1:17" x14ac:dyDescent="0.35">
      <c r="A38" s="2" t="s">
        <v>23</v>
      </c>
      <c r="B38" s="2" t="s">
        <v>25</v>
      </c>
      <c r="C38" s="2" t="s">
        <v>26</v>
      </c>
      <c r="D38" s="2" t="s">
        <v>27</v>
      </c>
      <c r="E38" s="2" t="s">
        <v>28</v>
      </c>
      <c r="G38" s="3" t="s">
        <v>29</v>
      </c>
    </row>
    <row r="39" spans="1:17" x14ac:dyDescent="0.35">
      <c r="A39" s="1">
        <v>1</v>
      </c>
      <c r="B39" s="1">
        <v>3</v>
      </c>
      <c r="C39" s="1" t="s">
        <v>10</v>
      </c>
      <c r="D39" s="1" t="s">
        <v>10</v>
      </c>
      <c r="E39" s="1" t="s">
        <v>12</v>
      </c>
      <c r="G39" s="15" t="s">
        <v>10</v>
      </c>
      <c r="H39" s="16">
        <v>8</v>
      </c>
    </row>
    <row r="40" spans="1:17" x14ac:dyDescent="0.35">
      <c r="A40" s="1">
        <v>2</v>
      </c>
      <c r="B40" s="1">
        <v>2</v>
      </c>
      <c r="C40" s="1" t="s">
        <v>12</v>
      </c>
      <c r="D40" s="1" t="s">
        <v>12</v>
      </c>
      <c r="E40" s="1" t="s">
        <v>10</v>
      </c>
      <c r="G40" s="2" t="s">
        <v>12</v>
      </c>
      <c r="H40" s="1">
        <v>7</v>
      </c>
    </row>
    <row r="41" spans="1:17" x14ac:dyDescent="0.35">
      <c r="A41" s="1">
        <v>3</v>
      </c>
      <c r="B41" s="1">
        <v>1</v>
      </c>
      <c r="C41" s="1" t="s">
        <v>11</v>
      </c>
      <c r="D41" s="1" t="s">
        <v>11</v>
      </c>
      <c r="E41" s="1" t="s">
        <v>11</v>
      </c>
      <c r="G41" s="2" t="s">
        <v>11</v>
      </c>
      <c r="H41" s="1">
        <v>3</v>
      </c>
    </row>
  </sheetData>
  <mergeCells count="13">
    <mergeCell ref="A36:Q36"/>
    <mergeCell ref="A25:E25"/>
    <mergeCell ref="G25:K25"/>
    <mergeCell ref="M25:Q25"/>
    <mergeCell ref="M12:Q12"/>
    <mergeCell ref="A11:Q11"/>
    <mergeCell ref="A19:E19"/>
    <mergeCell ref="G19:K19"/>
    <mergeCell ref="M19:Q19"/>
    <mergeCell ref="A1:Q1"/>
    <mergeCell ref="A3:E3"/>
    <mergeCell ref="A12:E12"/>
    <mergeCell ref="G12:K12"/>
  </mergeCells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1E62-E2D3-4060-A2C4-9C8B37BDA00D}">
  <dimension ref="A1:Q41"/>
  <sheetViews>
    <sheetView tabSelected="1" topLeftCell="A14" zoomScale="70" zoomScaleNormal="70" workbookViewId="0">
      <selection sqref="A1:Q41"/>
    </sheetView>
  </sheetViews>
  <sheetFormatPr defaultRowHeight="14.5" x14ac:dyDescent="0.35"/>
  <cols>
    <col min="1" max="1" width="8.81640625" bestFit="1" customWidth="1"/>
    <col min="2" max="4" width="6.36328125" bestFit="1" customWidth="1"/>
    <col min="5" max="5" width="7.453125" bestFit="1" customWidth="1"/>
    <col min="7" max="7" width="8.81640625" bestFit="1" customWidth="1"/>
    <col min="8" max="10" width="6.36328125" bestFit="1" customWidth="1"/>
    <col min="11" max="11" width="7.453125" bestFit="1" customWidth="1"/>
    <col min="12" max="12" width="6.7265625" bestFit="1" customWidth="1"/>
    <col min="13" max="13" width="8.81640625" bestFit="1" customWidth="1"/>
    <col min="14" max="16" width="6.36328125" bestFit="1" customWidth="1"/>
    <col min="17" max="17" width="7.453125" bestFit="1" customWidth="1"/>
  </cols>
  <sheetData>
    <row r="1" spans="1:17" x14ac:dyDescent="0.35">
      <c r="A1" s="13" t="s">
        <v>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7" x14ac:dyDescent="0.35">
      <c r="A3" s="4" t="s">
        <v>4</v>
      </c>
      <c r="B3" s="4"/>
      <c r="C3" s="4"/>
      <c r="D3" s="4"/>
      <c r="E3" s="4"/>
    </row>
    <row r="4" spans="1:17" x14ac:dyDescent="0.35">
      <c r="A4" s="1"/>
      <c r="B4" s="2" t="s">
        <v>0</v>
      </c>
      <c r="C4" s="2" t="s">
        <v>1</v>
      </c>
      <c r="D4" s="2" t="s">
        <v>2</v>
      </c>
      <c r="E4" s="2" t="s">
        <v>3</v>
      </c>
      <c r="G4" s="1"/>
      <c r="H4" s="2" t="s">
        <v>0</v>
      </c>
      <c r="I4" s="2" t="s">
        <v>1</v>
      </c>
      <c r="J4" s="2" t="s">
        <v>2</v>
      </c>
      <c r="K4" s="2" t="s">
        <v>3</v>
      </c>
      <c r="L4" s="8" t="s">
        <v>5</v>
      </c>
      <c r="M4" s="8" t="s">
        <v>6</v>
      </c>
      <c r="Q4" s="7"/>
    </row>
    <row r="5" spans="1:17" x14ac:dyDescent="0.35">
      <c r="A5" s="2" t="s">
        <v>0</v>
      </c>
      <c r="B5" s="6">
        <v>1</v>
      </c>
      <c r="C5" s="6">
        <v>2</v>
      </c>
      <c r="D5" s="6">
        <v>4</v>
      </c>
      <c r="E5" s="6">
        <v>6</v>
      </c>
      <c r="G5" s="2" t="s">
        <v>0</v>
      </c>
      <c r="H5" s="6">
        <f>B5/$B$9</f>
        <v>0.52173913043478259</v>
      </c>
      <c r="I5" s="6">
        <f>C5/$C$9</f>
        <v>0.54545454545454541</v>
      </c>
      <c r="J5" s="6">
        <f>D5/$D$9</f>
        <v>0.48</v>
      </c>
      <c r="K5" s="6">
        <f>E5/$E$9</f>
        <v>0.46153846153846156</v>
      </c>
      <c r="L5" s="6">
        <f>SUM(H5:K5)</f>
        <v>2.0087321374277898</v>
      </c>
      <c r="M5" s="6">
        <f>L5/4</f>
        <v>0.50218303435694744</v>
      </c>
    </row>
    <row r="6" spans="1:17" x14ac:dyDescent="0.35">
      <c r="A6" s="2" t="s">
        <v>1</v>
      </c>
      <c r="B6" s="6">
        <v>0.5</v>
      </c>
      <c r="C6" s="6">
        <v>1</v>
      </c>
      <c r="D6" s="6">
        <v>3</v>
      </c>
      <c r="E6" s="6">
        <v>3</v>
      </c>
      <c r="G6" s="2" t="s">
        <v>1</v>
      </c>
      <c r="H6" s="6">
        <f>B6/$B$9</f>
        <v>0.2608695652173913</v>
      </c>
      <c r="I6" s="6">
        <f>C6/$C$9</f>
        <v>0.27272727272727271</v>
      </c>
      <c r="J6" s="6">
        <f t="shared" ref="J6:J8" si="0">D6/$D$9</f>
        <v>0.36</v>
      </c>
      <c r="K6" s="6">
        <f t="shared" ref="K6:K8" si="1">E6/$E$9</f>
        <v>0.23076923076923078</v>
      </c>
      <c r="L6" s="6">
        <f t="shared" ref="L6:L8" si="2">SUM(H6:K6)</f>
        <v>1.1243660687138948</v>
      </c>
      <c r="M6" s="6">
        <f t="shared" ref="M6:M8" si="3">L6/4</f>
        <v>0.28109151717847369</v>
      </c>
    </row>
    <row r="7" spans="1:17" x14ac:dyDescent="0.35">
      <c r="A7" s="2" t="s">
        <v>2</v>
      </c>
      <c r="B7" s="6">
        <v>0.25</v>
      </c>
      <c r="C7" s="6">
        <v>0.33333333333333331</v>
      </c>
      <c r="D7" s="6">
        <v>1</v>
      </c>
      <c r="E7" s="6">
        <v>3</v>
      </c>
      <c r="G7" s="2" t="s">
        <v>2</v>
      </c>
      <c r="H7" s="6">
        <f>B7/$B$9</f>
        <v>0.13043478260869565</v>
      </c>
      <c r="I7" s="6">
        <f>C7/$C$9</f>
        <v>9.0909090909090898E-2</v>
      </c>
      <c r="J7" s="6">
        <f t="shared" si="0"/>
        <v>0.12</v>
      </c>
      <c r="K7" s="6">
        <f t="shared" si="1"/>
        <v>0.23076923076923078</v>
      </c>
      <c r="L7" s="6">
        <f t="shared" si="2"/>
        <v>0.57211310428701734</v>
      </c>
      <c r="M7" s="6">
        <f t="shared" si="3"/>
        <v>0.14302827607175433</v>
      </c>
    </row>
    <row r="8" spans="1:17" x14ac:dyDescent="0.35">
      <c r="A8" s="2" t="s">
        <v>3</v>
      </c>
      <c r="B8" s="6">
        <v>0.16666666666666666</v>
      </c>
      <c r="C8" s="6">
        <v>0.33333333333333331</v>
      </c>
      <c r="D8" s="6">
        <v>0.33333333333333331</v>
      </c>
      <c r="E8" s="6">
        <v>1</v>
      </c>
      <c r="G8" s="2" t="s">
        <v>3</v>
      </c>
      <c r="H8" s="6">
        <f>B8/$B$9</f>
        <v>8.6956521739130432E-2</v>
      </c>
      <c r="I8" s="6">
        <f>C8/$C$9</f>
        <v>9.0909090909090898E-2</v>
      </c>
      <c r="J8" s="6">
        <f t="shared" si="0"/>
        <v>3.9999999999999994E-2</v>
      </c>
      <c r="K8" s="6">
        <f t="shared" si="1"/>
        <v>7.6923076923076927E-2</v>
      </c>
      <c r="L8" s="6">
        <f t="shared" si="2"/>
        <v>0.29478868957129822</v>
      </c>
      <c r="M8" s="6">
        <f t="shared" si="3"/>
        <v>7.3697172392824556E-2</v>
      </c>
    </row>
    <row r="9" spans="1:17" x14ac:dyDescent="0.35">
      <c r="A9" s="5" t="s">
        <v>5</v>
      </c>
      <c r="B9" s="6">
        <f>SUM(B5:B8)</f>
        <v>1.9166666666666667</v>
      </c>
      <c r="C9" s="6">
        <f t="shared" ref="C9:E9" si="4">SUM(C5:C8)</f>
        <v>3.666666666666667</v>
      </c>
      <c r="D9" s="6">
        <f t="shared" si="4"/>
        <v>8.3333333333333339</v>
      </c>
      <c r="E9" s="6">
        <f t="shared" si="4"/>
        <v>13</v>
      </c>
    </row>
    <row r="11" spans="1:17" x14ac:dyDescent="0.35">
      <c r="A11" s="14" t="s">
        <v>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35">
      <c r="A12" s="9" t="s">
        <v>8</v>
      </c>
      <c r="B12" s="9"/>
      <c r="C12" s="9"/>
      <c r="D12" s="9"/>
      <c r="E12" s="9"/>
      <c r="G12" s="9" t="s">
        <v>13</v>
      </c>
      <c r="H12" s="9"/>
      <c r="I12" s="9"/>
      <c r="J12" s="9"/>
      <c r="K12" s="9"/>
      <c r="M12" s="9" t="s">
        <v>14</v>
      </c>
      <c r="N12" s="9"/>
      <c r="O12" s="9"/>
      <c r="P12" s="9"/>
      <c r="Q12" s="9"/>
    </row>
    <row r="13" spans="1:17" x14ac:dyDescent="0.35">
      <c r="A13" s="8" t="s">
        <v>9</v>
      </c>
      <c r="B13" s="2" t="s">
        <v>0</v>
      </c>
      <c r="C13" s="2" t="s">
        <v>1</v>
      </c>
      <c r="D13" s="2" t="s">
        <v>2</v>
      </c>
      <c r="E13" s="2" t="s">
        <v>3</v>
      </c>
      <c r="F13" s="3"/>
      <c r="G13" s="8" t="s">
        <v>9</v>
      </c>
      <c r="H13" s="2" t="s">
        <v>0</v>
      </c>
      <c r="I13" s="2" t="s">
        <v>1</v>
      </c>
      <c r="J13" s="2" t="s">
        <v>2</v>
      </c>
      <c r="K13" s="2" t="s">
        <v>3</v>
      </c>
      <c r="L13" s="3"/>
      <c r="M13" s="8" t="s">
        <v>9</v>
      </c>
      <c r="N13" s="2" t="s">
        <v>0</v>
      </c>
      <c r="O13" s="2" t="s">
        <v>1</v>
      </c>
      <c r="P13" s="2" t="s">
        <v>2</v>
      </c>
      <c r="Q13" s="2" t="s">
        <v>3</v>
      </c>
    </row>
    <row r="14" spans="1:17" x14ac:dyDescent="0.35">
      <c r="A14" s="8" t="s">
        <v>10</v>
      </c>
      <c r="B14" s="1">
        <v>86</v>
      </c>
      <c r="C14" s="1">
        <v>72</v>
      </c>
      <c r="D14" s="1">
        <v>85</v>
      </c>
      <c r="E14" s="1">
        <v>81</v>
      </c>
      <c r="G14" s="8" t="s">
        <v>10</v>
      </c>
      <c r="H14" s="1">
        <v>83</v>
      </c>
      <c r="I14" s="1">
        <v>87</v>
      </c>
      <c r="J14" s="1">
        <v>83</v>
      </c>
      <c r="K14" s="1">
        <v>66</v>
      </c>
      <c r="M14" s="8" t="s">
        <v>10</v>
      </c>
      <c r="N14" s="1">
        <v>86</v>
      </c>
      <c r="O14" s="1">
        <v>67</v>
      </c>
      <c r="P14" s="1">
        <v>76</v>
      </c>
      <c r="Q14" s="1">
        <v>86</v>
      </c>
    </row>
    <row r="15" spans="1:17" x14ac:dyDescent="0.35">
      <c r="A15" s="8" t="s">
        <v>11</v>
      </c>
      <c r="B15" s="1">
        <v>65</v>
      </c>
      <c r="C15" s="1">
        <v>78</v>
      </c>
      <c r="D15" s="1">
        <v>79</v>
      </c>
      <c r="E15" s="1">
        <v>78</v>
      </c>
      <c r="G15" s="8" t="s">
        <v>11</v>
      </c>
      <c r="H15" s="1">
        <v>77</v>
      </c>
      <c r="I15" s="1">
        <v>81</v>
      </c>
      <c r="J15" s="1">
        <v>89</v>
      </c>
      <c r="K15" s="1">
        <v>81</v>
      </c>
      <c r="M15" s="8" t="s">
        <v>11</v>
      </c>
      <c r="N15" s="1">
        <v>67</v>
      </c>
      <c r="O15" s="1">
        <v>80</v>
      </c>
      <c r="P15" s="1">
        <v>78</v>
      </c>
      <c r="Q15" s="1">
        <v>82</v>
      </c>
    </row>
    <row r="16" spans="1:17" x14ac:dyDescent="0.35">
      <c r="A16" s="8" t="s">
        <v>12</v>
      </c>
      <c r="B16" s="1">
        <v>75</v>
      </c>
      <c r="C16" s="1">
        <v>81</v>
      </c>
      <c r="D16" s="1">
        <v>89</v>
      </c>
      <c r="E16" s="1">
        <v>80</v>
      </c>
      <c r="G16" s="8" t="s">
        <v>12</v>
      </c>
      <c r="H16" s="1">
        <v>65</v>
      </c>
      <c r="I16" s="1">
        <v>80</v>
      </c>
      <c r="J16" s="1">
        <v>81</v>
      </c>
      <c r="K16" s="1">
        <v>80</v>
      </c>
      <c r="M16" s="8" t="s">
        <v>12</v>
      </c>
      <c r="N16" s="1">
        <v>82</v>
      </c>
      <c r="O16" s="1">
        <v>82</v>
      </c>
      <c r="P16" s="1">
        <v>84</v>
      </c>
      <c r="Q16" s="1">
        <v>84</v>
      </c>
    </row>
    <row r="17" spans="1:17" x14ac:dyDescent="0.35">
      <c r="A17" s="8" t="s">
        <v>5</v>
      </c>
      <c r="B17" s="6">
        <f>SQRT(B14^2+B15^2+B16^2)</f>
        <v>131.32402674301454</v>
      </c>
      <c r="C17" s="6">
        <f t="shared" ref="C17:E17" si="5">SQRT(C14^2+C15^2+C16^2)</f>
        <v>133.52527850560733</v>
      </c>
      <c r="D17" s="6">
        <f t="shared" si="5"/>
        <v>146.24294854795565</v>
      </c>
      <c r="E17" s="6">
        <f t="shared" si="5"/>
        <v>138.00362314084367</v>
      </c>
      <c r="F17" s="18"/>
      <c r="G17" s="8" t="s">
        <v>5</v>
      </c>
      <c r="H17" s="6">
        <f>SQRT(H14^2+H15^2+H16^2)</f>
        <v>130.54884143492043</v>
      </c>
      <c r="I17" s="6">
        <f t="shared" ref="I17:K17" si="6">SQRT(I14^2+I15^2+I16^2)</f>
        <v>143.28293687665675</v>
      </c>
      <c r="J17" s="6">
        <f t="shared" si="6"/>
        <v>146.18823482072693</v>
      </c>
      <c r="K17" s="6">
        <f t="shared" si="6"/>
        <v>131.59407281484982</v>
      </c>
      <c r="L17" s="18"/>
      <c r="M17" s="8" t="s">
        <v>5</v>
      </c>
      <c r="N17" s="6">
        <f>SQRT(N14^2+N15^2+N16^2)</f>
        <v>136.41480858030039</v>
      </c>
      <c r="O17" s="6">
        <f t="shared" ref="O17:Q17" si="7">SQRT(O14^2+O15^2+O16^2)</f>
        <v>132.71397816356799</v>
      </c>
      <c r="P17" s="6">
        <f t="shared" si="7"/>
        <v>137.53544997563355</v>
      </c>
      <c r="Q17" s="6">
        <f t="shared" si="7"/>
        <v>145.51975810864997</v>
      </c>
    </row>
    <row r="19" spans="1:17" x14ac:dyDescent="0.35">
      <c r="A19" s="9" t="s">
        <v>16</v>
      </c>
      <c r="B19" s="9"/>
      <c r="C19" s="9"/>
      <c r="D19" s="9"/>
      <c r="E19" s="9"/>
      <c r="G19" s="9" t="s">
        <v>17</v>
      </c>
      <c r="H19" s="9"/>
      <c r="I19" s="9"/>
      <c r="J19" s="9"/>
      <c r="K19" s="9"/>
      <c r="M19" s="9" t="s">
        <v>18</v>
      </c>
      <c r="N19" s="9"/>
      <c r="O19" s="9"/>
      <c r="P19" s="9"/>
      <c r="Q19" s="9"/>
    </row>
    <row r="20" spans="1:17" x14ac:dyDescent="0.35">
      <c r="A20" s="2" t="s">
        <v>25</v>
      </c>
      <c r="B20" s="6">
        <f>M5</f>
        <v>0.50218303435694744</v>
      </c>
      <c r="C20" s="6">
        <f>M6</f>
        <v>0.28109151717847369</v>
      </c>
      <c r="D20" s="6">
        <f>M7</f>
        <v>0.14302827607175433</v>
      </c>
      <c r="E20" s="6">
        <f>M8</f>
        <v>7.3697172392824556E-2</v>
      </c>
      <c r="G20" s="2" t="s">
        <v>25</v>
      </c>
      <c r="H20" s="6">
        <f>M5</f>
        <v>0.50218303435694744</v>
      </c>
      <c r="I20" s="6">
        <f>M6</f>
        <v>0.28109151717847369</v>
      </c>
      <c r="J20" s="6">
        <f>M7</f>
        <v>0.14302827607175433</v>
      </c>
      <c r="K20" s="6">
        <f>M8</f>
        <v>7.3697172392824556E-2</v>
      </c>
      <c r="M20" s="2" t="s">
        <v>25</v>
      </c>
      <c r="N20" s="6">
        <f>M5</f>
        <v>0.50218303435694744</v>
      </c>
      <c r="O20" s="6">
        <f>M6</f>
        <v>0.28109151717847369</v>
      </c>
      <c r="P20" s="6">
        <f>M7</f>
        <v>0.14302827607175433</v>
      </c>
      <c r="Q20" s="6">
        <f>M8</f>
        <v>7.3697172392824556E-2</v>
      </c>
    </row>
    <row r="21" spans="1:17" x14ac:dyDescent="0.35">
      <c r="A21" s="8" t="s">
        <v>9</v>
      </c>
      <c r="B21" s="2" t="s">
        <v>0</v>
      </c>
      <c r="C21" s="2" t="s">
        <v>1</v>
      </c>
      <c r="D21" s="2" t="s">
        <v>2</v>
      </c>
      <c r="E21" s="2" t="s">
        <v>3</v>
      </c>
      <c r="F21" s="3"/>
      <c r="G21" s="8" t="s">
        <v>9</v>
      </c>
      <c r="H21" s="2" t="s">
        <v>0</v>
      </c>
      <c r="I21" s="2" t="s">
        <v>1</v>
      </c>
      <c r="J21" s="2" t="s">
        <v>2</v>
      </c>
      <c r="K21" s="2" t="s">
        <v>3</v>
      </c>
      <c r="L21" s="3"/>
      <c r="M21" s="8" t="s">
        <v>9</v>
      </c>
      <c r="N21" s="2" t="s">
        <v>0</v>
      </c>
      <c r="O21" s="2" t="s">
        <v>1</v>
      </c>
      <c r="P21" s="2" t="s">
        <v>2</v>
      </c>
      <c r="Q21" s="2" t="s">
        <v>3</v>
      </c>
    </row>
    <row r="22" spans="1:17" x14ac:dyDescent="0.35">
      <c r="A22" s="8" t="s">
        <v>10</v>
      </c>
      <c r="B22" s="6">
        <f>B14/$B$17</f>
        <v>0.65486874057168343</v>
      </c>
      <c r="C22" s="6">
        <f>C14/$C$17</f>
        <v>0.53922373954813652</v>
      </c>
      <c r="D22" s="6">
        <f>D14/$D$17</f>
        <v>0.58122460497387329</v>
      </c>
      <c r="E22" s="6">
        <f>E14/$E$17</f>
        <v>0.58694111180931141</v>
      </c>
      <c r="F22" s="7"/>
      <c r="G22" s="10" t="s">
        <v>10</v>
      </c>
      <c r="H22" s="6">
        <f>H14/$H$17</f>
        <v>0.6357773771694184</v>
      </c>
      <c r="I22" s="6">
        <f>I14/$I$17</f>
        <v>0.60719023420697205</v>
      </c>
      <c r="J22" s="6">
        <f>J14/$J$17</f>
        <v>0.56776114782276621</v>
      </c>
      <c r="K22" s="6">
        <f>K14/$K$17</f>
        <v>0.50154234600566439</v>
      </c>
      <c r="L22" s="7"/>
      <c r="M22" s="10" t="s">
        <v>10</v>
      </c>
      <c r="N22" s="6">
        <f>N14/$N$17</f>
        <v>0.63043008962898794</v>
      </c>
      <c r="O22" s="6">
        <f>O14/$O$17</f>
        <v>0.5048450881144072</v>
      </c>
      <c r="P22" s="6">
        <f>P14/$P$17</f>
        <v>0.55258480641510632</v>
      </c>
      <c r="Q22" s="6">
        <f>Q14/$Q$17</f>
        <v>0.59098503954211834</v>
      </c>
    </row>
    <row r="23" spans="1:17" x14ac:dyDescent="0.35">
      <c r="A23" s="8" t="s">
        <v>11</v>
      </c>
      <c r="B23" s="6">
        <f t="shared" ref="B23:B24" si="8">B15/$B$17</f>
        <v>0.49495893182743511</v>
      </c>
      <c r="C23" s="6">
        <f>C15/$C$17</f>
        <v>0.58415905117714795</v>
      </c>
      <c r="D23" s="6">
        <f t="shared" ref="D23:D24" si="9">D15/$D$17</f>
        <v>0.54019698579924691</v>
      </c>
      <c r="E23" s="6">
        <f t="shared" ref="E23:E24" si="10">E15/$E$17</f>
        <v>0.56520255211267023</v>
      </c>
      <c r="F23" s="7"/>
      <c r="G23" s="10" t="s">
        <v>11</v>
      </c>
      <c r="H23" s="6">
        <f t="shared" ref="H23:H24" si="11">H15/$H$17</f>
        <v>0.58981756677162911</v>
      </c>
      <c r="I23" s="6">
        <f t="shared" ref="I23:I24" si="12">I15/$I$17</f>
        <v>0.5653150456409739</v>
      </c>
      <c r="J23" s="6">
        <f t="shared" ref="J23:J24" si="13">J15/$J$17</f>
        <v>0.60880412236417103</v>
      </c>
      <c r="K23" s="6">
        <f t="shared" ref="K23:K24" si="14">K15/$K$17</f>
        <v>0.61552924282513355</v>
      </c>
      <c r="L23" s="7"/>
      <c r="M23" s="10" t="s">
        <v>11</v>
      </c>
      <c r="N23" s="6">
        <f t="shared" ref="N23:N24" si="15">N15/$N$17</f>
        <v>0.49114902331560684</v>
      </c>
      <c r="O23" s="6">
        <f t="shared" ref="O23:O24" si="16">O15/$O$17</f>
        <v>0.60280010521123251</v>
      </c>
      <c r="P23" s="6">
        <f t="shared" ref="P23:P24" si="17">P15/$P$17</f>
        <v>0.56712651184708274</v>
      </c>
      <c r="Q23" s="6">
        <f t="shared" ref="Q23:Q24" si="18">Q15/$Q$17</f>
        <v>0.56349736328434541</v>
      </c>
    </row>
    <row r="24" spans="1:17" x14ac:dyDescent="0.35">
      <c r="A24" s="8" t="s">
        <v>12</v>
      </c>
      <c r="B24" s="6">
        <f t="shared" si="8"/>
        <v>0.5711064598008867</v>
      </c>
      <c r="C24" s="6">
        <f>C16/$C$17</f>
        <v>0.60662670699165355</v>
      </c>
      <c r="D24" s="6">
        <f t="shared" si="9"/>
        <v>0.60857635109029085</v>
      </c>
      <c r="E24" s="6">
        <f t="shared" si="10"/>
        <v>0.57969492524376431</v>
      </c>
      <c r="F24" s="7"/>
      <c r="G24" s="10" t="s">
        <v>12</v>
      </c>
      <c r="H24" s="6">
        <f t="shared" si="11"/>
        <v>0.49789794597605053</v>
      </c>
      <c r="I24" s="6">
        <f t="shared" si="12"/>
        <v>0.5583358475466409</v>
      </c>
      <c r="J24" s="6">
        <f t="shared" si="13"/>
        <v>0.55408015630896457</v>
      </c>
      <c r="K24" s="6">
        <f t="shared" si="14"/>
        <v>0.6079301163705022</v>
      </c>
      <c r="L24" s="7"/>
      <c r="M24" s="10" t="s">
        <v>12</v>
      </c>
      <c r="N24" s="6">
        <f t="shared" si="15"/>
        <v>0.60110775987880238</v>
      </c>
      <c r="O24" s="6">
        <f t="shared" si="16"/>
        <v>0.61787010784151331</v>
      </c>
      <c r="P24" s="6">
        <f t="shared" si="17"/>
        <v>0.6107516281430122</v>
      </c>
      <c r="Q24" s="6">
        <f t="shared" si="18"/>
        <v>0.57724120141323187</v>
      </c>
    </row>
    <row r="25" spans="1:17" x14ac:dyDescent="0.35">
      <c r="A25" s="17" t="s">
        <v>30</v>
      </c>
      <c r="B25" s="17"/>
      <c r="C25" s="17"/>
      <c r="D25" s="17"/>
      <c r="E25" s="17"/>
      <c r="F25" s="3"/>
      <c r="G25" s="17" t="s">
        <v>31</v>
      </c>
      <c r="H25" s="17"/>
      <c r="I25" s="17"/>
      <c r="J25" s="17"/>
      <c r="K25" s="17"/>
      <c r="L25" s="3"/>
      <c r="M25" s="17" t="s">
        <v>32</v>
      </c>
      <c r="N25" s="17"/>
      <c r="O25" s="17"/>
      <c r="P25" s="17"/>
      <c r="Q25" s="17"/>
    </row>
    <row r="26" spans="1:17" x14ac:dyDescent="0.35">
      <c r="A26" s="8" t="s">
        <v>9</v>
      </c>
      <c r="B26" s="2" t="s">
        <v>0</v>
      </c>
      <c r="C26" s="2" t="s">
        <v>1</v>
      </c>
      <c r="D26" s="2" t="s">
        <v>2</v>
      </c>
      <c r="E26" s="2" t="s">
        <v>3</v>
      </c>
      <c r="F26" s="3"/>
      <c r="G26" s="8" t="s">
        <v>9</v>
      </c>
      <c r="H26" s="2" t="s">
        <v>0</v>
      </c>
      <c r="I26" s="2" t="s">
        <v>1</v>
      </c>
      <c r="J26" s="2" t="s">
        <v>2</v>
      </c>
      <c r="K26" s="2" t="s">
        <v>3</v>
      </c>
      <c r="L26" s="3"/>
      <c r="M26" s="8" t="s">
        <v>9</v>
      </c>
      <c r="N26" s="2" t="s">
        <v>0</v>
      </c>
      <c r="O26" s="2" t="s">
        <v>1</v>
      </c>
      <c r="P26" s="2" t="s">
        <v>2</v>
      </c>
      <c r="Q26" s="2" t="s">
        <v>3</v>
      </c>
    </row>
    <row r="27" spans="1:17" x14ac:dyDescent="0.35">
      <c r="A27" s="8" t="s">
        <v>10</v>
      </c>
      <c r="B27" s="6">
        <f>B20*B22</f>
        <v>0.32886397124580058</v>
      </c>
      <c r="C27" s="6">
        <f t="shared" ref="C27:E27" si="19">C20*C22</f>
        <v>0.15157121904823584</v>
      </c>
      <c r="D27" s="6">
        <f t="shared" si="19"/>
        <v>8.3131553259899502E-2</v>
      </c>
      <c r="E27" s="6">
        <f t="shared" si="19"/>
        <v>4.3255900301446937E-2</v>
      </c>
      <c r="F27" s="7"/>
      <c r="G27" s="10" t="s">
        <v>10</v>
      </c>
      <c r="H27" s="6">
        <f>H20*H22</f>
        <v>0.31927661244243999</v>
      </c>
      <c r="I27" s="6">
        <f t="shared" ref="I27:K27" si="20">I20*I22</f>
        <v>0.17067602414919056</v>
      </c>
      <c r="J27" s="6">
        <f t="shared" si="20"/>
        <v>8.1205898193610723E-2</v>
      </c>
      <c r="K27" s="6">
        <f t="shared" si="20"/>
        <v>3.6962252735881114E-2</v>
      </c>
      <c r="L27" s="7"/>
      <c r="M27" s="10" t="s">
        <v>10</v>
      </c>
      <c r="N27" s="6">
        <f>N20*N22</f>
        <v>0.31659129535980751</v>
      </c>
      <c r="O27" s="6">
        <f t="shared" ref="O27:Q27" si="21">O20*O22</f>
        <v>0.14190767175817895</v>
      </c>
      <c r="P27" s="6">
        <f t="shared" si="21"/>
        <v>7.9035252244996759E-2</v>
      </c>
      <c r="Q27" s="6">
        <f t="shared" si="21"/>
        <v>4.3553926340715733E-2</v>
      </c>
    </row>
    <row r="28" spans="1:17" x14ac:dyDescent="0.35">
      <c r="A28" s="8" t="s">
        <v>11</v>
      </c>
      <c r="B28" s="6">
        <f>B20*B23</f>
        <v>0.24855997826717485</v>
      </c>
      <c r="C28" s="6">
        <f t="shared" ref="C28:E28" si="22">C20*C23</f>
        <v>0.16420215396892218</v>
      </c>
      <c r="D28" s="6">
        <f t="shared" si="22"/>
        <v>7.7263443618024244E-2</v>
      </c>
      <c r="E28" s="6">
        <f t="shared" si="22"/>
        <v>4.1653829919911865E-2</v>
      </c>
      <c r="F28" s="7"/>
      <c r="G28" s="10" t="s">
        <v>11</v>
      </c>
      <c r="H28" s="6">
        <f>H20*H23</f>
        <v>0.29619637539840815</v>
      </c>
      <c r="I28" s="6">
        <f t="shared" ref="I28:K28" si="23">I20*I23</f>
        <v>0.15890526386303946</v>
      </c>
      <c r="J28" s="6">
        <f t="shared" si="23"/>
        <v>8.7076204087124756E-2</v>
      </c>
      <c r="K28" s="6">
        <f t="shared" si="23"/>
        <v>4.5362764721308638E-2</v>
      </c>
      <c r="L28" s="7"/>
      <c r="M28" s="10" t="s">
        <v>11</v>
      </c>
      <c r="N28" s="6">
        <f>N20*N23</f>
        <v>0.24664670685008258</v>
      </c>
      <c r="O28" s="6">
        <f t="shared" ref="O28:Q28" si="24">O20*O23</f>
        <v>0.16944199612916891</v>
      </c>
      <c r="P28" s="6">
        <f t="shared" si="24"/>
        <v>8.1115127304075607E-2</v>
      </c>
      <c r="Q28" s="6">
        <f t="shared" si="24"/>
        <v>4.1528162324868487E-2</v>
      </c>
    </row>
    <row r="29" spans="1:17" x14ac:dyDescent="0.35">
      <c r="A29" s="8" t="s">
        <v>12</v>
      </c>
      <c r="B29" s="6">
        <f>B20*B24</f>
        <v>0.28679997492366333</v>
      </c>
      <c r="C29" s="6">
        <f t="shared" ref="C29:E29" si="25">C20*C24</f>
        <v>0.17051762142926533</v>
      </c>
      <c r="D29" s="6">
        <f t="shared" si="25"/>
        <v>8.7043626354483011E-2</v>
      </c>
      <c r="E29" s="6">
        <f t="shared" si="25"/>
        <v>4.2721876840935244E-2</v>
      </c>
      <c r="F29" s="7"/>
      <c r="G29" s="10" t="s">
        <v>12</v>
      </c>
      <c r="H29" s="6">
        <f>H20*H24</f>
        <v>0.25003590131034453</v>
      </c>
      <c r="I29" s="6">
        <f t="shared" ref="I29:K29" si="26">I20*I24</f>
        <v>0.15694347048201429</v>
      </c>
      <c r="J29" s="6">
        <f t="shared" si="26"/>
        <v>7.9249129562439374E-2</v>
      </c>
      <c r="K29" s="6">
        <f t="shared" si="26"/>
        <v>4.4802730588946793E-2</v>
      </c>
      <c r="L29" s="7"/>
      <c r="M29" s="10" t="s">
        <v>12</v>
      </c>
      <c r="N29" s="6">
        <f>N20*N24</f>
        <v>0.30186611883144432</v>
      </c>
      <c r="O29" s="6">
        <f t="shared" ref="O29:Q29" si="27">O20*O24</f>
        <v>0.17367804603239814</v>
      </c>
      <c r="P29" s="6">
        <f t="shared" si="27"/>
        <v>8.7354752481312192E-2</v>
      </c>
      <c r="Q29" s="6">
        <f t="shared" si="27"/>
        <v>4.2541044332792113E-2</v>
      </c>
    </row>
    <row r="31" spans="1:17" x14ac:dyDescent="0.35">
      <c r="A31" s="11" t="s">
        <v>19</v>
      </c>
      <c r="B31" s="2" t="s">
        <v>20</v>
      </c>
      <c r="C31" s="2" t="s">
        <v>21</v>
      </c>
      <c r="D31" s="2" t="s">
        <v>22</v>
      </c>
      <c r="E31" s="8" t="s">
        <v>23</v>
      </c>
      <c r="G31" s="11" t="s">
        <v>19</v>
      </c>
      <c r="H31" s="2" t="s">
        <v>20</v>
      </c>
      <c r="I31" s="2" t="s">
        <v>21</v>
      </c>
      <c r="J31" s="2" t="s">
        <v>22</v>
      </c>
      <c r="K31" s="8" t="s">
        <v>23</v>
      </c>
      <c r="M31" s="11" t="s">
        <v>19</v>
      </c>
      <c r="N31" s="2" t="s">
        <v>20</v>
      </c>
      <c r="O31" s="2" t="s">
        <v>21</v>
      </c>
      <c r="P31" s="2" t="s">
        <v>22</v>
      </c>
      <c r="Q31" s="8" t="s">
        <v>23</v>
      </c>
    </row>
    <row r="32" spans="1:17" x14ac:dyDescent="0.35">
      <c r="A32" s="8" t="s">
        <v>10</v>
      </c>
      <c r="B32" s="6">
        <f>B27+D27+E27</f>
        <v>0.45525142480714703</v>
      </c>
      <c r="C32" s="6">
        <f>C27</f>
        <v>0.15157121904823584</v>
      </c>
      <c r="D32" s="6">
        <f>B32-C32</f>
        <v>0.30368020575891119</v>
      </c>
      <c r="E32" s="1">
        <f>RANK(D32,$D$32:$D$34)</f>
        <v>1</v>
      </c>
      <c r="G32" s="8" t="s">
        <v>10</v>
      </c>
      <c r="H32" s="6">
        <f>H27+J27+K27</f>
        <v>0.43744476337193183</v>
      </c>
      <c r="I32" s="6">
        <f>I27</f>
        <v>0.17067602414919056</v>
      </c>
      <c r="J32" s="6">
        <f>H32-I32</f>
        <v>0.26676873922274125</v>
      </c>
      <c r="K32" s="1">
        <f>RANK(J32,$J$32:$J$34)</f>
        <v>2</v>
      </c>
      <c r="M32" s="8" t="s">
        <v>10</v>
      </c>
      <c r="N32" s="6">
        <f>N27+P27+Q27</f>
        <v>0.43918047394552001</v>
      </c>
      <c r="O32" s="6">
        <f>O27</f>
        <v>0.14190767175817895</v>
      </c>
      <c r="P32" s="6">
        <f>N32-O32</f>
        <v>0.29727280218734109</v>
      </c>
      <c r="Q32" s="1">
        <f>RANK(P32,$P$32:$P$34)</f>
        <v>1</v>
      </c>
    </row>
    <row r="33" spans="1:17" x14ac:dyDescent="0.35">
      <c r="A33" s="8" t="s">
        <v>11</v>
      </c>
      <c r="B33" s="6">
        <f t="shared" ref="B33:B34" si="28">B28+D28+E28</f>
        <v>0.36747725180511093</v>
      </c>
      <c r="C33" s="6">
        <f t="shared" ref="C33:C34" si="29">C28</f>
        <v>0.16420215396892218</v>
      </c>
      <c r="D33" s="6">
        <f>B33-C33</f>
        <v>0.20327509783618875</v>
      </c>
      <c r="E33" s="1">
        <f t="shared" ref="E33:E34" si="30">RANK(D33,$D$32:$D$34)</f>
        <v>3</v>
      </c>
      <c r="G33" s="8" t="s">
        <v>11</v>
      </c>
      <c r="H33" s="6">
        <f t="shared" ref="H33:H34" si="31">H28+J28+K28</f>
        <v>0.42863534420684152</v>
      </c>
      <c r="I33" s="6">
        <f t="shared" ref="I33:I34" si="32">I28</f>
        <v>0.15890526386303946</v>
      </c>
      <c r="J33" s="6">
        <f t="shared" ref="J33:J34" si="33">H33-I33</f>
        <v>0.26973008034380208</v>
      </c>
      <c r="K33" s="1">
        <f t="shared" ref="K33:K34" si="34">RANK(J33,$J$32:$J$34)</f>
        <v>1</v>
      </c>
      <c r="M33" s="8" t="s">
        <v>11</v>
      </c>
      <c r="N33" s="6">
        <f t="shared" ref="N33:N34" si="35">N28+P28+Q28</f>
        <v>0.36928999647902666</v>
      </c>
      <c r="O33" s="6">
        <f t="shared" ref="O33:O34" si="36">O28</f>
        <v>0.16944199612916891</v>
      </c>
      <c r="P33" s="6">
        <f t="shared" ref="P33:P34" si="37">N33-O33</f>
        <v>0.19984800034985775</v>
      </c>
      <c r="Q33" s="1">
        <f>RANK(P33,$P$32:$P$34)</f>
        <v>3</v>
      </c>
    </row>
    <row r="34" spans="1:17" x14ac:dyDescent="0.35">
      <c r="A34" s="8" t="s">
        <v>12</v>
      </c>
      <c r="B34" s="6">
        <f t="shared" si="28"/>
        <v>0.41656547811908157</v>
      </c>
      <c r="C34" s="6">
        <f t="shared" si="29"/>
        <v>0.17051762142926533</v>
      </c>
      <c r="D34" s="6">
        <f>B34-C34</f>
        <v>0.24604785668981624</v>
      </c>
      <c r="E34" s="1">
        <f t="shared" si="30"/>
        <v>2</v>
      </c>
      <c r="G34" s="8" t="s">
        <v>12</v>
      </c>
      <c r="H34" s="6">
        <f t="shared" si="31"/>
        <v>0.37408776146173073</v>
      </c>
      <c r="I34" s="6">
        <f t="shared" si="32"/>
        <v>0.15694347048201429</v>
      </c>
      <c r="J34" s="6">
        <f t="shared" si="33"/>
        <v>0.21714429097971644</v>
      </c>
      <c r="K34" s="1">
        <f t="shared" si="34"/>
        <v>3</v>
      </c>
      <c r="M34" s="8" t="s">
        <v>12</v>
      </c>
      <c r="N34" s="6">
        <f t="shared" si="35"/>
        <v>0.43176191564554861</v>
      </c>
      <c r="O34" s="6">
        <f t="shared" si="36"/>
        <v>0.17367804603239814</v>
      </c>
      <c r="P34" s="6">
        <f t="shared" si="37"/>
        <v>0.25808386961315044</v>
      </c>
      <c r="Q34" s="1">
        <f>RANK(P34,$P$32:$P$34)</f>
        <v>2</v>
      </c>
    </row>
    <row r="36" spans="1:17" x14ac:dyDescent="0.35">
      <c r="A36" s="13" t="s">
        <v>24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8" spans="1:17" x14ac:dyDescent="0.35">
      <c r="A38" s="2" t="s">
        <v>23</v>
      </c>
      <c r="B38" s="2" t="s">
        <v>25</v>
      </c>
      <c r="C38" s="2" t="s">
        <v>26</v>
      </c>
      <c r="D38" s="2" t="s">
        <v>27</v>
      </c>
      <c r="E38" s="2" t="s">
        <v>28</v>
      </c>
      <c r="G38" s="3" t="s">
        <v>29</v>
      </c>
    </row>
    <row r="39" spans="1:17" x14ac:dyDescent="0.35">
      <c r="A39" s="1">
        <v>1</v>
      </c>
      <c r="B39" s="1">
        <v>3</v>
      </c>
      <c r="C39" s="1" t="s">
        <v>10</v>
      </c>
      <c r="D39" s="1" t="s">
        <v>11</v>
      </c>
      <c r="E39" s="1" t="s">
        <v>10</v>
      </c>
      <c r="G39" s="15" t="s">
        <v>10</v>
      </c>
      <c r="H39" s="16">
        <v>8</v>
      </c>
    </row>
    <row r="40" spans="1:17" x14ac:dyDescent="0.35">
      <c r="A40" s="1">
        <v>2</v>
      </c>
      <c r="B40" s="1">
        <v>2</v>
      </c>
      <c r="C40" s="1" t="s">
        <v>12</v>
      </c>
      <c r="D40" s="1" t="s">
        <v>10</v>
      </c>
      <c r="E40" s="1" t="s">
        <v>12</v>
      </c>
      <c r="G40" s="2" t="s">
        <v>11</v>
      </c>
      <c r="H40" s="1">
        <v>5</v>
      </c>
    </row>
    <row r="41" spans="1:17" x14ac:dyDescent="0.35">
      <c r="A41" s="1">
        <v>3</v>
      </c>
      <c r="B41" s="1">
        <v>1</v>
      </c>
      <c r="C41" s="1" t="s">
        <v>11</v>
      </c>
      <c r="D41" s="1" t="s">
        <v>12</v>
      </c>
      <c r="E41" s="1" t="s">
        <v>11</v>
      </c>
      <c r="G41" s="2" t="s">
        <v>12</v>
      </c>
      <c r="H41" s="1">
        <v>5</v>
      </c>
    </row>
  </sheetData>
  <mergeCells count="13">
    <mergeCell ref="A36:Q36"/>
    <mergeCell ref="A25:E25"/>
    <mergeCell ref="G25:K25"/>
    <mergeCell ref="M25:Q25"/>
    <mergeCell ref="A19:E19"/>
    <mergeCell ref="G19:K19"/>
    <mergeCell ref="M19:Q19"/>
    <mergeCell ref="A1:Q1"/>
    <mergeCell ref="A3:E3"/>
    <mergeCell ref="A11:Q11"/>
    <mergeCell ref="A12:E12"/>
    <mergeCell ref="G12:K12"/>
    <mergeCell ref="M12:Q12"/>
  </mergeCells>
  <phoneticPr fontId="2" type="noConversion"/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Abror</dc:creator>
  <cp:lastModifiedBy>Abror</cp:lastModifiedBy>
  <cp:lastPrinted>2019-11-11T16:50:27Z</cp:lastPrinted>
  <dcterms:created xsi:type="dcterms:W3CDTF">2019-11-11T12:22:34Z</dcterms:created>
  <dcterms:modified xsi:type="dcterms:W3CDTF">2019-11-11T17:18:54Z</dcterms:modified>
</cp:coreProperties>
</file>