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Jobsheet - Sepatu" sheetId="2" r:id="rId1"/>
    <sheet name="PPT - Kucing" sheetId="1" r:id="rId2"/>
  </sheets>
  <calcPr calcId="144525"/>
</workbook>
</file>

<file path=xl/sharedStrings.xml><?xml version="1.0" encoding="utf-8"?>
<sst xmlns="http://schemas.openxmlformats.org/spreadsheetml/2006/main" count="162" uniqueCount="58">
  <si>
    <t>Kriteria Sepatu Olahraga</t>
  </si>
  <si>
    <t>Penilaian C1 sampai C3</t>
  </si>
  <si>
    <t>Penilaian C4</t>
  </si>
  <si>
    <t>Model</t>
  </si>
  <si>
    <t>C1</t>
  </si>
  <si>
    <t>Sangat Kurang</t>
  </si>
  <si>
    <t>Murah</t>
  </si>
  <si>
    <t>Brand</t>
  </si>
  <si>
    <t>C2</t>
  </si>
  <si>
    <t>Kurang</t>
  </si>
  <si>
    <t>Sedang</t>
  </si>
  <si>
    <t>Kualitas</t>
  </si>
  <si>
    <t>C3</t>
  </si>
  <si>
    <t>Mahal</t>
  </si>
  <si>
    <t>Harga</t>
  </si>
  <si>
    <t>C4</t>
  </si>
  <si>
    <t>Baik</t>
  </si>
  <si>
    <t>Sangat Baik</t>
  </si>
  <si>
    <t>NILAI AWAL</t>
  </si>
  <si>
    <t>Sepatu 1</t>
  </si>
  <si>
    <t>Sepatu 2</t>
  </si>
  <si>
    <t>Sepatu 3</t>
  </si>
  <si>
    <t>STEP 1</t>
  </si>
  <si>
    <t>NORMALISASI</t>
  </si>
  <si>
    <t>Normalisasi Data</t>
  </si>
  <si>
    <t>STEP 2</t>
  </si>
  <si>
    <t>BOBOT</t>
  </si>
  <si>
    <t>Menghitung Bobot</t>
  </si>
  <si>
    <t>STEP 3</t>
  </si>
  <si>
    <t>IDEAL POSITIF</t>
  </si>
  <si>
    <t>MEnghitung Nilai Ideal Positif</t>
  </si>
  <si>
    <t>STEP 4</t>
  </si>
  <si>
    <t>IDEAL NEGATIF</t>
  </si>
  <si>
    <t>MEnghitung Nilai Ideal Negatif</t>
  </si>
  <si>
    <t>STEP 5</t>
  </si>
  <si>
    <t>D+</t>
  </si>
  <si>
    <t>Menghitung Jarak Alternatif Positif</t>
  </si>
  <si>
    <t>STEP 6</t>
  </si>
  <si>
    <t>D-</t>
  </si>
  <si>
    <t>Menghitung Jarak Alternatif Negatif</t>
  </si>
  <si>
    <t>STEP 7</t>
  </si>
  <si>
    <t>V</t>
  </si>
  <si>
    <t>Menghitung Skor Akhir</t>
  </si>
  <si>
    <t>KESIMPULAN</t>
  </si>
  <si>
    <t>Kucing 1 dan Kucing 2 masuk ke babak Final</t>
  </si>
  <si>
    <t>Kriteria Kontes Kucing</t>
  </si>
  <si>
    <t>Ukuran</t>
  </si>
  <si>
    <t>Tidak ada</t>
  </si>
  <si>
    <t>Penampilan</t>
  </si>
  <si>
    <t>Ada</t>
  </si>
  <si>
    <t>Profil</t>
  </si>
  <si>
    <t>Cacat</t>
  </si>
  <si>
    <t>Kucing 1</t>
  </si>
  <si>
    <t>Kucing 2</t>
  </si>
  <si>
    <t>Kucing 3</t>
  </si>
  <si>
    <t>Kucing 2 Juara 1</t>
  </si>
  <si>
    <t>Kucing 1 Juara 2</t>
  </si>
  <si>
    <t>Kucing 3 Juara 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</si>
</sst>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Q64"/>
  <sheetViews>
    <sheetView tabSelected="1" topLeftCell="A42" workbookViewId="0">
      <selection activeCell="J60" sqref="J60"/>
    </sheetView>
  </sheetViews>
  <sheetFormatPr defaultColWidth="9.14285714285714" defaultRowHeight="15"/>
  <cols>
    <col min="9" max="12" width="12.8571428571429"/>
    <col min="13" max="13" width="15.2857142857143" customWidth="1"/>
  </cols>
  <sheetData>
    <row r="4" spans="9:16">
      <c r="I4" t="s">
        <v>0</v>
      </c>
      <c r="M4" t="s">
        <v>1</v>
      </c>
      <c r="P4" t="s">
        <v>2</v>
      </c>
    </row>
    <row r="5" spans="9:17">
      <c r="I5" s="2" t="s">
        <v>3</v>
      </c>
      <c r="J5" s="2" t="s">
        <v>4</v>
      </c>
      <c r="K5" s="2">
        <v>30</v>
      </c>
      <c r="M5" s="2" t="s">
        <v>5</v>
      </c>
      <c r="N5" s="2">
        <v>1</v>
      </c>
      <c r="P5" s="2" t="s">
        <v>6</v>
      </c>
      <c r="Q5" s="2">
        <v>1</v>
      </c>
    </row>
    <row r="6" spans="9:17">
      <c r="I6" s="2" t="s">
        <v>7</v>
      </c>
      <c r="J6" s="2" t="s">
        <v>8</v>
      </c>
      <c r="K6" s="2">
        <v>25</v>
      </c>
      <c r="M6" s="2" t="s">
        <v>9</v>
      </c>
      <c r="N6" s="2">
        <v>2</v>
      </c>
      <c r="P6" s="2" t="s">
        <v>10</v>
      </c>
      <c r="Q6" s="2">
        <v>2</v>
      </c>
    </row>
    <row r="7" spans="9:17">
      <c r="I7" s="2" t="s">
        <v>11</v>
      </c>
      <c r="J7" s="2" t="s">
        <v>12</v>
      </c>
      <c r="K7" s="2">
        <v>20</v>
      </c>
      <c r="M7" s="2" t="s">
        <v>10</v>
      </c>
      <c r="N7" s="2">
        <v>3</v>
      </c>
      <c r="P7" s="3" t="s">
        <v>13</v>
      </c>
      <c r="Q7" s="3">
        <v>3</v>
      </c>
    </row>
    <row r="8" spans="9:14">
      <c r="I8" s="2" t="s">
        <v>14</v>
      </c>
      <c r="J8" s="2" t="s">
        <v>15</v>
      </c>
      <c r="K8" s="2">
        <v>25</v>
      </c>
      <c r="M8" s="2" t="s">
        <v>16</v>
      </c>
      <c r="N8" s="2">
        <v>4</v>
      </c>
    </row>
    <row r="9" spans="13:14">
      <c r="M9" s="3" t="s">
        <v>17</v>
      </c>
      <c r="N9" s="3">
        <v>5</v>
      </c>
    </row>
    <row r="10" spans="9:9">
      <c r="I10" t="s">
        <v>18</v>
      </c>
    </row>
    <row r="11" spans="9:12">
      <c r="I11" s="2"/>
      <c r="J11" s="2" t="s">
        <v>19</v>
      </c>
      <c r="K11" s="2" t="s">
        <v>20</v>
      </c>
      <c r="L11" s="2" t="s">
        <v>21</v>
      </c>
    </row>
    <row r="12" spans="9:12">
      <c r="I12" s="2" t="s">
        <v>4</v>
      </c>
      <c r="J12" s="2">
        <v>3</v>
      </c>
      <c r="K12" s="2">
        <v>4</v>
      </c>
      <c r="L12" s="2">
        <v>5</v>
      </c>
    </row>
    <row r="13" spans="9:12">
      <c r="I13" s="2" t="s">
        <v>8</v>
      </c>
      <c r="J13" s="2">
        <v>5</v>
      </c>
      <c r="K13" s="2">
        <v>3</v>
      </c>
      <c r="L13" s="2">
        <v>4</v>
      </c>
    </row>
    <row r="14" spans="9:12">
      <c r="I14" s="2" t="s">
        <v>12</v>
      </c>
      <c r="J14" s="2">
        <v>3</v>
      </c>
      <c r="K14" s="2">
        <v>2</v>
      </c>
      <c r="L14" s="2">
        <v>5</v>
      </c>
    </row>
    <row r="15" spans="9:12">
      <c r="I15" s="2" t="s">
        <v>15</v>
      </c>
      <c r="J15" s="2">
        <v>1</v>
      </c>
      <c r="K15" s="2">
        <v>3</v>
      </c>
      <c r="L15" s="2">
        <v>1</v>
      </c>
    </row>
    <row r="18" spans="1:9">
      <c r="A18" s="1" t="s">
        <v>22</v>
      </c>
      <c r="I18" t="s">
        <v>23</v>
      </c>
    </row>
    <row r="19" spans="1:12">
      <c r="A19" t="s">
        <v>24</v>
      </c>
      <c r="I19" s="2"/>
      <c r="J19" s="2" t="s">
        <v>19</v>
      </c>
      <c r="K19" s="2" t="s">
        <v>20</v>
      </c>
      <c r="L19" s="2" t="s">
        <v>21</v>
      </c>
    </row>
    <row r="20" spans="9:12">
      <c r="I20" s="2" t="s">
        <v>4</v>
      </c>
      <c r="J20" s="2">
        <f>J12/(SQRT(POWER($J12,2)+POWER($K12,2)+POWER($L12,2)))</f>
        <v>0.424264068711929</v>
      </c>
      <c r="K20" s="2">
        <f>K12/(SQRT(POWER($J12,2)+POWER($K12,2)+POWER($L12,2)))</f>
        <v>0.565685424949238</v>
      </c>
      <c r="L20" s="2">
        <f>L12/(SQRT(POWER($J12,2)+POWER($K12,2)+POWER($L12,2)))</f>
        <v>0.707106781186547</v>
      </c>
    </row>
    <row r="21" spans="9:12">
      <c r="I21" s="2" t="s">
        <v>8</v>
      </c>
      <c r="J21" s="2">
        <f>J13/(SQRT(POWER($J13,2)+POWER($K13,2)+POWER($L13,2)))</f>
        <v>0.707106781186547</v>
      </c>
      <c r="K21" s="2">
        <f>K13/(SQRT(POWER($J13,2)+POWER($K13,2)+POWER($L13,2)))</f>
        <v>0.424264068711929</v>
      </c>
      <c r="L21" s="2">
        <f>(L13)/(SQRT(POWER($J13,2)+POWER($K13,2)+POWER($L13,2)))</f>
        <v>0.565685424949238</v>
      </c>
    </row>
    <row r="22" spans="9:12">
      <c r="I22" s="2" t="s">
        <v>12</v>
      </c>
      <c r="J22" s="2">
        <f>J14/(SQRT(POWER($J14,2)+POWER($K14,2)+POWER($L14,2)))</f>
        <v>0.486664263392288</v>
      </c>
      <c r="K22" s="2">
        <f>K14/(SQRT(POWER($J14,2)+POWER($K14,2)+POWER($L14,2)))</f>
        <v>0.324442842261525</v>
      </c>
      <c r="L22" s="2">
        <f ca="1" t="shared" ref="J22:L22" si="0">L14/(SQRT(POWER($J14,2)+POWER($K14,2)+POWER($L14,2)))</f>
        <v>0.811107105653813</v>
      </c>
    </row>
    <row r="23" spans="9:12">
      <c r="I23" s="2" t="s">
        <v>15</v>
      </c>
      <c r="J23" s="2">
        <f ca="1" t="shared" ref="J23:L23" si="1">J15/(SQRT(POWER($J15,2)+POWER($K15,2)+POWER($L15,2)))</f>
        <v>0.301511344577764</v>
      </c>
      <c r="K23" s="2">
        <f ca="1" t="shared" si="1"/>
        <v>0.904534033733291</v>
      </c>
      <c r="L23" s="2">
        <f ca="1" t="shared" si="1"/>
        <v>0.301511344577764</v>
      </c>
    </row>
    <row r="26" spans="1:9">
      <c r="A26" s="1" t="s">
        <v>25</v>
      </c>
      <c r="I26" t="s">
        <v>26</v>
      </c>
    </row>
    <row r="27" spans="1:12">
      <c r="A27" t="s">
        <v>27</v>
      </c>
      <c r="I27" s="2"/>
      <c r="J27" s="2" t="s">
        <v>19</v>
      </c>
      <c r="K27" s="2" t="s">
        <v>20</v>
      </c>
      <c r="L27" s="2" t="s">
        <v>21</v>
      </c>
    </row>
    <row r="28" spans="9:12">
      <c r="I28" s="2" t="s">
        <v>4</v>
      </c>
      <c r="J28" s="2">
        <f>J20*$K$5</f>
        <v>12.7279220613579</v>
      </c>
      <c r="K28" s="2">
        <f ca="1" t="shared" ref="J28:L28" si="2">K20*$K$5</f>
        <v>16.9705627484771</v>
      </c>
      <c r="L28" s="2">
        <f ca="1" t="shared" si="2"/>
        <v>21.2132034355964</v>
      </c>
    </row>
    <row r="29" spans="9:12">
      <c r="I29" s="2" t="s">
        <v>8</v>
      </c>
      <c r="J29" s="2">
        <f>J21*$K$6</f>
        <v>17.6776695296637</v>
      </c>
      <c r="K29" s="2">
        <f ca="1" t="shared" ref="J29:L29" si="3">K21*$K$6</f>
        <v>10.6066017177982</v>
      </c>
      <c r="L29" s="2">
        <f ca="1" t="shared" si="3"/>
        <v>14.142135623731</v>
      </c>
    </row>
    <row r="30" spans="9:12">
      <c r="I30" s="2" t="s">
        <v>12</v>
      </c>
      <c r="J30" s="2">
        <f>J22*$K$7</f>
        <v>9.73328526784575</v>
      </c>
      <c r="K30" s="2">
        <f ca="1" t="shared" ref="J30:L30" si="4">K22*$K$7</f>
        <v>6.4888568452305</v>
      </c>
      <c r="L30" s="2">
        <f ca="1" t="shared" si="4"/>
        <v>16.2221421130763</v>
      </c>
    </row>
    <row r="31" spans="9:12">
      <c r="I31" s="2" t="s">
        <v>15</v>
      </c>
      <c r="J31" s="2">
        <f ca="1">J23*$K$8</f>
        <v>7.53778361444409</v>
      </c>
      <c r="K31" s="2">
        <f ca="1" t="shared" ref="J31:L31" si="5">K23*$K$8</f>
        <v>22.6133508433323</v>
      </c>
      <c r="L31" s="2">
        <f ca="1" t="shared" si="5"/>
        <v>7.53778361444409</v>
      </c>
    </row>
    <row r="34" spans="1:9">
      <c r="A34" s="1" t="s">
        <v>28</v>
      </c>
      <c r="I34" t="s">
        <v>29</v>
      </c>
    </row>
    <row r="35" spans="1:10">
      <c r="A35" t="s">
        <v>30</v>
      </c>
      <c r="I35" s="2" t="s">
        <v>4</v>
      </c>
      <c r="J35" s="2">
        <f ca="1">MAX(J28:L28)</f>
        <v>21.2132034355964</v>
      </c>
    </row>
    <row r="36" spans="9:10">
      <c r="I36" s="2" t="s">
        <v>8</v>
      </c>
      <c r="J36" s="2">
        <f ca="1">MAX(J29:L29)</f>
        <v>17.6776695296637</v>
      </c>
    </row>
    <row r="37" spans="9:10">
      <c r="I37" s="2" t="s">
        <v>12</v>
      </c>
      <c r="J37" s="2">
        <f ca="1">MAX(J30:L30)</f>
        <v>16.2221421130763</v>
      </c>
    </row>
    <row r="38" spans="9:10">
      <c r="I38" s="2" t="s">
        <v>15</v>
      </c>
      <c r="J38" s="2">
        <f ca="1">MIN(J31:L31)</f>
        <v>7.53778361444409</v>
      </c>
    </row>
    <row r="41" spans="1:9">
      <c r="A41" s="1" t="s">
        <v>31</v>
      </c>
      <c r="I41" t="s">
        <v>32</v>
      </c>
    </row>
    <row r="42" spans="1:10">
      <c r="A42" t="s">
        <v>33</v>
      </c>
      <c r="I42" s="2" t="s">
        <v>4</v>
      </c>
      <c r="J42" s="2">
        <f ca="1">MIN(J28:L28)</f>
        <v>12.7279220613579</v>
      </c>
    </row>
    <row r="43" spans="9:10">
      <c r="I43" s="2" t="s">
        <v>8</v>
      </c>
      <c r="J43" s="2">
        <f ca="1">MIN(J29:L29)</f>
        <v>10.6066017177982</v>
      </c>
    </row>
    <row r="44" spans="9:10">
      <c r="I44" s="2" t="s">
        <v>12</v>
      </c>
      <c r="J44" s="2">
        <f ca="1">MIN(J30:L30)</f>
        <v>6.4888568452305</v>
      </c>
    </row>
    <row r="45" spans="9:10">
      <c r="I45" s="2" t="s">
        <v>15</v>
      </c>
      <c r="J45" s="2">
        <f ca="1">MAX(J31:L31)</f>
        <v>22.6133508433323</v>
      </c>
    </row>
    <row r="48" spans="1:9">
      <c r="A48" s="1" t="s">
        <v>34</v>
      </c>
      <c r="I48" t="s">
        <v>35</v>
      </c>
    </row>
    <row r="49" spans="1:11">
      <c r="A49" t="s">
        <v>36</v>
      </c>
      <c r="I49" s="2" t="s">
        <v>19</v>
      </c>
      <c r="J49" s="2" t="s">
        <v>20</v>
      </c>
      <c r="K49" s="2" t="s">
        <v>21</v>
      </c>
    </row>
    <row r="50" spans="9:11">
      <c r="I50" s="2">
        <f ca="1">SQRT(POWER(($J$35-J28),2)+POWER(($J$36-J29),2)+POWER(($J$37-J30),2)+POWER(($J$38-J31),2))</f>
        <v>10.6820065136609</v>
      </c>
      <c r="J50" s="2">
        <f ca="1">SQRT(POWER(($J$35-K28),2)+POWER(($J$36-K29),2)+POWER(($J$37-K30),2)+POWER(($J$38-K31),2))</f>
        <v>19.7486599387905</v>
      </c>
      <c r="K50" s="2">
        <f ca="1">SQRT(POWER(($J$35-L28),2)+POWER(($J$36-L29),2)+POWER(($J$37-L30),2)+POWER(($J$38-L31),2))</f>
        <v>3.53553390593273</v>
      </c>
    </row>
    <row r="53" spans="1:9">
      <c r="A53" s="1" t="s">
        <v>37</v>
      </c>
      <c r="I53" t="s">
        <v>38</v>
      </c>
    </row>
    <row r="54" spans="1:11">
      <c r="A54" t="s">
        <v>39</v>
      </c>
      <c r="I54" s="2" t="s">
        <v>19</v>
      </c>
      <c r="J54" s="2" t="s">
        <v>20</v>
      </c>
      <c r="K54" s="2" t="s">
        <v>21</v>
      </c>
    </row>
    <row r="55" spans="9:11">
      <c r="I55" s="2">
        <f ca="1">SQRT(POWER((J28-$J$42),2)+POWER((J29-$J$43),2)+POWER((J30-$J$44),2)+POWER((J31-$J$45),2))</f>
        <v>16.9646409647302</v>
      </c>
      <c r="J55" s="2">
        <f ca="1">SQRT(POWER((K28-$J$42),2)+POWER((K29-$J$43),2)+POWER((K30-$J$44),2)+POWER((K31-$J$45),2))</f>
        <v>4.24264068711928</v>
      </c>
      <c r="K55" s="2">
        <f ca="1">SQRT(POWER((L28-$J$42),2)+POWER((L29-$J$43),2)+POWER((L30-$J$44),2)+POWER((L31-$J$45),2))</f>
        <v>20.1620824663027</v>
      </c>
    </row>
    <row r="58" spans="1:9">
      <c r="A58" s="1" t="s">
        <v>40</v>
      </c>
      <c r="I58" t="s">
        <v>41</v>
      </c>
    </row>
    <row r="59" spans="1:11">
      <c r="A59" t="s">
        <v>42</v>
      </c>
      <c r="I59" s="2" t="s">
        <v>19</v>
      </c>
      <c r="J59" s="2" t="s">
        <v>20</v>
      </c>
      <c r="K59" s="2" t="s">
        <v>21</v>
      </c>
    </row>
    <row r="60" spans="9:11">
      <c r="I60" s="2">
        <f ca="1" t="shared" ref="I60:K60" si="6">I55/(I55+I50)</f>
        <v>0.613623802958022</v>
      </c>
      <c r="J60" s="2">
        <f ca="1" t="shared" si="6"/>
        <v>0.176840795473063</v>
      </c>
      <c r="K60" s="2">
        <f ca="1" t="shared" si="6"/>
        <v>0.850806349026941</v>
      </c>
    </row>
    <row r="63" spans="1:1">
      <c r="A63" s="1" t="s">
        <v>43</v>
      </c>
    </row>
    <row r="64" spans="1:1">
      <c r="A64" t="s">
        <v>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Q66"/>
  <sheetViews>
    <sheetView workbookViewId="0">
      <selection activeCell="F5" sqref="F5"/>
    </sheetView>
  </sheetViews>
  <sheetFormatPr defaultColWidth="9.14285714285714" defaultRowHeight="15"/>
  <cols>
    <col min="9" max="9" width="17.7142857142857" customWidth="1"/>
    <col min="10" max="12" width="12.8571428571429"/>
    <col min="13" max="13" width="12.1428571428571" customWidth="1"/>
  </cols>
  <sheetData>
    <row r="4" spans="9:16">
      <c r="I4" t="s">
        <v>45</v>
      </c>
      <c r="M4" t="s">
        <v>1</v>
      </c>
      <c r="P4" t="s">
        <v>2</v>
      </c>
    </row>
    <row r="5" spans="9:17">
      <c r="I5" s="2" t="s">
        <v>46</v>
      </c>
      <c r="J5" s="2" t="s">
        <v>4</v>
      </c>
      <c r="K5" s="2">
        <v>20</v>
      </c>
      <c r="M5" s="2" t="s">
        <v>9</v>
      </c>
      <c r="N5" s="2">
        <v>1</v>
      </c>
      <c r="P5" s="2" t="s">
        <v>47</v>
      </c>
      <c r="Q5" s="2">
        <v>1</v>
      </c>
    </row>
    <row r="6" spans="9:17">
      <c r="I6" s="2" t="s">
        <v>48</v>
      </c>
      <c r="J6" s="2" t="s">
        <v>8</v>
      </c>
      <c r="K6" s="2">
        <v>30</v>
      </c>
      <c r="M6" s="2" t="s">
        <v>10</v>
      </c>
      <c r="N6" s="2">
        <v>2</v>
      </c>
      <c r="P6" s="2" t="s">
        <v>49</v>
      </c>
      <c r="Q6" s="2">
        <v>4</v>
      </c>
    </row>
    <row r="7" spans="9:14">
      <c r="I7" s="2" t="s">
        <v>50</v>
      </c>
      <c r="J7" s="2" t="s">
        <v>12</v>
      </c>
      <c r="K7" s="2">
        <v>30</v>
      </c>
      <c r="M7" s="2" t="s">
        <v>16</v>
      </c>
      <c r="N7" s="2">
        <v>3</v>
      </c>
    </row>
    <row r="8" spans="9:14">
      <c r="I8" s="2" t="s">
        <v>51</v>
      </c>
      <c r="J8" s="2" t="s">
        <v>15</v>
      </c>
      <c r="K8" s="2">
        <v>20</v>
      </c>
      <c r="M8" s="2" t="s">
        <v>17</v>
      </c>
      <c r="N8" s="2">
        <v>4</v>
      </c>
    </row>
    <row r="10" spans="9:9">
      <c r="I10" t="s">
        <v>18</v>
      </c>
    </row>
    <row r="11" spans="9:12">
      <c r="I11" s="2"/>
      <c r="J11" s="2" t="s">
        <v>52</v>
      </c>
      <c r="K11" s="2" t="s">
        <v>53</v>
      </c>
      <c r="L11" s="2" t="s">
        <v>54</v>
      </c>
    </row>
    <row r="12" spans="9:12">
      <c r="I12" s="2" t="s">
        <v>4</v>
      </c>
      <c r="J12" s="2">
        <v>3</v>
      </c>
      <c r="K12" s="2">
        <v>3</v>
      </c>
      <c r="L12" s="2">
        <v>4</v>
      </c>
    </row>
    <row r="13" spans="9:12">
      <c r="I13" s="2" t="s">
        <v>8</v>
      </c>
      <c r="J13" s="2">
        <v>4</v>
      </c>
      <c r="K13" s="2">
        <v>2</v>
      </c>
      <c r="L13" s="2">
        <v>4</v>
      </c>
    </row>
    <row r="14" spans="9:12">
      <c r="I14" s="2" t="s">
        <v>12</v>
      </c>
      <c r="J14" s="2">
        <v>2</v>
      </c>
      <c r="K14" s="2">
        <v>4</v>
      </c>
      <c r="L14" s="2">
        <v>3</v>
      </c>
    </row>
    <row r="15" spans="9:12">
      <c r="I15" s="2" t="s">
        <v>15</v>
      </c>
      <c r="J15" s="2">
        <v>1</v>
      </c>
      <c r="K15" s="2">
        <v>1</v>
      </c>
      <c r="L15" s="2">
        <v>4</v>
      </c>
    </row>
    <row r="18" spans="1:9">
      <c r="A18" s="1" t="s">
        <v>22</v>
      </c>
      <c r="I18" t="s">
        <v>23</v>
      </c>
    </row>
    <row r="19" spans="1:12">
      <c r="A19" t="s">
        <v>24</v>
      </c>
      <c r="I19" s="2"/>
      <c r="J19" s="2" t="s">
        <v>52</v>
      </c>
      <c r="K19" s="2" t="s">
        <v>53</v>
      </c>
      <c r="L19" s="2" t="s">
        <v>54</v>
      </c>
    </row>
    <row r="20" spans="9:12">
      <c r="I20" s="2" t="s">
        <v>4</v>
      </c>
      <c r="J20" s="2">
        <f t="shared" ref="J20:J23" si="0">J12/(SQRT(POWER($J12,2)+POWER($K12,2)+POWER($L12,2)))</f>
        <v>0.514495755427526</v>
      </c>
      <c r="K20" s="2">
        <f t="shared" ref="K20:K23" si="1">K12/(SQRT(POWER($J12,2)+POWER($K12,2)+POWER($L12,2)))</f>
        <v>0.514495755427526</v>
      </c>
      <c r="L20" s="2">
        <f t="shared" ref="L20:L23" si="2">L12/(SQRT(POWER($J12,2)+POWER($K12,2)+POWER($L12,2)))</f>
        <v>0.685994340570035</v>
      </c>
    </row>
    <row r="21" spans="9:12">
      <c r="I21" s="2" t="s">
        <v>8</v>
      </c>
      <c r="J21" s="2">
        <f t="shared" si="0"/>
        <v>0.666666666666667</v>
      </c>
      <c r="K21" s="2">
        <f t="shared" si="1"/>
        <v>0.333333333333333</v>
      </c>
      <c r="L21" s="2">
        <f>(L13)/(SQRT(POWER($J13,2)+POWER($K13,2)+POWER($L13,2)))</f>
        <v>0.666666666666667</v>
      </c>
    </row>
    <row r="22" spans="9:12">
      <c r="I22" s="2" t="s">
        <v>12</v>
      </c>
      <c r="J22" s="2">
        <f t="shared" si="0"/>
        <v>0.371390676354104</v>
      </c>
      <c r="K22" s="2">
        <f t="shared" si="1"/>
        <v>0.742781352708207</v>
      </c>
      <c r="L22" s="2">
        <f t="shared" si="2"/>
        <v>0.557086014531156</v>
      </c>
    </row>
    <row r="23" spans="9:12">
      <c r="I23" s="2" t="s">
        <v>15</v>
      </c>
      <c r="J23" s="2">
        <f t="shared" si="0"/>
        <v>0.235702260395516</v>
      </c>
      <c r="K23" s="2">
        <f t="shared" si="1"/>
        <v>0.235702260395516</v>
      </c>
      <c r="L23" s="2">
        <f t="shared" si="2"/>
        <v>0.942809041582063</v>
      </c>
    </row>
    <row r="26" spans="1:9">
      <c r="A26" s="1" t="s">
        <v>25</v>
      </c>
      <c r="I26" t="s">
        <v>26</v>
      </c>
    </row>
    <row r="27" spans="1:12">
      <c r="A27" t="s">
        <v>27</v>
      </c>
      <c r="I27" s="2"/>
      <c r="J27" s="2" t="s">
        <v>52</v>
      </c>
      <c r="K27" s="2" t="s">
        <v>53</v>
      </c>
      <c r="L27" s="2" t="s">
        <v>54</v>
      </c>
    </row>
    <row r="28" spans="9:12">
      <c r="I28" s="2" t="s">
        <v>4</v>
      </c>
      <c r="J28" s="2">
        <f>J20*$K$5</f>
        <v>10.2899151085505</v>
      </c>
      <c r="K28" s="2">
        <f>K20*$K$5</f>
        <v>10.2899151085505</v>
      </c>
      <c r="L28" s="2">
        <f>L20*$K$5</f>
        <v>13.7198868114007</v>
      </c>
    </row>
    <row r="29" spans="9:12">
      <c r="I29" s="2" t="s">
        <v>8</v>
      </c>
      <c r="J29" s="2">
        <f>J21*$K$6</f>
        <v>20</v>
      </c>
      <c r="K29" s="2">
        <f>K21*$K$6</f>
        <v>10</v>
      </c>
      <c r="L29" s="2">
        <f>L21*$K$6</f>
        <v>20</v>
      </c>
    </row>
    <row r="30" spans="9:12">
      <c r="I30" s="2" t="s">
        <v>12</v>
      </c>
      <c r="J30" s="2">
        <f>J22*$K$7</f>
        <v>11.1417202906231</v>
      </c>
      <c r="K30" s="2">
        <f>K22*$K$7</f>
        <v>22.2834405812462</v>
      </c>
      <c r="L30" s="2">
        <f>L22*$K$7</f>
        <v>16.7125804359347</v>
      </c>
    </row>
    <row r="31" spans="9:12">
      <c r="I31" s="2" t="s">
        <v>15</v>
      </c>
      <c r="J31" s="2">
        <f t="shared" ref="J31:L31" si="3">J23*$K$8</f>
        <v>4.71404520791032</v>
      </c>
      <c r="K31" s="2">
        <f t="shared" si="3"/>
        <v>4.71404520791032</v>
      </c>
      <c r="L31" s="2">
        <f t="shared" si="3"/>
        <v>18.8561808316413</v>
      </c>
    </row>
    <row r="34" spans="1:9">
      <c r="A34" s="1" t="s">
        <v>28</v>
      </c>
      <c r="I34" t="s">
        <v>29</v>
      </c>
    </row>
    <row r="35" spans="1:10">
      <c r="A35" t="s">
        <v>30</v>
      </c>
      <c r="I35" s="2" t="s">
        <v>4</v>
      </c>
      <c r="J35" s="2">
        <f>MAX(J28:L28)</f>
        <v>13.7198868114007</v>
      </c>
    </row>
    <row r="36" spans="9:10">
      <c r="I36" s="2" t="s">
        <v>8</v>
      </c>
      <c r="J36" s="2">
        <f>MAX(J29:L29)</f>
        <v>20</v>
      </c>
    </row>
    <row r="37" spans="9:10">
      <c r="I37" s="2" t="s">
        <v>12</v>
      </c>
      <c r="J37" s="2">
        <f>MAX(J30:L30)</f>
        <v>22.2834405812462</v>
      </c>
    </row>
    <row r="38" spans="9:10">
      <c r="I38" s="2" t="s">
        <v>15</v>
      </c>
      <c r="J38" s="2">
        <f>MIN(J31:L31)</f>
        <v>4.71404520791032</v>
      </c>
    </row>
    <row r="41" spans="1:9">
      <c r="A41" s="1" t="s">
        <v>31</v>
      </c>
      <c r="I41" t="s">
        <v>32</v>
      </c>
    </row>
    <row r="42" spans="1:10">
      <c r="A42" t="s">
        <v>33</v>
      </c>
      <c r="I42" s="2" t="s">
        <v>4</v>
      </c>
      <c r="J42" s="2">
        <f>MIN(J28:L28)</f>
        <v>10.2899151085505</v>
      </c>
    </row>
    <row r="43" spans="9:10">
      <c r="I43" s="2" t="s">
        <v>8</v>
      </c>
      <c r="J43" s="2">
        <f>MIN(J29:L29)</f>
        <v>10</v>
      </c>
    </row>
    <row r="44" spans="9:10">
      <c r="I44" s="2" t="s">
        <v>12</v>
      </c>
      <c r="J44" s="2">
        <f>MIN(J30:L30)</f>
        <v>11.1417202906231</v>
      </c>
    </row>
    <row r="45" spans="9:10">
      <c r="I45" s="2" t="s">
        <v>15</v>
      </c>
      <c r="J45" s="2">
        <f>MAX(J31:L31)</f>
        <v>18.8561808316413</v>
      </c>
    </row>
    <row r="48" spans="1:9">
      <c r="A48" s="1" t="s">
        <v>34</v>
      </c>
      <c r="I48" t="s">
        <v>35</v>
      </c>
    </row>
    <row r="49" spans="1:11">
      <c r="A49" t="s">
        <v>36</v>
      </c>
      <c r="I49" s="2" t="s">
        <v>52</v>
      </c>
      <c r="J49" s="2" t="s">
        <v>53</v>
      </c>
      <c r="K49" s="2" t="s">
        <v>54</v>
      </c>
    </row>
    <row r="50" spans="9:11">
      <c r="I50" s="2">
        <f>SQRT(POWER(($J$35-J28),2)+POWER(($J$36-J29),2)+POWER(($J$37-J30),2)+POWER(($J$38-J31),2))</f>
        <v>11.6577286345512</v>
      </c>
      <c r="J50" s="2">
        <f>SQRT(POWER(($J$35-K28),2)+POWER(($J$36-K29),2)+POWER(($J$37-K30),2)+POWER(($J$38-K31),2))</f>
        <v>10.5718827974185</v>
      </c>
      <c r="K50" s="2">
        <f>SQRT(POWER(($J$35-L28),2)+POWER(($J$36-L29),2)+POWER(($J$37-L30),2)+POWER(($J$38-L31),2))</f>
        <v>15.1998185107132</v>
      </c>
    </row>
    <row r="53" spans="1:9">
      <c r="A53" s="1" t="s">
        <v>37</v>
      </c>
      <c r="I53" t="s">
        <v>38</v>
      </c>
    </row>
    <row r="54" spans="1:11">
      <c r="A54" t="s">
        <v>39</v>
      </c>
      <c r="I54" s="2" t="s">
        <v>52</v>
      </c>
      <c r="J54" s="2" t="s">
        <v>53</v>
      </c>
      <c r="K54" s="2" t="s">
        <v>54</v>
      </c>
    </row>
    <row r="55" spans="9:11">
      <c r="I55" s="2">
        <f>SQRT(POWER((J28-$J$42),2)+POWER((J29-$J$43),2)+POWER((J30-$J$44),2)+POWER((J31-$J$45),2))</f>
        <v>17.3205080756888</v>
      </c>
      <c r="J55" s="2">
        <f>SQRT(POWER((K28-$J$42),2)+POWER((K29-$J$43),2)+POWER((K30-$J$44),2)+POWER((K31-$J$45),2))</f>
        <v>18.0038310099402</v>
      </c>
      <c r="K55" s="2">
        <f>SQRT(POWER((L28-$J$42),2)+POWER((L29-$J$43),2)+POWER((L30-$J$44),2)+POWER((L31-$J$45),2))</f>
        <v>11.9498614486099</v>
      </c>
    </row>
    <row r="58" spans="1:9">
      <c r="A58" s="1" t="s">
        <v>40</v>
      </c>
      <c r="I58" t="s">
        <v>41</v>
      </c>
    </row>
    <row r="59" spans="1:11">
      <c r="A59" t="s">
        <v>42</v>
      </c>
      <c r="I59" s="2" t="s">
        <v>52</v>
      </c>
      <c r="J59" s="2" t="s">
        <v>53</v>
      </c>
      <c r="K59" s="2" t="s">
        <v>54</v>
      </c>
    </row>
    <row r="60" spans="9:11">
      <c r="I60" s="2">
        <f t="shared" ref="I60:K60" si="4">I55/(I55+I50)</f>
        <v>0.59770745366188</v>
      </c>
      <c r="J60" s="2">
        <f t="shared" si="4"/>
        <v>0.630039589957817</v>
      </c>
      <c r="K60" s="2">
        <f t="shared" si="4"/>
        <v>0.440147414868747</v>
      </c>
    </row>
    <row r="63" spans="1:1">
      <c r="A63" s="1" t="s">
        <v>43</v>
      </c>
    </row>
    <row r="64" spans="1:1">
      <c r="A64" t="s">
        <v>55</v>
      </c>
    </row>
    <row r="65" spans="1:1">
      <c r="A65" t="s">
        <v>56</v>
      </c>
    </row>
    <row r="66" spans="1:1">
      <c r="A66" t="s">
        <v>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Jobsheet - Sepatu</vt:lpstr>
      <vt:lpstr>PPT - Kucing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alkana</dc:creator>
  <cp:lastModifiedBy>alkana</cp:lastModifiedBy>
  <dcterms:created xsi:type="dcterms:W3CDTF">2019-10-08T01:58:00Z</dcterms:created>
  <dcterms:modified xsi:type="dcterms:W3CDTF">2019-10-08T04:18:42Z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