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C4BAA8DB-7B00-45F1-B900-CDDA227D4360}" xr6:coauthVersionLast="44" xr6:coauthVersionMax="44" xr10:uidLastSave="{00000000-0000-0000-0000-000000000000}"/>
  <bookViews>
    <workbookView xWindow="-98" yWindow="-98" windowWidth="22695" windowHeight="14595" activeTab="2" xr2:uid="{75C5BF76-58DD-4113-95A4-A27E2371E4C1}"/>
  </bookViews>
  <sheets>
    <sheet name="Sheet3" sheetId="3" r:id="rId1"/>
    <sheet name="消费税上升" sheetId="1" r:id="rId2"/>
    <sheet name="资本税上升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B11" i="3"/>
  <c r="B12" i="3" s="1"/>
  <c r="B13" i="3" s="1"/>
  <c r="E11" i="3" l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C10" i="2" l="1"/>
  <c r="B10" i="2"/>
  <c r="F8" i="2" s="1"/>
  <c r="B11" i="2"/>
  <c r="J9" i="2"/>
  <c r="F10" i="1"/>
  <c r="F9" i="1"/>
  <c r="J10" i="1"/>
  <c r="K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9" i="1"/>
  <c r="J9" i="1"/>
  <c r="K8" i="1"/>
  <c r="J8" i="1"/>
  <c r="I9" i="1"/>
  <c r="I8" i="1"/>
  <c r="G8" i="1"/>
  <c r="F8" i="1"/>
  <c r="B12" i="1"/>
  <c r="B11" i="1"/>
  <c r="B10" i="1"/>
  <c r="G8" i="2" l="1"/>
  <c r="J8" i="2" s="1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B12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G10" i="1"/>
  <c r="I10" i="1" s="1"/>
  <c r="F9" i="2" l="1"/>
  <c r="F10" i="2" s="1"/>
  <c r="G10" i="2" s="1"/>
  <c r="F11" i="1"/>
  <c r="G11" i="1" s="1"/>
  <c r="F11" i="2" l="1"/>
  <c r="G11" i="2" s="1"/>
  <c r="F12" i="1"/>
  <c r="I11" i="1"/>
  <c r="J10" i="2" l="1"/>
  <c r="G12" i="1"/>
  <c r="I12" i="1" s="1"/>
  <c r="F13" i="1" l="1"/>
  <c r="G13" i="1" s="1"/>
  <c r="I13" i="1" s="1"/>
  <c r="J11" i="2" l="1"/>
  <c r="F12" i="2"/>
  <c r="G12" i="2" s="1"/>
  <c r="F14" i="1"/>
  <c r="G14" i="1" s="1"/>
  <c r="I14" i="1" s="1"/>
  <c r="J12" i="2" l="1"/>
  <c r="F15" i="1"/>
  <c r="G15" i="1" s="1"/>
  <c r="I15" i="1" s="1"/>
  <c r="F13" i="2" l="1"/>
  <c r="G13" i="2" s="1"/>
  <c r="F16" i="1"/>
  <c r="G16" i="1" s="1"/>
  <c r="I16" i="1" s="1"/>
  <c r="J13" i="2" l="1"/>
  <c r="F17" i="1"/>
  <c r="G17" i="1" s="1"/>
  <c r="I17" i="1" s="1"/>
  <c r="F14" i="2" l="1"/>
  <c r="G14" i="2" s="1"/>
  <c r="F18" i="1"/>
  <c r="G18" i="1" s="1"/>
  <c r="I18" i="1" s="1"/>
  <c r="F15" i="2" l="1"/>
  <c r="G15" i="2" s="1"/>
  <c r="F19" i="1"/>
  <c r="G19" i="1" s="1"/>
  <c r="I19" i="1" s="1"/>
  <c r="J14" i="2" l="1"/>
  <c r="F20" i="1"/>
  <c r="G20" i="1"/>
  <c r="I20" i="1" s="1"/>
  <c r="F21" i="1" l="1"/>
  <c r="G21" i="1"/>
  <c r="I21" i="1" s="1"/>
  <c r="J15" i="2" l="1"/>
  <c r="F16" i="2"/>
  <c r="G16" i="2" s="1"/>
  <c r="F22" i="1"/>
  <c r="G22" i="1" s="1"/>
  <c r="I22" i="1" s="1"/>
  <c r="J16" i="2" l="1"/>
  <c r="F23" i="1"/>
  <c r="G23" i="1" s="1"/>
  <c r="I23" i="1" s="1"/>
  <c r="F17" i="2" l="1"/>
  <c r="G17" i="2" s="1"/>
  <c r="F24" i="1"/>
  <c r="J17" i="2" l="1"/>
  <c r="G24" i="1"/>
  <c r="I24" i="1" s="1"/>
  <c r="F18" i="2" l="1"/>
  <c r="G18" i="2" s="1"/>
  <c r="F25" i="1"/>
  <c r="J18" i="2" l="1"/>
  <c r="G25" i="1"/>
  <c r="I25" i="1" s="1"/>
  <c r="F19" i="2" l="1"/>
  <c r="G19" i="2" s="1"/>
  <c r="F26" i="1"/>
  <c r="J19" i="2" l="1"/>
  <c r="G26" i="1"/>
  <c r="I26" i="1" s="1"/>
  <c r="F20" i="2" l="1"/>
  <c r="G20" i="2" s="1"/>
  <c r="F27" i="1"/>
  <c r="J20" i="2" l="1"/>
  <c r="G27" i="1"/>
  <c r="I27" i="1" s="1"/>
  <c r="F21" i="2" l="1"/>
  <c r="G21" i="2" s="1"/>
  <c r="F28" i="1"/>
  <c r="J21" i="2" l="1"/>
  <c r="G28" i="1"/>
  <c r="I28" i="1" s="1"/>
  <c r="F22" i="2" l="1"/>
  <c r="G22" i="2" s="1"/>
  <c r="F29" i="1"/>
  <c r="J22" i="2" l="1"/>
  <c r="G29" i="1"/>
  <c r="I29" i="1" s="1"/>
  <c r="F23" i="2" l="1"/>
  <c r="G23" i="2" s="1"/>
  <c r="J23" i="2" s="1"/>
  <c r="F30" i="1"/>
  <c r="F24" i="2" l="1"/>
  <c r="G24" i="2" s="1"/>
  <c r="G30" i="1"/>
  <c r="I30" i="1" s="1"/>
  <c r="J24" i="2" l="1"/>
  <c r="F31" i="1"/>
  <c r="F25" i="2" l="1"/>
  <c r="G25" i="2" s="1"/>
  <c r="G31" i="1"/>
  <c r="I31" i="1" s="1"/>
  <c r="J25" i="2" l="1"/>
  <c r="F32" i="1"/>
  <c r="F26" i="2" l="1"/>
  <c r="G26" i="2" s="1"/>
  <c r="G32" i="1"/>
  <c r="I32" i="1" s="1"/>
  <c r="J26" i="2" l="1"/>
  <c r="F33" i="1"/>
  <c r="F27" i="2" l="1"/>
  <c r="G33" i="1"/>
  <c r="I33" i="1" s="1"/>
  <c r="G27" i="2" l="1"/>
  <c r="F28" i="2" s="1"/>
  <c r="G28" i="2" s="1"/>
  <c r="F34" i="1"/>
  <c r="J27" i="2" l="1"/>
  <c r="J28" i="2"/>
  <c r="G34" i="1"/>
  <c r="I34" i="1" s="1"/>
  <c r="F29" i="2" l="1"/>
  <c r="G29" i="2" s="1"/>
  <c r="F35" i="1"/>
  <c r="J29" i="2" l="1"/>
  <c r="G35" i="1"/>
  <c r="I35" i="1" s="1"/>
  <c r="F30" i="2" l="1"/>
  <c r="G30" i="2" s="1"/>
  <c r="F36" i="1"/>
  <c r="J30" i="2" l="1"/>
  <c r="G36" i="1"/>
  <c r="I36" i="1" s="1"/>
  <c r="F31" i="2" l="1"/>
  <c r="F37" i="1"/>
  <c r="G31" i="2" l="1"/>
  <c r="F32" i="2" s="1"/>
  <c r="G32" i="2" s="1"/>
  <c r="G37" i="1"/>
  <c r="I37" i="1" s="1"/>
  <c r="J31" i="2" l="1"/>
  <c r="J32" i="2"/>
  <c r="F38" i="1"/>
  <c r="G38" i="1" s="1"/>
  <c r="I38" i="1" s="1"/>
  <c r="F33" i="2" l="1"/>
  <c r="G33" i="2" s="1"/>
  <c r="J33" i="2" s="1"/>
  <c r="F34" i="2" l="1"/>
  <c r="G34" i="2" l="1"/>
  <c r="J34" i="2" s="1"/>
  <c r="F35" i="2" l="1"/>
  <c r="G35" i="2" l="1"/>
  <c r="F36" i="2" s="1"/>
  <c r="G36" i="2" l="1"/>
  <c r="F37" i="2" s="1"/>
  <c r="J35" i="2"/>
  <c r="G37" i="2" l="1"/>
  <c r="J37" i="2" s="1"/>
  <c r="J36" i="2"/>
  <c r="F38" i="2" l="1"/>
  <c r="G38" i="2" l="1"/>
  <c r="J38" i="2" s="1"/>
</calcChain>
</file>

<file path=xl/sharedStrings.xml><?xml version="1.0" encoding="utf-8"?>
<sst xmlns="http://schemas.openxmlformats.org/spreadsheetml/2006/main" count="40" uniqueCount="16">
  <si>
    <t>α</t>
    <phoneticPr fontId="2" type="noConversion"/>
  </si>
  <si>
    <t>β</t>
    <phoneticPr fontId="2" type="noConversion"/>
  </si>
  <si>
    <t>δ</t>
    <phoneticPr fontId="2" type="noConversion"/>
  </si>
  <si>
    <t>A_t</t>
    <phoneticPr fontId="2" type="noConversion"/>
  </si>
  <si>
    <t>K*</t>
    <phoneticPr fontId="2" type="noConversion"/>
  </si>
  <si>
    <t>C*</t>
    <phoneticPr fontId="2" type="noConversion"/>
  </si>
  <si>
    <t>gt</t>
    <phoneticPr fontId="2" type="noConversion"/>
  </si>
  <si>
    <t>Y*</t>
    <phoneticPr fontId="2" type="noConversion"/>
  </si>
  <si>
    <t>K</t>
    <phoneticPr fontId="2" type="noConversion"/>
  </si>
  <si>
    <t>C</t>
    <phoneticPr fontId="2" type="noConversion"/>
  </si>
  <si>
    <t>消费税</t>
    <phoneticPr fontId="2" type="noConversion"/>
  </si>
  <si>
    <t>总税负</t>
    <phoneticPr fontId="2" type="noConversion"/>
  </si>
  <si>
    <t>资本税</t>
    <phoneticPr fontId="2" type="noConversion"/>
  </si>
  <si>
    <t>time</t>
    <phoneticPr fontId="2" type="noConversion"/>
  </si>
  <si>
    <t>A</t>
    <phoneticPr fontId="2" type="noConversion"/>
  </si>
  <si>
    <t>g_t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</si>
</sst>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相位图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[1]Sheet1!$E$11:$E$40</c:f>
              <c:numCache>
                <c:formatCode>General</c:formatCode>
                <c:ptCount val="30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</c:numCache>
            </c:numRef>
          </c:xVal>
          <c:yVal>
            <c:numRef>
              <c:f>[1]Sheet1!$F$11:$F$40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C-48B9-8868-D7F36DBAA481}"/>
            </c:ext>
          </c:extLst>
        </c:ser>
        <c:ser>
          <c:idx val="1"/>
          <c:order val="1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[1]Sheet1!$E$11:$E$40</c:f>
              <c:numCache>
                <c:formatCode>General</c:formatCode>
                <c:ptCount val="30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</c:numCache>
            </c:numRef>
          </c:xVal>
          <c:yVal>
            <c:numRef>
              <c:f>[1]Sheet1!$G$11:$G$40</c:f>
              <c:numCache>
                <c:formatCode>General</c:formatCode>
                <c:ptCount val="30"/>
                <c:pt idx="11">
                  <c:v>-0.1</c:v>
                </c:pt>
                <c:pt idx="12">
                  <c:v>0.5872523963562355</c:v>
                </c:pt>
                <c:pt idx="13">
                  <c:v>0.65</c:v>
                </c:pt>
                <c:pt idx="14">
                  <c:v>0.65434693545685541</c:v>
                </c:pt>
                <c:pt idx="15">
                  <c:v>0.63114441334491622</c:v>
                </c:pt>
                <c:pt idx="16">
                  <c:v>0.59138220433423738</c:v>
                </c:pt>
                <c:pt idx="17">
                  <c:v>0.54038917031590916</c:v>
                </c:pt>
                <c:pt idx="18">
                  <c:v>0.48119794322108556</c:v>
                </c:pt>
                <c:pt idx="19">
                  <c:v>0.4157165665103979</c:v>
                </c:pt>
                <c:pt idx="20">
                  <c:v>0.345231748588672</c:v>
                </c:pt>
                <c:pt idx="21">
                  <c:v>0.27065659669276232</c:v>
                </c:pt>
                <c:pt idx="22">
                  <c:v>0.19266497204064326</c:v>
                </c:pt>
                <c:pt idx="23">
                  <c:v>0.11176985940970496</c:v>
                </c:pt>
                <c:pt idx="24">
                  <c:v>2.8371758035028449E-2</c:v>
                </c:pt>
                <c:pt idx="25">
                  <c:v>-5.7210037479002995E-2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C-48B9-8868-D7F36DBA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392"/>
        <c:axId val="2048478576"/>
      </c:scatterChart>
      <c:valAx>
        <c:axId val="168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48478576"/>
        <c:crosses val="autoZero"/>
        <c:crossBetween val="midCat"/>
      </c:valAx>
      <c:valAx>
        <c:axId val="2048478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68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消费税上升!$G$7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消费税上升!$E$8:$E$38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消费税上升!$G$8:$G$38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0.66002991713175296</c:v>
                </c:pt>
                <c:pt idx="2">
                  <c:v>0.66036980388281308</c:v>
                </c:pt>
                <c:pt idx="3">
                  <c:v>0.66108846027684876</c:v>
                </c:pt>
                <c:pt idx="4">
                  <c:v>0.66226410913077038</c:v>
                </c:pt>
                <c:pt idx="5">
                  <c:v>0.66402442393610805</c:v>
                </c:pt>
                <c:pt idx="6">
                  <c:v>0.66656355140180401</c:v>
                </c:pt>
                <c:pt idx="7">
                  <c:v>0.67016977637185571</c:v>
                </c:pt>
                <c:pt idx="8">
                  <c:v>0.67527081305202952</c:v>
                </c:pt>
                <c:pt idx="9">
                  <c:v>0.68251038058772362</c:v>
                </c:pt>
                <c:pt idx="10">
                  <c:v>0.62989503976076799</c:v>
                </c:pt>
                <c:pt idx="11">
                  <c:v>0.63686346706302399</c:v>
                </c:pt>
                <c:pt idx="12">
                  <c:v>0.64201069323859838</c:v>
                </c:pt>
                <c:pt idx="13">
                  <c:v>0.64581182103454582</c:v>
                </c:pt>
                <c:pt idx="14">
                  <c:v>0.64861837609410566</c:v>
                </c:pt>
                <c:pt idx="15">
                  <c:v>0.65069025532479052</c:v>
                </c:pt>
                <c:pt idx="16">
                  <c:v>0.65221950466457934</c:v>
                </c:pt>
                <c:pt idx="17">
                  <c:v>0.65334796846924814</c:v>
                </c:pt>
                <c:pt idx="18">
                  <c:v>0.65418036592886808</c:v>
                </c:pt>
                <c:pt idx="19">
                  <c:v>0.65479396600440121</c:v>
                </c:pt>
                <c:pt idx="20">
                  <c:v>0.65524573710406997</c:v>
                </c:pt>
                <c:pt idx="21">
                  <c:v>0.65557762379069273</c:v>
                </c:pt>
                <c:pt idx="22">
                  <c:v>0.6558204343612235</c:v>
                </c:pt>
                <c:pt idx="23">
                  <c:v>0.65599669698736485</c:v>
                </c:pt>
                <c:pt idx="24">
                  <c:v>0.65612274778853241</c:v>
                </c:pt>
                <c:pt idx="25">
                  <c:v>0.6562102436121573</c:v>
                </c:pt>
                <c:pt idx="26">
                  <c:v>0.6562672392004002</c:v>
                </c:pt>
                <c:pt idx="27">
                  <c:v>0.65629892807067414</c:v>
                </c:pt>
                <c:pt idx="28">
                  <c:v>0.65630811517479948</c:v>
                </c:pt>
                <c:pt idx="29">
                  <c:v>0.65629546437784947</c:v>
                </c:pt>
                <c:pt idx="30">
                  <c:v>0.6562595427304927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消费税上升!$K$7</c:f>
              <c:strCache>
                <c:ptCount val="1"/>
                <c:pt idx="0">
                  <c:v>C*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消费税上升!$K$8:$K$38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0.65653542891484518</c:v>
                </c:pt>
                <c:pt idx="2">
                  <c:v>0.65653542891484518</c:v>
                </c:pt>
                <c:pt idx="3">
                  <c:v>0.65653542891484518</c:v>
                </c:pt>
                <c:pt idx="4">
                  <c:v>0.65653542891484518</c:v>
                </c:pt>
                <c:pt idx="5">
                  <c:v>0.65653542891484518</c:v>
                </c:pt>
                <c:pt idx="6">
                  <c:v>0.65653542891484518</c:v>
                </c:pt>
                <c:pt idx="7">
                  <c:v>0.65653542891484518</c:v>
                </c:pt>
                <c:pt idx="8">
                  <c:v>0.65653542891484518</c:v>
                </c:pt>
                <c:pt idx="9">
                  <c:v>0.65653542891484518</c:v>
                </c:pt>
                <c:pt idx="10">
                  <c:v>0.65653542891484518</c:v>
                </c:pt>
                <c:pt idx="11">
                  <c:v>0.65653542891484518</c:v>
                </c:pt>
                <c:pt idx="12">
                  <c:v>0.65653542891484518</c:v>
                </c:pt>
                <c:pt idx="13">
                  <c:v>0.65653542891484518</c:v>
                </c:pt>
                <c:pt idx="14">
                  <c:v>0.65653542891484518</c:v>
                </c:pt>
                <c:pt idx="15">
                  <c:v>0.65653542891484518</c:v>
                </c:pt>
                <c:pt idx="16">
                  <c:v>0.65653542891484518</c:v>
                </c:pt>
                <c:pt idx="17">
                  <c:v>0.65653542891484518</c:v>
                </c:pt>
                <c:pt idx="18">
                  <c:v>0.65653542891484518</c:v>
                </c:pt>
                <c:pt idx="19">
                  <c:v>0.65653542891484518</c:v>
                </c:pt>
                <c:pt idx="20">
                  <c:v>0.65653542891484518</c:v>
                </c:pt>
                <c:pt idx="21">
                  <c:v>0.65653542891484518</c:v>
                </c:pt>
                <c:pt idx="22">
                  <c:v>0.65653542891484518</c:v>
                </c:pt>
                <c:pt idx="23">
                  <c:v>0.65653542891484518</c:v>
                </c:pt>
                <c:pt idx="24">
                  <c:v>0.65653542891484518</c:v>
                </c:pt>
                <c:pt idx="25">
                  <c:v>0.65653542891484518</c:v>
                </c:pt>
                <c:pt idx="26">
                  <c:v>0.65653542891484518</c:v>
                </c:pt>
                <c:pt idx="27">
                  <c:v>0.65653542891484518</c:v>
                </c:pt>
                <c:pt idx="28">
                  <c:v>0.65653542891484518</c:v>
                </c:pt>
                <c:pt idx="29">
                  <c:v>0.65653542891484518</c:v>
                </c:pt>
                <c:pt idx="30">
                  <c:v>0.65653542891484518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D5-4539-A459-A3BDE23F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消费税上升!$F$7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消费税上升!$E$8:$E$38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消费税上升!$F$8:$F$38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1.2226502451403032</c:v>
                </c:pt>
                <c:pt idx="3">
                  <c:v>1.2187796642032023</c:v>
                </c:pt>
                <c:pt idx="4">
                  <c:v>1.2141481970647239</c:v>
                </c:pt>
                <c:pt idx="5">
                  <c:v>1.2082875949426144</c:v>
                </c:pt>
                <c:pt idx="6">
                  <c:v>1.2005943523459588</c:v>
                </c:pt>
                <c:pt idx="7">
                  <c:v>1.1902590958023003</c:v>
                </c:pt>
                <c:pt idx="8">
                  <c:v>1.1761650380549398</c:v>
                </c:pt>
                <c:pt idx="9">
                  <c:v>1.1567349408502952</c:v>
                </c:pt>
                <c:pt idx="10">
                  <c:v>1.1296892559659728</c:v>
                </c:pt>
                <c:pt idx="11">
                  <c:v>1.1546320671319239</c:v>
                </c:pt>
                <c:pt idx="12">
                  <c:v>1.1731889191399223</c:v>
                </c:pt>
                <c:pt idx="13">
                  <c:v>1.1869652913865227</c:v>
                </c:pt>
                <c:pt idx="14">
                  <c:v>1.1971770696209303</c:v>
                </c:pt>
                <c:pt idx="15">
                  <c:v>1.2047383711465529</c:v>
                </c:pt>
                <c:pt idx="16">
                  <c:v>1.2103329567124343</c:v>
                </c:pt>
                <c:pt idx="17">
                  <c:v>1.2144704670020914</c:v>
                </c:pt>
                <c:pt idx="18">
                  <c:v>1.2175298318524552</c:v>
                </c:pt>
                <c:pt idx="19">
                  <c:v>1.2197923433678008</c:v>
                </c:pt>
                <c:pt idx="20">
                  <c:v>1.2214666358905024</c:v>
                </c:pt>
                <c:pt idx="21">
                  <c:v>1.2227074458435028</c:v>
                </c:pt>
                <c:pt idx="22">
                  <c:v>1.2236296522927164</c:v>
                </c:pt>
                <c:pt idx="23">
                  <c:v>1.2243187717926158</c:v>
                </c:pt>
                <c:pt idx="24">
                  <c:v>1.2248388119112352</c:v>
                </c:pt>
                <c:pt idx="25">
                  <c:v>1.2252381752153139</c:v>
                </c:pt>
                <c:pt idx="26">
                  <c:v>1.2255541423212364</c:v>
                </c:pt>
                <c:pt idx="27">
                  <c:v>1.2258163405660323</c:v>
                </c:pt>
                <c:pt idx="28">
                  <c:v>1.2260495163033498</c:v>
                </c:pt>
                <c:pt idx="29">
                  <c:v>1.2262758675818146</c:v>
                </c:pt>
                <c:pt idx="30">
                  <c:v>1.2265171554302809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消费税上升!$J$7</c:f>
              <c:strCache>
                <c:ptCount val="1"/>
                <c:pt idx="0">
                  <c:v>K*</c:v>
                </c:pt>
              </c:strCache>
            </c:strRef>
          </c:tx>
          <c:spPr>
            <a:ln w="31750" cap="rnd">
              <a:solidFill>
                <a:srgbClr val="ED7D31">
                  <a:lumMod val="60000"/>
                  <a:lumOff val="4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消费税上升!$J$8:$J$38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1.2261447333572111</c:v>
                </c:pt>
                <c:pt idx="3">
                  <c:v>1.2261447333572111</c:v>
                </c:pt>
                <c:pt idx="4">
                  <c:v>1.2261447333572111</c:v>
                </c:pt>
                <c:pt idx="5">
                  <c:v>1.2261447333572111</c:v>
                </c:pt>
                <c:pt idx="6">
                  <c:v>1.2261447333572111</c:v>
                </c:pt>
                <c:pt idx="7">
                  <c:v>1.2261447333572111</c:v>
                </c:pt>
                <c:pt idx="8">
                  <c:v>1.2261447333572111</c:v>
                </c:pt>
                <c:pt idx="9">
                  <c:v>1.2261447333572111</c:v>
                </c:pt>
                <c:pt idx="10">
                  <c:v>1.2261447333572111</c:v>
                </c:pt>
                <c:pt idx="11">
                  <c:v>1.2261447333572111</c:v>
                </c:pt>
                <c:pt idx="12">
                  <c:v>1.2261447333572111</c:v>
                </c:pt>
                <c:pt idx="13">
                  <c:v>1.2261447333572111</c:v>
                </c:pt>
                <c:pt idx="14">
                  <c:v>1.2261447333572111</c:v>
                </c:pt>
                <c:pt idx="15">
                  <c:v>1.2261447333572111</c:v>
                </c:pt>
                <c:pt idx="16">
                  <c:v>1.2261447333572111</c:v>
                </c:pt>
                <c:pt idx="17">
                  <c:v>1.2261447333572111</c:v>
                </c:pt>
                <c:pt idx="18">
                  <c:v>1.2261447333572111</c:v>
                </c:pt>
                <c:pt idx="19">
                  <c:v>1.2261447333572111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0-494A-85BD-97F6806B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1.120000000000000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资本税上升!$F$7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资本税上升!$E$8:$E$38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资本税上升!$F$8:$F$38</c:f>
              <c:numCache>
                <c:formatCode>General</c:formatCode>
                <c:ptCount val="31"/>
                <c:pt idx="0">
                  <c:v>1.2261447333572111</c:v>
                </c:pt>
                <c:pt idx="1">
                  <c:v>1.2261447333572111</c:v>
                </c:pt>
                <c:pt idx="2">
                  <c:v>1.2226103183341759</c:v>
                </c:pt>
                <c:pt idx="3">
                  <c:v>1.2186954726377581</c:v>
                </c:pt>
                <c:pt idx="4">
                  <c:v>1.2140109153972074</c:v>
                </c:pt>
                <c:pt idx="5">
                  <c:v>1.2080828704523783</c:v>
                </c:pt>
                <c:pt idx="6">
                  <c:v>1.200300584480676</c:v>
                </c:pt>
                <c:pt idx="7">
                  <c:v>1.1898447347629746</c:v>
                </c:pt>
                <c:pt idx="8">
                  <c:v>1.1755843733550142</c:v>
                </c:pt>
                <c:pt idx="9">
                  <c:v>1.1559214220822693</c:v>
                </c:pt>
                <c:pt idx="10">
                  <c:v>1.128544523472149</c:v>
                </c:pt>
                <c:pt idx="11">
                  <c:v>1.1086513234832513</c:v>
                </c:pt>
                <c:pt idx="12">
                  <c:v>1.0941639338582938</c:v>
                </c:pt>
                <c:pt idx="13">
                  <c:v>1.0835957062740653</c:v>
                </c:pt>
                <c:pt idx="14">
                  <c:v>1.0758767594500986</c:v>
                </c:pt>
                <c:pt idx="15">
                  <c:v>1.0702336258823999</c:v>
                </c:pt>
                <c:pt idx="16">
                  <c:v>1.0661051699631821</c:v>
                </c:pt>
                <c:pt idx="17">
                  <c:v>1.0630832137651041</c:v>
                </c:pt>
                <c:pt idx="18">
                  <c:v>1.0608702420787386</c:v>
                </c:pt>
                <c:pt idx="19">
                  <c:v>1.0592490632505802</c:v>
                </c:pt>
                <c:pt idx="20">
                  <c:v>1.0580609268030368</c:v>
                </c:pt>
                <c:pt idx="21">
                  <c:v>1.0571896726112735</c:v>
                </c:pt>
                <c:pt idx="22">
                  <c:v>1.0565502093250774</c:v>
                </c:pt>
                <c:pt idx="23">
                  <c:v>1.0560801144674017</c:v>
                </c:pt>
                <c:pt idx="24">
                  <c:v>1.0557334919527372</c:v>
                </c:pt>
                <c:pt idx="25">
                  <c:v>1.0554764635904772</c:v>
                </c:pt>
                <c:pt idx="26">
                  <c:v>1.0552838413053505</c:v>
                </c:pt>
                <c:pt idx="27">
                  <c:v>1.0551366473914083</c:v>
                </c:pt>
                <c:pt idx="28">
                  <c:v>1.05502023524861</c:v>
                </c:pt>
                <c:pt idx="29">
                  <c:v>1.0549228222512326</c:v>
                </c:pt>
                <c:pt idx="30">
                  <c:v>1.0548342860098665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资本税上升!$G$7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资本税上升!$E$8:$E$38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资本税上升!$G$8:$G$38</c:f>
              <c:numCache>
                <c:formatCode>General</c:formatCode>
                <c:ptCount val="31"/>
                <c:pt idx="0">
                  <c:v>0.65653542891484518</c:v>
                </c:pt>
                <c:pt idx="1">
                  <c:v>0.66006984393788037</c:v>
                </c:pt>
                <c:pt idx="2">
                  <c:v>0.6604136444538683</c:v>
                </c:pt>
                <c:pt idx="3">
                  <c:v>0.66114060687926968</c:v>
                </c:pt>
                <c:pt idx="4">
                  <c:v>0.66232991724573875</c:v>
                </c:pt>
                <c:pt idx="5">
                  <c:v>0.66411084653686259</c:v>
                </c:pt>
                <c:pt idx="6">
                  <c:v>0.66668003591197289</c:v>
                </c:pt>
                <c:pt idx="7">
                  <c:v>0.6703296167474706</c:v>
                </c:pt>
                <c:pt idx="8">
                  <c:v>0.67549331053646833</c:v>
                </c:pt>
                <c:pt idx="9">
                  <c:v>0.68282451285736656</c:v>
                </c:pt>
                <c:pt idx="10">
                  <c:v>0.67470180036473215</c:v>
                </c:pt>
                <c:pt idx="11">
                  <c:v>0.66875155411894927</c:v>
                </c:pt>
                <c:pt idx="12">
                  <c:v>0.66439213149712784</c:v>
                </c:pt>
                <c:pt idx="13">
                  <c:v>0.66119787837954092</c:v>
                </c:pt>
                <c:pt idx="14">
                  <c:v>0.65885718840397489</c:v>
                </c:pt>
                <c:pt idx="15">
                  <c:v>0.65714188161241516</c:v>
                </c:pt>
                <c:pt idx="16">
                  <c:v>0.65588483252766583</c:v>
                </c:pt>
                <c:pt idx="17">
                  <c:v>0.65496361482556131</c:v>
                </c:pt>
                <c:pt idx="18">
                  <c:v>0.65428853807115483</c:v>
                </c:pt>
                <c:pt idx="19">
                  <c:v>0.65379389347111527</c:v>
                </c:pt>
                <c:pt idx="20">
                  <c:v>0.65343154618767485</c:v>
                </c:pt>
                <c:pt idx="21">
                  <c:v>0.65316624488507069</c:v>
                </c:pt>
                <c:pt idx="22">
                  <c:v>0.65297218898646592</c:v>
                </c:pt>
                <c:pt idx="23">
                  <c:v>0.65283051802997172</c:v>
                </c:pt>
                <c:pt idx="24">
                  <c:v>0.65272747811486276</c:v>
                </c:pt>
                <c:pt idx="25">
                  <c:v>0.65265308684767509</c:v>
                </c:pt>
                <c:pt idx="26">
                  <c:v>0.65260016707539514</c:v>
                </c:pt>
                <c:pt idx="27">
                  <c:v>0.65256365589533094</c:v>
                </c:pt>
                <c:pt idx="28">
                  <c:v>0.65254012255644533</c:v>
                </c:pt>
                <c:pt idx="29">
                  <c:v>0.65252744961725273</c:v>
                </c:pt>
                <c:pt idx="30">
                  <c:v>0.65252464818617262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16666</xdr:colOff>
      <xdr:row>6</xdr:row>
      <xdr:rowOff>135728</xdr:rowOff>
    </xdr:from>
    <xdr:to>
      <xdr:col>17</xdr:col>
      <xdr:colOff>219073</xdr:colOff>
      <xdr:row>25</xdr:row>
      <xdr:rowOff>133347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A514DE-CD79-4401-B884-2514AF310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459580</xdr:colOff>
      <xdr:row>3</xdr:row>
      <xdr:rowOff>119063</xdr:rowOff>
    </xdr:from>
    <xdr:to>
      <xdr:col>19</xdr:col>
      <xdr:colOff>452437</xdr:colOff>
      <xdr:row>23</xdr:row>
      <xdr:rowOff>23813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857418-99A4-4287-84BE-44D6034B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488153</xdr:colOff>
      <xdr:row>24</xdr:row>
      <xdr:rowOff>111918</xdr:rowOff>
    </xdr:from>
    <xdr:to>
      <xdr:col>19</xdr:col>
      <xdr:colOff>471488</xdr:colOff>
      <xdr:row>41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65C2A3-9F98-46E2-88A1-D8A93814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242888</xdr:colOff>
      <xdr:row>42</xdr:row>
      <xdr:rowOff>38100</xdr:rowOff>
    </xdr:from>
    <xdr:to>
      <xdr:col>15</xdr:col>
      <xdr:colOff>566811</xdr:colOff>
      <xdr:row>48</xdr:row>
      <xdr:rowOff>171459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CF17A3C-961A-4CD9-BB6D-2A71F1D3A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888" y="7439025"/>
          <a:ext cx="10039423" cy="119063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49</xdr:row>
      <xdr:rowOff>52387</xdr:rowOff>
    </xdr:from>
    <xdr:to>
      <xdr:col>13</xdr:col>
      <xdr:colOff>481075</xdr:colOff>
      <xdr:row>55</xdr:row>
      <xdr:rowOff>9532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AB5BBAB-8EC6-483A-BBFE-5FCD99790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1475" y="8686800"/>
          <a:ext cx="8529700" cy="101442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55</xdr:row>
      <xdr:rowOff>166687</xdr:rowOff>
    </xdr:from>
    <xdr:to>
      <xdr:col>14</xdr:col>
      <xdr:colOff>242953</xdr:colOff>
      <xdr:row>61</xdr:row>
      <xdr:rowOff>85732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F46A1AE-C591-4EBE-B034-3CD07F33E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" y="9858375"/>
          <a:ext cx="8977378" cy="976320"/>
        </a:xfrm>
        <a:prstGeom prst="rect">
          <a:avLst/>
        </a:prstGeom>
      </xdr:spPr>
    </xdr:pic>
    <xdr:clientData/>
  </xdr:twoCellAnchor>
  <xdr:twoCellAnchor editAs="oneCell">
    <xdr:from>
      <xdr:col>0</xdr:col>
      <xdr:colOff>423863</xdr:colOff>
      <xdr:row>63</xdr:row>
      <xdr:rowOff>4762</xdr:rowOff>
    </xdr:from>
    <xdr:to>
      <xdr:col>13</xdr:col>
      <xdr:colOff>338199</xdr:colOff>
      <xdr:row>78</xdr:row>
      <xdr:rowOff>33357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E216282-D617-4CE5-BE03-69AA54AB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3863" y="11106150"/>
          <a:ext cx="8334436" cy="2671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</xdr:colOff>
      <xdr:row>23</xdr:row>
      <xdr:rowOff>21430</xdr:rowOff>
    </xdr:from>
    <xdr:to>
      <xdr:col>20</xdr:col>
      <xdr:colOff>73818</xdr:colOff>
      <xdr:row>38</xdr:row>
      <xdr:rowOff>121443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D9C5D3-7430-4E85-AB6C-0E41DE49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635792</xdr:colOff>
      <xdr:row>3</xdr:row>
      <xdr:rowOff>66675</xdr:rowOff>
    </xdr:from>
    <xdr:to>
      <xdr:col>20</xdr:col>
      <xdr:colOff>26192</xdr:colOff>
      <xdr:row>19</xdr:row>
      <xdr:rowOff>159544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4FDF08-83D3-4E32-B8E7-A2086A814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41</xdr:row>
      <xdr:rowOff>0</xdr:rowOff>
    </xdr:from>
    <xdr:to>
      <xdr:col>16</xdr:col>
      <xdr:colOff>323923</xdr:colOff>
      <xdr:row>47</xdr:row>
      <xdr:rowOff>133359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87AFFE0-1AEC-4861-90B5-FB2688B1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224713"/>
          <a:ext cx="10039423" cy="1190634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</xdr:colOff>
      <xdr:row>48</xdr:row>
      <xdr:rowOff>14288</xdr:rowOff>
    </xdr:from>
    <xdr:to>
      <xdr:col>14</xdr:col>
      <xdr:colOff>238187</xdr:colOff>
      <xdr:row>53</xdr:row>
      <xdr:rowOff>147645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1D693BE-A045-4B0D-AE25-CF2A01519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" y="8472488"/>
          <a:ext cx="8529700" cy="1014420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</xdr:colOff>
      <xdr:row>54</xdr:row>
      <xdr:rowOff>128588</xdr:rowOff>
    </xdr:from>
    <xdr:to>
      <xdr:col>15</xdr:col>
      <xdr:colOff>65</xdr:colOff>
      <xdr:row>60</xdr:row>
      <xdr:rowOff>47633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C286268-5844-4A48-BB4F-E66C4E14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8187" y="9644063"/>
          <a:ext cx="8977378" cy="97632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61</xdr:row>
      <xdr:rowOff>142875</xdr:rowOff>
    </xdr:from>
    <xdr:to>
      <xdr:col>14</xdr:col>
      <xdr:colOff>95311</xdr:colOff>
      <xdr:row>76</xdr:row>
      <xdr:rowOff>171470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0C1C7E4-6C7D-4107-9DF6-B11E2B889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675" y="10891838"/>
          <a:ext cx="8334436" cy="2671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52;&#31246;ramsey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模拟运算"/>
    </sheetNames>
    <sheetDataSet>
      <sheetData sheetId="0">
        <row r="11">
          <cell r="E11">
            <v>1.2261447333572111</v>
          </cell>
          <cell r="F11">
            <v>0</v>
          </cell>
        </row>
        <row r="12">
          <cell r="E12">
            <v>1.2261447333572111</v>
          </cell>
          <cell r="F12">
            <v>0.1</v>
          </cell>
        </row>
        <row r="13">
          <cell r="E13">
            <v>1.2261447333572111</v>
          </cell>
          <cell r="F13">
            <v>0.2</v>
          </cell>
        </row>
        <row r="14">
          <cell r="E14">
            <v>1.2261447333572111</v>
          </cell>
          <cell r="F14">
            <v>0.3</v>
          </cell>
        </row>
        <row r="15">
          <cell r="E15">
            <v>1.2261447333572111</v>
          </cell>
          <cell r="F15">
            <v>0.4</v>
          </cell>
        </row>
        <row r="16">
          <cell r="E16">
            <v>1.2261447333572111</v>
          </cell>
          <cell r="F16">
            <v>0.5</v>
          </cell>
        </row>
        <row r="17">
          <cell r="E17">
            <v>1.2261447333572111</v>
          </cell>
          <cell r="F17">
            <v>0.6</v>
          </cell>
        </row>
        <row r="18">
          <cell r="E18">
            <v>1.2261447333572111</v>
          </cell>
          <cell r="F18">
            <v>0.7</v>
          </cell>
        </row>
        <row r="19">
          <cell r="E19">
            <v>1.2261447333572111</v>
          </cell>
          <cell r="F19">
            <v>0.8</v>
          </cell>
        </row>
        <row r="20">
          <cell r="E20">
            <v>1.2261447333572111</v>
          </cell>
          <cell r="F20">
            <v>0.9</v>
          </cell>
        </row>
        <row r="21">
          <cell r="E21">
            <v>1.2261447333572111</v>
          </cell>
          <cell r="F21">
            <v>1</v>
          </cell>
        </row>
        <row r="22">
          <cell r="E22">
            <v>0</v>
          </cell>
          <cell r="G22">
            <v>-0.1</v>
          </cell>
        </row>
        <row r="23">
          <cell r="E23">
            <v>0.5</v>
          </cell>
          <cell r="G23">
            <v>0.5872523963562355</v>
          </cell>
        </row>
        <row r="24">
          <cell r="E24">
            <v>1</v>
          </cell>
          <cell r="G24">
            <v>0.65</v>
          </cell>
        </row>
        <row r="25">
          <cell r="E25">
            <v>1.5</v>
          </cell>
          <cell r="G25">
            <v>0.65434693545685541</v>
          </cell>
        </row>
        <row r="26">
          <cell r="E26">
            <v>2</v>
          </cell>
          <cell r="G26">
            <v>0.63114441334491622</v>
          </cell>
        </row>
        <row r="27">
          <cell r="E27">
            <v>2.5</v>
          </cell>
          <cell r="G27">
            <v>0.59138220433423738</v>
          </cell>
        </row>
        <row r="28">
          <cell r="E28">
            <v>3</v>
          </cell>
          <cell r="G28">
            <v>0.54038917031590916</v>
          </cell>
        </row>
        <row r="29">
          <cell r="E29">
            <v>3.5</v>
          </cell>
          <cell r="G29">
            <v>0.48119794322108556</v>
          </cell>
        </row>
        <row r="30">
          <cell r="E30">
            <v>4</v>
          </cell>
          <cell r="G30">
            <v>0.4157165665103979</v>
          </cell>
        </row>
        <row r="31">
          <cell r="E31">
            <v>4.5</v>
          </cell>
          <cell r="G31">
            <v>0.345231748588672</v>
          </cell>
        </row>
        <row r="32">
          <cell r="E32">
            <v>5</v>
          </cell>
          <cell r="G32">
            <v>0.27065659669276232</v>
          </cell>
        </row>
        <row r="33">
          <cell r="E33">
            <v>5.5</v>
          </cell>
          <cell r="G33">
            <v>0.19266497204064326</v>
          </cell>
        </row>
        <row r="34">
          <cell r="E34">
            <v>6</v>
          </cell>
          <cell r="G34">
            <v>0.11176985940970496</v>
          </cell>
        </row>
        <row r="35">
          <cell r="E35">
            <v>6.5</v>
          </cell>
          <cell r="G35">
            <v>2.8371758035028449E-2</v>
          </cell>
        </row>
        <row r="36">
          <cell r="E36">
            <v>7</v>
          </cell>
          <cell r="G36">
            <v>-5.7210037479002995E-2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629A-FCBD-4B3B-985C-FED7D2429096}">
  <dimension ref="A3:G40"/>
  <sheetViews>
    <sheetView workbookViewId="0">
      <selection activeCell="E38" sqref="E38:I39"/>
    </sheetView>
  </sheetViews>
  <sheetFormatPr defaultRowHeight="13.9" x14ac:dyDescent="0.4"/>
  <sheetData>
    <row r="3" spans="1:6" x14ac:dyDescent="0.4">
      <c r="A3" t="s">
        <v>0</v>
      </c>
      <c r="B3">
        <v>0.3</v>
      </c>
    </row>
    <row r="4" spans="1:6" x14ac:dyDescent="0.4">
      <c r="A4" t="s">
        <v>1</v>
      </c>
      <c r="B4">
        <v>0.99</v>
      </c>
    </row>
    <row r="5" spans="1:6" x14ac:dyDescent="0.4">
      <c r="A5" t="s">
        <v>2</v>
      </c>
      <c r="B5">
        <v>0.25</v>
      </c>
    </row>
    <row r="6" spans="1:6" x14ac:dyDescent="0.4">
      <c r="A6" t="s">
        <v>14</v>
      </c>
      <c r="B6">
        <v>1</v>
      </c>
    </row>
    <row r="7" spans="1:6" x14ac:dyDescent="0.4">
      <c r="A7" t="s">
        <v>15</v>
      </c>
      <c r="B7">
        <v>0.1</v>
      </c>
    </row>
    <row r="10" spans="1:6" x14ac:dyDescent="0.4">
      <c r="E10" t="s">
        <v>8</v>
      </c>
      <c r="F10" t="s">
        <v>9</v>
      </c>
    </row>
    <row r="11" spans="1:6" x14ac:dyDescent="0.4">
      <c r="A11" t="s">
        <v>4</v>
      </c>
      <c r="B11" s="1">
        <f>((1/B4+B5-1)/(B3*B6))^(1/(B3-1))</f>
        <v>1.2261447333572111</v>
      </c>
      <c r="E11">
        <f>B11</f>
        <v>1.2261447333572111</v>
      </c>
      <c r="F11">
        <v>0</v>
      </c>
    </row>
    <row r="12" spans="1:6" x14ac:dyDescent="0.4">
      <c r="A12" t="s">
        <v>5</v>
      </c>
      <c r="B12" s="1">
        <f>$B$6*B11^$B$3-$B$7-$B$5*B11</f>
        <v>0.65653542891484518</v>
      </c>
      <c r="E12">
        <f>E11</f>
        <v>1.2261447333572111</v>
      </c>
      <c r="F12">
        <v>0.1</v>
      </c>
    </row>
    <row r="13" spans="1:6" x14ac:dyDescent="0.4">
      <c r="A13" t="s">
        <v>7</v>
      </c>
      <c r="B13" s="1">
        <f>B12+B7+B11*B5</f>
        <v>1.0630716122541479</v>
      </c>
      <c r="E13">
        <f t="shared" ref="E13:E21" si="0">E12</f>
        <v>1.2261447333572111</v>
      </c>
      <c r="F13">
        <v>0.2</v>
      </c>
    </row>
    <row r="14" spans="1:6" x14ac:dyDescent="0.4">
      <c r="E14">
        <f t="shared" si="0"/>
        <v>1.2261447333572111</v>
      </c>
      <c r="F14">
        <v>0.3</v>
      </c>
    </row>
    <row r="15" spans="1:6" x14ac:dyDescent="0.4">
      <c r="E15">
        <f t="shared" si="0"/>
        <v>1.2261447333572111</v>
      </c>
      <c r="F15">
        <v>0.4</v>
      </c>
    </row>
    <row r="16" spans="1:6" x14ac:dyDescent="0.4">
      <c r="E16">
        <f t="shared" si="0"/>
        <v>1.2261447333572111</v>
      </c>
      <c r="F16">
        <v>0.5</v>
      </c>
    </row>
    <row r="17" spans="5:7" x14ac:dyDescent="0.4">
      <c r="E17">
        <f t="shared" si="0"/>
        <v>1.2261447333572111</v>
      </c>
      <c r="F17">
        <v>0.6</v>
      </c>
    </row>
    <row r="18" spans="5:7" x14ac:dyDescent="0.4">
      <c r="E18">
        <f t="shared" si="0"/>
        <v>1.2261447333572111</v>
      </c>
      <c r="F18">
        <v>0.7</v>
      </c>
    </row>
    <row r="19" spans="5:7" x14ac:dyDescent="0.4">
      <c r="E19">
        <f t="shared" si="0"/>
        <v>1.2261447333572111</v>
      </c>
      <c r="F19">
        <v>0.8</v>
      </c>
    </row>
    <row r="20" spans="5:7" x14ac:dyDescent="0.4">
      <c r="E20">
        <f t="shared" si="0"/>
        <v>1.2261447333572111</v>
      </c>
      <c r="F20">
        <v>0.9</v>
      </c>
    </row>
    <row r="21" spans="5:7" x14ac:dyDescent="0.4">
      <c r="E21">
        <f t="shared" si="0"/>
        <v>1.2261447333572111</v>
      </c>
      <c r="F21">
        <v>1</v>
      </c>
    </row>
    <row r="22" spans="5:7" x14ac:dyDescent="0.4">
      <c r="E22">
        <v>0</v>
      </c>
      <c r="G22" s="3">
        <f t="shared" ref="G22:G36" si="1">$B$6*E22^$B$3-$B$7-$B$5*E22</f>
        <v>-0.1</v>
      </c>
    </row>
    <row r="23" spans="5:7" x14ac:dyDescent="0.4">
      <c r="E23">
        <v>0.5</v>
      </c>
      <c r="G23" s="3">
        <f t="shared" si="1"/>
        <v>0.5872523963562355</v>
      </c>
    </row>
    <row r="24" spans="5:7" x14ac:dyDescent="0.4">
      <c r="E24">
        <v>1</v>
      </c>
      <c r="G24" s="3">
        <f t="shared" si="1"/>
        <v>0.65</v>
      </c>
    </row>
    <row r="25" spans="5:7" x14ac:dyDescent="0.4">
      <c r="E25">
        <v>1.5</v>
      </c>
      <c r="G25" s="3">
        <f t="shared" si="1"/>
        <v>0.65434693545685541</v>
      </c>
    </row>
    <row r="26" spans="5:7" x14ac:dyDescent="0.4">
      <c r="E26">
        <v>2</v>
      </c>
      <c r="G26" s="3">
        <f t="shared" si="1"/>
        <v>0.63114441334491622</v>
      </c>
    </row>
    <row r="27" spans="5:7" x14ac:dyDescent="0.4">
      <c r="E27">
        <v>2.5</v>
      </c>
      <c r="G27" s="3">
        <f t="shared" si="1"/>
        <v>0.59138220433423738</v>
      </c>
    </row>
    <row r="28" spans="5:7" x14ac:dyDescent="0.4">
      <c r="E28">
        <v>3</v>
      </c>
      <c r="G28" s="3">
        <f t="shared" si="1"/>
        <v>0.54038917031590916</v>
      </c>
    </row>
    <row r="29" spans="5:7" x14ac:dyDescent="0.4">
      <c r="E29">
        <v>3.5</v>
      </c>
      <c r="G29" s="3">
        <f t="shared" si="1"/>
        <v>0.48119794322108556</v>
      </c>
    </row>
    <row r="30" spans="5:7" x14ac:dyDescent="0.4">
      <c r="E30">
        <v>4</v>
      </c>
      <c r="G30" s="3">
        <f t="shared" si="1"/>
        <v>0.4157165665103979</v>
      </c>
    </row>
    <row r="31" spans="5:7" x14ac:dyDescent="0.4">
      <c r="E31">
        <v>4.5</v>
      </c>
      <c r="G31" s="3">
        <f t="shared" si="1"/>
        <v>0.345231748588672</v>
      </c>
    </row>
    <row r="32" spans="5:7" x14ac:dyDescent="0.4">
      <c r="E32">
        <v>5</v>
      </c>
      <c r="G32" s="3">
        <f t="shared" si="1"/>
        <v>0.27065659669276232</v>
      </c>
    </row>
    <row r="33" spans="5:7" x14ac:dyDescent="0.4">
      <c r="E33">
        <v>5.5</v>
      </c>
      <c r="G33" s="3">
        <f t="shared" si="1"/>
        <v>0.19266497204064326</v>
      </c>
    </row>
    <row r="34" spans="5:7" x14ac:dyDescent="0.4">
      <c r="E34">
        <v>6</v>
      </c>
      <c r="G34" s="3">
        <f t="shared" si="1"/>
        <v>0.11176985940970496</v>
      </c>
    </row>
    <row r="35" spans="5:7" x14ac:dyDescent="0.4">
      <c r="E35">
        <v>6.5</v>
      </c>
      <c r="G35" s="3">
        <f t="shared" si="1"/>
        <v>2.8371758035028449E-2</v>
      </c>
    </row>
    <row r="36" spans="5:7" x14ac:dyDescent="0.4">
      <c r="E36">
        <v>7</v>
      </c>
      <c r="G36" s="3">
        <f t="shared" si="1"/>
        <v>-5.7210037479002995E-2</v>
      </c>
    </row>
    <row r="37" spans="5:7" x14ac:dyDescent="0.4">
      <c r="G37" s="3"/>
    </row>
    <row r="38" spans="5:7" x14ac:dyDescent="0.4">
      <c r="G38" s="3"/>
    </row>
    <row r="39" spans="5:7" x14ac:dyDescent="0.4">
      <c r="G39" s="3"/>
    </row>
    <row r="40" spans="5:7" x14ac:dyDescent="0.4">
      <c r="G40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56A5-FC30-4BBA-A7A6-7B2A15604A85}">
  <dimension ref="A4:K38"/>
  <sheetViews>
    <sheetView topLeftCell="A4" workbookViewId="0">
      <selection activeCell="F9" sqref="F9"/>
    </sheetView>
  </sheetViews>
  <sheetFormatPr defaultRowHeight="13.9" x14ac:dyDescent="0.4"/>
  <sheetData>
    <row r="4" spans="1:11" x14ac:dyDescent="0.4">
      <c r="A4" t="s">
        <v>0</v>
      </c>
      <c r="B4">
        <v>0.3</v>
      </c>
    </row>
    <row r="5" spans="1:11" x14ac:dyDescent="0.4">
      <c r="A5" t="s">
        <v>1</v>
      </c>
      <c r="B5">
        <v>0.99</v>
      </c>
    </row>
    <row r="6" spans="1:11" x14ac:dyDescent="0.4">
      <c r="A6" t="s">
        <v>2</v>
      </c>
      <c r="B6">
        <v>0.25</v>
      </c>
    </row>
    <row r="7" spans="1:11" x14ac:dyDescent="0.4">
      <c r="A7" t="s">
        <v>3</v>
      </c>
      <c r="B7">
        <v>1</v>
      </c>
      <c r="F7" t="s">
        <v>8</v>
      </c>
      <c r="G7" t="s">
        <v>9</v>
      </c>
      <c r="H7" t="s">
        <v>10</v>
      </c>
      <c r="I7" t="s">
        <v>11</v>
      </c>
      <c r="J7" t="s">
        <v>4</v>
      </c>
      <c r="K7" t="s">
        <v>5</v>
      </c>
    </row>
    <row r="8" spans="1:11" x14ac:dyDescent="0.4">
      <c r="A8" t="s">
        <v>6</v>
      </c>
      <c r="B8">
        <v>0.1</v>
      </c>
      <c r="E8">
        <v>0</v>
      </c>
      <c r="F8">
        <f>B10</f>
        <v>1.2261447333572111</v>
      </c>
      <c r="G8">
        <f>B11</f>
        <v>0.65653542891484518</v>
      </c>
      <c r="H8">
        <v>0</v>
      </c>
      <c r="I8">
        <f>0.1+G8*H8</f>
        <v>0.1</v>
      </c>
      <c r="J8">
        <f>B10</f>
        <v>1.2261447333572111</v>
      </c>
      <c r="K8">
        <f>B11</f>
        <v>0.65653542891484518</v>
      </c>
    </row>
    <row r="9" spans="1:11" x14ac:dyDescent="0.4">
      <c r="E9">
        <v>1</v>
      </c>
      <c r="F9">
        <f>$B$7*F8^$B$4+(1-$B$6)*F8-G8-$B$8</f>
        <v>1.2261447333572111</v>
      </c>
      <c r="G9">
        <v>0.66002991713175296</v>
      </c>
      <c r="H9">
        <v>0</v>
      </c>
      <c r="I9">
        <f t="shared" ref="I9:I38" si="0">0.1+G9*H9</f>
        <v>0.1</v>
      </c>
      <c r="J9">
        <f>J8</f>
        <v>1.2261447333572111</v>
      </c>
      <c r="K9">
        <f>K8</f>
        <v>0.65653542891484518</v>
      </c>
    </row>
    <row r="10" spans="1:11" x14ac:dyDescent="0.4">
      <c r="A10" t="s">
        <v>4</v>
      </c>
      <c r="B10" s="1">
        <f>((1/B5+B6-1)/(B4*B7))^(1/(B4-1))</f>
        <v>1.2261447333572111</v>
      </c>
      <c r="E10">
        <v>2</v>
      </c>
      <c r="F10">
        <f t="shared" ref="F10:F38" si="1">$B$7*F9^$B$4+(1-$B$6)*F9-G9-$B$8</f>
        <v>1.2226502451403032</v>
      </c>
      <c r="G10">
        <f>($B$5*($B$4*$B$7*F10^($B$4-1)-$B$6+1)*(1+H9)*G9)/(1+H10)</f>
        <v>0.66036980388281308</v>
      </c>
      <c r="H10">
        <v>0</v>
      </c>
      <c r="I10">
        <f t="shared" si="0"/>
        <v>0.1</v>
      </c>
      <c r="J10">
        <f t="shared" ref="J10:J38" si="2">J9</f>
        <v>1.2261447333572111</v>
      </c>
      <c r="K10">
        <f t="shared" ref="K10:K38" si="3">K9</f>
        <v>0.65653542891484518</v>
      </c>
    </row>
    <row r="11" spans="1:11" x14ac:dyDescent="0.4">
      <c r="A11" t="s">
        <v>5</v>
      </c>
      <c r="B11" s="1">
        <f>B7*B10^B4-B8-B6*B10</f>
        <v>0.65653542891484518</v>
      </c>
      <c r="E11">
        <v>3</v>
      </c>
      <c r="F11">
        <f t="shared" si="1"/>
        <v>1.2187796642032023</v>
      </c>
      <c r="G11">
        <f t="shared" ref="G11:G38" si="4">($B$5*($B$4*$B$7*F11^($B$4-1)-$B$6+1)*(1+H10)*G10)/(1+H11)</f>
        <v>0.66108846027684876</v>
      </c>
      <c r="H11">
        <v>0</v>
      </c>
      <c r="I11">
        <f t="shared" si="0"/>
        <v>0.1</v>
      </c>
      <c r="J11">
        <f t="shared" si="2"/>
        <v>1.2261447333572111</v>
      </c>
      <c r="K11">
        <f t="shared" si="3"/>
        <v>0.65653542891484518</v>
      </c>
    </row>
    <row r="12" spans="1:11" x14ac:dyDescent="0.4">
      <c r="A12" t="s">
        <v>7</v>
      </c>
      <c r="B12" s="1">
        <f>B7*B10^B4</f>
        <v>1.0630716122541479</v>
      </c>
      <c r="E12">
        <v>4</v>
      </c>
      <c r="F12">
        <f t="shared" si="1"/>
        <v>1.2141481970647239</v>
      </c>
      <c r="G12">
        <f t="shared" si="4"/>
        <v>0.66226410913077038</v>
      </c>
      <c r="H12">
        <v>0</v>
      </c>
      <c r="I12">
        <f t="shared" si="0"/>
        <v>0.1</v>
      </c>
      <c r="J12">
        <f t="shared" si="2"/>
        <v>1.2261447333572111</v>
      </c>
      <c r="K12">
        <f t="shared" si="3"/>
        <v>0.65653542891484518</v>
      </c>
    </row>
    <row r="13" spans="1:11" x14ac:dyDescent="0.4">
      <c r="E13">
        <v>5</v>
      </c>
      <c r="F13">
        <f t="shared" si="1"/>
        <v>1.2082875949426144</v>
      </c>
      <c r="G13">
        <f t="shared" si="4"/>
        <v>0.66402442393610805</v>
      </c>
      <c r="H13">
        <v>0</v>
      </c>
      <c r="I13">
        <f t="shared" si="0"/>
        <v>0.1</v>
      </c>
      <c r="J13">
        <f t="shared" si="2"/>
        <v>1.2261447333572111</v>
      </c>
      <c r="K13">
        <f t="shared" si="3"/>
        <v>0.65653542891484518</v>
      </c>
    </row>
    <row r="14" spans="1:11" x14ac:dyDescent="0.4">
      <c r="E14">
        <v>6</v>
      </c>
      <c r="F14">
        <f t="shared" si="1"/>
        <v>1.2005943523459588</v>
      </c>
      <c r="G14">
        <f t="shared" si="4"/>
        <v>0.66656355140180401</v>
      </c>
      <c r="H14">
        <v>0</v>
      </c>
      <c r="I14">
        <f t="shared" si="0"/>
        <v>0.1</v>
      </c>
      <c r="J14">
        <f t="shared" si="2"/>
        <v>1.2261447333572111</v>
      </c>
      <c r="K14">
        <f t="shared" si="3"/>
        <v>0.65653542891484518</v>
      </c>
    </row>
    <row r="15" spans="1:11" x14ac:dyDescent="0.4">
      <c r="B15">
        <v>1.2261447333572111</v>
      </c>
      <c r="E15">
        <v>7</v>
      </c>
      <c r="F15">
        <f t="shared" si="1"/>
        <v>1.1902590958023003</v>
      </c>
      <c r="G15">
        <f t="shared" si="4"/>
        <v>0.67016977637185571</v>
      </c>
      <c r="H15">
        <v>0</v>
      </c>
      <c r="I15">
        <f t="shared" si="0"/>
        <v>0.1</v>
      </c>
      <c r="J15">
        <f t="shared" si="2"/>
        <v>1.2261447333572111</v>
      </c>
      <c r="K15">
        <f t="shared" si="3"/>
        <v>0.65653542891484518</v>
      </c>
    </row>
    <row r="16" spans="1:11" x14ac:dyDescent="0.4">
      <c r="E16">
        <v>8</v>
      </c>
      <c r="F16">
        <f t="shared" si="1"/>
        <v>1.1761650380549398</v>
      </c>
      <c r="G16">
        <f t="shared" si="4"/>
        <v>0.67527081305202952</v>
      </c>
      <c r="H16">
        <v>0</v>
      </c>
      <c r="I16">
        <f t="shared" si="0"/>
        <v>0.1</v>
      </c>
      <c r="J16">
        <f t="shared" si="2"/>
        <v>1.2261447333572111</v>
      </c>
      <c r="K16">
        <f t="shared" si="3"/>
        <v>0.65653542891484518</v>
      </c>
    </row>
    <row r="17" spans="5:11" x14ac:dyDescent="0.4">
      <c r="E17">
        <v>9</v>
      </c>
      <c r="F17">
        <f t="shared" si="1"/>
        <v>1.1567349408502952</v>
      </c>
      <c r="G17">
        <f t="shared" si="4"/>
        <v>0.68251038058772362</v>
      </c>
      <c r="H17">
        <v>0</v>
      </c>
      <c r="I17">
        <f t="shared" si="0"/>
        <v>0.1</v>
      </c>
      <c r="J17">
        <f t="shared" si="2"/>
        <v>1.2261447333572111</v>
      </c>
      <c r="K17">
        <f t="shared" si="3"/>
        <v>0.65653542891484518</v>
      </c>
    </row>
    <row r="18" spans="5:11" x14ac:dyDescent="0.4">
      <c r="E18" s="2">
        <v>10</v>
      </c>
      <c r="F18">
        <f t="shared" si="1"/>
        <v>1.1296892559659728</v>
      </c>
      <c r="G18">
        <f t="shared" si="4"/>
        <v>0.62989503976076799</v>
      </c>
      <c r="H18">
        <v>0.1</v>
      </c>
      <c r="I18">
        <f t="shared" si="0"/>
        <v>0.16298950397607681</v>
      </c>
      <c r="J18">
        <f t="shared" si="2"/>
        <v>1.2261447333572111</v>
      </c>
      <c r="K18">
        <f t="shared" si="3"/>
        <v>0.65653542891484518</v>
      </c>
    </row>
    <row r="19" spans="5:11" x14ac:dyDescent="0.4">
      <c r="E19" s="2">
        <v>11</v>
      </c>
      <c r="F19">
        <f t="shared" si="1"/>
        <v>1.1546320671319239</v>
      </c>
      <c r="G19">
        <f t="shared" si="4"/>
        <v>0.63686346706302399</v>
      </c>
      <c r="H19">
        <v>0.1</v>
      </c>
      <c r="I19">
        <f t="shared" si="0"/>
        <v>0.16368634670630239</v>
      </c>
      <c r="J19">
        <f t="shared" si="2"/>
        <v>1.2261447333572111</v>
      </c>
      <c r="K19">
        <f t="shared" si="3"/>
        <v>0.65653542891484518</v>
      </c>
    </row>
    <row r="20" spans="5:11" x14ac:dyDescent="0.4">
      <c r="E20" s="2">
        <v>12</v>
      </c>
      <c r="F20">
        <f t="shared" si="1"/>
        <v>1.1731889191399223</v>
      </c>
      <c r="G20">
        <f t="shared" si="4"/>
        <v>0.64201069323859838</v>
      </c>
      <c r="H20">
        <v>0.1</v>
      </c>
      <c r="I20">
        <f t="shared" si="0"/>
        <v>0.16420106932385986</v>
      </c>
      <c r="J20">
        <f t="shared" si="2"/>
        <v>1.2261447333572111</v>
      </c>
      <c r="K20">
        <f t="shared" si="3"/>
        <v>0.65653542891484518</v>
      </c>
    </row>
    <row r="21" spans="5:11" x14ac:dyDescent="0.4">
      <c r="E21" s="2">
        <v>13</v>
      </c>
      <c r="F21">
        <f t="shared" si="1"/>
        <v>1.1869652913865227</v>
      </c>
      <c r="G21">
        <f t="shared" si="4"/>
        <v>0.64581182103454582</v>
      </c>
      <c r="H21">
        <v>0.1</v>
      </c>
      <c r="I21">
        <f t="shared" si="0"/>
        <v>0.16458118210345457</v>
      </c>
      <c r="J21">
        <f t="shared" si="2"/>
        <v>1.2261447333572111</v>
      </c>
      <c r="K21">
        <f t="shared" si="3"/>
        <v>0.65653542891484518</v>
      </c>
    </row>
    <row r="22" spans="5:11" x14ac:dyDescent="0.4">
      <c r="E22" s="2">
        <v>14</v>
      </c>
      <c r="F22">
        <f t="shared" si="1"/>
        <v>1.1971770696209303</v>
      </c>
      <c r="G22">
        <f t="shared" si="4"/>
        <v>0.64861837609410566</v>
      </c>
      <c r="H22">
        <v>0.1</v>
      </c>
      <c r="I22">
        <f t="shared" si="0"/>
        <v>0.16486183760941059</v>
      </c>
      <c r="J22">
        <f t="shared" si="2"/>
        <v>1.2261447333572111</v>
      </c>
      <c r="K22">
        <f t="shared" si="3"/>
        <v>0.65653542891484518</v>
      </c>
    </row>
    <row r="23" spans="5:11" x14ac:dyDescent="0.4">
      <c r="E23" s="2">
        <v>15</v>
      </c>
      <c r="F23">
        <f t="shared" si="1"/>
        <v>1.2047383711465529</v>
      </c>
      <c r="G23">
        <f t="shared" si="4"/>
        <v>0.65069025532479052</v>
      </c>
      <c r="H23">
        <v>0.1</v>
      </c>
      <c r="I23">
        <f t="shared" si="0"/>
        <v>0.16506902553247904</v>
      </c>
      <c r="J23">
        <f t="shared" si="2"/>
        <v>1.2261447333572111</v>
      </c>
      <c r="K23">
        <f t="shared" si="3"/>
        <v>0.65653542891484518</v>
      </c>
    </row>
    <row r="24" spans="5:11" x14ac:dyDescent="0.4">
      <c r="E24" s="2">
        <v>16</v>
      </c>
      <c r="F24">
        <f t="shared" si="1"/>
        <v>1.2103329567124343</v>
      </c>
      <c r="G24">
        <f t="shared" si="4"/>
        <v>0.65221950466457934</v>
      </c>
      <c r="H24">
        <v>0.1</v>
      </c>
      <c r="I24">
        <f t="shared" si="0"/>
        <v>0.16522195046645793</v>
      </c>
      <c r="J24">
        <f t="shared" si="2"/>
        <v>1.2261447333572111</v>
      </c>
      <c r="K24">
        <f t="shared" si="3"/>
        <v>0.65653542891484518</v>
      </c>
    </row>
    <row r="25" spans="5:11" x14ac:dyDescent="0.4">
      <c r="E25" s="2">
        <v>17</v>
      </c>
      <c r="F25">
        <f t="shared" si="1"/>
        <v>1.2144704670020914</v>
      </c>
      <c r="G25">
        <f t="shared" si="4"/>
        <v>0.65334796846924814</v>
      </c>
      <c r="H25">
        <v>0.1</v>
      </c>
      <c r="I25">
        <f t="shared" si="0"/>
        <v>0.16533479684692481</v>
      </c>
      <c r="J25">
        <f t="shared" si="2"/>
        <v>1.2261447333572111</v>
      </c>
      <c r="K25">
        <f t="shared" si="3"/>
        <v>0.65653542891484518</v>
      </c>
    </row>
    <row r="26" spans="5:11" x14ac:dyDescent="0.4">
      <c r="E26" s="2">
        <v>18</v>
      </c>
      <c r="F26">
        <f t="shared" si="1"/>
        <v>1.2175298318524552</v>
      </c>
      <c r="G26">
        <f t="shared" si="4"/>
        <v>0.65418036592886808</v>
      </c>
      <c r="H26">
        <v>0.1</v>
      </c>
      <c r="I26">
        <f t="shared" si="0"/>
        <v>0.16541803659288681</v>
      </c>
      <c r="J26">
        <f t="shared" si="2"/>
        <v>1.2261447333572111</v>
      </c>
      <c r="K26">
        <f t="shared" si="3"/>
        <v>0.65653542891484518</v>
      </c>
    </row>
    <row r="27" spans="5:11" x14ac:dyDescent="0.4">
      <c r="E27" s="2">
        <v>19</v>
      </c>
      <c r="F27">
        <f t="shared" si="1"/>
        <v>1.2197923433678008</v>
      </c>
      <c r="G27">
        <f t="shared" si="4"/>
        <v>0.65479396600440121</v>
      </c>
      <c r="H27">
        <v>0.1</v>
      </c>
      <c r="I27">
        <f t="shared" si="0"/>
        <v>0.16547939660044014</v>
      </c>
      <c r="J27">
        <f t="shared" si="2"/>
        <v>1.2261447333572111</v>
      </c>
      <c r="K27">
        <f t="shared" si="3"/>
        <v>0.65653542891484518</v>
      </c>
    </row>
    <row r="28" spans="5:11" x14ac:dyDescent="0.4">
      <c r="E28" s="2">
        <v>20</v>
      </c>
      <c r="F28">
        <f t="shared" si="1"/>
        <v>1.2214666358905024</v>
      </c>
      <c r="G28">
        <f t="shared" si="4"/>
        <v>0.65524573710406997</v>
      </c>
      <c r="H28">
        <v>0.1</v>
      </c>
      <c r="I28">
        <f t="shared" si="0"/>
        <v>0.16552457371040702</v>
      </c>
      <c r="J28">
        <f t="shared" si="2"/>
        <v>1.2261447333572111</v>
      </c>
      <c r="K28">
        <f t="shared" si="3"/>
        <v>0.65653542891484518</v>
      </c>
    </row>
    <row r="29" spans="5:11" x14ac:dyDescent="0.4">
      <c r="E29" s="2">
        <v>21</v>
      </c>
      <c r="F29">
        <f t="shared" si="1"/>
        <v>1.2227074458435028</v>
      </c>
      <c r="G29">
        <f t="shared" si="4"/>
        <v>0.65557762379069273</v>
      </c>
      <c r="H29">
        <v>0.1</v>
      </c>
      <c r="I29">
        <f t="shared" si="0"/>
        <v>0.16555776237906927</v>
      </c>
      <c r="J29">
        <f t="shared" si="2"/>
        <v>1.2261447333572111</v>
      </c>
      <c r="K29">
        <f t="shared" si="3"/>
        <v>0.65653542891484518</v>
      </c>
    </row>
    <row r="30" spans="5:11" x14ac:dyDescent="0.4">
      <c r="E30" s="2">
        <v>22</v>
      </c>
      <c r="F30">
        <f t="shared" si="1"/>
        <v>1.2236296522927164</v>
      </c>
      <c r="G30">
        <f t="shared" si="4"/>
        <v>0.6558204343612235</v>
      </c>
      <c r="H30">
        <v>0.1</v>
      </c>
      <c r="I30">
        <f t="shared" si="0"/>
        <v>0.16558204343612237</v>
      </c>
      <c r="J30">
        <f t="shared" si="2"/>
        <v>1.2261447333572111</v>
      </c>
      <c r="K30">
        <f t="shared" si="3"/>
        <v>0.65653542891484518</v>
      </c>
    </row>
    <row r="31" spans="5:11" x14ac:dyDescent="0.4">
      <c r="E31" s="2">
        <v>23</v>
      </c>
      <c r="F31">
        <f t="shared" si="1"/>
        <v>1.2243187717926158</v>
      </c>
      <c r="G31">
        <f t="shared" si="4"/>
        <v>0.65599669698736485</v>
      </c>
      <c r="H31">
        <v>0.1</v>
      </c>
      <c r="I31">
        <f t="shared" si="0"/>
        <v>0.16559966969873649</v>
      </c>
      <c r="J31">
        <f t="shared" si="2"/>
        <v>1.2261447333572111</v>
      </c>
      <c r="K31">
        <f t="shared" si="3"/>
        <v>0.65653542891484518</v>
      </c>
    </row>
    <row r="32" spans="5:11" x14ac:dyDescent="0.4">
      <c r="E32" s="2">
        <v>24</v>
      </c>
      <c r="F32">
        <f t="shared" si="1"/>
        <v>1.2248388119112352</v>
      </c>
      <c r="G32">
        <f t="shared" si="4"/>
        <v>0.65612274778853241</v>
      </c>
      <c r="H32">
        <v>0.1</v>
      </c>
      <c r="I32">
        <f t="shared" si="0"/>
        <v>0.16561227477885326</v>
      </c>
      <c r="J32">
        <f t="shared" si="2"/>
        <v>1.2261447333572111</v>
      </c>
      <c r="K32">
        <f t="shared" si="3"/>
        <v>0.65653542891484518</v>
      </c>
    </row>
    <row r="33" spans="5:11" x14ac:dyDescent="0.4">
      <c r="E33" s="2">
        <v>25</v>
      </c>
      <c r="F33">
        <f t="shared" si="1"/>
        <v>1.2252381752153139</v>
      </c>
      <c r="G33">
        <f t="shared" si="4"/>
        <v>0.6562102436121573</v>
      </c>
      <c r="H33">
        <v>0.1</v>
      </c>
      <c r="I33">
        <f t="shared" si="0"/>
        <v>0.16562102436121573</v>
      </c>
      <c r="J33">
        <f t="shared" si="2"/>
        <v>1.2261447333572111</v>
      </c>
      <c r="K33">
        <f t="shared" si="3"/>
        <v>0.65653542891484518</v>
      </c>
    </row>
    <row r="34" spans="5:11" x14ac:dyDescent="0.4">
      <c r="E34" s="2">
        <v>26</v>
      </c>
      <c r="F34">
        <f t="shared" si="1"/>
        <v>1.2255541423212364</v>
      </c>
      <c r="G34">
        <f t="shared" si="4"/>
        <v>0.6562672392004002</v>
      </c>
      <c r="H34">
        <v>0.1</v>
      </c>
      <c r="I34">
        <f t="shared" si="0"/>
        <v>0.16562672392004002</v>
      </c>
      <c r="J34">
        <f t="shared" si="2"/>
        <v>1.2261447333572111</v>
      </c>
      <c r="K34">
        <f t="shared" si="3"/>
        <v>0.65653542891484518</v>
      </c>
    </row>
    <row r="35" spans="5:11" x14ac:dyDescent="0.4">
      <c r="E35" s="2">
        <v>27</v>
      </c>
      <c r="F35">
        <f t="shared" si="1"/>
        <v>1.2258163405660323</v>
      </c>
      <c r="G35">
        <f t="shared" si="4"/>
        <v>0.65629892807067414</v>
      </c>
      <c r="H35">
        <v>0.1</v>
      </c>
      <c r="I35">
        <f t="shared" si="0"/>
        <v>0.16562989280706741</v>
      </c>
      <c r="J35">
        <f t="shared" si="2"/>
        <v>1.2261447333572111</v>
      </c>
      <c r="K35">
        <f t="shared" si="3"/>
        <v>0.65653542891484518</v>
      </c>
    </row>
    <row r="36" spans="5:11" x14ac:dyDescent="0.4">
      <c r="E36" s="2">
        <v>28</v>
      </c>
      <c r="F36">
        <f t="shared" si="1"/>
        <v>1.2260495163033498</v>
      </c>
      <c r="G36">
        <f t="shared" si="4"/>
        <v>0.65630811517479948</v>
      </c>
      <c r="H36">
        <v>0.1</v>
      </c>
      <c r="I36">
        <f t="shared" si="0"/>
        <v>0.16563081151747994</v>
      </c>
      <c r="J36">
        <f t="shared" si="2"/>
        <v>1.2261447333572111</v>
      </c>
      <c r="K36">
        <f t="shared" si="3"/>
        <v>0.65653542891484518</v>
      </c>
    </row>
    <row r="37" spans="5:11" x14ac:dyDescent="0.4">
      <c r="E37" s="2">
        <v>29</v>
      </c>
      <c r="F37">
        <f t="shared" si="1"/>
        <v>1.2262758675818146</v>
      </c>
      <c r="G37">
        <f t="shared" si="4"/>
        <v>0.65629546437784947</v>
      </c>
      <c r="H37">
        <v>0.1</v>
      </c>
      <c r="I37">
        <f t="shared" si="0"/>
        <v>0.16562954643778494</v>
      </c>
      <c r="J37">
        <f t="shared" si="2"/>
        <v>1.2261447333572111</v>
      </c>
      <c r="K37">
        <f t="shared" si="3"/>
        <v>0.65653542891484518</v>
      </c>
    </row>
    <row r="38" spans="5:11" x14ac:dyDescent="0.4">
      <c r="E38" s="2">
        <v>30</v>
      </c>
      <c r="F38">
        <f t="shared" si="1"/>
        <v>1.2265171554302809</v>
      </c>
      <c r="G38">
        <f t="shared" si="4"/>
        <v>0.6562595427304927</v>
      </c>
      <c r="H38">
        <v>0.1</v>
      </c>
      <c r="I38">
        <f t="shared" si="0"/>
        <v>0.16562595427304927</v>
      </c>
      <c r="J38">
        <f t="shared" si="2"/>
        <v>1.2261447333572111</v>
      </c>
      <c r="K38">
        <f t="shared" si="3"/>
        <v>0.65653542891484518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7ABB-EF7F-47FF-BA0F-4730B6A795CC}">
  <dimension ref="A4:L38"/>
  <sheetViews>
    <sheetView tabSelected="1" workbookViewId="0">
      <selection activeCell="E8" sqref="E8"/>
    </sheetView>
  </sheetViews>
  <sheetFormatPr defaultRowHeight="13.9" x14ac:dyDescent="0.4"/>
  <sheetData>
    <row r="4" spans="1:12" x14ac:dyDescent="0.4">
      <c r="A4" t="s">
        <v>0</v>
      </c>
      <c r="B4">
        <v>0.3</v>
      </c>
    </row>
    <row r="5" spans="1:12" x14ac:dyDescent="0.4">
      <c r="A5" t="s">
        <v>1</v>
      </c>
      <c r="B5">
        <v>0.99</v>
      </c>
    </row>
    <row r="6" spans="1:12" x14ac:dyDescent="0.4">
      <c r="A6" t="s">
        <v>2</v>
      </c>
      <c r="B6">
        <v>0.25</v>
      </c>
    </row>
    <row r="7" spans="1:12" x14ac:dyDescent="0.4">
      <c r="A7" t="s">
        <v>3</v>
      </c>
      <c r="B7">
        <v>1</v>
      </c>
      <c r="E7" t="s">
        <v>13</v>
      </c>
      <c r="F7" t="s">
        <v>8</v>
      </c>
      <c r="G7" t="s">
        <v>9</v>
      </c>
      <c r="H7" t="s">
        <v>10</v>
      </c>
      <c r="I7" t="s">
        <v>12</v>
      </c>
      <c r="J7" t="s">
        <v>11</v>
      </c>
      <c r="K7" t="s">
        <v>4</v>
      </c>
      <c r="L7" t="s">
        <v>5</v>
      </c>
    </row>
    <row r="8" spans="1:12" x14ac:dyDescent="0.4">
      <c r="A8" t="s">
        <v>6</v>
      </c>
      <c r="B8">
        <v>0.1</v>
      </c>
      <c r="E8">
        <v>0</v>
      </c>
      <c r="F8">
        <f>B10</f>
        <v>1.2261447333572111</v>
      </c>
      <c r="G8">
        <f>B11</f>
        <v>0.65653542891484518</v>
      </c>
      <c r="H8">
        <v>0</v>
      </c>
      <c r="I8">
        <v>0</v>
      </c>
      <c r="J8">
        <f>0.1+G8*H8</f>
        <v>0.1</v>
      </c>
      <c r="K8">
        <f>B10</f>
        <v>1.2261447333572111</v>
      </c>
      <c r="L8">
        <f>B11</f>
        <v>0.65653542891484518</v>
      </c>
    </row>
    <row r="9" spans="1:12" x14ac:dyDescent="0.4">
      <c r="E9">
        <v>1</v>
      </c>
      <c r="F9">
        <f>$B$7*F8^$B$4+(1-$B$6)*F8-G8-0.1</f>
        <v>1.2261447333572111</v>
      </c>
      <c r="G9">
        <v>0.66006984393788037</v>
      </c>
      <c r="H9">
        <v>0</v>
      </c>
      <c r="I9">
        <v>0</v>
      </c>
      <c r="J9">
        <f t="shared" ref="J9:J38" si="0">0.1+G9*H9</f>
        <v>0.1</v>
      </c>
      <c r="K9">
        <f>K8</f>
        <v>1.2261447333572111</v>
      </c>
      <c r="L9">
        <f>L8</f>
        <v>0.65653542891484518</v>
      </c>
    </row>
    <row r="10" spans="1:12" x14ac:dyDescent="0.4">
      <c r="A10" t="s">
        <v>4</v>
      </c>
      <c r="B10" s="1">
        <f>((1/B5+B6-1)/(B4*B7))^(1/(B4-1))</f>
        <v>1.2261447333572111</v>
      </c>
      <c r="C10" s="1">
        <f>((1/B5+B6-1)/(0.9*B4*B7))^(1/(B4-1))</f>
        <v>1.054809162022323</v>
      </c>
      <c r="E10">
        <v>2</v>
      </c>
      <c r="F10">
        <f t="shared" ref="F10:F38" si="1">$B$7*F9^$B$4+(1-$B$6)*F9-G9-0.1</f>
        <v>1.2226103183341759</v>
      </c>
      <c r="G10">
        <f>($B$5*((1-I10)*$B$4*$B$7*F10^($B$4-1)-$B$6+1)*(1+H9)*G9)/(1+H10)</f>
        <v>0.6604136444538683</v>
      </c>
      <c r="H10">
        <v>0</v>
      </c>
      <c r="I10">
        <v>0</v>
      </c>
      <c r="J10">
        <f t="shared" si="0"/>
        <v>0.1</v>
      </c>
      <c r="K10">
        <f t="shared" ref="K10:L38" si="2">K9</f>
        <v>1.2261447333572111</v>
      </c>
      <c r="L10">
        <f t="shared" si="2"/>
        <v>0.65653542891484518</v>
      </c>
    </row>
    <row r="11" spans="1:12" x14ac:dyDescent="0.4">
      <c r="A11" t="s">
        <v>5</v>
      </c>
      <c r="B11" s="1">
        <f>B7*B10^B4-B8-B6*B10</f>
        <v>0.65653542891484518</v>
      </c>
      <c r="E11">
        <v>3</v>
      </c>
      <c r="F11">
        <f t="shared" si="1"/>
        <v>1.2186954726377581</v>
      </c>
      <c r="G11">
        <f t="shared" ref="G11:G38" si="3">($B$5*((1-I11)*$B$4*$B$7*F11^($B$4-1)-$B$6+1)*(1+H10)*G10)/(1+H11)</f>
        <v>0.66114060687926968</v>
      </c>
      <c r="H11">
        <v>0</v>
      </c>
      <c r="I11">
        <v>0</v>
      </c>
      <c r="J11">
        <f t="shared" si="0"/>
        <v>0.1</v>
      </c>
      <c r="K11">
        <f t="shared" si="2"/>
        <v>1.2261447333572111</v>
      </c>
      <c r="L11">
        <f t="shared" si="2"/>
        <v>0.65653542891484518</v>
      </c>
    </row>
    <row r="12" spans="1:12" x14ac:dyDescent="0.4">
      <c r="A12" t="s">
        <v>7</v>
      </c>
      <c r="B12" s="1">
        <f>B7*B10^B4</f>
        <v>1.0630716122541479</v>
      </c>
      <c r="E12">
        <v>4</v>
      </c>
      <c r="F12">
        <f t="shared" si="1"/>
        <v>1.2140109153972074</v>
      </c>
      <c r="G12">
        <f t="shared" si="3"/>
        <v>0.66232991724573875</v>
      </c>
      <c r="H12">
        <v>0</v>
      </c>
      <c r="I12">
        <v>0</v>
      </c>
      <c r="J12">
        <f t="shared" si="0"/>
        <v>0.1</v>
      </c>
      <c r="K12">
        <f t="shared" si="2"/>
        <v>1.2261447333572111</v>
      </c>
      <c r="L12">
        <f t="shared" si="2"/>
        <v>0.65653542891484518</v>
      </c>
    </row>
    <row r="13" spans="1:12" x14ac:dyDescent="0.4">
      <c r="E13">
        <v>5</v>
      </c>
      <c r="F13">
        <f t="shared" si="1"/>
        <v>1.2080828704523783</v>
      </c>
      <c r="G13">
        <f t="shared" si="3"/>
        <v>0.66411084653686259</v>
      </c>
      <c r="H13">
        <v>0</v>
      </c>
      <c r="I13">
        <v>0</v>
      </c>
      <c r="J13">
        <f t="shared" si="0"/>
        <v>0.1</v>
      </c>
      <c r="K13">
        <f t="shared" si="2"/>
        <v>1.2261447333572111</v>
      </c>
      <c r="L13">
        <f t="shared" si="2"/>
        <v>0.65653542891484518</v>
      </c>
    </row>
    <row r="14" spans="1:12" x14ac:dyDescent="0.4">
      <c r="E14">
        <v>6</v>
      </c>
      <c r="F14">
        <f t="shared" si="1"/>
        <v>1.200300584480676</v>
      </c>
      <c r="G14">
        <f t="shared" si="3"/>
        <v>0.66668003591197289</v>
      </c>
      <c r="H14">
        <v>0</v>
      </c>
      <c r="I14">
        <v>0</v>
      </c>
      <c r="J14">
        <f t="shared" si="0"/>
        <v>0.1</v>
      </c>
      <c r="K14">
        <f t="shared" si="2"/>
        <v>1.2261447333572111</v>
      </c>
      <c r="L14">
        <f t="shared" si="2"/>
        <v>0.65653542891484518</v>
      </c>
    </row>
    <row r="15" spans="1:12" x14ac:dyDescent="0.4">
      <c r="B15">
        <v>1.2261447333572111</v>
      </c>
      <c r="C15">
        <v>1.054809162022323</v>
      </c>
      <c r="E15">
        <v>7</v>
      </c>
      <c r="F15">
        <f t="shared" si="1"/>
        <v>1.1898447347629746</v>
      </c>
      <c r="G15">
        <f t="shared" si="3"/>
        <v>0.6703296167474706</v>
      </c>
      <c r="H15">
        <v>0</v>
      </c>
      <c r="I15">
        <v>0</v>
      </c>
      <c r="J15">
        <f t="shared" si="0"/>
        <v>0.1</v>
      </c>
      <c r="K15">
        <f t="shared" si="2"/>
        <v>1.2261447333572111</v>
      </c>
      <c r="L15">
        <f t="shared" si="2"/>
        <v>0.65653542891484518</v>
      </c>
    </row>
    <row r="16" spans="1:12" x14ac:dyDescent="0.4">
      <c r="E16">
        <v>8</v>
      </c>
      <c r="F16">
        <f t="shared" si="1"/>
        <v>1.1755843733550142</v>
      </c>
      <c r="G16">
        <f t="shared" si="3"/>
        <v>0.67549331053646833</v>
      </c>
      <c r="H16">
        <v>0</v>
      </c>
      <c r="I16">
        <v>0</v>
      </c>
      <c r="J16">
        <f t="shared" si="0"/>
        <v>0.1</v>
      </c>
      <c r="K16">
        <f t="shared" si="2"/>
        <v>1.2261447333572111</v>
      </c>
      <c r="L16">
        <f t="shared" si="2"/>
        <v>0.65653542891484518</v>
      </c>
    </row>
    <row r="17" spans="5:12" x14ac:dyDescent="0.4">
      <c r="E17">
        <v>9</v>
      </c>
      <c r="F17">
        <f t="shared" si="1"/>
        <v>1.1559214220822693</v>
      </c>
      <c r="G17">
        <f t="shared" si="3"/>
        <v>0.68282451285736656</v>
      </c>
      <c r="H17">
        <v>0</v>
      </c>
      <c r="I17">
        <v>0</v>
      </c>
      <c r="J17">
        <f t="shared" si="0"/>
        <v>0.1</v>
      </c>
      <c r="K17">
        <f t="shared" si="2"/>
        <v>1.2261447333572111</v>
      </c>
      <c r="L17">
        <f t="shared" si="2"/>
        <v>0.65653542891484518</v>
      </c>
    </row>
    <row r="18" spans="5:12" x14ac:dyDescent="0.4">
      <c r="E18" s="2">
        <v>10</v>
      </c>
      <c r="F18">
        <f t="shared" si="1"/>
        <v>1.128544523472149</v>
      </c>
      <c r="G18">
        <f t="shared" si="3"/>
        <v>0.67470180036473215</v>
      </c>
      <c r="H18">
        <v>0</v>
      </c>
      <c r="I18">
        <v>0.1</v>
      </c>
      <c r="J18">
        <f t="shared" si="0"/>
        <v>0.1</v>
      </c>
      <c r="K18">
        <f t="shared" si="2"/>
        <v>1.2261447333572111</v>
      </c>
      <c r="L18">
        <f t="shared" si="2"/>
        <v>0.65653542891484518</v>
      </c>
    </row>
    <row r="19" spans="5:12" x14ac:dyDescent="0.4">
      <c r="E19" s="2">
        <v>11</v>
      </c>
      <c r="F19">
        <f t="shared" si="1"/>
        <v>1.1086513234832513</v>
      </c>
      <c r="G19">
        <f t="shared" si="3"/>
        <v>0.66875155411894927</v>
      </c>
      <c r="H19">
        <v>0</v>
      </c>
      <c r="I19">
        <v>0.1</v>
      </c>
      <c r="J19">
        <f t="shared" si="0"/>
        <v>0.1</v>
      </c>
      <c r="K19">
        <f t="shared" si="2"/>
        <v>1.2261447333572111</v>
      </c>
      <c r="L19">
        <f t="shared" si="2"/>
        <v>0.65653542891484518</v>
      </c>
    </row>
    <row r="20" spans="5:12" x14ac:dyDescent="0.4">
      <c r="E20" s="2">
        <v>12</v>
      </c>
      <c r="F20">
        <f t="shared" si="1"/>
        <v>1.0941639338582938</v>
      </c>
      <c r="G20">
        <f t="shared" si="3"/>
        <v>0.66439213149712784</v>
      </c>
      <c r="H20">
        <v>0</v>
      </c>
      <c r="I20">
        <v>0.1</v>
      </c>
      <c r="J20">
        <f t="shared" si="0"/>
        <v>0.1</v>
      </c>
      <c r="K20">
        <f t="shared" si="2"/>
        <v>1.2261447333572111</v>
      </c>
      <c r="L20">
        <f t="shared" si="2"/>
        <v>0.65653542891484518</v>
      </c>
    </row>
    <row r="21" spans="5:12" x14ac:dyDescent="0.4">
      <c r="E21" s="2">
        <v>13</v>
      </c>
      <c r="F21">
        <f t="shared" si="1"/>
        <v>1.0835957062740653</v>
      </c>
      <c r="G21">
        <f t="shared" si="3"/>
        <v>0.66119787837954092</v>
      </c>
      <c r="H21">
        <v>0</v>
      </c>
      <c r="I21">
        <v>0.1</v>
      </c>
      <c r="J21">
        <f t="shared" si="0"/>
        <v>0.1</v>
      </c>
      <c r="K21">
        <f t="shared" si="2"/>
        <v>1.2261447333572111</v>
      </c>
      <c r="L21">
        <f t="shared" si="2"/>
        <v>0.65653542891484518</v>
      </c>
    </row>
    <row r="22" spans="5:12" x14ac:dyDescent="0.4">
      <c r="E22" s="2">
        <v>14</v>
      </c>
      <c r="F22">
        <f t="shared" si="1"/>
        <v>1.0758767594500986</v>
      </c>
      <c r="G22">
        <f t="shared" si="3"/>
        <v>0.65885718840397489</v>
      </c>
      <c r="H22">
        <v>0</v>
      </c>
      <c r="I22">
        <v>0.1</v>
      </c>
      <c r="J22">
        <f t="shared" si="0"/>
        <v>0.1</v>
      </c>
      <c r="K22">
        <f t="shared" si="2"/>
        <v>1.2261447333572111</v>
      </c>
      <c r="L22">
        <f t="shared" si="2"/>
        <v>0.65653542891484518</v>
      </c>
    </row>
    <row r="23" spans="5:12" x14ac:dyDescent="0.4">
      <c r="E23" s="2">
        <v>15</v>
      </c>
      <c r="F23">
        <f t="shared" si="1"/>
        <v>1.0702336258823999</v>
      </c>
      <c r="G23">
        <f t="shared" si="3"/>
        <v>0.65714188161241516</v>
      </c>
      <c r="H23">
        <v>0</v>
      </c>
      <c r="I23">
        <v>0.1</v>
      </c>
      <c r="J23">
        <f t="shared" si="0"/>
        <v>0.1</v>
      </c>
      <c r="K23">
        <f t="shared" si="2"/>
        <v>1.2261447333572111</v>
      </c>
      <c r="L23">
        <f t="shared" si="2"/>
        <v>0.65653542891484518</v>
      </c>
    </row>
    <row r="24" spans="5:12" x14ac:dyDescent="0.4">
      <c r="E24" s="2">
        <v>16</v>
      </c>
      <c r="F24">
        <f t="shared" si="1"/>
        <v>1.0661051699631821</v>
      </c>
      <c r="G24">
        <f t="shared" si="3"/>
        <v>0.65588483252766583</v>
      </c>
      <c r="H24">
        <v>0</v>
      </c>
      <c r="I24">
        <v>0.1</v>
      </c>
      <c r="J24">
        <f t="shared" si="0"/>
        <v>0.1</v>
      </c>
      <c r="K24">
        <f t="shared" si="2"/>
        <v>1.2261447333572111</v>
      </c>
      <c r="L24">
        <f t="shared" si="2"/>
        <v>0.65653542891484518</v>
      </c>
    </row>
    <row r="25" spans="5:12" x14ac:dyDescent="0.4">
      <c r="E25" s="2">
        <v>17</v>
      </c>
      <c r="F25">
        <f t="shared" si="1"/>
        <v>1.0630832137651041</v>
      </c>
      <c r="G25">
        <f t="shared" si="3"/>
        <v>0.65496361482556131</v>
      </c>
      <c r="H25">
        <v>0</v>
      </c>
      <c r="I25">
        <v>0.1</v>
      </c>
      <c r="J25">
        <f t="shared" si="0"/>
        <v>0.1</v>
      </c>
      <c r="K25">
        <f t="shared" si="2"/>
        <v>1.2261447333572111</v>
      </c>
      <c r="L25">
        <f t="shared" si="2"/>
        <v>0.65653542891484518</v>
      </c>
    </row>
    <row r="26" spans="5:12" x14ac:dyDescent="0.4">
      <c r="E26" s="2">
        <v>18</v>
      </c>
      <c r="F26">
        <f t="shared" si="1"/>
        <v>1.0608702420787386</v>
      </c>
      <c r="G26">
        <f t="shared" si="3"/>
        <v>0.65428853807115483</v>
      </c>
      <c r="H26">
        <v>0</v>
      </c>
      <c r="I26">
        <v>0.1</v>
      </c>
      <c r="J26">
        <f t="shared" si="0"/>
        <v>0.1</v>
      </c>
      <c r="K26">
        <f t="shared" si="2"/>
        <v>1.2261447333572111</v>
      </c>
      <c r="L26">
        <f t="shared" si="2"/>
        <v>0.65653542891484518</v>
      </c>
    </row>
    <row r="27" spans="5:12" x14ac:dyDescent="0.4">
      <c r="E27" s="2">
        <v>19</v>
      </c>
      <c r="F27">
        <f t="shared" si="1"/>
        <v>1.0592490632505802</v>
      </c>
      <c r="G27">
        <f t="shared" si="3"/>
        <v>0.65379389347111527</v>
      </c>
      <c r="H27">
        <v>0</v>
      </c>
      <c r="I27">
        <v>0.1</v>
      </c>
      <c r="J27">
        <f t="shared" si="0"/>
        <v>0.1</v>
      </c>
      <c r="K27">
        <f t="shared" si="2"/>
        <v>1.2261447333572111</v>
      </c>
      <c r="L27">
        <f t="shared" si="2"/>
        <v>0.65653542891484518</v>
      </c>
    </row>
    <row r="28" spans="5:12" x14ac:dyDescent="0.4">
      <c r="E28" s="2">
        <v>20</v>
      </c>
      <c r="F28">
        <f t="shared" si="1"/>
        <v>1.0580609268030368</v>
      </c>
      <c r="G28">
        <f t="shared" si="3"/>
        <v>0.65343154618767485</v>
      </c>
      <c r="H28">
        <v>0</v>
      </c>
      <c r="I28">
        <v>0.1</v>
      </c>
      <c r="J28">
        <f t="shared" si="0"/>
        <v>0.1</v>
      </c>
      <c r="K28">
        <f t="shared" si="2"/>
        <v>1.2261447333572111</v>
      </c>
      <c r="L28">
        <f t="shared" si="2"/>
        <v>0.65653542891484518</v>
      </c>
    </row>
    <row r="29" spans="5:12" x14ac:dyDescent="0.4">
      <c r="E29" s="2">
        <v>21</v>
      </c>
      <c r="F29">
        <f t="shared" si="1"/>
        <v>1.0571896726112735</v>
      </c>
      <c r="G29">
        <f t="shared" si="3"/>
        <v>0.65316624488507069</v>
      </c>
      <c r="H29">
        <v>0</v>
      </c>
      <c r="I29">
        <v>0.1</v>
      </c>
      <c r="J29">
        <f t="shared" si="0"/>
        <v>0.1</v>
      </c>
      <c r="K29">
        <f t="shared" si="2"/>
        <v>1.2261447333572111</v>
      </c>
      <c r="L29">
        <f t="shared" si="2"/>
        <v>0.65653542891484518</v>
      </c>
    </row>
    <row r="30" spans="5:12" x14ac:dyDescent="0.4">
      <c r="E30" s="2">
        <v>22</v>
      </c>
      <c r="F30">
        <f t="shared" si="1"/>
        <v>1.0565502093250774</v>
      </c>
      <c r="G30">
        <f t="shared" si="3"/>
        <v>0.65297218898646592</v>
      </c>
      <c r="H30">
        <v>0</v>
      </c>
      <c r="I30">
        <v>0.1</v>
      </c>
      <c r="J30">
        <f t="shared" si="0"/>
        <v>0.1</v>
      </c>
      <c r="K30">
        <f t="shared" si="2"/>
        <v>1.2261447333572111</v>
      </c>
      <c r="L30">
        <f t="shared" si="2"/>
        <v>0.65653542891484518</v>
      </c>
    </row>
    <row r="31" spans="5:12" x14ac:dyDescent="0.4">
      <c r="E31" s="2">
        <v>23</v>
      </c>
      <c r="F31">
        <f t="shared" si="1"/>
        <v>1.0560801144674017</v>
      </c>
      <c r="G31">
        <f t="shared" si="3"/>
        <v>0.65283051802997172</v>
      </c>
      <c r="H31">
        <v>0</v>
      </c>
      <c r="I31">
        <v>0.1</v>
      </c>
      <c r="J31">
        <f t="shared" si="0"/>
        <v>0.1</v>
      </c>
      <c r="K31">
        <f t="shared" si="2"/>
        <v>1.2261447333572111</v>
      </c>
      <c r="L31">
        <f t="shared" si="2"/>
        <v>0.65653542891484518</v>
      </c>
    </row>
    <row r="32" spans="5:12" x14ac:dyDescent="0.4">
      <c r="E32" s="2">
        <v>24</v>
      </c>
      <c r="F32">
        <f t="shared" si="1"/>
        <v>1.0557334919527372</v>
      </c>
      <c r="G32">
        <f t="shared" si="3"/>
        <v>0.65272747811486276</v>
      </c>
      <c r="H32">
        <v>0</v>
      </c>
      <c r="I32">
        <v>0.1</v>
      </c>
      <c r="J32">
        <f t="shared" si="0"/>
        <v>0.1</v>
      </c>
      <c r="K32">
        <f t="shared" si="2"/>
        <v>1.2261447333572111</v>
      </c>
      <c r="L32">
        <f t="shared" si="2"/>
        <v>0.65653542891484518</v>
      </c>
    </row>
    <row r="33" spans="5:12" x14ac:dyDescent="0.4">
      <c r="E33" s="2">
        <v>25</v>
      </c>
      <c r="F33">
        <f t="shared" si="1"/>
        <v>1.0554764635904772</v>
      </c>
      <c r="G33">
        <f t="shared" si="3"/>
        <v>0.65265308684767509</v>
      </c>
      <c r="H33">
        <v>0</v>
      </c>
      <c r="I33">
        <v>0.1</v>
      </c>
      <c r="J33">
        <f t="shared" si="0"/>
        <v>0.1</v>
      </c>
      <c r="K33">
        <f t="shared" si="2"/>
        <v>1.2261447333572111</v>
      </c>
      <c r="L33">
        <f t="shared" si="2"/>
        <v>0.65653542891484518</v>
      </c>
    </row>
    <row r="34" spans="5:12" x14ac:dyDescent="0.4">
      <c r="E34" s="2">
        <v>26</v>
      </c>
      <c r="F34">
        <f t="shared" si="1"/>
        <v>1.0552838413053505</v>
      </c>
      <c r="G34">
        <f t="shared" si="3"/>
        <v>0.65260016707539514</v>
      </c>
      <c r="H34">
        <v>0</v>
      </c>
      <c r="I34">
        <v>0.1</v>
      </c>
      <c r="J34">
        <f t="shared" si="0"/>
        <v>0.1</v>
      </c>
      <c r="K34">
        <f t="shared" si="2"/>
        <v>1.2261447333572111</v>
      </c>
      <c r="L34">
        <f t="shared" si="2"/>
        <v>0.65653542891484518</v>
      </c>
    </row>
    <row r="35" spans="5:12" x14ac:dyDescent="0.4">
      <c r="E35" s="2">
        <v>27</v>
      </c>
      <c r="F35">
        <f t="shared" si="1"/>
        <v>1.0551366473914083</v>
      </c>
      <c r="G35">
        <f t="shared" si="3"/>
        <v>0.65256365589533094</v>
      </c>
      <c r="H35">
        <v>0</v>
      </c>
      <c r="I35">
        <v>0.1</v>
      </c>
      <c r="J35">
        <f t="shared" si="0"/>
        <v>0.1</v>
      </c>
      <c r="K35">
        <f t="shared" si="2"/>
        <v>1.2261447333572111</v>
      </c>
      <c r="L35">
        <f t="shared" si="2"/>
        <v>0.65653542891484518</v>
      </c>
    </row>
    <row r="36" spans="5:12" x14ac:dyDescent="0.4">
      <c r="E36" s="2">
        <v>28</v>
      </c>
      <c r="F36">
        <f t="shared" si="1"/>
        <v>1.05502023524861</v>
      </c>
      <c r="G36">
        <f t="shared" si="3"/>
        <v>0.65254012255644533</v>
      </c>
      <c r="H36">
        <v>0</v>
      </c>
      <c r="I36">
        <v>0.1</v>
      </c>
      <c r="J36">
        <f t="shared" si="0"/>
        <v>0.1</v>
      </c>
      <c r="K36">
        <f t="shared" si="2"/>
        <v>1.2261447333572111</v>
      </c>
      <c r="L36">
        <f t="shared" si="2"/>
        <v>0.65653542891484518</v>
      </c>
    </row>
    <row r="37" spans="5:12" x14ac:dyDescent="0.4">
      <c r="E37" s="2">
        <v>29</v>
      </c>
      <c r="F37">
        <f t="shared" si="1"/>
        <v>1.0549228222512326</v>
      </c>
      <c r="G37">
        <f t="shared" si="3"/>
        <v>0.65252744961725273</v>
      </c>
      <c r="H37">
        <v>0</v>
      </c>
      <c r="I37">
        <v>0.1</v>
      </c>
      <c r="J37">
        <f t="shared" si="0"/>
        <v>0.1</v>
      </c>
      <c r="K37">
        <f t="shared" si="2"/>
        <v>1.2261447333572111</v>
      </c>
      <c r="L37">
        <f t="shared" si="2"/>
        <v>0.65653542891484518</v>
      </c>
    </row>
    <row r="38" spans="5:12" x14ac:dyDescent="0.4">
      <c r="E38" s="2">
        <v>30</v>
      </c>
      <c r="F38">
        <f t="shared" si="1"/>
        <v>1.0548342860098665</v>
      </c>
      <c r="G38">
        <f t="shared" si="3"/>
        <v>0.65252464818617262</v>
      </c>
      <c r="H38">
        <v>0</v>
      </c>
      <c r="I38">
        <v>0.1</v>
      </c>
      <c r="J38">
        <f t="shared" si="0"/>
        <v>0.1</v>
      </c>
      <c r="K38">
        <f t="shared" si="2"/>
        <v>1.2261447333572111</v>
      </c>
      <c r="L38">
        <f t="shared" si="2"/>
        <v>0.65653542891484518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消费税上升</vt:lpstr>
      <vt:lpstr>资本税上升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2020-05-29T11:55:46Z</dcterms:created>
  <dcterms:modified xsi:type="dcterms:W3CDTF">2020-05-29T13:50:14Z</dcterms:modified>
</cp:coreProperties>
</file>