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7AB2A277-12FF-4F09-B2C6-ABA4D4ED4266}" xr6:coauthVersionLast="44" xr6:coauthVersionMax="44" xr10:uidLastSave="{00000000-0000-0000-0000-000000000000}"/>
  <bookViews>
    <workbookView xWindow="-98" yWindow="-98" windowWidth="22695" windowHeight="14595" activeTab="1" xr2:uid="{B725ABA0-41D6-4614-A867-3E86B38AFAFD}"/>
  </bookViews>
  <sheets>
    <sheet name="相位图" sheetId="1" r:id="rId1"/>
    <sheet name="模拟数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1" l="1"/>
  <c r="H12" i="2"/>
  <c r="I13" i="2" s="1"/>
  <c r="J58" i="1" s="1"/>
  <c r="B8" i="2"/>
  <c r="D12" i="2" s="1"/>
  <c r="G20" i="1"/>
  <c r="G21" i="1"/>
  <c r="G22" i="1"/>
  <c r="G23" i="1"/>
  <c r="G24" i="1"/>
  <c r="G25" i="1"/>
  <c r="G26" i="1"/>
  <c r="G27" i="1"/>
  <c r="G28" i="1"/>
  <c r="G10" i="1"/>
  <c r="G11" i="1"/>
  <c r="G12" i="1"/>
  <c r="G13" i="1"/>
  <c r="G14" i="1"/>
  <c r="G15" i="1"/>
  <c r="G16" i="1"/>
  <c r="G17" i="1"/>
  <c r="G18" i="1"/>
  <c r="G19" i="1"/>
  <c r="G9" i="1"/>
  <c r="F30" i="1"/>
  <c r="F31" i="1" s="1"/>
  <c r="F32" i="1" s="1"/>
  <c r="F33" i="1" s="1"/>
  <c r="F34" i="1" s="1"/>
  <c r="F35" i="1" s="1"/>
  <c r="F36" i="1" s="1"/>
  <c r="F37" i="1" s="1"/>
  <c r="F38" i="1" s="1"/>
  <c r="F39" i="1" s="1"/>
  <c r="F29" i="1"/>
  <c r="B10" i="1"/>
  <c r="F57" i="1" l="1"/>
  <c r="B9" i="2"/>
  <c r="H13" i="2"/>
  <c r="E13" i="2"/>
  <c r="I41" i="1" s="1"/>
  <c r="D13" i="2"/>
  <c r="F41" i="1" s="1"/>
  <c r="F40" i="1"/>
  <c r="I40" i="1"/>
  <c r="E14" i="2" l="1"/>
  <c r="I42" i="1" s="1"/>
  <c r="I14" i="2"/>
  <c r="J59" i="1" s="1"/>
  <c r="F58" i="1"/>
  <c r="H14" i="2"/>
  <c r="D14" i="2"/>
  <c r="D15" i="2" s="1"/>
  <c r="E15" i="2" l="1"/>
  <c r="I43" i="1" s="1"/>
  <c r="I15" i="2"/>
  <c r="J60" i="1" s="1"/>
  <c r="F59" i="1"/>
  <c r="H15" i="2"/>
  <c r="F42" i="1"/>
  <c r="D16" i="2"/>
  <c r="F43" i="1"/>
  <c r="E16" i="2"/>
  <c r="I44" i="1" s="1"/>
  <c r="I16" i="2" l="1"/>
  <c r="J61" i="1" s="1"/>
  <c r="F60" i="1"/>
  <c r="H16" i="2"/>
  <c r="F44" i="1"/>
  <c r="D17" i="2"/>
  <c r="F45" i="1" s="1"/>
  <c r="E17" i="2"/>
  <c r="I45" i="1" s="1"/>
  <c r="H17" i="2" l="1"/>
  <c r="F62" i="1" s="1"/>
  <c r="F61" i="1"/>
  <c r="I17" i="2"/>
  <c r="I18" i="2"/>
  <c r="J63" i="1" s="1"/>
  <c r="D18" i="2"/>
  <c r="F46" i="1" s="1"/>
  <c r="E18" i="2"/>
  <c r="I46" i="1" s="1"/>
  <c r="H18" i="2" l="1"/>
  <c r="F63" i="1" s="1"/>
  <c r="J62" i="1"/>
  <c r="I19" i="2"/>
  <c r="J64" i="1" s="1"/>
  <c r="H19" i="2"/>
  <c r="F64" i="1" s="1"/>
  <c r="E19" i="2"/>
  <c r="I47" i="1" s="1"/>
  <c r="D19" i="2"/>
  <c r="F47" i="1" s="1"/>
  <c r="I20" i="2" l="1"/>
  <c r="J65" i="1" s="1"/>
  <c r="H20" i="2"/>
  <c r="F65" i="1" s="1"/>
  <c r="E20" i="2"/>
  <c r="I48" i="1" s="1"/>
  <c r="D20" i="2"/>
  <c r="F48" i="1" s="1"/>
  <c r="H21" i="2" l="1"/>
  <c r="F66" i="1" s="1"/>
  <c r="I21" i="2"/>
  <c r="J66" i="1" s="1"/>
  <c r="D21" i="2"/>
  <c r="F49" i="1" s="1"/>
  <c r="E21" i="2"/>
  <c r="I49" i="1" s="1"/>
  <c r="I22" i="2" l="1"/>
  <c r="J67" i="1" s="1"/>
  <c r="H22" i="2"/>
  <c r="F67" i="1" s="1"/>
  <c r="D22" i="2"/>
  <c r="F50" i="1" s="1"/>
  <c r="E22" i="2"/>
  <c r="I50" i="1" s="1"/>
  <c r="H23" i="2" l="1"/>
  <c r="F68" i="1" s="1"/>
  <c r="I23" i="2"/>
  <c r="J68" i="1" s="1"/>
  <c r="D23" i="2"/>
  <c r="F51" i="1" s="1"/>
  <c r="E23" i="2"/>
  <c r="I24" i="2" l="1"/>
  <c r="J69" i="1" s="1"/>
  <c r="H24" i="2"/>
  <c r="F69" i="1" s="1"/>
  <c r="E24" i="2"/>
  <c r="I52" i="1" s="1"/>
  <c r="I51" i="1"/>
  <c r="D24" i="2"/>
  <c r="F52" i="1" s="1"/>
  <c r="H25" i="2" l="1"/>
  <c r="F70" i="1" s="1"/>
  <c r="I25" i="2"/>
  <c r="J70" i="1" s="1"/>
  <c r="D25" i="2"/>
  <c r="F53" i="1" s="1"/>
  <c r="E25" i="2"/>
  <c r="I53" i="1" s="1"/>
  <c r="I26" i="2" l="1"/>
  <c r="J71" i="1" s="1"/>
  <c r="H26" i="2"/>
  <c r="F71" i="1" s="1"/>
  <c r="D26" i="2"/>
  <c r="F54" i="1" s="1"/>
  <c r="E26" i="2"/>
  <c r="I54" i="1" s="1"/>
  <c r="H27" i="2" l="1"/>
  <c r="F72" i="1" s="1"/>
  <c r="I27" i="2"/>
  <c r="J72" i="1" s="1"/>
  <c r="D27" i="2"/>
  <c r="F55" i="1" s="1"/>
  <c r="E27" i="2"/>
  <c r="I55" i="1" s="1"/>
  <c r="I28" i="2" l="1"/>
  <c r="J73" i="1" s="1"/>
  <c r="H28" i="2"/>
  <c r="F73" i="1" s="1"/>
  <c r="D28" i="2"/>
  <c r="F56" i="1" s="1"/>
  <c r="E28" i="2"/>
  <c r="I56" i="1" s="1"/>
  <c r="H29" i="2" l="1"/>
  <c r="F74" i="1" s="1"/>
  <c r="I29" i="2"/>
  <c r="J74" i="1" s="1"/>
  <c r="D29" i="2"/>
  <c r="E29" i="2"/>
  <c r="I30" i="2" l="1"/>
  <c r="H30" i="2"/>
  <c r="D30" i="2"/>
  <c r="E30" i="2"/>
  <c r="H31" i="2" l="1"/>
  <c r="I31" i="2"/>
  <c r="D31" i="2"/>
  <c r="E31" i="2"/>
  <c r="I32" i="2" l="1"/>
  <c r="H32" i="2"/>
  <c r="D32" i="2"/>
  <c r="E32" i="2"/>
</calcChain>
</file>

<file path=xl/sharedStrings.xml><?xml version="1.0" encoding="utf-8"?>
<sst xmlns="http://schemas.openxmlformats.org/spreadsheetml/2006/main" count="18" uniqueCount="9">
  <si>
    <t>α</t>
    <phoneticPr fontId="1" type="noConversion"/>
  </si>
  <si>
    <t>β</t>
    <phoneticPr fontId="1" type="noConversion"/>
  </si>
  <si>
    <t>δ</t>
    <phoneticPr fontId="1" type="noConversion"/>
  </si>
  <si>
    <t>A</t>
    <phoneticPr fontId="1" type="noConversion"/>
  </si>
  <si>
    <t>K*</t>
    <phoneticPr fontId="1" type="noConversion"/>
  </si>
  <si>
    <t>C*</t>
    <phoneticPr fontId="1" type="noConversion"/>
  </si>
  <si>
    <t>K</t>
    <phoneticPr fontId="1" type="noConversion"/>
  </si>
  <si>
    <t>C</t>
    <phoneticPr fontId="1" type="noConversion"/>
  </si>
  <si>
    <t>假设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</si>
</sst>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相位图!$G$9:$G$74</c:f>
              <c:numCache>
                <c:formatCode>General</c:formatCode>
                <c:ptCount val="66"/>
                <c:pt idx="0">
                  <c:v>0</c:v>
                </c:pt>
                <c:pt idx="1">
                  <c:v>0.68725239635623547</c:v>
                </c:pt>
                <c:pt idx="2">
                  <c:v>0.75</c:v>
                </c:pt>
                <c:pt idx="3">
                  <c:v>0.75434693545685549</c:v>
                </c:pt>
                <c:pt idx="4">
                  <c:v>0.73114441334491631</c:v>
                </c:pt>
                <c:pt idx="5">
                  <c:v>0.69138220433423747</c:v>
                </c:pt>
                <c:pt idx="6">
                  <c:v>0.64038917031590925</c:v>
                </c:pt>
                <c:pt idx="7">
                  <c:v>0.58119794322108564</c:v>
                </c:pt>
                <c:pt idx="8">
                  <c:v>0.51571656651039799</c:v>
                </c:pt>
                <c:pt idx="9">
                  <c:v>0.44523174858867209</c:v>
                </c:pt>
                <c:pt idx="10">
                  <c:v>0.37065659669276241</c:v>
                </c:pt>
                <c:pt idx="11">
                  <c:v>0.29266497204064335</c:v>
                </c:pt>
                <c:pt idx="12">
                  <c:v>0.21176985940970505</c:v>
                </c:pt>
                <c:pt idx="13">
                  <c:v>0.12837175803502854</c:v>
                </c:pt>
                <c:pt idx="14">
                  <c:v>4.2789962520997094E-2</c:v>
                </c:pt>
                <c:pt idx="15">
                  <c:v>-4.4716439097091776E-2</c:v>
                </c:pt>
                <c:pt idx="16">
                  <c:v>-0.13393401692638518</c:v>
                </c:pt>
                <c:pt idx="17">
                  <c:v>-0.22468464436673563</c:v>
                </c:pt>
                <c:pt idx="18">
                  <c:v>-0.31681795506823729</c:v>
                </c:pt>
                <c:pt idx="19">
                  <c:v>-0.41020573600661914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2-49CF-89C2-18801B604D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相位图!$H$9:$H$74</c:f>
              <c:numCache>
                <c:formatCode>General</c:formatCode>
                <c:ptCount val="66"/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12-49CF-89C2-18801B604D3A}"/>
            </c:ext>
          </c:extLst>
        </c:ser>
        <c:ser>
          <c:idx val="2"/>
          <c:order val="2"/>
          <c:spPr>
            <a:ln w="25400" cap="rnd">
              <a:solidFill>
                <a:srgbClr val="C00000"/>
              </a:solidFill>
              <a:prstDash val="dash"/>
              <a:round/>
              <a:headEnd type="oval"/>
              <a:tailEnd type="triangle" w="med" len="med"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相位图!$I$9:$I$74</c:f>
              <c:numCache>
                <c:formatCode>General</c:formatCode>
                <c:ptCount val="66"/>
                <c:pt idx="31">
                  <c:v>0.51788529948359152</c:v>
                </c:pt>
                <c:pt idx="32">
                  <c:v>0.60116642627132189</c:v>
                </c:pt>
                <c:pt idx="33">
                  <c:v>0.65411676698325805</c:v>
                </c:pt>
                <c:pt idx="34">
                  <c:v>0.68855027833238702</c:v>
                </c:pt>
                <c:pt idx="35">
                  <c:v>0.7112183118259463</c:v>
                </c:pt>
                <c:pt idx="36">
                  <c:v>0.72624848522893215</c:v>
                </c:pt>
                <c:pt idx="37">
                  <c:v>0.73625816066918992</c:v>
                </c:pt>
                <c:pt idx="38">
                  <c:v>0.74294247300453442</c:v>
                </c:pt>
                <c:pt idx="39">
                  <c:v>0.74741342592930637</c:v>
                </c:pt>
                <c:pt idx="40">
                  <c:v>0.75040632855101019</c:v>
                </c:pt>
                <c:pt idx="41">
                  <c:v>0.75240982756496644</c:v>
                </c:pt>
                <c:pt idx="42">
                  <c:v>0.75374961498128379</c:v>
                </c:pt>
                <c:pt idx="43">
                  <c:v>0.75464307370467076</c:v>
                </c:pt>
                <c:pt idx="44">
                  <c:v>0.75523526931139517</c:v>
                </c:pt>
                <c:pt idx="45">
                  <c:v>0.75562278137438921</c:v>
                </c:pt>
                <c:pt idx="46">
                  <c:v>0.75586952001518815</c:v>
                </c:pt>
                <c:pt idx="47">
                  <c:v>0.75601721497248708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12-49CF-89C2-18801B604D3A}"/>
            </c:ext>
          </c:extLst>
        </c:ser>
        <c:ser>
          <c:idx val="3"/>
          <c:order val="3"/>
          <c:spPr>
            <a:ln w="25400" cap="rnd">
              <a:solidFill>
                <a:srgbClr val="C00000"/>
              </a:solidFill>
              <a:prstDash val="dash"/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相位图!$F$9:$F$74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1.2261447333572111</c:v>
                </c:pt>
                <c:pt idx="21">
                  <c:v>1.2261447333572111</c:v>
                </c:pt>
                <c:pt idx="22">
                  <c:v>1.2261447333572111</c:v>
                </c:pt>
                <c:pt idx="23">
                  <c:v>1.2261447333572111</c:v>
                </c:pt>
                <c:pt idx="24">
                  <c:v>1.2261447333572111</c:v>
                </c:pt>
                <c:pt idx="25">
                  <c:v>1.2261447333572111</c:v>
                </c:pt>
                <c:pt idx="26">
                  <c:v>1.2261447333572111</c:v>
                </c:pt>
                <c:pt idx="27">
                  <c:v>1.2261447333572111</c:v>
                </c:pt>
                <c:pt idx="28">
                  <c:v>1.2261447333572111</c:v>
                </c:pt>
                <c:pt idx="29">
                  <c:v>1.2261447333572111</c:v>
                </c:pt>
                <c:pt idx="30">
                  <c:v>1.2261447333572111</c:v>
                </c:pt>
                <c:pt idx="31">
                  <c:v>0.61307236667860554</c:v>
                </c:pt>
                <c:pt idx="32">
                  <c:v>0.80540144007708114</c:v>
                </c:pt>
                <c:pt idx="33">
                  <c:v>0.94002302515355884</c:v>
                </c:pt>
                <c:pt idx="34">
                  <c:v>1.0325163183664774</c:v>
                </c:pt>
                <c:pt idx="35">
                  <c:v>1.095482840058871</c:v>
                </c:pt>
                <c:pt idx="36">
                  <c:v>1.1381300649344304</c:v>
                </c:pt>
                <c:pt idx="37">
                  <c:v>1.1669282329399715</c:v>
                </c:pt>
                <c:pt idx="38">
                  <c:v>1.1863396411154299</c:v>
                </c:pt>
                <c:pt idx="39">
                  <c:v>1.1994106752788953</c:v>
                </c:pt>
                <c:pt idx="40">
                  <c:v>1.2082089080791458</c:v>
                </c:pt>
                <c:pt idx="41">
                  <c:v>1.2141327543151377</c:v>
                </c:pt>
                <c:pt idx="42">
                  <c:v>1.2181262500133927</c:v>
                </c:pt>
                <c:pt idx="43">
                  <c:v>1.2208262777225389</c:v>
                </c:pt>
                <c:pt idx="44">
                  <c:v>1.2226628058841944</c:v>
                </c:pt>
                <c:pt idx="45">
                  <c:v>1.2239268929165155</c:v>
                </c:pt>
                <c:pt idx="46">
                  <c:v>1.2248167724550336</c:v>
                </c:pt>
                <c:pt idx="47">
                  <c:v>1.2254691365978643</c:v>
                </c:pt>
                <c:pt idx="48">
                  <c:v>2.4522894667144222</c:v>
                </c:pt>
                <c:pt idx="49">
                  <c:v>2.0363966535599936</c:v>
                </c:pt>
                <c:pt idx="50">
                  <c:v>1.7635447909890147</c:v>
                </c:pt>
                <c:pt idx="51">
                  <c:v>1.583711606989572</c:v>
                </c:pt>
                <c:pt idx="52">
                  <c:v>1.464668677552202</c:v>
                </c:pt>
                <c:pt idx="53">
                  <c:v>1.3855726815995379</c:v>
                </c:pt>
                <c:pt idx="54">
                  <c:v>1.3328632921475529</c:v>
                </c:pt>
                <c:pt idx="55">
                  <c:v>1.2976603397622772</c:v>
                </c:pt>
                <c:pt idx="56">
                  <c:v>1.274112965682817</c:v>
                </c:pt>
                <c:pt idx="57">
                  <c:v>1.258346617998334</c:v>
                </c:pt>
                <c:pt idx="58">
                  <c:v>1.2477854785945393</c:v>
                </c:pt>
                <c:pt idx="59">
                  <c:v>1.2407123828690558</c:v>
                </c:pt>
                <c:pt idx="60">
                  <c:v>1.2359805948286597</c:v>
                </c:pt>
                <c:pt idx="61">
                  <c:v>1.2328237729877092</c:v>
                </c:pt>
                <c:pt idx="62">
                  <c:v>1.2307300672056927</c:v>
                </c:pt>
                <c:pt idx="63">
                  <c:v>1.2293584518964669</c:v>
                </c:pt>
                <c:pt idx="64">
                  <c:v>1.2284830673458058</c:v>
                </c:pt>
                <c:pt idx="65">
                  <c:v>1.2279562471166354</c:v>
                </c:pt>
              </c:numCache>
            </c:numRef>
          </c:xVal>
          <c:yVal>
            <c:numRef>
              <c:f>相位图!$J$9:$J$74</c:f>
              <c:numCache>
                <c:formatCode>General</c:formatCode>
                <c:ptCount val="66"/>
                <c:pt idx="48">
                  <c:v>1.1116151228880902</c:v>
                </c:pt>
                <c:pt idx="49">
                  <c:v>1.0015761675923316</c:v>
                </c:pt>
                <c:pt idx="50">
                  <c:v>0.92448626757176788</c:v>
                </c:pt>
                <c:pt idx="51">
                  <c:v>0.87101178724998218</c:v>
                </c:pt>
                <c:pt idx="52">
                  <c:v>0.8342288164532472</c:v>
                </c:pt>
                <c:pt idx="53">
                  <c:v>0.80909599679833411</c:v>
                </c:pt>
                <c:pt idx="54">
                  <c:v>0.79201018045606264</c:v>
                </c:pt>
                <c:pt idx="55">
                  <c:v>0.78043753381880243</c:v>
                </c:pt>
                <c:pt idx="56">
                  <c:v>0.77261915959953265</c:v>
                </c:pt>
                <c:pt idx="57">
                  <c:v>0.76734597632946833</c:v>
                </c:pt>
                <c:pt idx="58">
                  <c:v>0.76379269104313863</c:v>
                </c:pt>
                <c:pt idx="59">
                  <c:v>0.76139871411549886</c:v>
                </c:pt>
                <c:pt idx="60">
                  <c:v>0.75978445257701399</c:v>
                </c:pt>
                <c:pt idx="61">
                  <c:v>0.75869329788341311</c:v>
                </c:pt>
                <c:pt idx="62">
                  <c:v>0.75795180300080212</c:v>
                </c:pt>
                <c:pt idx="63">
                  <c:v>0.75744250960241488</c:v>
                </c:pt>
                <c:pt idx="64">
                  <c:v>0.75708546315909098</c:v>
                </c:pt>
                <c:pt idx="65">
                  <c:v>0.7568256377436029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12-49CF-89C2-18801B604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1711"/>
        <c:axId val="147594703"/>
      </c:scatterChart>
      <c:valAx>
        <c:axId val="147431711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72C4">
                <a:lumMod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7594703"/>
        <c:crosses val="autoZero"/>
        <c:crossBetween val="midCat"/>
        <c:majorUnit val="1"/>
      </c:valAx>
      <c:valAx>
        <c:axId val="14759470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4472C4">
                <a:lumMod val="50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474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95000"/>
        </a:sys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模拟数值!$D$11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模拟数值!$D$12:$D$32</c:f>
              <c:numCache>
                <c:formatCode>General</c:formatCode>
                <c:ptCount val="21"/>
                <c:pt idx="0">
                  <c:v>0.61307236667860554</c:v>
                </c:pt>
                <c:pt idx="1">
                  <c:v>0.80540144007708114</c:v>
                </c:pt>
                <c:pt idx="2">
                  <c:v>0.94002302515355884</c:v>
                </c:pt>
                <c:pt idx="3">
                  <c:v>1.0325163183664774</c:v>
                </c:pt>
                <c:pt idx="4">
                  <c:v>1.095482840058871</c:v>
                </c:pt>
                <c:pt idx="5">
                  <c:v>1.1381300649344304</c:v>
                </c:pt>
                <c:pt idx="6">
                  <c:v>1.1669282329399715</c:v>
                </c:pt>
                <c:pt idx="7">
                  <c:v>1.1863396411154299</c:v>
                </c:pt>
                <c:pt idx="8">
                  <c:v>1.1994106752788953</c:v>
                </c:pt>
                <c:pt idx="9">
                  <c:v>1.2082089080791458</c:v>
                </c:pt>
                <c:pt idx="10">
                  <c:v>1.2141327543151377</c:v>
                </c:pt>
                <c:pt idx="11">
                  <c:v>1.2181262500133927</c:v>
                </c:pt>
                <c:pt idx="12">
                  <c:v>1.2208262777225389</c:v>
                </c:pt>
                <c:pt idx="13">
                  <c:v>1.2226628058841944</c:v>
                </c:pt>
                <c:pt idx="14">
                  <c:v>1.2239268929165155</c:v>
                </c:pt>
                <c:pt idx="15">
                  <c:v>1.2248167724550336</c:v>
                </c:pt>
                <c:pt idx="16">
                  <c:v>1.2254691365978643</c:v>
                </c:pt>
                <c:pt idx="17">
                  <c:v>1.2259804924321405</c:v>
                </c:pt>
                <c:pt idx="18">
                  <c:v>1.2264219252595705</c:v>
                </c:pt>
                <c:pt idx="19">
                  <c:v>1.2268495558919228</c:v>
                </c:pt>
                <c:pt idx="20">
                  <c:v>1.2273122794853371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模拟数值!$E$11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模拟数值!$E$12:$E$32</c:f>
              <c:numCache>
                <c:formatCode>General</c:formatCode>
                <c:ptCount val="21"/>
                <c:pt idx="0">
                  <c:v>0.51788529948359152</c:v>
                </c:pt>
                <c:pt idx="1">
                  <c:v>0.60116642627132189</c:v>
                </c:pt>
                <c:pt idx="2">
                  <c:v>0.65411676698325805</c:v>
                </c:pt>
                <c:pt idx="3">
                  <c:v>0.68855027833238702</c:v>
                </c:pt>
                <c:pt idx="4">
                  <c:v>0.7112183118259463</c:v>
                </c:pt>
                <c:pt idx="5">
                  <c:v>0.72624848522893215</c:v>
                </c:pt>
                <c:pt idx="6">
                  <c:v>0.73625816066918992</c:v>
                </c:pt>
                <c:pt idx="7">
                  <c:v>0.74294247300453442</c:v>
                </c:pt>
                <c:pt idx="8">
                  <c:v>0.74741342592930637</c:v>
                </c:pt>
                <c:pt idx="9">
                  <c:v>0.75040632855101019</c:v>
                </c:pt>
                <c:pt idx="10">
                  <c:v>0.75240982756496644</c:v>
                </c:pt>
                <c:pt idx="11">
                  <c:v>0.75374961498128379</c:v>
                </c:pt>
                <c:pt idx="12">
                  <c:v>0.75464307370467076</c:v>
                </c:pt>
                <c:pt idx="13">
                  <c:v>0.75523526931139517</c:v>
                </c:pt>
                <c:pt idx="14">
                  <c:v>0.75562278137438921</c:v>
                </c:pt>
                <c:pt idx="15">
                  <c:v>0.75586952001518815</c:v>
                </c:pt>
                <c:pt idx="16">
                  <c:v>0.75601721497248708</c:v>
                </c:pt>
                <c:pt idx="17">
                  <c:v>0.75609233508524987</c:v>
                </c:pt>
                <c:pt idx="18">
                  <c:v>0.75611059249677381</c:v>
                </c:pt>
                <c:pt idx="19">
                  <c:v>0.7560797878698412</c:v>
                </c:pt>
                <c:pt idx="20">
                  <c:v>0.75600148659994626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C-4DD9-9D34-58011570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模拟数值!$H$11</c:f>
              <c:strCache>
                <c:ptCount val="1"/>
                <c:pt idx="0">
                  <c:v>K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模拟数值!$H$12:$H$32</c:f>
              <c:numCache>
                <c:formatCode>General</c:formatCode>
                <c:ptCount val="21"/>
                <c:pt idx="0">
                  <c:v>2.4522894667144222</c:v>
                </c:pt>
                <c:pt idx="1">
                  <c:v>2.0363966535599936</c:v>
                </c:pt>
                <c:pt idx="2">
                  <c:v>1.7635447909890147</c:v>
                </c:pt>
                <c:pt idx="3">
                  <c:v>1.583711606989572</c:v>
                </c:pt>
                <c:pt idx="4">
                  <c:v>1.464668677552202</c:v>
                </c:pt>
                <c:pt idx="5">
                  <c:v>1.3855726815995379</c:v>
                </c:pt>
                <c:pt idx="6">
                  <c:v>1.3328632921475529</c:v>
                </c:pt>
                <c:pt idx="7">
                  <c:v>1.2976603397622772</c:v>
                </c:pt>
                <c:pt idx="8">
                  <c:v>1.274112965682817</c:v>
                </c:pt>
                <c:pt idx="9">
                  <c:v>1.258346617998334</c:v>
                </c:pt>
                <c:pt idx="10">
                  <c:v>1.2477854785945393</c:v>
                </c:pt>
                <c:pt idx="11">
                  <c:v>1.2407123828690558</c:v>
                </c:pt>
                <c:pt idx="12">
                  <c:v>1.2359805948286597</c:v>
                </c:pt>
                <c:pt idx="13">
                  <c:v>1.2328237729877092</c:v>
                </c:pt>
                <c:pt idx="14">
                  <c:v>1.2307300672056927</c:v>
                </c:pt>
                <c:pt idx="15">
                  <c:v>1.2293584518964669</c:v>
                </c:pt>
                <c:pt idx="16">
                  <c:v>1.2284830673458058</c:v>
                </c:pt>
                <c:pt idx="17">
                  <c:v>1.2279562471166354</c:v>
                </c:pt>
                <c:pt idx="18">
                  <c:v>1.2276840929687329</c:v>
                </c:pt>
                <c:pt idx="19">
                  <c:v>1.2276105491828042</c:v>
                </c:pt>
                <c:pt idx="20">
                  <c:v>1.2277073161951604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6-45B4-8537-3A0651FA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模拟数值!$I$11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模拟数值!$C$12:$C$32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模拟数值!$I$12:$I$32</c:f>
              <c:numCache>
                <c:formatCode>General</c:formatCode>
                <c:ptCount val="21"/>
                <c:pt idx="0">
                  <c:v>1.1116151228880902</c:v>
                </c:pt>
                <c:pt idx="1">
                  <c:v>1.0015761675923316</c:v>
                </c:pt>
                <c:pt idx="2">
                  <c:v>0.92448626757176788</c:v>
                </c:pt>
                <c:pt idx="3">
                  <c:v>0.87101178724998218</c:v>
                </c:pt>
                <c:pt idx="4">
                  <c:v>0.8342288164532472</c:v>
                </c:pt>
                <c:pt idx="5">
                  <c:v>0.80909599679833411</c:v>
                </c:pt>
                <c:pt idx="6">
                  <c:v>0.79201018045606264</c:v>
                </c:pt>
                <c:pt idx="7">
                  <c:v>0.78043753381880243</c:v>
                </c:pt>
                <c:pt idx="8">
                  <c:v>0.77261915959953265</c:v>
                </c:pt>
                <c:pt idx="9">
                  <c:v>0.76734597632946833</c:v>
                </c:pt>
                <c:pt idx="10">
                  <c:v>0.76379269104313863</c:v>
                </c:pt>
                <c:pt idx="11">
                  <c:v>0.76139871411549886</c:v>
                </c:pt>
                <c:pt idx="12">
                  <c:v>0.75978445257701399</c:v>
                </c:pt>
                <c:pt idx="13">
                  <c:v>0.75869329788341311</c:v>
                </c:pt>
                <c:pt idx="14">
                  <c:v>0.75795180300080212</c:v>
                </c:pt>
                <c:pt idx="15">
                  <c:v>0.75744250960241488</c:v>
                </c:pt>
                <c:pt idx="16">
                  <c:v>0.75708546315909098</c:v>
                </c:pt>
                <c:pt idx="17">
                  <c:v>0.7568256377436029</c:v>
                </c:pt>
                <c:pt idx="18">
                  <c:v>0.75662434597932404</c:v>
                </c:pt>
                <c:pt idx="19">
                  <c:v>0.75645330870651484</c:v>
                </c:pt>
                <c:pt idx="20">
                  <c:v>0.75629047136154848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6-4270-9267-9246B8C62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MarkSkip val="2"/>
        <c:noMultiLvlLbl val="0"/>
      </c:catAx>
      <c:valAx>
        <c:axId val="1577839343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509587</xdr:colOff>
      <xdr:row>3</xdr:row>
      <xdr:rowOff>28574</xdr:rowOff>
    </xdr:from>
    <xdr:to>
      <xdr:col>19</xdr:col>
      <xdr:colOff>104776</xdr:colOff>
      <xdr:row>29</xdr:row>
      <xdr:rowOff>128586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2A9C1-812E-4A02-A09E-BFD92411B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335755</xdr:colOff>
      <xdr:row>3</xdr:row>
      <xdr:rowOff>59531</xdr:rowOff>
    </xdr:from>
    <xdr:to>
      <xdr:col>15</xdr:col>
      <xdr:colOff>57150</xdr:colOff>
      <xdr:row>17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3352033-19ED-4DD6-B3AF-DF9CAD53F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204788</xdr:colOff>
      <xdr:row>3</xdr:row>
      <xdr:rowOff>38100</xdr:rowOff>
    </xdr:from>
    <xdr:to>
      <xdr:col>20</xdr:col>
      <xdr:colOff>573883</xdr:colOff>
      <xdr:row>16</xdr:row>
      <xdr:rowOff>159544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D80C8B-3EA7-4FB9-A796-C68E8E83C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357187</xdr:colOff>
      <xdr:row>17</xdr:row>
      <xdr:rowOff>133350</xdr:rowOff>
    </xdr:from>
    <xdr:to>
      <xdr:col>15</xdr:col>
      <xdr:colOff>78582</xdr:colOff>
      <xdr:row>31</xdr:row>
      <xdr:rowOff>78581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D95C8E6-5CC7-4C70-AAAC-187E8AF8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257175</xdr:colOff>
      <xdr:row>17</xdr:row>
      <xdr:rowOff>128587</xdr:rowOff>
    </xdr:from>
    <xdr:to>
      <xdr:col>20</xdr:col>
      <xdr:colOff>626270</xdr:colOff>
      <xdr:row>31</xdr:row>
      <xdr:rowOff>73818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D2FA014-D989-41BC-8F07-D0F379BAF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2D11B-8696-43AD-BF3F-156C00D5AFED}">
  <dimension ref="A2:J74"/>
  <sheetViews>
    <sheetView workbookViewId="0">
      <selection activeCell="D18" sqref="D18"/>
    </sheetView>
  </sheetViews>
  <sheetFormatPr defaultRowHeight="13.9" x14ac:dyDescent="0.4"/>
  <sheetData>
    <row r="2" spans="1:10" ht="14.25" thickBot="1" x14ac:dyDescent="0.45"/>
    <row r="3" spans="1:10" x14ac:dyDescent="0.4">
      <c r="A3" s="2" t="s">
        <v>8</v>
      </c>
      <c r="B3" s="4"/>
    </row>
    <row r="4" spans="1:10" x14ac:dyDescent="0.4">
      <c r="A4" s="5" t="s">
        <v>0</v>
      </c>
      <c r="B4" s="7">
        <v>0.3</v>
      </c>
    </row>
    <row r="5" spans="1:10" x14ac:dyDescent="0.4">
      <c r="A5" s="5" t="s">
        <v>1</v>
      </c>
      <c r="B5" s="7">
        <v>0.99</v>
      </c>
    </row>
    <row r="6" spans="1:10" x14ac:dyDescent="0.4">
      <c r="A6" s="5" t="s">
        <v>2</v>
      </c>
      <c r="B6" s="7">
        <v>0.25</v>
      </c>
    </row>
    <row r="7" spans="1:10" ht="14.25" thickBot="1" x14ac:dyDescent="0.45">
      <c r="A7" s="8" t="s">
        <v>3</v>
      </c>
      <c r="B7" s="10">
        <v>1</v>
      </c>
    </row>
    <row r="8" spans="1:10" x14ac:dyDescent="0.4">
      <c r="F8" s="2" t="s">
        <v>6</v>
      </c>
      <c r="G8" s="3" t="s">
        <v>7</v>
      </c>
      <c r="H8" s="3"/>
      <c r="I8" s="3"/>
      <c r="J8" s="4"/>
    </row>
    <row r="9" spans="1:10" x14ac:dyDescent="0.4">
      <c r="F9" s="5">
        <v>0</v>
      </c>
      <c r="G9" s="6">
        <f>$B$7*F9^$B$4-$B$6*F9</f>
        <v>0</v>
      </c>
      <c r="H9" s="6"/>
      <c r="I9" s="6"/>
      <c r="J9" s="7"/>
    </row>
    <row r="10" spans="1:10" x14ac:dyDescent="0.4">
      <c r="A10" t="s">
        <v>4</v>
      </c>
      <c r="B10">
        <f>((1/B5+B6-1)/(B4*B7))^(1/(B4-1))</f>
        <v>1.2261447333572111</v>
      </c>
      <c r="F10" s="5">
        <v>0.5</v>
      </c>
      <c r="G10" s="6">
        <f t="shared" ref="G10:G28" si="0">$B$7*F10^$B$4-$B$6*F10</f>
        <v>0.68725239635623547</v>
      </c>
      <c r="H10" s="6"/>
      <c r="I10" s="6"/>
      <c r="J10" s="7"/>
    </row>
    <row r="11" spans="1:10" x14ac:dyDescent="0.4">
      <c r="F11" s="5">
        <v>1</v>
      </c>
      <c r="G11" s="6">
        <f t="shared" si="0"/>
        <v>0.75</v>
      </c>
      <c r="H11" s="6"/>
      <c r="I11" s="6"/>
      <c r="J11" s="7"/>
    </row>
    <row r="12" spans="1:10" x14ac:dyDescent="0.4">
      <c r="F12" s="5">
        <v>1.5</v>
      </c>
      <c r="G12" s="6">
        <f t="shared" si="0"/>
        <v>0.75434693545685549</v>
      </c>
      <c r="H12" s="6"/>
      <c r="I12" s="6"/>
      <c r="J12" s="7"/>
    </row>
    <row r="13" spans="1:10" x14ac:dyDescent="0.4">
      <c r="F13" s="5">
        <v>2</v>
      </c>
      <c r="G13" s="6">
        <f t="shared" si="0"/>
        <v>0.73114441334491631</v>
      </c>
      <c r="H13" s="6"/>
      <c r="I13" s="6"/>
      <c r="J13" s="7"/>
    </row>
    <row r="14" spans="1:10" x14ac:dyDescent="0.4">
      <c r="F14" s="5">
        <v>2.5</v>
      </c>
      <c r="G14" s="6">
        <f t="shared" si="0"/>
        <v>0.69138220433423747</v>
      </c>
      <c r="H14" s="6"/>
      <c r="I14" s="6"/>
      <c r="J14" s="7"/>
    </row>
    <row r="15" spans="1:10" x14ac:dyDescent="0.4">
      <c r="F15" s="5">
        <v>3</v>
      </c>
      <c r="G15" s="6">
        <f t="shared" si="0"/>
        <v>0.64038917031590925</v>
      </c>
      <c r="H15" s="6"/>
      <c r="I15" s="6"/>
      <c r="J15" s="7"/>
    </row>
    <row r="16" spans="1:10" x14ac:dyDescent="0.4">
      <c r="F16" s="5">
        <v>3.5</v>
      </c>
      <c r="G16" s="6">
        <f t="shared" si="0"/>
        <v>0.58119794322108564</v>
      </c>
      <c r="H16" s="6"/>
      <c r="I16" s="6"/>
      <c r="J16" s="7"/>
    </row>
    <row r="17" spans="6:10" x14ac:dyDescent="0.4">
      <c r="F17" s="5">
        <v>4</v>
      </c>
      <c r="G17" s="6">
        <f t="shared" si="0"/>
        <v>0.51571656651039799</v>
      </c>
      <c r="H17" s="6"/>
      <c r="I17" s="6"/>
      <c r="J17" s="7"/>
    </row>
    <row r="18" spans="6:10" x14ac:dyDescent="0.4">
      <c r="F18" s="5">
        <v>4.5</v>
      </c>
      <c r="G18" s="6">
        <f t="shared" si="0"/>
        <v>0.44523174858867209</v>
      </c>
      <c r="H18" s="6"/>
      <c r="I18" s="6"/>
      <c r="J18" s="7"/>
    </row>
    <row r="19" spans="6:10" x14ac:dyDescent="0.4">
      <c r="F19" s="5">
        <v>5</v>
      </c>
      <c r="G19" s="6">
        <f t="shared" si="0"/>
        <v>0.37065659669276241</v>
      </c>
      <c r="H19" s="6"/>
      <c r="I19" s="6"/>
      <c r="J19" s="7"/>
    </row>
    <row r="20" spans="6:10" x14ac:dyDescent="0.4">
      <c r="F20" s="5">
        <v>5.5</v>
      </c>
      <c r="G20" s="6">
        <f>$B$7*F20^$B$4-$B$6*F20</f>
        <v>0.29266497204064335</v>
      </c>
      <c r="H20" s="6"/>
      <c r="I20" s="6"/>
      <c r="J20" s="7"/>
    </row>
    <row r="21" spans="6:10" x14ac:dyDescent="0.4">
      <c r="F21" s="5">
        <v>6</v>
      </c>
      <c r="G21" s="6">
        <f t="shared" si="0"/>
        <v>0.21176985940970505</v>
      </c>
      <c r="H21" s="6"/>
      <c r="I21" s="6"/>
      <c r="J21" s="7"/>
    </row>
    <row r="22" spans="6:10" x14ac:dyDescent="0.4">
      <c r="F22" s="5">
        <v>6.5</v>
      </c>
      <c r="G22" s="6">
        <f t="shared" si="0"/>
        <v>0.12837175803502854</v>
      </c>
      <c r="H22" s="6"/>
      <c r="I22" s="6"/>
      <c r="J22" s="7"/>
    </row>
    <row r="23" spans="6:10" x14ac:dyDescent="0.4">
      <c r="F23" s="5">
        <v>7</v>
      </c>
      <c r="G23" s="6">
        <f t="shared" si="0"/>
        <v>4.2789962520997094E-2</v>
      </c>
      <c r="H23" s="6"/>
      <c r="I23" s="6"/>
      <c r="J23" s="7"/>
    </row>
    <row r="24" spans="6:10" x14ac:dyDescent="0.4">
      <c r="F24" s="5">
        <v>7.5</v>
      </c>
      <c r="G24" s="6">
        <f t="shared" si="0"/>
        <v>-4.4716439097091776E-2</v>
      </c>
      <c r="H24" s="6"/>
      <c r="I24" s="6"/>
      <c r="J24" s="7"/>
    </row>
    <row r="25" spans="6:10" x14ac:dyDescent="0.4">
      <c r="F25" s="5">
        <v>8</v>
      </c>
      <c r="G25" s="6">
        <f t="shared" si="0"/>
        <v>-0.13393401692638518</v>
      </c>
      <c r="H25" s="6"/>
      <c r="I25" s="6"/>
      <c r="J25" s="7"/>
    </row>
    <row r="26" spans="6:10" x14ac:dyDescent="0.4">
      <c r="F26" s="5">
        <v>8.5</v>
      </c>
      <c r="G26" s="6">
        <f t="shared" si="0"/>
        <v>-0.22468464436673563</v>
      </c>
      <c r="H26" s="6"/>
      <c r="I26" s="6"/>
      <c r="J26" s="7"/>
    </row>
    <row r="27" spans="6:10" x14ac:dyDescent="0.4">
      <c r="F27" s="5">
        <v>9</v>
      </c>
      <c r="G27" s="6">
        <f t="shared" si="0"/>
        <v>-0.31681795506823729</v>
      </c>
      <c r="H27" s="6"/>
      <c r="I27" s="6"/>
      <c r="J27" s="7"/>
    </row>
    <row r="28" spans="6:10" x14ac:dyDescent="0.4">
      <c r="F28" s="5">
        <v>9.5</v>
      </c>
      <c r="G28" s="6">
        <f t="shared" si="0"/>
        <v>-0.41020573600661914</v>
      </c>
      <c r="H28" s="6"/>
      <c r="I28" s="6"/>
      <c r="J28" s="7"/>
    </row>
    <row r="29" spans="6:10" x14ac:dyDescent="0.4">
      <c r="F29" s="5">
        <f>B10</f>
        <v>1.2261447333572111</v>
      </c>
      <c r="G29" s="6"/>
      <c r="H29" s="6">
        <v>0</v>
      </c>
      <c r="I29" s="6"/>
      <c r="J29" s="7"/>
    </row>
    <row r="30" spans="6:10" x14ac:dyDescent="0.4">
      <c r="F30" s="5">
        <f>F29</f>
        <v>1.2261447333572111</v>
      </c>
      <c r="G30" s="6"/>
      <c r="H30" s="6">
        <v>0.1</v>
      </c>
      <c r="I30" s="6"/>
      <c r="J30" s="7"/>
    </row>
    <row r="31" spans="6:10" x14ac:dyDescent="0.4">
      <c r="F31" s="5">
        <f t="shared" ref="F31:F39" si="1">F30</f>
        <v>1.2261447333572111</v>
      </c>
      <c r="G31" s="6"/>
      <c r="H31" s="6">
        <v>0.2</v>
      </c>
      <c r="I31" s="6"/>
      <c r="J31" s="7"/>
    </row>
    <row r="32" spans="6:10" x14ac:dyDescent="0.4">
      <c r="F32" s="5">
        <f t="shared" si="1"/>
        <v>1.2261447333572111</v>
      </c>
      <c r="G32" s="6"/>
      <c r="H32" s="6">
        <v>0.3</v>
      </c>
      <c r="I32" s="6"/>
      <c r="J32" s="7"/>
    </row>
    <row r="33" spans="6:10" x14ac:dyDescent="0.4">
      <c r="F33" s="5">
        <f t="shared" si="1"/>
        <v>1.2261447333572111</v>
      </c>
      <c r="G33" s="6"/>
      <c r="H33" s="6">
        <v>0.4</v>
      </c>
      <c r="I33" s="6"/>
      <c r="J33" s="7"/>
    </row>
    <row r="34" spans="6:10" x14ac:dyDescent="0.4">
      <c r="F34" s="5">
        <f t="shared" si="1"/>
        <v>1.2261447333572111</v>
      </c>
      <c r="G34" s="6"/>
      <c r="H34" s="6">
        <v>0.5</v>
      </c>
      <c r="I34" s="6"/>
      <c r="J34" s="7"/>
    </row>
    <row r="35" spans="6:10" x14ac:dyDescent="0.4">
      <c r="F35" s="5">
        <f t="shared" si="1"/>
        <v>1.2261447333572111</v>
      </c>
      <c r="G35" s="6"/>
      <c r="H35" s="6">
        <v>0.6</v>
      </c>
      <c r="I35" s="6"/>
      <c r="J35" s="7"/>
    </row>
    <row r="36" spans="6:10" x14ac:dyDescent="0.4">
      <c r="F36" s="5">
        <f t="shared" si="1"/>
        <v>1.2261447333572111</v>
      </c>
      <c r="G36" s="6"/>
      <c r="H36" s="6">
        <v>0.7</v>
      </c>
      <c r="I36" s="6"/>
      <c r="J36" s="7"/>
    </row>
    <row r="37" spans="6:10" x14ac:dyDescent="0.4">
      <c r="F37" s="5">
        <f t="shared" si="1"/>
        <v>1.2261447333572111</v>
      </c>
      <c r="G37" s="6"/>
      <c r="H37" s="6">
        <v>0.8</v>
      </c>
      <c r="I37" s="6"/>
      <c r="J37" s="7"/>
    </row>
    <row r="38" spans="6:10" x14ac:dyDescent="0.4">
      <c r="F38" s="5">
        <f t="shared" si="1"/>
        <v>1.2261447333572111</v>
      </c>
      <c r="G38" s="6"/>
      <c r="H38" s="6">
        <v>0.9</v>
      </c>
      <c r="I38" s="6"/>
      <c r="J38" s="7"/>
    </row>
    <row r="39" spans="6:10" x14ac:dyDescent="0.4">
      <c r="F39" s="5">
        <f t="shared" si="1"/>
        <v>1.2261447333572111</v>
      </c>
      <c r="G39" s="6"/>
      <c r="H39" s="6">
        <v>1</v>
      </c>
      <c r="I39" s="6"/>
      <c r="J39" s="7"/>
    </row>
    <row r="40" spans="6:10" x14ac:dyDescent="0.4">
      <c r="F40" s="5">
        <f>模拟数值!D12</f>
        <v>0.61307236667860554</v>
      </c>
      <c r="G40" s="6"/>
      <c r="H40" s="6"/>
      <c r="I40" s="6">
        <f>模拟数值!E12</f>
        <v>0.51788529948359152</v>
      </c>
      <c r="J40" s="7"/>
    </row>
    <row r="41" spans="6:10" x14ac:dyDescent="0.4">
      <c r="F41" s="5">
        <f>模拟数值!D13</f>
        <v>0.80540144007708114</v>
      </c>
      <c r="G41" s="6"/>
      <c r="H41" s="6"/>
      <c r="I41" s="6">
        <f>模拟数值!E13</f>
        <v>0.60116642627132189</v>
      </c>
      <c r="J41" s="7"/>
    </row>
    <row r="42" spans="6:10" x14ac:dyDescent="0.4">
      <c r="F42" s="5">
        <f>模拟数值!D14</f>
        <v>0.94002302515355884</v>
      </c>
      <c r="G42" s="6"/>
      <c r="H42" s="6"/>
      <c r="I42" s="6">
        <f>模拟数值!E14</f>
        <v>0.65411676698325805</v>
      </c>
      <c r="J42" s="7"/>
    </row>
    <row r="43" spans="6:10" x14ac:dyDescent="0.4">
      <c r="F43" s="5">
        <f>模拟数值!D15</f>
        <v>1.0325163183664774</v>
      </c>
      <c r="G43" s="6"/>
      <c r="H43" s="6"/>
      <c r="I43" s="6">
        <f>模拟数值!E15</f>
        <v>0.68855027833238702</v>
      </c>
      <c r="J43" s="7"/>
    </row>
    <row r="44" spans="6:10" x14ac:dyDescent="0.4">
      <c r="F44" s="5">
        <f>模拟数值!D16</f>
        <v>1.095482840058871</v>
      </c>
      <c r="G44" s="6"/>
      <c r="H44" s="6"/>
      <c r="I44" s="6">
        <f>模拟数值!E16</f>
        <v>0.7112183118259463</v>
      </c>
      <c r="J44" s="7"/>
    </row>
    <row r="45" spans="6:10" x14ac:dyDescent="0.4">
      <c r="F45" s="5">
        <f>模拟数值!D17</f>
        <v>1.1381300649344304</v>
      </c>
      <c r="G45" s="6"/>
      <c r="H45" s="6"/>
      <c r="I45" s="6">
        <f>模拟数值!E17</f>
        <v>0.72624848522893215</v>
      </c>
      <c r="J45" s="7"/>
    </row>
    <row r="46" spans="6:10" x14ac:dyDescent="0.4">
      <c r="F46" s="5">
        <f>模拟数值!D18</f>
        <v>1.1669282329399715</v>
      </c>
      <c r="G46" s="6"/>
      <c r="H46" s="6"/>
      <c r="I46" s="6">
        <f>模拟数值!E18</f>
        <v>0.73625816066918992</v>
      </c>
      <c r="J46" s="7"/>
    </row>
    <row r="47" spans="6:10" x14ac:dyDescent="0.4">
      <c r="F47" s="5">
        <f>模拟数值!D19</f>
        <v>1.1863396411154299</v>
      </c>
      <c r="G47" s="6"/>
      <c r="H47" s="6"/>
      <c r="I47" s="6">
        <f>模拟数值!E19</f>
        <v>0.74294247300453442</v>
      </c>
      <c r="J47" s="7"/>
    </row>
    <row r="48" spans="6:10" x14ac:dyDescent="0.4">
      <c r="F48" s="5">
        <f>模拟数值!D20</f>
        <v>1.1994106752788953</v>
      </c>
      <c r="G48" s="6"/>
      <c r="H48" s="6"/>
      <c r="I48" s="6">
        <f>模拟数值!E20</f>
        <v>0.74741342592930637</v>
      </c>
      <c r="J48" s="7"/>
    </row>
    <row r="49" spans="6:10" x14ac:dyDescent="0.4">
      <c r="F49" s="5">
        <f>模拟数值!D21</f>
        <v>1.2082089080791458</v>
      </c>
      <c r="G49" s="6"/>
      <c r="H49" s="6"/>
      <c r="I49" s="6">
        <f>模拟数值!E21</f>
        <v>0.75040632855101019</v>
      </c>
      <c r="J49" s="7"/>
    </row>
    <row r="50" spans="6:10" x14ac:dyDescent="0.4">
      <c r="F50" s="5">
        <f>模拟数值!D22</f>
        <v>1.2141327543151377</v>
      </c>
      <c r="G50" s="6"/>
      <c r="H50" s="6"/>
      <c r="I50" s="6">
        <f>模拟数值!E22</f>
        <v>0.75240982756496644</v>
      </c>
      <c r="J50" s="7"/>
    </row>
    <row r="51" spans="6:10" x14ac:dyDescent="0.4">
      <c r="F51" s="5">
        <f>模拟数值!D23</f>
        <v>1.2181262500133927</v>
      </c>
      <c r="G51" s="6"/>
      <c r="H51" s="6"/>
      <c r="I51" s="6">
        <f>模拟数值!E23</f>
        <v>0.75374961498128379</v>
      </c>
      <c r="J51" s="7"/>
    </row>
    <row r="52" spans="6:10" x14ac:dyDescent="0.4">
      <c r="F52" s="5">
        <f>模拟数值!D24</f>
        <v>1.2208262777225389</v>
      </c>
      <c r="G52" s="6"/>
      <c r="H52" s="6"/>
      <c r="I52" s="6">
        <f>模拟数值!E24</f>
        <v>0.75464307370467076</v>
      </c>
      <c r="J52" s="7"/>
    </row>
    <row r="53" spans="6:10" x14ac:dyDescent="0.4">
      <c r="F53" s="5">
        <f>模拟数值!D25</f>
        <v>1.2226628058841944</v>
      </c>
      <c r="G53" s="6"/>
      <c r="H53" s="6"/>
      <c r="I53" s="6">
        <f>模拟数值!E25</f>
        <v>0.75523526931139517</v>
      </c>
      <c r="J53" s="7"/>
    </row>
    <row r="54" spans="6:10" x14ac:dyDescent="0.4">
      <c r="F54" s="5">
        <f>模拟数值!D26</f>
        <v>1.2239268929165155</v>
      </c>
      <c r="G54" s="6"/>
      <c r="H54" s="6"/>
      <c r="I54" s="6">
        <f>模拟数值!E26</f>
        <v>0.75562278137438921</v>
      </c>
      <c r="J54" s="7"/>
    </row>
    <row r="55" spans="6:10" x14ac:dyDescent="0.4">
      <c r="F55" s="5">
        <f>模拟数值!D27</f>
        <v>1.2248167724550336</v>
      </c>
      <c r="G55" s="6"/>
      <c r="H55" s="6"/>
      <c r="I55" s="6">
        <f>模拟数值!E27</f>
        <v>0.75586952001518815</v>
      </c>
      <c r="J55" s="7"/>
    </row>
    <row r="56" spans="6:10" x14ac:dyDescent="0.4">
      <c r="F56" s="5">
        <f>模拟数值!D28</f>
        <v>1.2254691365978643</v>
      </c>
      <c r="G56" s="6"/>
      <c r="H56" s="6"/>
      <c r="I56" s="6">
        <f>模拟数值!E28</f>
        <v>0.75601721497248708</v>
      </c>
      <c r="J56" s="7"/>
    </row>
    <row r="57" spans="6:10" x14ac:dyDescent="0.4">
      <c r="F57" s="5">
        <f>模拟数值!H12</f>
        <v>2.4522894667144222</v>
      </c>
      <c r="G57" s="6"/>
      <c r="H57" s="6"/>
      <c r="I57" s="6"/>
      <c r="J57" s="7">
        <f>模拟数值!I12</f>
        <v>1.1116151228880902</v>
      </c>
    </row>
    <row r="58" spans="6:10" x14ac:dyDescent="0.4">
      <c r="F58" s="5">
        <f>模拟数值!H13</f>
        <v>2.0363966535599936</v>
      </c>
      <c r="G58" s="6"/>
      <c r="H58" s="6"/>
      <c r="I58" s="6"/>
      <c r="J58" s="7">
        <f>模拟数值!I13</f>
        <v>1.0015761675923316</v>
      </c>
    </row>
    <row r="59" spans="6:10" x14ac:dyDescent="0.4">
      <c r="F59" s="5">
        <f>模拟数值!H14</f>
        <v>1.7635447909890147</v>
      </c>
      <c r="G59" s="6"/>
      <c r="H59" s="6"/>
      <c r="I59" s="6"/>
      <c r="J59" s="7">
        <f>模拟数值!I14</f>
        <v>0.92448626757176788</v>
      </c>
    </row>
    <row r="60" spans="6:10" x14ac:dyDescent="0.4">
      <c r="F60" s="5">
        <f>模拟数值!H15</f>
        <v>1.583711606989572</v>
      </c>
      <c r="G60" s="6"/>
      <c r="H60" s="6"/>
      <c r="I60" s="6"/>
      <c r="J60" s="7">
        <f>模拟数值!I15</f>
        <v>0.87101178724998218</v>
      </c>
    </row>
    <row r="61" spans="6:10" x14ac:dyDescent="0.4">
      <c r="F61" s="5">
        <f>模拟数值!H16</f>
        <v>1.464668677552202</v>
      </c>
      <c r="G61" s="6"/>
      <c r="H61" s="6"/>
      <c r="I61" s="6"/>
      <c r="J61" s="7">
        <f>模拟数值!I16</f>
        <v>0.8342288164532472</v>
      </c>
    </row>
    <row r="62" spans="6:10" x14ac:dyDescent="0.4">
      <c r="F62" s="5">
        <f>模拟数值!H17</f>
        <v>1.3855726815995379</v>
      </c>
      <c r="G62" s="6"/>
      <c r="H62" s="6"/>
      <c r="I62" s="6"/>
      <c r="J62" s="7">
        <f>模拟数值!I17</f>
        <v>0.80909599679833411</v>
      </c>
    </row>
    <row r="63" spans="6:10" x14ac:dyDescent="0.4">
      <c r="F63" s="5">
        <f>模拟数值!H18</f>
        <v>1.3328632921475529</v>
      </c>
      <c r="G63" s="6"/>
      <c r="H63" s="6"/>
      <c r="I63" s="6"/>
      <c r="J63" s="7">
        <f>模拟数值!I18</f>
        <v>0.79201018045606264</v>
      </c>
    </row>
    <row r="64" spans="6:10" x14ac:dyDescent="0.4">
      <c r="F64" s="5">
        <f>模拟数值!H19</f>
        <v>1.2976603397622772</v>
      </c>
      <c r="G64" s="6"/>
      <c r="H64" s="6"/>
      <c r="I64" s="6"/>
      <c r="J64" s="7">
        <f>模拟数值!I19</f>
        <v>0.78043753381880243</v>
      </c>
    </row>
    <row r="65" spans="6:10" x14ac:dyDescent="0.4">
      <c r="F65" s="5">
        <f>模拟数值!H20</f>
        <v>1.274112965682817</v>
      </c>
      <c r="G65" s="6"/>
      <c r="H65" s="6"/>
      <c r="I65" s="6"/>
      <c r="J65" s="7">
        <f>模拟数值!I20</f>
        <v>0.77261915959953265</v>
      </c>
    </row>
    <row r="66" spans="6:10" x14ac:dyDescent="0.4">
      <c r="F66" s="5">
        <f>模拟数值!H21</f>
        <v>1.258346617998334</v>
      </c>
      <c r="G66" s="6"/>
      <c r="H66" s="6"/>
      <c r="I66" s="6"/>
      <c r="J66" s="7">
        <f>模拟数值!I21</f>
        <v>0.76734597632946833</v>
      </c>
    </row>
    <row r="67" spans="6:10" x14ac:dyDescent="0.4">
      <c r="F67" s="5">
        <f>模拟数值!H22</f>
        <v>1.2477854785945393</v>
      </c>
      <c r="G67" s="6"/>
      <c r="H67" s="6"/>
      <c r="I67" s="6"/>
      <c r="J67" s="7">
        <f>模拟数值!I22</f>
        <v>0.76379269104313863</v>
      </c>
    </row>
    <row r="68" spans="6:10" x14ac:dyDescent="0.4">
      <c r="F68" s="5">
        <f>模拟数值!H23</f>
        <v>1.2407123828690558</v>
      </c>
      <c r="G68" s="6"/>
      <c r="H68" s="6"/>
      <c r="I68" s="6"/>
      <c r="J68" s="7">
        <f>模拟数值!I23</f>
        <v>0.76139871411549886</v>
      </c>
    </row>
    <row r="69" spans="6:10" x14ac:dyDescent="0.4">
      <c r="F69" s="5">
        <f>模拟数值!H24</f>
        <v>1.2359805948286597</v>
      </c>
      <c r="G69" s="6"/>
      <c r="H69" s="6"/>
      <c r="I69" s="6"/>
      <c r="J69" s="7">
        <f>模拟数值!I24</f>
        <v>0.75978445257701399</v>
      </c>
    </row>
    <row r="70" spans="6:10" x14ac:dyDescent="0.4">
      <c r="F70" s="5">
        <f>模拟数值!H25</f>
        <v>1.2328237729877092</v>
      </c>
      <c r="G70" s="6"/>
      <c r="H70" s="6"/>
      <c r="I70" s="6"/>
      <c r="J70" s="7">
        <f>模拟数值!I25</f>
        <v>0.75869329788341311</v>
      </c>
    </row>
    <row r="71" spans="6:10" x14ac:dyDescent="0.4">
      <c r="F71" s="5">
        <f>模拟数值!H26</f>
        <v>1.2307300672056927</v>
      </c>
      <c r="G71" s="6"/>
      <c r="H71" s="6"/>
      <c r="I71" s="6"/>
      <c r="J71" s="7">
        <f>模拟数值!I26</f>
        <v>0.75795180300080212</v>
      </c>
    </row>
    <row r="72" spans="6:10" x14ac:dyDescent="0.4">
      <c r="F72" s="5">
        <f>模拟数值!H27</f>
        <v>1.2293584518964669</v>
      </c>
      <c r="G72" s="6"/>
      <c r="H72" s="6"/>
      <c r="I72" s="6"/>
      <c r="J72" s="7">
        <f>模拟数值!I27</f>
        <v>0.75744250960241488</v>
      </c>
    </row>
    <row r="73" spans="6:10" x14ac:dyDescent="0.4">
      <c r="F73" s="5">
        <f>模拟数值!H28</f>
        <v>1.2284830673458058</v>
      </c>
      <c r="G73" s="6"/>
      <c r="H73" s="6"/>
      <c r="I73" s="6"/>
      <c r="J73" s="7">
        <f>模拟数值!I28</f>
        <v>0.75708546315909098</v>
      </c>
    </row>
    <row r="74" spans="6:10" ht="14.25" thickBot="1" x14ac:dyDescent="0.45">
      <c r="F74" s="8">
        <f>模拟数值!H29</f>
        <v>1.2279562471166354</v>
      </c>
      <c r="G74" s="9"/>
      <c r="H74" s="9"/>
      <c r="I74" s="9"/>
      <c r="J74" s="10">
        <f>模拟数值!I29</f>
        <v>0.7568256377436029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9A06-FAA6-43FC-97EE-9D46B4D7B5A0}">
  <dimension ref="A2:I32"/>
  <sheetViews>
    <sheetView tabSelected="1" workbookViewId="0">
      <selection activeCell="N35" sqref="N35"/>
    </sheetView>
  </sheetViews>
  <sheetFormatPr defaultRowHeight="13.9" x14ac:dyDescent="0.4"/>
  <sheetData>
    <row r="2" spans="1:9" x14ac:dyDescent="0.4">
      <c r="A2" t="s">
        <v>0</v>
      </c>
      <c r="B2">
        <v>0.3</v>
      </c>
    </row>
    <row r="3" spans="1:9" x14ac:dyDescent="0.4">
      <c r="A3" t="s">
        <v>1</v>
      </c>
      <c r="B3">
        <v>0.99</v>
      </c>
    </row>
    <row r="4" spans="1:9" x14ac:dyDescent="0.4">
      <c r="A4" t="s">
        <v>2</v>
      </c>
      <c r="B4">
        <v>0.25</v>
      </c>
    </row>
    <row r="5" spans="1:9" x14ac:dyDescent="0.4">
      <c r="A5" t="s">
        <v>3</v>
      </c>
      <c r="B5">
        <v>1</v>
      </c>
    </row>
    <row r="8" spans="1:9" x14ac:dyDescent="0.4">
      <c r="A8" t="s">
        <v>4</v>
      </c>
      <c r="B8">
        <f>((1/B3+B4-1)/(B2*B5))^(1/(B2-1))</f>
        <v>1.2261447333572111</v>
      </c>
      <c r="C8" s="1">
        <v>1.2261447333572111</v>
      </c>
    </row>
    <row r="9" spans="1:9" x14ac:dyDescent="0.4">
      <c r="A9" t="s">
        <v>5</v>
      </c>
      <c r="B9">
        <f>B5*B8^B2-B4*B8</f>
        <v>0.75653542891484515</v>
      </c>
      <c r="C9" s="1">
        <v>0.75653542891484515</v>
      </c>
    </row>
    <row r="11" spans="1:9" x14ac:dyDescent="0.4">
      <c r="D11" t="s">
        <v>6</v>
      </c>
      <c r="E11" t="s">
        <v>7</v>
      </c>
      <c r="H11" t="s">
        <v>6</v>
      </c>
      <c r="I11" t="s">
        <v>7</v>
      </c>
    </row>
    <row r="12" spans="1:9" x14ac:dyDescent="0.4">
      <c r="C12">
        <v>0</v>
      </c>
      <c r="D12">
        <f>0.5*B8</f>
        <v>0.61307236667860554</v>
      </c>
      <c r="E12">
        <v>0.51788529948359152</v>
      </c>
      <c r="G12">
        <v>0</v>
      </c>
      <c r="H12">
        <f>2*B8</f>
        <v>2.4522894667144222</v>
      </c>
      <c r="I12">
        <v>1.1116151228880902</v>
      </c>
    </row>
    <row r="13" spans="1:9" x14ac:dyDescent="0.4">
      <c r="C13">
        <v>1</v>
      </c>
      <c r="D13">
        <f t="shared" ref="D13:D23" si="0">(1-$B$4)*D12+$B$5*D12^$B$2-E12</f>
        <v>0.80540144007708114</v>
      </c>
      <c r="E13">
        <f t="shared" ref="E13:E23" si="1">$B$3*($B$2*D12^($B$2-1)+1-$B$4)*E12</f>
        <v>0.60116642627132189</v>
      </c>
      <c r="G13">
        <v>1</v>
      </c>
      <c r="H13">
        <f t="shared" ref="H13:H23" si="2">(1-$B$4)*H12+$B$5*H12^$B$2-I12</f>
        <v>2.0363966535599936</v>
      </c>
      <c r="I13">
        <f t="shared" ref="I13:I23" si="3">$B$3*($B$2*H12^($B$2-1)+1-$B$4)*I12</f>
        <v>1.0015761675923316</v>
      </c>
    </row>
    <row r="14" spans="1:9" x14ac:dyDescent="0.4">
      <c r="C14">
        <v>2</v>
      </c>
      <c r="D14">
        <f t="shared" si="0"/>
        <v>0.94002302515355884</v>
      </c>
      <c r="E14">
        <f t="shared" si="1"/>
        <v>0.65411676698325805</v>
      </c>
      <c r="G14">
        <v>2</v>
      </c>
      <c r="H14">
        <f t="shared" si="2"/>
        <v>1.7635447909890147</v>
      </c>
      <c r="I14">
        <f t="shared" si="3"/>
        <v>0.92448626757176788</v>
      </c>
    </row>
    <row r="15" spans="1:9" x14ac:dyDescent="0.4">
      <c r="C15">
        <v>3</v>
      </c>
      <c r="D15">
        <f t="shared" si="0"/>
        <v>1.0325163183664774</v>
      </c>
      <c r="E15">
        <f t="shared" si="1"/>
        <v>0.68855027833238702</v>
      </c>
      <c r="G15">
        <v>3</v>
      </c>
      <c r="H15">
        <f t="shared" si="2"/>
        <v>1.583711606989572</v>
      </c>
      <c r="I15">
        <f t="shared" si="3"/>
        <v>0.87101178724998218</v>
      </c>
    </row>
    <row r="16" spans="1:9" x14ac:dyDescent="0.4">
      <c r="C16">
        <v>4</v>
      </c>
      <c r="D16">
        <f t="shared" si="0"/>
        <v>1.095482840058871</v>
      </c>
      <c r="E16">
        <f t="shared" si="1"/>
        <v>0.7112183118259463</v>
      </c>
      <c r="G16">
        <v>4</v>
      </c>
      <c r="H16">
        <f t="shared" si="2"/>
        <v>1.464668677552202</v>
      </c>
      <c r="I16">
        <f t="shared" si="3"/>
        <v>0.8342288164532472</v>
      </c>
    </row>
    <row r="17" spans="3:9" x14ac:dyDescent="0.4">
      <c r="C17">
        <v>5</v>
      </c>
      <c r="D17">
        <f t="shared" si="0"/>
        <v>1.1381300649344304</v>
      </c>
      <c r="E17">
        <f t="shared" si="1"/>
        <v>0.72624848522893215</v>
      </c>
      <c r="G17">
        <v>5</v>
      </c>
      <c r="H17">
        <f t="shared" si="2"/>
        <v>1.3855726815995379</v>
      </c>
      <c r="I17">
        <f t="shared" si="3"/>
        <v>0.80909599679833411</v>
      </c>
    </row>
    <row r="18" spans="3:9" x14ac:dyDescent="0.4">
      <c r="C18">
        <v>6</v>
      </c>
      <c r="D18">
        <f t="shared" si="0"/>
        <v>1.1669282329399715</v>
      </c>
      <c r="E18">
        <f t="shared" si="1"/>
        <v>0.73625816066918992</v>
      </c>
      <c r="G18">
        <v>6</v>
      </c>
      <c r="H18">
        <f t="shared" si="2"/>
        <v>1.3328632921475529</v>
      </c>
      <c r="I18">
        <f t="shared" si="3"/>
        <v>0.79201018045606264</v>
      </c>
    </row>
    <row r="19" spans="3:9" x14ac:dyDescent="0.4">
      <c r="C19">
        <v>7</v>
      </c>
      <c r="D19">
        <f t="shared" si="0"/>
        <v>1.1863396411154299</v>
      </c>
      <c r="E19">
        <f t="shared" si="1"/>
        <v>0.74294247300453442</v>
      </c>
      <c r="G19">
        <v>7</v>
      </c>
      <c r="H19">
        <f t="shared" si="2"/>
        <v>1.2976603397622772</v>
      </c>
      <c r="I19">
        <f t="shared" si="3"/>
        <v>0.78043753381880243</v>
      </c>
    </row>
    <row r="20" spans="3:9" x14ac:dyDescent="0.4">
      <c r="C20">
        <v>8</v>
      </c>
      <c r="D20">
        <f t="shared" si="0"/>
        <v>1.1994106752788953</v>
      </c>
      <c r="E20">
        <f t="shared" si="1"/>
        <v>0.74741342592930637</v>
      </c>
      <c r="G20">
        <v>8</v>
      </c>
      <c r="H20">
        <f t="shared" si="2"/>
        <v>1.274112965682817</v>
      </c>
      <c r="I20">
        <f t="shared" si="3"/>
        <v>0.77261915959953265</v>
      </c>
    </row>
    <row r="21" spans="3:9" x14ac:dyDescent="0.4">
      <c r="C21">
        <v>9</v>
      </c>
      <c r="D21">
        <f t="shared" si="0"/>
        <v>1.2082089080791458</v>
      </c>
      <c r="E21">
        <f t="shared" si="1"/>
        <v>0.75040632855101019</v>
      </c>
      <c r="G21">
        <v>9</v>
      </c>
      <c r="H21">
        <f t="shared" si="2"/>
        <v>1.258346617998334</v>
      </c>
      <c r="I21">
        <f t="shared" si="3"/>
        <v>0.76734597632946833</v>
      </c>
    </row>
    <row r="22" spans="3:9" x14ac:dyDescent="0.4">
      <c r="C22">
        <v>10</v>
      </c>
      <c r="D22">
        <f t="shared" si="0"/>
        <v>1.2141327543151377</v>
      </c>
      <c r="E22">
        <f t="shared" si="1"/>
        <v>0.75240982756496644</v>
      </c>
      <c r="G22">
        <v>10</v>
      </c>
      <c r="H22">
        <f t="shared" si="2"/>
        <v>1.2477854785945393</v>
      </c>
      <c r="I22">
        <f t="shared" si="3"/>
        <v>0.76379269104313863</v>
      </c>
    </row>
    <row r="23" spans="3:9" x14ac:dyDescent="0.4">
      <c r="C23">
        <v>11</v>
      </c>
      <c r="D23">
        <f t="shared" si="0"/>
        <v>1.2181262500133927</v>
      </c>
      <c r="E23">
        <f t="shared" si="1"/>
        <v>0.75374961498128379</v>
      </c>
      <c r="G23">
        <v>11</v>
      </c>
      <c r="H23">
        <f t="shared" si="2"/>
        <v>1.2407123828690558</v>
      </c>
      <c r="I23">
        <f t="shared" si="3"/>
        <v>0.76139871411549886</v>
      </c>
    </row>
    <row r="24" spans="3:9" x14ac:dyDescent="0.4">
      <c r="C24">
        <v>12</v>
      </c>
      <c r="D24">
        <f t="shared" ref="D24:D27" si="4">(1-$B$4)*D23+$B$5*D23^$B$2-E23</f>
        <v>1.2208262777225389</v>
      </c>
      <c r="E24">
        <f t="shared" ref="E24:E27" si="5">$B$3*($B$2*D23^($B$2-1)+1-$B$4)*E23</f>
        <v>0.75464307370467076</v>
      </c>
      <c r="G24">
        <v>12</v>
      </c>
      <c r="H24">
        <f t="shared" ref="H24:H32" si="6">(1-$B$4)*H23+$B$5*H23^$B$2-I23</f>
        <v>1.2359805948286597</v>
      </c>
      <c r="I24">
        <f t="shared" ref="I24:I32" si="7">$B$3*($B$2*H23^($B$2-1)+1-$B$4)*I23</f>
        <v>0.75978445257701399</v>
      </c>
    </row>
    <row r="25" spans="3:9" x14ac:dyDescent="0.4">
      <c r="C25">
        <v>13</v>
      </c>
      <c r="D25">
        <f t="shared" si="4"/>
        <v>1.2226628058841944</v>
      </c>
      <c r="E25">
        <f t="shared" si="5"/>
        <v>0.75523526931139517</v>
      </c>
      <c r="G25">
        <v>13</v>
      </c>
      <c r="H25">
        <f t="shared" si="6"/>
        <v>1.2328237729877092</v>
      </c>
      <c r="I25">
        <f t="shared" si="7"/>
        <v>0.75869329788341311</v>
      </c>
    </row>
    <row r="26" spans="3:9" x14ac:dyDescent="0.4">
      <c r="C26">
        <v>14</v>
      </c>
      <c r="D26">
        <f t="shared" si="4"/>
        <v>1.2239268929165155</v>
      </c>
      <c r="E26">
        <f t="shared" si="5"/>
        <v>0.75562278137438921</v>
      </c>
      <c r="G26">
        <v>14</v>
      </c>
      <c r="H26">
        <f t="shared" si="6"/>
        <v>1.2307300672056927</v>
      </c>
      <c r="I26">
        <f t="shared" si="7"/>
        <v>0.75795180300080212</v>
      </c>
    </row>
    <row r="27" spans="3:9" x14ac:dyDescent="0.4">
      <c r="C27">
        <v>15</v>
      </c>
      <c r="D27">
        <f t="shared" si="4"/>
        <v>1.2248167724550336</v>
      </c>
      <c r="E27">
        <f t="shared" si="5"/>
        <v>0.75586952001518815</v>
      </c>
      <c r="G27">
        <v>15</v>
      </c>
      <c r="H27">
        <f t="shared" si="6"/>
        <v>1.2293584518964669</v>
      </c>
      <c r="I27">
        <f t="shared" si="7"/>
        <v>0.75744250960241488</v>
      </c>
    </row>
    <row r="28" spans="3:9" x14ac:dyDescent="0.4">
      <c r="C28">
        <v>16</v>
      </c>
      <c r="D28">
        <f t="shared" ref="D28:D32" si="8">(1-$B$4)*D27+$B$5*D27^$B$2-E27</f>
        <v>1.2254691365978643</v>
      </c>
      <c r="E28">
        <f t="shared" ref="E28:E32" si="9">$B$3*($B$2*D27^($B$2-1)+1-$B$4)*E27</f>
        <v>0.75601721497248708</v>
      </c>
      <c r="G28">
        <v>16</v>
      </c>
      <c r="H28">
        <f t="shared" si="6"/>
        <v>1.2284830673458058</v>
      </c>
      <c r="I28">
        <f t="shared" si="7"/>
        <v>0.75708546315909098</v>
      </c>
    </row>
    <row r="29" spans="3:9" x14ac:dyDescent="0.4">
      <c r="C29">
        <v>17</v>
      </c>
      <c r="D29">
        <f t="shared" si="8"/>
        <v>1.2259804924321405</v>
      </c>
      <c r="E29">
        <f t="shared" si="9"/>
        <v>0.75609233508524987</v>
      </c>
      <c r="G29">
        <v>17</v>
      </c>
      <c r="H29">
        <f t="shared" si="6"/>
        <v>1.2279562471166354</v>
      </c>
      <c r="I29">
        <f t="shared" si="7"/>
        <v>0.7568256377436029</v>
      </c>
    </row>
    <row r="30" spans="3:9" x14ac:dyDescent="0.4">
      <c r="C30">
        <v>18</v>
      </c>
      <c r="D30">
        <f t="shared" si="8"/>
        <v>1.2264219252595705</v>
      </c>
      <c r="E30">
        <f t="shared" si="9"/>
        <v>0.75611059249677381</v>
      </c>
      <c r="G30">
        <v>18</v>
      </c>
      <c r="H30">
        <f t="shared" si="6"/>
        <v>1.2276840929687329</v>
      </c>
      <c r="I30">
        <f t="shared" si="7"/>
        <v>0.75662434597932404</v>
      </c>
    </row>
    <row r="31" spans="3:9" x14ac:dyDescent="0.4">
      <c r="C31">
        <v>19</v>
      </c>
      <c r="D31">
        <f t="shared" si="8"/>
        <v>1.2268495558919228</v>
      </c>
      <c r="E31">
        <f t="shared" si="9"/>
        <v>0.7560797878698412</v>
      </c>
      <c r="G31">
        <v>19</v>
      </c>
      <c r="H31">
        <f t="shared" si="6"/>
        <v>1.2276105491828042</v>
      </c>
      <c r="I31">
        <f t="shared" si="7"/>
        <v>0.75645330870651484</v>
      </c>
    </row>
    <row r="32" spans="3:9" x14ac:dyDescent="0.4">
      <c r="C32">
        <v>20</v>
      </c>
      <c r="D32">
        <f t="shared" si="8"/>
        <v>1.2273122794853371</v>
      </c>
      <c r="E32">
        <f t="shared" si="9"/>
        <v>0.75600148659994626</v>
      </c>
      <c r="G32">
        <v>20</v>
      </c>
      <c r="H32">
        <f t="shared" si="6"/>
        <v>1.2277073161951604</v>
      </c>
      <c r="I32">
        <f t="shared" si="7"/>
        <v>0.75629047136154848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相位图</vt:lpstr>
      <vt:lpstr>模拟数值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2020-05-28T13:45:35Z</dcterms:created>
  <dcterms:modified xsi:type="dcterms:W3CDTF">2020-05-29T05:06:13Z</dcterms:modified>
</cp:coreProperties>
</file>